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Data\ports combined sources\"/>
    </mc:Choice>
  </mc:AlternateContent>
  <bookViews>
    <workbookView xWindow="-120" yWindow="-120" windowWidth="29040" windowHeight="15840"/>
  </bookViews>
  <sheets>
    <sheet name="overview" sheetId="1" r:id="rId1"/>
    <sheet name="kpler max capa" sheetId="3" r:id="rId2"/>
    <sheet name="pp port max capa" sheetId="4" r:id="rId3"/>
    <sheet name="stpl port max capa" sheetId="6" r:id="rId4"/>
    <sheet name="pp port max capa OLD" sheetId="5" r:id="rId5"/>
  </sheets>
  <externalReferences>
    <externalReference r:id="rId6"/>
  </externalReferences>
  <definedNames>
    <definedName name="_xlnm._FilterDatabase" localSheetId="1" hidden="1">'kpler max capa'!$A$1:$Q$263</definedName>
    <definedName name="_xlnm._FilterDatabase" localSheetId="0" hidden="1">overview!$A$1:$AH$484</definedName>
    <definedName name="_xlnm._FilterDatabase" localSheetId="2" hidden="1">'pp port max capa'!$A$1:$M$1682</definedName>
    <definedName name="_xlnm._FilterDatabase" localSheetId="4" hidden="1">'pp port max capa OLD'!$A$1:$J$1682</definedName>
    <definedName name="_xlnm._FilterDatabase" localSheetId="3" hidden="1">'stpl port max capa'!$A$1:$M$1682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7" i="1" l="1"/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O2" i="1"/>
  <c r="N2" i="1"/>
  <c r="M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2" i="1"/>
  <c r="CD322" i="1" l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322" i="1"/>
  <c r="AY2" i="1"/>
  <c r="AI3" i="1"/>
  <c r="AJ3" i="1"/>
  <c r="AK3" i="1"/>
  <c r="AL3" i="1"/>
  <c r="AM3" i="1"/>
  <c r="T3" i="1" s="1"/>
  <c r="AN3" i="1"/>
  <c r="AO3" i="1"/>
  <c r="AP3" i="1"/>
  <c r="AQ3" i="1"/>
  <c r="AR3" i="1"/>
  <c r="AS3" i="1"/>
  <c r="Z3" i="1" s="1"/>
  <c r="AT3" i="1"/>
  <c r="AU3" i="1"/>
  <c r="AV3" i="1"/>
  <c r="AW3" i="1"/>
  <c r="AX3" i="1"/>
  <c r="AI4" i="1"/>
  <c r="P4" i="1" s="1"/>
  <c r="AJ4" i="1"/>
  <c r="Q4" i="1" s="1"/>
  <c r="AK4" i="1"/>
  <c r="AL4" i="1"/>
  <c r="AM4" i="1"/>
  <c r="AN4" i="1"/>
  <c r="AO4" i="1"/>
  <c r="V4" i="1" s="1"/>
  <c r="AP4" i="1"/>
  <c r="W4" i="1" s="1"/>
  <c r="AQ4" i="1"/>
  <c r="AR4" i="1"/>
  <c r="AS4" i="1"/>
  <c r="AT4" i="1"/>
  <c r="AU4" i="1"/>
  <c r="AB4" i="1" s="1"/>
  <c r="AV4" i="1"/>
  <c r="AC4" i="1" s="1"/>
  <c r="AW4" i="1"/>
  <c r="AX4" i="1"/>
  <c r="AI5" i="1"/>
  <c r="AJ5" i="1"/>
  <c r="AK5" i="1"/>
  <c r="R5" i="1" s="1"/>
  <c r="AL5" i="1"/>
  <c r="S5" i="1" s="1"/>
  <c r="AM5" i="1"/>
  <c r="T5" i="1" s="1"/>
  <c r="AN5" i="1"/>
  <c r="AO5" i="1"/>
  <c r="AP5" i="1"/>
  <c r="AQ5" i="1"/>
  <c r="X5" i="1" s="1"/>
  <c r="AR5" i="1"/>
  <c r="Y5" i="1" s="1"/>
  <c r="AS5" i="1"/>
  <c r="Z5" i="1" s="1"/>
  <c r="AT5" i="1"/>
  <c r="AU5" i="1"/>
  <c r="AV5" i="1"/>
  <c r="AW5" i="1"/>
  <c r="AD5" i="1" s="1"/>
  <c r="AX5" i="1"/>
  <c r="AE5" i="1" s="1"/>
  <c r="AI6" i="1"/>
  <c r="P6" i="1" s="1"/>
  <c r="AJ6" i="1"/>
  <c r="AK6" i="1"/>
  <c r="AL6" i="1"/>
  <c r="AM6" i="1"/>
  <c r="AN6" i="1"/>
  <c r="U6" i="1" s="1"/>
  <c r="AO6" i="1"/>
  <c r="V6" i="1" s="1"/>
  <c r="AP6" i="1"/>
  <c r="AQ6" i="1"/>
  <c r="AR6" i="1"/>
  <c r="AS6" i="1"/>
  <c r="AT6" i="1"/>
  <c r="AA6" i="1" s="1"/>
  <c r="AU6" i="1"/>
  <c r="AB6" i="1" s="1"/>
  <c r="AV6" i="1"/>
  <c r="AW6" i="1"/>
  <c r="AX6" i="1"/>
  <c r="AI7" i="1"/>
  <c r="P7" i="1" s="1"/>
  <c r="AJ7" i="1"/>
  <c r="AK7" i="1"/>
  <c r="R7" i="1" s="1"/>
  <c r="AL7" i="1"/>
  <c r="AM7" i="1"/>
  <c r="AN7" i="1"/>
  <c r="AO7" i="1"/>
  <c r="AP7" i="1"/>
  <c r="AQ7" i="1"/>
  <c r="X7" i="1" s="1"/>
  <c r="AR7" i="1"/>
  <c r="AS7" i="1"/>
  <c r="AT7" i="1"/>
  <c r="AU7" i="1"/>
  <c r="AV7" i="1"/>
  <c r="AW7" i="1"/>
  <c r="AD7" i="1" s="1"/>
  <c r="AX7" i="1"/>
  <c r="AI8" i="1"/>
  <c r="AJ8" i="1"/>
  <c r="AK8" i="1"/>
  <c r="R8" i="1" s="1"/>
  <c r="AL8" i="1"/>
  <c r="S8" i="1" s="1"/>
  <c r="AM8" i="1"/>
  <c r="T8" i="1" s="1"/>
  <c r="AN8" i="1"/>
  <c r="AO8" i="1"/>
  <c r="AP8" i="1"/>
  <c r="AQ8" i="1"/>
  <c r="X8" i="1" s="1"/>
  <c r="AR8" i="1"/>
  <c r="Y8" i="1" s="1"/>
  <c r="AS8" i="1"/>
  <c r="Z8" i="1" s="1"/>
  <c r="AT8" i="1"/>
  <c r="AU8" i="1"/>
  <c r="AV8" i="1"/>
  <c r="AW8" i="1"/>
  <c r="AD8" i="1" s="1"/>
  <c r="AX8" i="1"/>
  <c r="AE8" i="1" s="1"/>
  <c r="AI9" i="1"/>
  <c r="AJ9" i="1"/>
  <c r="AK9" i="1"/>
  <c r="AL9" i="1"/>
  <c r="AM9" i="1"/>
  <c r="T9" i="1" s="1"/>
  <c r="AN9" i="1"/>
  <c r="AO9" i="1"/>
  <c r="AP9" i="1"/>
  <c r="AQ9" i="1"/>
  <c r="AR9" i="1"/>
  <c r="AS9" i="1"/>
  <c r="Z9" i="1" s="1"/>
  <c r="AT9" i="1"/>
  <c r="AU9" i="1"/>
  <c r="AV9" i="1"/>
  <c r="AW9" i="1"/>
  <c r="AX9" i="1"/>
  <c r="AI10" i="1"/>
  <c r="P10" i="1" s="1"/>
  <c r="AJ10" i="1"/>
  <c r="Q10" i="1" s="1"/>
  <c r="AK10" i="1"/>
  <c r="AL10" i="1"/>
  <c r="AM10" i="1"/>
  <c r="AN10" i="1"/>
  <c r="AO10" i="1"/>
  <c r="V10" i="1" s="1"/>
  <c r="AP10" i="1"/>
  <c r="W10" i="1" s="1"/>
  <c r="AQ10" i="1"/>
  <c r="AR10" i="1"/>
  <c r="AS10" i="1"/>
  <c r="AT10" i="1"/>
  <c r="AU10" i="1"/>
  <c r="AB10" i="1" s="1"/>
  <c r="AV10" i="1"/>
  <c r="AC10" i="1" s="1"/>
  <c r="AW10" i="1"/>
  <c r="AX10" i="1"/>
  <c r="AI11" i="1"/>
  <c r="AJ11" i="1"/>
  <c r="AK11" i="1"/>
  <c r="R11" i="1" s="1"/>
  <c r="AL11" i="1"/>
  <c r="S11" i="1" s="1"/>
  <c r="AM11" i="1"/>
  <c r="T11" i="1" s="1"/>
  <c r="AN11" i="1"/>
  <c r="AO11" i="1"/>
  <c r="AP11" i="1"/>
  <c r="AQ11" i="1"/>
  <c r="X11" i="1" s="1"/>
  <c r="AR11" i="1"/>
  <c r="Y11" i="1" s="1"/>
  <c r="AS11" i="1"/>
  <c r="Z11" i="1" s="1"/>
  <c r="AT11" i="1"/>
  <c r="AU11" i="1"/>
  <c r="AV11" i="1"/>
  <c r="AW11" i="1"/>
  <c r="AD11" i="1" s="1"/>
  <c r="AX11" i="1"/>
  <c r="AE11" i="1" s="1"/>
  <c r="AI12" i="1"/>
  <c r="P12" i="1" s="1"/>
  <c r="AJ12" i="1"/>
  <c r="AK12" i="1"/>
  <c r="AL12" i="1"/>
  <c r="AM12" i="1"/>
  <c r="AN12" i="1"/>
  <c r="U12" i="1" s="1"/>
  <c r="AO12" i="1"/>
  <c r="V12" i="1" s="1"/>
  <c r="AP12" i="1"/>
  <c r="AQ12" i="1"/>
  <c r="AR12" i="1"/>
  <c r="AS12" i="1"/>
  <c r="AT12" i="1"/>
  <c r="AA12" i="1" s="1"/>
  <c r="AU12" i="1"/>
  <c r="AB12" i="1" s="1"/>
  <c r="AV12" i="1"/>
  <c r="AW12" i="1"/>
  <c r="AX12" i="1"/>
  <c r="AI13" i="1"/>
  <c r="P13" i="1" s="1"/>
  <c r="AJ13" i="1"/>
  <c r="AK13" i="1"/>
  <c r="R13" i="1" s="1"/>
  <c r="AL13" i="1"/>
  <c r="AM13" i="1"/>
  <c r="AN13" i="1"/>
  <c r="AO13" i="1"/>
  <c r="AP13" i="1"/>
  <c r="AQ13" i="1"/>
  <c r="X13" i="1" s="1"/>
  <c r="AR13" i="1"/>
  <c r="AS13" i="1"/>
  <c r="AT13" i="1"/>
  <c r="AU13" i="1"/>
  <c r="AV13" i="1"/>
  <c r="AW13" i="1"/>
  <c r="AD13" i="1" s="1"/>
  <c r="AX13" i="1"/>
  <c r="AI14" i="1"/>
  <c r="AJ14" i="1"/>
  <c r="AK14" i="1"/>
  <c r="R14" i="1" s="1"/>
  <c r="AL14" i="1"/>
  <c r="S14" i="1" s="1"/>
  <c r="AM14" i="1"/>
  <c r="T14" i="1" s="1"/>
  <c r="AN14" i="1"/>
  <c r="AO14" i="1"/>
  <c r="AP14" i="1"/>
  <c r="AQ14" i="1"/>
  <c r="X14" i="1" s="1"/>
  <c r="AR14" i="1"/>
  <c r="Y14" i="1" s="1"/>
  <c r="AS14" i="1"/>
  <c r="Z14" i="1" s="1"/>
  <c r="AT14" i="1"/>
  <c r="AU14" i="1"/>
  <c r="AV14" i="1"/>
  <c r="AW14" i="1"/>
  <c r="AD14" i="1" s="1"/>
  <c r="AX14" i="1"/>
  <c r="AE14" i="1" s="1"/>
  <c r="AI15" i="1"/>
  <c r="AJ15" i="1"/>
  <c r="AK15" i="1"/>
  <c r="AL15" i="1"/>
  <c r="AM15" i="1"/>
  <c r="T15" i="1" s="1"/>
  <c r="AN15" i="1"/>
  <c r="AO15" i="1"/>
  <c r="AP15" i="1"/>
  <c r="AQ15" i="1"/>
  <c r="AR15" i="1"/>
  <c r="AS15" i="1"/>
  <c r="Z15" i="1" s="1"/>
  <c r="AT15" i="1"/>
  <c r="AU15" i="1"/>
  <c r="AV15" i="1"/>
  <c r="AW15" i="1"/>
  <c r="AX15" i="1"/>
  <c r="AI16" i="1"/>
  <c r="P16" i="1" s="1"/>
  <c r="AJ16" i="1"/>
  <c r="Q16" i="1" s="1"/>
  <c r="AK16" i="1"/>
  <c r="AL16" i="1"/>
  <c r="AM16" i="1"/>
  <c r="AN16" i="1"/>
  <c r="AO16" i="1"/>
  <c r="V16" i="1" s="1"/>
  <c r="AP16" i="1"/>
  <c r="W16" i="1" s="1"/>
  <c r="AQ16" i="1"/>
  <c r="AR16" i="1"/>
  <c r="AS16" i="1"/>
  <c r="AT16" i="1"/>
  <c r="AU16" i="1"/>
  <c r="AB16" i="1" s="1"/>
  <c r="AV16" i="1"/>
  <c r="AC16" i="1" s="1"/>
  <c r="AW16" i="1"/>
  <c r="AX16" i="1"/>
  <c r="AI17" i="1"/>
  <c r="AJ17" i="1"/>
  <c r="AK17" i="1"/>
  <c r="R17" i="1" s="1"/>
  <c r="AL17" i="1"/>
  <c r="S17" i="1" s="1"/>
  <c r="AM17" i="1"/>
  <c r="T17" i="1" s="1"/>
  <c r="AN17" i="1"/>
  <c r="AO17" i="1"/>
  <c r="AP17" i="1"/>
  <c r="AQ17" i="1"/>
  <c r="X17" i="1" s="1"/>
  <c r="AR17" i="1"/>
  <c r="Y17" i="1" s="1"/>
  <c r="AS17" i="1"/>
  <c r="Z17" i="1" s="1"/>
  <c r="AT17" i="1"/>
  <c r="AU17" i="1"/>
  <c r="AV17" i="1"/>
  <c r="AW17" i="1"/>
  <c r="AD17" i="1" s="1"/>
  <c r="AX17" i="1"/>
  <c r="AE17" i="1" s="1"/>
  <c r="AI18" i="1"/>
  <c r="P18" i="1" s="1"/>
  <c r="AJ18" i="1"/>
  <c r="AK18" i="1"/>
  <c r="AL18" i="1"/>
  <c r="AM18" i="1"/>
  <c r="AN18" i="1"/>
  <c r="U18" i="1" s="1"/>
  <c r="AO18" i="1"/>
  <c r="V18" i="1" s="1"/>
  <c r="AP18" i="1"/>
  <c r="AQ18" i="1"/>
  <c r="AR18" i="1"/>
  <c r="AS18" i="1"/>
  <c r="AT18" i="1"/>
  <c r="AA18" i="1" s="1"/>
  <c r="AU18" i="1"/>
  <c r="AB18" i="1" s="1"/>
  <c r="AV18" i="1"/>
  <c r="AW18" i="1"/>
  <c r="AX18" i="1"/>
  <c r="AI19" i="1"/>
  <c r="P19" i="1" s="1"/>
  <c r="AJ19" i="1"/>
  <c r="AK19" i="1"/>
  <c r="R19" i="1" s="1"/>
  <c r="AL19" i="1"/>
  <c r="AM19" i="1"/>
  <c r="AN19" i="1"/>
  <c r="AO19" i="1"/>
  <c r="AP19" i="1"/>
  <c r="AQ19" i="1"/>
  <c r="X19" i="1" s="1"/>
  <c r="AR19" i="1"/>
  <c r="AS19" i="1"/>
  <c r="AT19" i="1"/>
  <c r="AU19" i="1"/>
  <c r="AV19" i="1"/>
  <c r="AW19" i="1"/>
  <c r="AD19" i="1" s="1"/>
  <c r="AX19" i="1"/>
  <c r="AI20" i="1"/>
  <c r="AJ20" i="1"/>
  <c r="AK20" i="1"/>
  <c r="R20" i="1" s="1"/>
  <c r="AL20" i="1"/>
  <c r="S20" i="1" s="1"/>
  <c r="AM20" i="1"/>
  <c r="T20" i="1" s="1"/>
  <c r="AN20" i="1"/>
  <c r="AO20" i="1"/>
  <c r="AP20" i="1"/>
  <c r="AQ20" i="1"/>
  <c r="X20" i="1" s="1"/>
  <c r="AR20" i="1"/>
  <c r="Y20" i="1" s="1"/>
  <c r="AS20" i="1"/>
  <c r="Z20" i="1" s="1"/>
  <c r="AT20" i="1"/>
  <c r="AU20" i="1"/>
  <c r="AV20" i="1"/>
  <c r="AW20" i="1"/>
  <c r="AD20" i="1" s="1"/>
  <c r="AX20" i="1"/>
  <c r="AE20" i="1" s="1"/>
  <c r="AI21" i="1"/>
  <c r="AJ21" i="1"/>
  <c r="AK21" i="1"/>
  <c r="AL21" i="1"/>
  <c r="AM21" i="1"/>
  <c r="T21" i="1" s="1"/>
  <c r="AN21" i="1"/>
  <c r="AO21" i="1"/>
  <c r="AP21" i="1"/>
  <c r="AQ21" i="1"/>
  <c r="AR21" i="1"/>
  <c r="AS21" i="1"/>
  <c r="Z21" i="1" s="1"/>
  <c r="AT21" i="1"/>
  <c r="AU21" i="1"/>
  <c r="AV21" i="1"/>
  <c r="AW21" i="1"/>
  <c r="AX21" i="1"/>
  <c r="AI22" i="1"/>
  <c r="P22" i="1" s="1"/>
  <c r="AJ22" i="1"/>
  <c r="Q22" i="1" s="1"/>
  <c r="AK22" i="1"/>
  <c r="AL22" i="1"/>
  <c r="AM22" i="1"/>
  <c r="AN22" i="1"/>
  <c r="AO22" i="1"/>
  <c r="V22" i="1" s="1"/>
  <c r="AP22" i="1"/>
  <c r="W22" i="1" s="1"/>
  <c r="AQ22" i="1"/>
  <c r="AR22" i="1"/>
  <c r="AS22" i="1"/>
  <c r="AT22" i="1"/>
  <c r="AU22" i="1"/>
  <c r="AB22" i="1" s="1"/>
  <c r="AV22" i="1"/>
  <c r="AC22" i="1" s="1"/>
  <c r="AW22" i="1"/>
  <c r="AX22" i="1"/>
  <c r="AI23" i="1"/>
  <c r="AJ23" i="1"/>
  <c r="AK23" i="1"/>
  <c r="R23" i="1" s="1"/>
  <c r="AL23" i="1"/>
  <c r="S23" i="1" s="1"/>
  <c r="AM23" i="1"/>
  <c r="T23" i="1" s="1"/>
  <c r="AN23" i="1"/>
  <c r="AO23" i="1"/>
  <c r="AP23" i="1"/>
  <c r="AQ23" i="1"/>
  <c r="X23" i="1" s="1"/>
  <c r="AR23" i="1"/>
  <c r="Y23" i="1" s="1"/>
  <c r="AS23" i="1"/>
  <c r="Z23" i="1" s="1"/>
  <c r="AT23" i="1"/>
  <c r="AU23" i="1"/>
  <c r="AV23" i="1"/>
  <c r="AW23" i="1"/>
  <c r="AD23" i="1" s="1"/>
  <c r="AX23" i="1"/>
  <c r="AE23" i="1" s="1"/>
  <c r="AI24" i="1"/>
  <c r="P24" i="1" s="1"/>
  <c r="AJ24" i="1"/>
  <c r="AK24" i="1"/>
  <c r="AL24" i="1"/>
  <c r="AM24" i="1"/>
  <c r="AN24" i="1"/>
  <c r="U24" i="1" s="1"/>
  <c r="AO24" i="1"/>
  <c r="V24" i="1" s="1"/>
  <c r="AP24" i="1"/>
  <c r="AQ24" i="1"/>
  <c r="AR24" i="1"/>
  <c r="AS24" i="1"/>
  <c r="AT24" i="1"/>
  <c r="AA24" i="1" s="1"/>
  <c r="AU24" i="1"/>
  <c r="AB24" i="1" s="1"/>
  <c r="AV24" i="1"/>
  <c r="AW24" i="1"/>
  <c r="AX24" i="1"/>
  <c r="AI25" i="1"/>
  <c r="P25" i="1" s="1"/>
  <c r="AJ25" i="1"/>
  <c r="AK25" i="1"/>
  <c r="R25" i="1" s="1"/>
  <c r="AL25" i="1"/>
  <c r="AM25" i="1"/>
  <c r="AN25" i="1"/>
  <c r="AO25" i="1"/>
  <c r="AP25" i="1"/>
  <c r="AQ25" i="1"/>
  <c r="X25" i="1" s="1"/>
  <c r="AR25" i="1"/>
  <c r="AS25" i="1"/>
  <c r="AT25" i="1"/>
  <c r="AU25" i="1"/>
  <c r="AV25" i="1"/>
  <c r="AW25" i="1"/>
  <c r="AD25" i="1" s="1"/>
  <c r="AX25" i="1"/>
  <c r="AI26" i="1"/>
  <c r="AJ26" i="1"/>
  <c r="AK26" i="1"/>
  <c r="R26" i="1" s="1"/>
  <c r="AL26" i="1"/>
  <c r="S26" i="1" s="1"/>
  <c r="AM26" i="1"/>
  <c r="T26" i="1" s="1"/>
  <c r="AN26" i="1"/>
  <c r="AO26" i="1"/>
  <c r="AP26" i="1"/>
  <c r="AQ26" i="1"/>
  <c r="X26" i="1" s="1"/>
  <c r="AR26" i="1"/>
  <c r="Y26" i="1" s="1"/>
  <c r="AS26" i="1"/>
  <c r="Z26" i="1" s="1"/>
  <c r="AT26" i="1"/>
  <c r="AU26" i="1"/>
  <c r="AV26" i="1"/>
  <c r="AW26" i="1"/>
  <c r="AD26" i="1" s="1"/>
  <c r="AX26" i="1"/>
  <c r="AE26" i="1" s="1"/>
  <c r="AI27" i="1"/>
  <c r="AJ27" i="1"/>
  <c r="AK27" i="1"/>
  <c r="AL27" i="1"/>
  <c r="AM27" i="1"/>
  <c r="T27" i="1" s="1"/>
  <c r="AN27" i="1"/>
  <c r="AO27" i="1"/>
  <c r="AP27" i="1"/>
  <c r="AQ27" i="1"/>
  <c r="AR27" i="1"/>
  <c r="AS27" i="1"/>
  <c r="Z27" i="1" s="1"/>
  <c r="AT27" i="1"/>
  <c r="AU27" i="1"/>
  <c r="AV27" i="1"/>
  <c r="AW27" i="1"/>
  <c r="AX27" i="1"/>
  <c r="AI28" i="1"/>
  <c r="P28" i="1" s="1"/>
  <c r="AJ28" i="1"/>
  <c r="Q28" i="1" s="1"/>
  <c r="AK28" i="1"/>
  <c r="AL28" i="1"/>
  <c r="AM28" i="1"/>
  <c r="AN28" i="1"/>
  <c r="AO28" i="1"/>
  <c r="V28" i="1" s="1"/>
  <c r="AP28" i="1"/>
  <c r="W28" i="1" s="1"/>
  <c r="AQ28" i="1"/>
  <c r="AR28" i="1"/>
  <c r="AS28" i="1"/>
  <c r="AT28" i="1"/>
  <c r="AU28" i="1"/>
  <c r="AB28" i="1" s="1"/>
  <c r="AV28" i="1"/>
  <c r="AC28" i="1" s="1"/>
  <c r="AW28" i="1"/>
  <c r="AX28" i="1"/>
  <c r="AI29" i="1"/>
  <c r="AJ29" i="1"/>
  <c r="AK29" i="1"/>
  <c r="R29" i="1" s="1"/>
  <c r="AL29" i="1"/>
  <c r="S29" i="1" s="1"/>
  <c r="AM29" i="1"/>
  <c r="T29" i="1" s="1"/>
  <c r="AN29" i="1"/>
  <c r="AO29" i="1"/>
  <c r="AP29" i="1"/>
  <c r="AQ29" i="1"/>
  <c r="X29" i="1" s="1"/>
  <c r="AR29" i="1"/>
  <c r="Y29" i="1" s="1"/>
  <c r="AS29" i="1"/>
  <c r="Z29" i="1" s="1"/>
  <c r="AT29" i="1"/>
  <c r="AU29" i="1"/>
  <c r="AV29" i="1"/>
  <c r="AW29" i="1"/>
  <c r="AD29" i="1" s="1"/>
  <c r="AX29" i="1"/>
  <c r="AE29" i="1" s="1"/>
  <c r="AI30" i="1"/>
  <c r="P30" i="1" s="1"/>
  <c r="AJ30" i="1"/>
  <c r="AK30" i="1"/>
  <c r="AL30" i="1"/>
  <c r="AM30" i="1"/>
  <c r="AN30" i="1"/>
  <c r="U30" i="1" s="1"/>
  <c r="AO30" i="1"/>
  <c r="V30" i="1" s="1"/>
  <c r="AP30" i="1"/>
  <c r="AQ30" i="1"/>
  <c r="AR30" i="1"/>
  <c r="AS30" i="1"/>
  <c r="AT30" i="1"/>
  <c r="AA30" i="1" s="1"/>
  <c r="AU30" i="1"/>
  <c r="AB30" i="1" s="1"/>
  <c r="AV30" i="1"/>
  <c r="AW30" i="1"/>
  <c r="AX30" i="1"/>
  <c r="AI31" i="1"/>
  <c r="P31" i="1" s="1"/>
  <c r="AJ31" i="1"/>
  <c r="AK31" i="1"/>
  <c r="R31" i="1" s="1"/>
  <c r="AL31" i="1"/>
  <c r="AM31" i="1"/>
  <c r="AN31" i="1"/>
  <c r="AO31" i="1"/>
  <c r="AP31" i="1"/>
  <c r="AQ31" i="1"/>
  <c r="X31" i="1" s="1"/>
  <c r="AR31" i="1"/>
  <c r="AS31" i="1"/>
  <c r="AT31" i="1"/>
  <c r="AU31" i="1"/>
  <c r="AV31" i="1"/>
  <c r="AW31" i="1"/>
  <c r="AD31" i="1" s="1"/>
  <c r="AX31" i="1"/>
  <c r="AI32" i="1"/>
  <c r="AJ32" i="1"/>
  <c r="AK32" i="1"/>
  <c r="R32" i="1" s="1"/>
  <c r="AL32" i="1"/>
  <c r="S32" i="1" s="1"/>
  <c r="AM32" i="1"/>
  <c r="T32" i="1" s="1"/>
  <c r="AN32" i="1"/>
  <c r="AO32" i="1"/>
  <c r="AP32" i="1"/>
  <c r="AQ32" i="1"/>
  <c r="X32" i="1" s="1"/>
  <c r="AR32" i="1"/>
  <c r="Y32" i="1" s="1"/>
  <c r="AS32" i="1"/>
  <c r="Z32" i="1" s="1"/>
  <c r="AT32" i="1"/>
  <c r="AU32" i="1"/>
  <c r="AV32" i="1"/>
  <c r="AW32" i="1"/>
  <c r="AD32" i="1" s="1"/>
  <c r="AX32" i="1"/>
  <c r="AE32" i="1" s="1"/>
  <c r="AI33" i="1"/>
  <c r="AJ33" i="1"/>
  <c r="AK33" i="1"/>
  <c r="AL33" i="1"/>
  <c r="AM33" i="1"/>
  <c r="T33" i="1" s="1"/>
  <c r="AN33" i="1"/>
  <c r="AO33" i="1"/>
  <c r="AP33" i="1"/>
  <c r="AQ33" i="1"/>
  <c r="AR33" i="1"/>
  <c r="AS33" i="1"/>
  <c r="Z33" i="1" s="1"/>
  <c r="AT33" i="1"/>
  <c r="AU33" i="1"/>
  <c r="AV33" i="1"/>
  <c r="AW33" i="1"/>
  <c r="AX33" i="1"/>
  <c r="AI34" i="1"/>
  <c r="P34" i="1" s="1"/>
  <c r="AJ34" i="1"/>
  <c r="Q34" i="1" s="1"/>
  <c r="AK34" i="1"/>
  <c r="AL34" i="1"/>
  <c r="AM34" i="1"/>
  <c r="AN34" i="1"/>
  <c r="AO34" i="1"/>
  <c r="V34" i="1" s="1"/>
  <c r="AP34" i="1"/>
  <c r="W34" i="1" s="1"/>
  <c r="AQ34" i="1"/>
  <c r="AR34" i="1"/>
  <c r="AS34" i="1"/>
  <c r="AT34" i="1"/>
  <c r="AU34" i="1"/>
  <c r="AB34" i="1" s="1"/>
  <c r="AV34" i="1"/>
  <c r="AC34" i="1" s="1"/>
  <c r="AW34" i="1"/>
  <c r="AX34" i="1"/>
  <c r="AI35" i="1"/>
  <c r="AJ35" i="1"/>
  <c r="AK35" i="1"/>
  <c r="R35" i="1" s="1"/>
  <c r="AL35" i="1"/>
  <c r="S35" i="1" s="1"/>
  <c r="AM35" i="1"/>
  <c r="T35" i="1" s="1"/>
  <c r="AN35" i="1"/>
  <c r="AO35" i="1"/>
  <c r="AP35" i="1"/>
  <c r="AQ35" i="1"/>
  <c r="X35" i="1" s="1"/>
  <c r="AR35" i="1"/>
  <c r="Y35" i="1" s="1"/>
  <c r="AS35" i="1"/>
  <c r="Z35" i="1" s="1"/>
  <c r="AT35" i="1"/>
  <c r="AU35" i="1"/>
  <c r="AV35" i="1"/>
  <c r="AW35" i="1"/>
  <c r="AD35" i="1" s="1"/>
  <c r="AX35" i="1"/>
  <c r="AE35" i="1" s="1"/>
  <c r="AI36" i="1"/>
  <c r="P36" i="1" s="1"/>
  <c r="AJ36" i="1"/>
  <c r="AK36" i="1"/>
  <c r="AL36" i="1"/>
  <c r="AM36" i="1"/>
  <c r="AN36" i="1"/>
  <c r="U36" i="1" s="1"/>
  <c r="AO36" i="1"/>
  <c r="V36" i="1" s="1"/>
  <c r="AP36" i="1"/>
  <c r="AQ36" i="1"/>
  <c r="AR36" i="1"/>
  <c r="AS36" i="1"/>
  <c r="AT36" i="1"/>
  <c r="AA36" i="1" s="1"/>
  <c r="AU36" i="1"/>
  <c r="AB36" i="1" s="1"/>
  <c r="AV36" i="1"/>
  <c r="AW36" i="1"/>
  <c r="AX36" i="1"/>
  <c r="AI37" i="1"/>
  <c r="P37" i="1" s="1"/>
  <c r="AJ37" i="1"/>
  <c r="AK37" i="1"/>
  <c r="R37" i="1" s="1"/>
  <c r="AL37" i="1"/>
  <c r="AM37" i="1"/>
  <c r="AN37" i="1"/>
  <c r="AO37" i="1"/>
  <c r="AP37" i="1"/>
  <c r="AQ37" i="1"/>
  <c r="X37" i="1" s="1"/>
  <c r="AR37" i="1"/>
  <c r="AS37" i="1"/>
  <c r="AT37" i="1"/>
  <c r="AU37" i="1"/>
  <c r="AV37" i="1"/>
  <c r="AW37" i="1"/>
  <c r="AD37" i="1" s="1"/>
  <c r="AX37" i="1"/>
  <c r="AI38" i="1"/>
  <c r="AJ38" i="1"/>
  <c r="AK38" i="1"/>
  <c r="R38" i="1" s="1"/>
  <c r="AL38" i="1"/>
  <c r="S38" i="1" s="1"/>
  <c r="AM38" i="1"/>
  <c r="T38" i="1" s="1"/>
  <c r="AN38" i="1"/>
  <c r="AO38" i="1"/>
  <c r="AP38" i="1"/>
  <c r="AQ38" i="1"/>
  <c r="X38" i="1" s="1"/>
  <c r="AR38" i="1"/>
  <c r="Y38" i="1" s="1"/>
  <c r="AS38" i="1"/>
  <c r="Z38" i="1" s="1"/>
  <c r="AT38" i="1"/>
  <c r="AU38" i="1"/>
  <c r="AV38" i="1"/>
  <c r="AW38" i="1"/>
  <c r="AD38" i="1" s="1"/>
  <c r="AX38" i="1"/>
  <c r="AE38" i="1" s="1"/>
  <c r="AI39" i="1"/>
  <c r="AJ39" i="1"/>
  <c r="AK39" i="1"/>
  <c r="AL39" i="1"/>
  <c r="AM39" i="1"/>
  <c r="T39" i="1" s="1"/>
  <c r="AN39" i="1"/>
  <c r="AO39" i="1"/>
  <c r="AP39" i="1"/>
  <c r="AQ39" i="1"/>
  <c r="AR39" i="1"/>
  <c r="AS39" i="1"/>
  <c r="Z39" i="1" s="1"/>
  <c r="AT39" i="1"/>
  <c r="AU39" i="1"/>
  <c r="AV39" i="1"/>
  <c r="AW39" i="1"/>
  <c r="AX39" i="1"/>
  <c r="AI40" i="1"/>
  <c r="P40" i="1" s="1"/>
  <c r="AJ40" i="1"/>
  <c r="Q40" i="1" s="1"/>
  <c r="AK40" i="1"/>
  <c r="AL40" i="1"/>
  <c r="AM40" i="1"/>
  <c r="AN40" i="1"/>
  <c r="AO40" i="1"/>
  <c r="V40" i="1" s="1"/>
  <c r="AP40" i="1"/>
  <c r="W40" i="1" s="1"/>
  <c r="AQ40" i="1"/>
  <c r="AR40" i="1"/>
  <c r="AS40" i="1"/>
  <c r="AT40" i="1"/>
  <c r="AU40" i="1"/>
  <c r="AB40" i="1" s="1"/>
  <c r="AV40" i="1"/>
  <c r="AC40" i="1" s="1"/>
  <c r="AW40" i="1"/>
  <c r="AX40" i="1"/>
  <c r="AI41" i="1"/>
  <c r="AJ41" i="1"/>
  <c r="AK41" i="1"/>
  <c r="R41" i="1" s="1"/>
  <c r="AL41" i="1"/>
  <c r="S41" i="1" s="1"/>
  <c r="AM41" i="1"/>
  <c r="T41" i="1" s="1"/>
  <c r="AN41" i="1"/>
  <c r="AO41" i="1"/>
  <c r="AP41" i="1"/>
  <c r="AQ41" i="1"/>
  <c r="X41" i="1" s="1"/>
  <c r="AR41" i="1"/>
  <c r="Y41" i="1" s="1"/>
  <c r="AS41" i="1"/>
  <c r="Z41" i="1" s="1"/>
  <c r="AT41" i="1"/>
  <c r="AU41" i="1"/>
  <c r="AV41" i="1"/>
  <c r="AW41" i="1"/>
  <c r="AD41" i="1" s="1"/>
  <c r="AX41" i="1"/>
  <c r="AE41" i="1" s="1"/>
  <c r="AI42" i="1"/>
  <c r="P42" i="1" s="1"/>
  <c r="AJ42" i="1"/>
  <c r="AK42" i="1"/>
  <c r="AL42" i="1"/>
  <c r="AM42" i="1"/>
  <c r="AN42" i="1"/>
  <c r="U42" i="1" s="1"/>
  <c r="AO42" i="1"/>
  <c r="V42" i="1" s="1"/>
  <c r="AP42" i="1"/>
  <c r="AQ42" i="1"/>
  <c r="AR42" i="1"/>
  <c r="AS42" i="1"/>
  <c r="AT42" i="1"/>
  <c r="AA42" i="1" s="1"/>
  <c r="AU42" i="1"/>
  <c r="AB42" i="1" s="1"/>
  <c r="AV42" i="1"/>
  <c r="AW42" i="1"/>
  <c r="AX42" i="1"/>
  <c r="AI43" i="1"/>
  <c r="P43" i="1" s="1"/>
  <c r="AJ43" i="1"/>
  <c r="AK43" i="1"/>
  <c r="R43" i="1" s="1"/>
  <c r="AL43" i="1"/>
  <c r="AM43" i="1"/>
  <c r="AN43" i="1"/>
  <c r="AO43" i="1"/>
  <c r="AP43" i="1"/>
  <c r="AQ43" i="1"/>
  <c r="X43" i="1" s="1"/>
  <c r="AR43" i="1"/>
  <c r="AS43" i="1"/>
  <c r="AT43" i="1"/>
  <c r="AU43" i="1"/>
  <c r="AV43" i="1"/>
  <c r="AW43" i="1"/>
  <c r="AD43" i="1" s="1"/>
  <c r="AX43" i="1"/>
  <c r="AI44" i="1"/>
  <c r="AJ44" i="1"/>
  <c r="AK44" i="1"/>
  <c r="R44" i="1" s="1"/>
  <c r="AL44" i="1"/>
  <c r="S44" i="1" s="1"/>
  <c r="AM44" i="1"/>
  <c r="T44" i="1" s="1"/>
  <c r="AN44" i="1"/>
  <c r="AO44" i="1"/>
  <c r="AP44" i="1"/>
  <c r="AQ44" i="1"/>
  <c r="X44" i="1" s="1"/>
  <c r="AR44" i="1"/>
  <c r="Y44" i="1" s="1"/>
  <c r="AS44" i="1"/>
  <c r="Z44" i="1" s="1"/>
  <c r="AT44" i="1"/>
  <c r="AU44" i="1"/>
  <c r="AV44" i="1"/>
  <c r="AW44" i="1"/>
  <c r="AD44" i="1" s="1"/>
  <c r="AX44" i="1"/>
  <c r="AE44" i="1" s="1"/>
  <c r="AI45" i="1"/>
  <c r="AJ45" i="1"/>
  <c r="AK45" i="1"/>
  <c r="AL45" i="1"/>
  <c r="AM45" i="1"/>
  <c r="T45" i="1" s="1"/>
  <c r="AN45" i="1"/>
  <c r="AO45" i="1"/>
  <c r="AP45" i="1"/>
  <c r="AQ45" i="1"/>
  <c r="AR45" i="1"/>
  <c r="AS45" i="1"/>
  <c r="Z45" i="1" s="1"/>
  <c r="AT45" i="1"/>
  <c r="AU45" i="1"/>
  <c r="AV45" i="1"/>
  <c r="AW45" i="1"/>
  <c r="AX45" i="1"/>
  <c r="AI46" i="1"/>
  <c r="P46" i="1" s="1"/>
  <c r="AJ46" i="1"/>
  <c r="Q46" i="1" s="1"/>
  <c r="AK46" i="1"/>
  <c r="AL46" i="1"/>
  <c r="AM46" i="1"/>
  <c r="AN46" i="1"/>
  <c r="AO46" i="1"/>
  <c r="V46" i="1" s="1"/>
  <c r="AP46" i="1"/>
  <c r="W46" i="1" s="1"/>
  <c r="AQ46" i="1"/>
  <c r="AR46" i="1"/>
  <c r="AS46" i="1"/>
  <c r="AT46" i="1"/>
  <c r="AU46" i="1"/>
  <c r="AB46" i="1" s="1"/>
  <c r="AV46" i="1"/>
  <c r="AC46" i="1" s="1"/>
  <c r="AW46" i="1"/>
  <c r="AX46" i="1"/>
  <c r="AI47" i="1"/>
  <c r="AJ47" i="1"/>
  <c r="AK47" i="1"/>
  <c r="R47" i="1" s="1"/>
  <c r="AL47" i="1"/>
  <c r="S47" i="1" s="1"/>
  <c r="AM47" i="1"/>
  <c r="T47" i="1" s="1"/>
  <c r="AN47" i="1"/>
  <c r="AO47" i="1"/>
  <c r="AP47" i="1"/>
  <c r="AQ47" i="1"/>
  <c r="X47" i="1" s="1"/>
  <c r="AR47" i="1"/>
  <c r="Y47" i="1" s="1"/>
  <c r="AS47" i="1"/>
  <c r="Z47" i="1" s="1"/>
  <c r="AT47" i="1"/>
  <c r="AU47" i="1"/>
  <c r="AV47" i="1"/>
  <c r="AW47" i="1"/>
  <c r="AD47" i="1" s="1"/>
  <c r="AX47" i="1"/>
  <c r="AE47" i="1" s="1"/>
  <c r="AI48" i="1"/>
  <c r="P48" i="1" s="1"/>
  <c r="AJ48" i="1"/>
  <c r="AK48" i="1"/>
  <c r="AL48" i="1"/>
  <c r="AM48" i="1"/>
  <c r="AN48" i="1"/>
  <c r="U48" i="1" s="1"/>
  <c r="AO48" i="1"/>
  <c r="V48" i="1" s="1"/>
  <c r="AP48" i="1"/>
  <c r="AQ48" i="1"/>
  <c r="AR48" i="1"/>
  <c r="AS48" i="1"/>
  <c r="AT48" i="1"/>
  <c r="AA48" i="1" s="1"/>
  <c r="AU48" i="1"/>
  <c r="AB48" i="1" s="1"/>
  <c r="AV48" i="1"/>
  <c r="AW48" i="1"/>
  <c r="AX48" i="1"/>
  <c r="AI49" i="1"/>
  <c r="P49" i="1" s="1"/>
  <c r="AJ49" i="1"/>
  <c r="AK49" i="1"/>
  <c r="R49" i="1" s="1"/>
  <c r="AL49" i="1"/>
  <c r="AM49" i="1"/>
  <c r="AN49" i="1"/>
  <c r="AO49" i="1"/>
  <c r="AP49" i="1"/>
  <c r="AQ49" i="1"/>
  <c r="X49" i="1" s="1"/>
  <c r="AR49" i="1"/>
  <c r="AS49" i="1"/>
  <c r="AT49" i="1"/>
  <c r="AU49" i="1"/>
  <c r="AV49" i="1"/>
  <c r="AW49" i="1"/>
  <c r="AD49" i="1" s="1"/>
  <c r="AX49" i="1"/>
  <c r="AI50" i="1"/>
  <c r="AJ50" i="1"/>
  <c r="AK50" i="1"/>
  <c r="R50" i="1" s="1"/>
  <c r="AL50" i="1"/>
  <c r="S50" i="1" s="1"/>
  <c r="AM50" i="1"/>
  <c r="T50" i="1" s="1"/>
  <c r="AN50" i="1"/>
  <c r="AO50" i="1"/>
  <c r="AP50" i="1"/>
  <c r="AQ50" i="1"/>
  <c r="X50" i="1" s="1"/>
  <c r="AR50" i="1"/>
  <c r="Y50" i="1" s="1"/>
  <c r="AS50" i="1"/>
  <c r="Z50" i="1" s="1"/>
  <c r="AT50" i="1"/>
  <c r="AU50" i="1"/>
  <c r="AV50" i="1"/>
  <c r="AW50" i="1"/>
  <c r="AD50" i="1" s="1"/>
  <c r="AX50" i="1"/>
  <c r="AE50" i="1" s="1"/>
  <c r="AI51" i="1"/>
  <c r="AJ51" i="1"/>
  <c r="AK51" i="1"/>
  <c r="AL51" i="1"/>
  <c r="AM51" i="1"/>
  <c r="T51" i="1" s="1"/>
  <c r="AN51" i="1"/>
  <c r="AO51" i="1"/>
  <c r="AP51" i="1"/>
  <c r="AQ51" i="1"/>
  <c r="AR51" i="1"/>
  <c r="AS51" i="1"/>
  <c r="Z51" i="1" s="1"/>
  <c r="AT51" i="1"/>
  <c r="AU51" i="1"/>
  <c r="AV51" i="1"/>
  <c r="AW51" i="1"/>
  <c r="AX51" i="1"/>
  <c r="AI52" i="1"/>
  <c r="P52" i="1" s="1"/>
  <c r="AJ52" i="1"/>
  <c r="Q52" i="1" s="1"/>
  <c r="AK52" i="1"/>
  <c r="AL52" i="1"/>
  <c r="AM52" i="1"/>
  <c r="AN52" i="1"/>
  <c r="AO52" i="1"/>
  <c r="V52" i="1" s="1"/>
  <c r="AP52" i="1"/>
  <c r="W52" i="1" s="1"/>
  <c r="AQ52" i="1"/>
  <c r="AR52" i="1"/>
  <c r="AS52" i="1"/>
  <c r="AT52" i="1"/>
  <c r="AU52" i="1"/>
  <c r="AB52" i="1" s="1"/>
  <c r="AV52" i="1"/>
  <c r="AC52" i="1" s="1"/>
  <c r="AW52" i="1"/>
  <c r="AX52" i="1"/>
  <c r="AI53" i="1"/>
  <c r="AJ53" i="1"/>
  <c r="AK53" i="1"/>
  <c r="R53" i="1" s="1"/>
  <c r="AL53" i="1"/>
  <c r="S53" i="1" s="1"/>
  <c r="AM53" i="1"/>
  <c r="T53" i="1" s="1"/>
  <c r="AN53" i="1"/>
  <c r="AO53" i="1"/>
  <c r="AP53" i="1"/>
  <c r="AQ53" i="1"/>
  <c r="X53" i="1" s="1"/>
  <c r="AR53" i="1"/>
  <c r="Y53" i="1" s="1"/>
  <c r="AS53" i="1"/>
  <c r="Z53" i="1" s="1"/>
  <c r="AT53" i="1"/>
  <c r="AU53" i="1"/>
  <c r="AV53" i="1"/>
  <c r="AW53" i="1"/>
  <c r="AD53" i="1" s="1"/>
  <c r="AX53" i="1"/>
  <c r="AE53" i="1" s="1"/>
  <c r="AI54" i="1"/>
  <c r="P54" i="1" s="1"/>
  <c r="AJ54" i="1"/>
  <c r="AK54" i="1"/>
  <c r="AL54" i="1"/>
  <c r="AM54" i="1"/>
  <c r="AN54" i="1"/>
  <c r="U54" i="1" s="1"/>
  <c r="AO54" i="1"/>
  <c r="V54" i="1" s="1"/>
  <c r="AP54" i="1"/>
  <c r="AQ54" i="1"/>
  <c r="AR54" i="1"/>
  <c r="AS54" i="1"/>
  <c r="AT54" i="1"/>
  <c r="AA54" i="1" s="1"/>
  <c r="AU54" i="1"/>
  <c r="AB54" i="1" s="1"/>
  <c r="AV54" i="1"/>
  <c r="AW54" i="1"/>
  <c r="AX54" i="1"/>
  <c r="AI55" i="1"/>
  <c r="P55" i="1" s="1"/>
  <c r="AJ55" i="1"/>
  <c r="AK55" i="1"/>
  <c r="R55" i="1" s="1"/>
  <c r="AL55" i="1"/>
  <c r="AM55" i="1"/>
  <c r="AN55" i="1"/>
  <c r="AO55" i="1"/>
  <c r="AP55" i="1"/>
  <c r="AQ55" i="1"/>
  <c r="X55" i="1" s="1"/>
  <c r="AR55" i="1"/>
  <c r="AS55" i="1"/>
  <c r="AT55" i="1"/>
  <c r="AU55" i="1"/>
  <c r="AV55" i="1"/>
  <c r="AW55" i="1"/>
  <c r="AD55" i="1" s="1"/>
  <c r="AX55" i="1"/>
  <c r="AI56" i="1"/>
  <c r="AJ56" i="1"/>
  <c r="AK56" i="1"/>
  <c r="R56" i="1" s="1"/>
  <c r="AL56" i="1"/>
  <c r="S56" i="1" s="1"/>
  <c r="AM56" i="1"/>
  <c r="T56" i="1" s="1"/>
  <c r="AN56" i="1"/>
  <c r="AO56" i="1"/>
  <c r="AP56" i="1"/>
  <c r="AQ56" i="1"/>
  <c r="X56" i="1" s="1"/>
  <c r="AR56" i="1"/>
  <c r="Y56" i="1" s="1"/>
  <c r="AS56" i="1"/>
  <c r="Z56" i="1" s="1"/>
  <c r="AT56" i="1"/>
  <c r="AU56" i="1"/>
  <c r="AV56" i="1"/>
  <c r="AW56" i="1"/>
  <c r="AD56" i="1" s="1"/>
  <c r="AX56" i="1"/>
  <c r="AE56" i="1" s="1"/>
  <c r="AI57" i="1"/>
  <c r="AJ57" i="1"/>
  <c r="AK57" i="1"/>
  <c r="AL57" i="1"/>
  <c r="AM57" i="1"/>
  <c r="T57" i="1" s="1"/>
  <c r="AN57" i="1"/>
  <c r="AO57" i="1"/>
  <c r="AP57" i="1"/>
  <c r="AQ57" i="1"/>
  <c r="AR57" i="1"/>
  <c r="AS57" i="1"/>
  <c r="Z57" i="1" s="1"/>
  <c r="AT57" i="1"/>
  <c r="AU57" i="1"/>
  <c r="AV57" i="1"/>
  <c r="AW57" i="1"/>
  <c r="AX57" i="1"/>
  <c r="AI58" i="1"/>
  <c r="P58" i="1" s="1"/>
  <c r="AJ58" i="1"/>
  <c r="Q58" i="1" s="1"/>
  <c r="AK58" i="1"/>
  <c r="AL58" i="1"/>
  <c r="AM58" i="1"/>
  <c r="AN58" i="1"/>
  <c r="AO58" i="1"/>
  <c r="V58" i="1" s="1"/>
  <c r="AP58" i="1"/>
  <c r="W58" i="1" s="1"/>
  <c r="AQ58" i="1"/>
  <c r="AR58" i="1"/>
  <c r="AS58" i="1"/>
  <c r="AT58" i="1"/>
  <c r="AU58" i="1"/>
  <c r="AB58" i="1" s="1"/>
  <c r="AV58" i="1"/>
  <c r="AC58" i="1" s="1"/>
  <c r="AW58" i="1"/>
  <c r="AX58" i="1"/>
  <c r="AI59" i="1"/>
  <c r="AJ59" i="1"/>
  <c r="AK59" i="1"/>
  <c r="R59" i="1" s="1"/>
  <c r="AL59" i="1"/>
  <c r="S59" i="1" s="1"/>
  <c r="AM59" i="1"/>
  <c r="T59" i="1" s="1"/>
  <c r="AN59" i="1"/>
  <c r="AO59" i="1"/>
  <c r="AP59" i="1"/>
  <c r="AQ59" i="1"/>
  <c r="X59" i="1" s="1"/>
  <c r="AR59" i="1"/>
  <c r="Y59" i="1" s="1"/>
  <c r="AS59" i="1"/>
  <c r="Z59" i="1" s="1"/>
  <c r="AT59" i="1"/>
  <c r="AU59" i="1"/>
  <c r="AV59" i="1"/>
  <c r="AW59" i="1"/>
  <c r="AD59" i="1" s="1"/>
  <c r="AX59" i="1"/>
  <c r="AE59" i="1" s="1"/>
  <c r="AI60" i="1"/>
  <c r="P60" i="1" s="1"/>
  <c r="AJ60" i="1"/>
  <c r="AK60" i="1"/>
  <c r="AL60" i="1"/>
  <c r="AM60" i="1"/>
  <c r="AN60" i="1"/>
  <c r="U60" i="1" s="1"/>
  <c r="AO60" i="1"/>
  <c r="V60" i="1" s="1"/>
  <c r="AP60" i="1"/>
  <c r="AQ60" i="1"/>
  <c r="AR60" i="1"/>
  <c r="AS60" i="1"/>
  <c r="AT60" i="1"/>
  <c r="AA60" i="1" s="1"/>
  <c r="AU60" i="1"/>
  <c r="AB60" i="1" s="1"/>
  <c r="AV60" i="1"/>
  <c r="AW60" i="1"/>
  <c r="AX60" i="1"/>
  <c r="AI61" i="1"/>
  <c r="P61" i="1" s="1"/>
  <c r="AJ61" i="1"/>
  <c r="AK61" i="1"/>
  <c r="R61" i="1" s="1"/>
  <c r="AL61" i="1"/>
  <c r="AM61" i="1"/>
  <c r="AN61" i="1"/>
  <c r="AO61" i="1"/>
  <c r="AP61" i="1"/>
  <c r="AQ61" i="1"/>
  <c r="X61" i="1" s="1"/>
  <c r="AR61" i="1"/>
  <c r="AS61" i="1"/>
  <c r="AT61" i="1"/>
  <c r="AU61" i="1"/>
  <c r="AV61" i="1"/>
  <c r="AW61" i="1"/>
  <c r="AD61" i="1" s="1"/>
  <c r="AX61" i="1"/>
  <c r="AI62" i="1"/>
  <c r="AJ62" i="1"/>
  <c r="AK62" i="1"/>
  <c r="R62" i="1" s="1"/>
  <c r="AL62" i="1"/>
  <c r="S62" i="1" s="1"/>
  <c r="AM62" i="1"/>
  <c r="T62" i="1" s="1"/>
  <c r="AN62" i="1"/>
  <c r="AO62" i="1"/>
  <c r="AP62" i="1"/>
  <c r="AQ62" i="1"/>
  <c r="X62" i="1" s="1"/>
  <c r="AR62" i="1"/>
  <c r="Y62" i="1" s="1"/>
  <c r="AS62" i="1"/>
  <c r="Z62" i="1" s="1"/>
  <c r="AT62" i="1"/>
  <c r="AU62" i="1"/>
  <c r="AV62" i="1"/>
  <c r="AW62" i="1"/>
  <c r="AD62" i="1" s="1"/>
  <c r="AX62" i="1"/>
  <c r="AE62" i="1" s="1"/>
  <c r="AI63" i="1"/>
  <c r="AJ63" i="1"/>
  <c r="AK63" i="1"/>
  <c r="AL63" i="1"/>
  <c r="AM63" i="1"/>
  <c r="T63" i="1" s="1"/>
  <c r="AN63" i="1"/>
  <c r="AO63" i="1"/>
  <c r="AP63" i="1"/>
  <c r="AQ63" i="1"/>
  <c r="AR63" i="1"/>
  <c r="AS63" i="1"/>
  <c r="Z63" i="1" s="1"/>
  <c r="AT63" i="1"/>
  <c r="AU63" i="1"/>
  <c r="AV63" i="1"/>
  <c r="AW63" i="1"/>
  <c r="AX63" i="1"/>
  <c r="AI64" i="1"/>
  <c r="P64" i="1" s="1"/>
  <c r="AJ64" i="1"/>
  <c r="Q64" i="1" s="1"/>
  <c r="AK64" i="1"/>
  <c r="AL64" i="1"/>
  <c r="AM64" i="1"/>
  <c r="AN64" i="1"/>
  <c r="AO64" i="1"/>
  <c r="V64" i="1" s="1"/>
  <c r="AP64" i="1"/>
  <c r="W64" i="1" s="1"/>
  <c r="AQ64" i="1"/>
  <c r="AR64" i="1"/>
  <c r="AS64" i="1"/>
  <c r="AT64" i="1"/>
  <c r="AU64" i="1"/>
  <c r="AB64" i="1" s="1"/>
  <c r="AV64" i="1"/>
  <c r="AC64" i="1" s="1"/>
  <c r="AW64" i="1"/>
  <c r="AX64" i="1"/>
  <c r="AI65" i="1"/>
  <c r="AJ65" i="1"/>
  <c r="AK65" i="1"/>
  <c r="R65" i="1" s="1"/>
  <c r="AL65" i="1"/>
  <c r="S65" i="1" s="1"/>
  <c r="AM65" i="1"/>
  <c r="T65" i="1" s="1"/>
  <c r="AN65" i="1"/>
  <c r="AO65" i="1"/>
  <c r="AP65" i="1"/>
  <c r="AQ65" i="1"/>
  <c r="X65" i="1" s="1"/>
  <c r="AR65" i="1"/>
  <c r="Y65" i="1" s="1"/>
  <c r="AS65" i="1"/>
  <c r="Z65" i="1" s="1"/>
  <c r="AT65" i="1"/>
  <c r="AU65" i="1"/>
  <c r="AV65" i="1"/>
  <c r="AW65" i="1"/>
  <c r="AD65" i="1" s="1"/>
  <c r="AX65" i="1"/>
  <c r="AE65" i="1" s="1"/>
  <c r="AI66" i="1"/>
  <c r="P66" i="1" s="1"/>
  <c r="AJ66" i="1"/>
  <c r="AK66" i="1"/>
  <c r="AL66" i="1"/>
  <c r="AM66" i="1"/>
  <c r="AN66" i="1"/>
  <c r="U66" i="1" s="1"/>
  <c r="AO66" i="1"/>
  <c r="V66" i="1" s="1"/>
  <c r="AP66" i="1"/>
  <c r="AQ66" i="1"/>
  <c r="AR66" i="1"/>
  <c r="AS66" i="1"/>
  <c r="AT66" i="1"/>
  <c r="AA66" i="1" s="1"/>
  <c r="AU66" i="1"/>
  <c r="AB66" i="1" s="1"/>
  <c r="AV66" i="1"/>
  <c r="AW66" i="1"/>
  <c r="AX66" i="1"/>
  <c r="AI67" i="1"/>
  <c r="P67" i="1" s="1"/>
  <c r="AJ67" i="1"/>
  <c r="AK67" i="1"/>
  <c r="R67" i="1" s="1"/>
  <c r="AL67" i="1"/>
  <c r="AM67" i="1"/>
  <c r="AN67" i="1"/>
  <c r="AO67" i="1"/>
  <c r="AP67" i="1"/>
  <c r="AQ67" i="1"/>
  <c r="X67" i="1" s="1"/>
  <c r="AR67" i="1"/>
  <c r="AS67" i="1"/>
  <c r="AT67" i="1"/>
  <c r="AU67" i="1"/>
  <c r="AV67" i="1"/>
  <c r="AW67" i="1"/>
  <c r="AD67" i="1" s="1"/>
  <c r="AX67" i="1"/>
  <c r="AI68" i="1"/>
  <c r="AJ68" i="1"/>
  <c r="AK68" i="1"/>
  <c r="R68" i="1" s="1"/>
  <c r="AL68" i="1"/>
  <c r="S68" i="1" s="1"/>
  <c r="AM68" i="1"/>
  <c r="T68" i="1" s="1"/>
  <c r="AN68" i="1"/>
  <c r="AO68" i="1"/>
  <c r="AP68" i="1"/>
  <c r="AQ68" i="1"/>
  <c r="X68" i="1" s="1"/>
  <c r="AR68" i="1"/>
  <c r="Y68" i="1" s="1"/>
  <c r="AS68" i="1"/>
  <c r="Z68" i="1" s="1"/>
  <c r="AT68" i="1"/>
  <c r="AU68" i="1"/>
  <c r="AV68" i="1"/>
  <c r="AW68" i="1"/>
  <c r="AD68" i="1" s="1"/>
  <c r="AX68" i="1"/>
  <c r="AE68" i="1" s="1"/>
  <c r="AI69" i="1"/>
  <c r="AJ69" i="1"/>
  <c r="AK69" i="1"/>
  <c r="AL69" i="1"/>
  <c r="AM69" i="1"/>
  <c r="T69" i="1" s="1"/>
  <c r="AN69" i="1"/>
  <c r="AO69" i="1"/>
  <c r="AP69" i="1"/>
  <c r="AQ69" i="1"/>
  <c r="AR69" i="1"/>
  <c r="AS69" i="1"/>
  <c r="Z69" i="1" s="1"/>
  <c r="AT69" i="1"/>
  <c r="AU69" i="1"/>
  <c r="AV69" i="1"/>
  <c r="AW69" i="1"/>
  <c r="AX69" i="1"/>
  <c r="AI70" i="1"/>
  <c r="P70" i="1" s="1"/>
  <c r="AJ70" i="1"/>
  <c r="Q70" i="1" s="1"/>
  <c r="AK70" i="1"/>
  <c r="AL70" i="1"/>
  <c r="AM70" i="1"/>
  <c r="AN70" i="1"/>
  <c r="AO70" i="1"/>
  <c r="V70" i="1" s="1"/>
  <c r="AP70" i="1"/>
  <c r="W70" i="1" s="1"/>
  <c r="AQ70" i="1"/>
  <c r="AR70" i="1"/>
  <c r="AS70" i="1"/>
  <c r="AT70" i="1"/>
  <c r="AU70" i="1"/>
  <c r="AB70" i="1" s="1"/>
  <c r="AV70" i="1"/>
  <c r="AC70" i="1" s="1"/>
  <c r="AW70" i="1"/>
  <c r="AX70" i="1"/>
  <c r="AI71" i="1"/>
  <c r="AJ71" i="1"/>
  <c r="AK71" i="1"/>
  <c r="R71" i="1" s="1"/>
  <c r="AL71" i="1"/>
  <c r="S71" i="1" s="1"/>
  <c r="AM71" i="1"/>
  <c r="T71" i="1" s="1"/>
  <c r="AN71" i="1"/>
  <c r="AO71" i="1"/>
  <c r="AP71" i="1"/>
  <c r="AQ71" i="1"/>
  <c r="X71" i="1" s="1"/>
  <c r="AR71" i="1"/>
  <c r="Y71" i="1" s="1"/>
  <c r="AS71" i="1"/>
  <c r="Z71" i="1" s="1"/>
  <c r="AT71" i="1"/>
  <c r="AU71" i="1"/>
  <c r="AV71" i="1"/>
  <c r="AW71" i="1"/>
  <c r="AD71" i="1" s="1"/>
  <c r="AX71" i="1"/>
  <c r="AE71" i="1" s="1"/>
  <c r="AI72" i="1"/>
  <c r="P72" i="1" s="1"/>
  <c r="AJ72" i="1"/>
  <c r="AK72" i="1"/>
  <c r="AL72" i="1"/>
  <c r="AM72" i="1"/>
  <c r="AN72" i="1"/>
  <c r="U72" i="1" s="1"/>
  <c r="AO72" i="1"/>
  <c r="V72" i="1" s="1"/>
  <c r="AP72" i="1"/>
  <c r="AQ72" i="1"/>
  <c r="AR72" i="1"/>
  <c r="AS72" i="1"/>
  <c r="AT72" i="1"/>
  <c r="AA72" i="1" s="1"/>
  <c r="AU72" i="1"/>
  <c r="AB72" i="1" s="1"/>
  <c r="AV72" i="1"/>
  <c r="AW72" i="1"/>
  <c r="AX72" i="1"/>
  <c r="AI73" i="1"/>
  <c r="P73" i="1" s="1"/>
  <c r="AJ73" i="1"/>
  <c r="AK73" i="1"/>
  <c r="R73" i="1" s="1"/>
  <c r="AL73" i="1"/>
  <c r="AM73" i="1"/>
  <c r="AN73" i="1"/>
  <c r="AO73" i="1"/>
  <c r="AP73" i="1"/>
  <c r="AQ73" i="1"/>
  <c r="X73" i="1" s="1"/>
  <c r="AR73" i="1"/>
  <c r="AS73" i="1"/>
  <c r="AT73" i="1"/>
  <c r="AU73" i="1"/>
  <c r="AV73" i="1"/>
  <c r="AW73" i="1"/>
  <c r="AD73" i="1" s="1"/>
  <c r="AX73" i="1"/>
  <c r="AI74" i="1"/>
  <c r="AJ74" i="1"/>
  <c r="AK74" i="1"/>
  <c r="R74" i="1" s="1"/>
  <c r="AL74" i="1"/>
  <c r="S74" i="1" s="1"/>
  <c r="AM74" i="1"/>
  <c r="T74" i="1" s="1"/>
  <c r="AN74" i="1"/>
  <c r="AO74" i="1"/>
  <c r="AP74" i="1"/>
  <c r="AQ74" i="1"/>
  <c r="X74" i="1" s="1"/>
  <c r="AR74" i="1"/>
  <c r="Y74" i="1" s="1"/>
  <c r="AS74" i="1"/>
  <c r="Z74" i="1" s="1"/>
  <c r="AT74" i="1"/>
  <c r="AU74" i="1"/>
  <c r="AV74" i="1"/>
  <c r="AW74" i="1"/>
  <c r="AD74" i="1" s="1"/>
  <c r="AX74" i="1"/>
  <c r="AE74" i="1" s="1"/>
  <c r="AI75" i="1"/>
  <c r="AJ75" i="1"/>
  <c r="AK75" i="1"/>
  <c r="AL75" i="1"/>
  <c r="AM75" i="1"/>
  <c r="T75" i="1" s="1"/>
  <c r="AN75" i="1"/>
  <c r="AO75" i="1"/>
  <c r="AP75" i="1"/>
  <c r="AQ75" i="1"/>
  <c r="AR75" i="1"/>
  <c r="AS75" i="1"/>
  <c r="Z75" i="1" s="1"/>
  <c r="AT75" i="1"/>
  <c r="AU75" i="1"/>
  <c r="AV75" i="1"/>
  <c r="AW75" i="1"/>
  <c r="AX75" i="1"/>
  <c r="AI76" i="1"/>
  <c r="P76" i="1" s="1"/>
  <c r="AJ76" i="1"/>
  <c r="Q76" i="1" s="1"/>
  <c r="AK76" i="1"/>
  <c r="AL76" i="1"/>
  <c r="AM76" i="1"/>
  <c r="AN76" i="1"/>
  <c r="AO76" i="1"/>
  <c r="V76" i="1" s="1"/>
  <c r="AP76" i="1"/>
  <c r="W76" i="1" s="1"/>
  <c r="AQ76" i="1"/>
  <c r="AR76" i="1"/>
  <c r="AS76" i="1"/>
  <c r="AT76" i="1"/>
  <c r="AU76" i="1"/>
  <c r="AB76" i="1" s="1"/>
  <c r="AV76" i="1"/>
  <c r="AC76" i="1" s="1"/>
  <c r="AW76" i="1"/>
  <c r="AX76" i="1"/>
  <c r="AI77" i="1"/>
  <c r="AJ77" i="1"/>
  <c r="AK77" i="1"/>
  <c r="R77" i="1" s="1"/>
  <c r="AL77" i="1"/>
  <c r="S77" i="1" s="1"/>
  <c r="AM77" i="1"/>
  <c r="T77" i="1" s="1"/>
  <c r="AN77" i="1"/>
  <c r="AO77" i="1"/>
  <c r="AP77" i="1"/>
  <c r="AQ77" i="1"/>
  <c r="X77" i="1" s="1"/>
  <c r="AR77" i="1"/>
  <c r="Y77" i="1" s="1"/>
  <c r="AS77" i="1"/>
  <c r="Z77" i="1" s="1"/>
  <c r="AT77" i="1"/>
  <c r="AU77" i="1"/>
  <c r="AV77" i="1"/>
  <c r="AW77" i="1"/>
  <c r="AD77" i="1" s="1"/>
  <c r="AX77" i="1"/>
  <c r="AE77" i="1" s="1"/>
  <c r="AI78" i="1"/>
  <c r="P78" i="1" s="1"/>
  <c r="AJ78" i="1"/>
  <c r="AK78" i="1"/>
  <c r="AL78" i="1"/>
  <c r="AM78" i="1"/>
  <c r="AN78" i="1"/>
  <c r="U78" i="1" s="1"/>
  <c r="AO78" i="1"/>
  <c r="V78" i="1" s="1"/>
  <c r="AP78" i="1"/>
  <c r="AQ78" i="1"/>
  <c r="AR78" i="1"/>
  <c r="AS78" i="1"/>
  <c r="AT78" i="1"/>
  <c r="AA78" i="1" s="1"/>
  <c r="AU78" i="1"/>
  <c r="AB78" i="1" s="1"/>
  <c r="AV78" i="1"/>
  <c r="AW78" i="1"/>
  <c r="AX78" i="1"/>
  <c r="AI79" i="1"/>
  <c r="P79" i="1" s="1"/>
  <c r="AJ79" i="1"/>
  <c r="AK79" i="1"/>
  <c r="R79" i="1" s="1"/>
  <c r="AL79" i="1"/>
  <c r="AM79" i="1"/>
  <c r="AN79" i="1"/>
  <c r="AO79" i="1"/>
  <c r="AP79" i="1"/>
  <c r="AQ79" i="1"/>
  <c r="X79" i="1" s="1"/>
  <c r="AR79" i="1"/>
  <c r="AS79" i="1"/>
  <c r="AT79" i="1"/>
  <c r="AU79" i="1"/>
  <c r="AV79" i="1"/>
  <c r="AW79" i="1"/>
  <c r="AD79" i="1" s="1"/>
  <c r="AX79" i="1"/>
  <c r="AI80" i="1"/>
  <c r="AJ80" i="1"/>
  <c r="AK80" i="1"/>
  <c r="R80" i="1" s="1"/>
  <c r="AL80" i="1"/>
  <c r="S80" i="1" s="1"/>
  <c r="AM80" i="1"/>
  <c r="T80" i="1" s="1"/>
  <c r="AN80" i="1"/>
  <c r="AO80" i="1"/>
  <c r="AP80" i="1"/>
  <c r="AQ80" i="1"/>
  <c r="X80" i="1" s="1"/>
  <c r="AR80" i="1"/>
  <c r="Y80" i="1" s="1"/>
  <c r="AS80" i="1"/>
  <c r="Z80" i="1" s="1"/>
  <c r="AT80" i="1"/>
  <c r="AU80" i="1"/>
  <c r="AV80" i="1"/>
  <c r="AW80" i="1"/>
  <c r="AD80" i="1" s="1"/>
  <c r="AX80" i="1"/>
  <c r="AE80" i="1" s="1"/>
  <c r="AI81" i="1"/>
  <c r="AJ81" i="1"/>
  <c r="AK81" i="1"/>
  <c r="AL81" i="1"/>
  <c r="AM81" i="1"/>
  <c r="T81" i="1" s="1"/>
  <c r="AN81" i="1"/>
  <c r="AO81" i="1"/>
  <c r="AP81" i="1"/>
  <c r="AQ81" i="1"/>
  <c r="AR81" i="1"/>
  <c r="AS81" i="1"/>
  <c r="Z81" i="1" s="1"/>
  <c r="AT81" i="1"/>
  <c r="AU81" i="1"/>
  <c r="AV81" i="1"/>
  <c r="AW81" i="1"/>
  <c r="AX81" i="1"/>
  <c r="AI82" i="1"/>
  <c r="P82" i="1" s="1"/>
  <c r="AJ82" i="1"/>
  <c r="Q82" i="1" s="1"/>
  <c r="AK82" i="1"/>
  <c r="AL82" i="1"/>
  <c r="AM82" i="1"/>
  <c r="AN82" i="1"/>
  <c r="AO82" i="1"/>
  <c r="V82" i="1" s="1"/>
  <c r="AP82" i="1"/>
  <c r="W82" i="1" s="1"/>
  <c r="AQ82" i="1"/>
  <c r="AR82" i="1"/>
  <c r="AS82" i="1"/>
  <c r="AT82" i="1"/>
  <c r="AU82" i="1"/>
  <c r="AB82" i="1" s="1"/>
  <c r="AV82" i="1"/>
  <c r="AC82" i="1" s="1"/>
  <c r="AW82" i="1"/>
  <c r="AX82" i="1"/>
  <c r="AI83" i="1"/>
  <c r="AJ83" i="1"/>
  <c r="AK83" i="1"/>
  <c r="R83" i="1" s="1"/>
  <c r="AL83" i="1"/>
  <c r="S83" i="1" s="1"/>
  <c r="AM83" i="1"/>
  <c r="T83" i="1" s="1"/>
  <c r="AN83" i="1"/>
  <c r="AO83" i="1"/>
  <c r="AP83" i="1"/>
  <c r="AQ83" i="1"/>
  <c r="X83" i="1" s="1"/>
  <c r="AR83" i="1"/>
  <c r="Y83" i="1" s="1"/>
  <c r="AS83" i="1"/>
  <c r="Z83" i="1" s="1"/>
  <c r="AT83" i="1"/>
  <c r="AU83" i="1"/>
  <c r="AV83" i="1"/>
  <c r="AW83" i="1"/>
  <c r="AD83" i="1" s="1"/>
  <c r="AX83" i="1"/>
  <c r="AE83" i="1" s="1"/>
  <c r="AI84" i="1"/>
  <c r="P84" i="1" s="1"/>
  <c r="AJ84" i="1"/>
  <c r="Q84" i="1" s="1"/>
  <c r="AK84" i="1"/>
  <c r="AL84" i="1"/>
  <c r="AM84" i="1"/>
  <c r="AN84" i="1"/>
  <c r="U84" i="1" s="1"/>
  <c r="AO84" i="1"/>
  <c r="V84" i="1" s="1"/>
  <c r="AP84" i="1"/>
  <c r="W84" i="1" s="1"/>
  <c r="AQ84" i="1"/>
  <c r="AR84" i="1"/>
  <c r="AS84" i="1"/>
  <c r="AT84" i="1"/>
  <c r="AA84" i="1" s="1"/>
  <c r="AU84" i="1"/>
  <c r="AB84" i="1" s="1"/>
  <c r="AV84" i="1"/>
  <c r="AC84" i="1" s="1"/>
  <c r="AW84" i="1"/>
  <c r="AX84" i="1"/>
  <c r="AI85" i="1"/>
  <c r="P85" i="1" s="1"/>
  <c r="AJ85" i="1"/>
  <c r="AK85" i="1"/>
  <c r="R85" i="1" s="1"/>
  <c r="AL85" i="1"/>
  <c r="S85" i="1" s="1"/>
  <c r="AM85" i="1"/>
  <c r="AN85" i="1"/>
  <c r="AO85" i="1"/>
  <c r="AP85" i="1"/>
  <c r="AQ85" i="1"/>
  <c r="X85" i="1" s="1"/>
  <c r="AR85" i="1"/>
  <c r="Y85" i="1" s="1"/>
  <c r="AS85" i="1"/>
  <c r="AT85" i="1"/>
  <c r="AU85" i="1"/>
  <c r="AV85" i="1"/>
  <c r="AW85" i="1"/>
  <c r="AD85" i="1" s="1"/>
  <c r="AX85" i="1"/>
  <c r="AE85" i="1" s="1"/>
  <c r="AI86" i="1"/>
  <c r="AJ86" i="1"/>
  <c r="AK86" i="1"/>
  <c r="R86" i="1" s="1"/>
  <c r="AL86" i="1"/>
  <c r="S86" i="1" s="1"/>
  <c r="AM86" i="1"/>
  <c r="T86" i="1" s="1"/>
  <c r="AN86" i="1"/>
  <c r="U86" i="1" s="1"/>
  <c r="AO86" i="1"/>
  <c r="AP86" i="1"/>
  <c r="AQ86" i="1"/>
  <c r="X86" i="1" s="1"/>
  <c r="AR86" i="1"/>
  <c r="Y86" i="1" s="1"/>
  <c r="AS86" i="1"/>
  <c r="Z86" i="1" s="1"/>
  <c r="AT86" i="1"/>
  <c r="AA86" i="1" s="1"/>
  <c r="AU86" i="1"/>
  <c r="AV86" i="1"/>
  <c r="AW86" i="1"/>
  <c r="AD86" i="1" s="1"/>
  <c r="AX86" i="1"/>
  <c r="AE86" i="1" s="1"/>
  <c r="AI87" i="1"/>
  <c r="AJ87" i="1"/>
  <c r="AK87" i="1"/>
  <c r="AL87" i="1"/>
  <c r="AM87" i="1"/>
  <c r="T87" i="1" s="1"/>
  <c r="AN87" i="1"/>
  <c r="AO87" i="1"/>
  <c r="AP87" i="1"/>
  <c r="AQ87" i="1"/>
  <c r="AR87" i="1"/>
  <c r="AS87" i="1"/>
  <c r="Z87" i="1" s="1"/>
  <c r="AT87" i="1"/>
  <c r="AU87" i="1"/>
  <c r="AV87" i="1"/>
  <c r="AW87" i="1"/>
  <c r="AX87" i="1"/>
  <c r="AI88" i="1"/>
  <c r="P88" i="1" s="1"/>
  <c r="AJ88" i="1"/>
  <c r="Q88" i="1" s="1"/>
  <c r="AK88" i="1"/>
  <c r="AL88" i="1"/>
  <c r="AM88" i="1"/>
  <c r="AN88" i="1"/>
  <c r="AO88" i="1"/>
  <c r="V88" i="1" s="1"/>
  <c r="AP88" i="1"/>
  <c r="W88" i="1" s="1"/>
  <c r="AQ88" i="1"/>
  <c r="AR88" i="1"/>
  <c r="AS88" i="1"/>
  <c r="AT88" i="1"/>
  <c r="AU88" i="1"/>
  <c r="AB88" i="1" s="1"/>
  <c r="AV88" i="1"/>
  <c r="AC88" i="1" s="1"/>
  <c r="AW88" i="1"/>
  <c r="AX88" i="1"/>
  <c r="AI89" i="1"/>
  <c r="AJ89" i="1"/>
  <c r="AK89" i="1"/>
  <c r="R89" i="1" s="1"/>
  <c r="AL89" i="1"/>
  <c r="S89" i="1" s="1"/>
  <c r="AM89" i="1"/>
  <c r="T89" i="1" s="1"/>
  <c r="AN89" i="1"/>
  <c r="AO89" i="1"/>
  <c r="AP89" i="1"/>
  <c r="AQ89" i="1"/>
  <c r="X89" i="1" s="1"/>
  <c r="AR89" i="1"/>
  <c r="Y89" i="1" s="1"/>
  <c r="AS89" i="1"/>
  <c r="Z89" i="1" s="1"/>
  <c r="AT89" i="1"/>
  <c r="AU89" i="1"/>
  <c r="AV89" i="1"/>
  <c r="AW89" i="1"/>
  <c r="AD89" i="1" s="1"/>
  <c r="AX89" i="1"/>
  <c r="AE89" i="1" s="1"/>
  <c r="AI90" i="1"/>
  <c r="P90" i="1" s="1"/>
  <c r="AJ90" i="1"/>
  <c r="Q90" i="1" s="1"/>
  <c r="AK90" i="1"/>
  <c r="AL90" i="1"/>
  <c r="AM90" i="1"/>
  <c r="AN90" i="1"/>
  <c r="U90" i="1" s="1"/>
  <c r="AO90" i="1"/>
  <c r="V90" i="1" s="1"/>
  <c r="AP90" i="1"/>
  <c r="W90" i="1" s="1"/>
  <c r="AQ90" i="1"/>
  <c r="AR90" i="1"/>
  <c r="AS90" i="1"/>
  <c r="AT90" i="1"/>
  <c r="AA90" i="1" s="1"/>
  <c r="AU90" i="1"/>
  <c r="AB90" i="1" s="1"/>
  <c r="AV90" i="1"/>
  <c r="AC90" i="1" s="1"/>
  <c r="AW90" i="1"/>
  <c r="AX90" i="1"/>
  <c r="AI91" i="1"/>
  <c r="P91" i="1" s="1"/>
  <c r="AJ91" i="1"/>
  <c r="AK91" i="1"/>
  <c r="R91" i="1" s="1"/>
  <c r="AL91" i="1"/>
  <c r="S91" i="1" s="1"/>
  <c r="AM91" i="1"/>
  <c r="AN91" i="1"/>
  <c r="AO91" i="1"/>
  <c r="AP91" i="1"/>
  <c r="AQ91" i="1"/>
  <c r="X91" i="1" s="1"/>
  <c r="AR91" i="1"/>
  <c r="Y91" i="1" s="1"/>
  <c r="AS91" i="1"/>
  <c r="AT91" i="1"/>
  <c r="AU91" i="1"/>
  <c r="AV91" i="1"/>
  <c r="AW91" i="1"/>
  <c r="AD91" i="1" s="1"/>
  <c r="AX91" i="1"/>
  <c r="AE91" i="1" s="1"/>
  <c r="AI92" i="1"/>
  <c r="AJ92" i="1"/>
  <c r="AK92" i="1"/>
  <c r="R92" i="1" s="1"/>
  <c r="AL92" i="1"/>
  <c r="S92" i="1" s="1"/>
  <c r="AM92" i="1"/>
  <c r="T92" i="1" s="1"/>
  <c r="AN92" i="1"/>
  <c r="U92" i="1" s="1"/>
  <c r="AO92" i="1"/>
  <c r="AP92" i="1"/>
  <c r="AQ92" i="1"/>
  <c r="X92" i="1" s="1"/>
  <c r="AR92" i="1"/>
  <c r="Y92" i="1" s="1"/>
  <c r="AS92" i="1"/>
  <c r="Z92" i="1" s="1"/>
  <c r="AT92" i="1"/>
  <c r="AA92" i="1" s="1"/>
  <c r="AU92" i="1"/>
  <c r="AV92" i="1"/>
  <c r="AW92" i="1"/>
  <c r="AD92" i="1" s="1"/>
  <c r="AX92" i="1"/>
  <c r="AE92" i="1" s="1"/>
  <c r="AI93" i="1"/>
  <c r="AJ93" i="1"/>
  <c r="AK93" i="1"/>
  <c r="AL93" i="1"/>
  <c r="AM93" i="1"/>
  <c r="T93" i="1" s="1"/>
  <c r="AN93" i="1"/>
  <c r="AO93" i="1"/>
  <c r="AP93" i="1"/>
  <c r="AQ93" i="1"/>
  <c r="AR93" i="1"/>
  <c r="AS93" i="1"/>
  <c r="Z93" i="1" s="1"/>
  <c r="AT93" i="1"/>
  <c r="AU93" i="1"/>
  <c r="AV93" i="1"/>
  <c r="AW93" i="1"/>
  <c r="AX93" i="1"/>
  <c r="AI94" i="1"/>
  <c r="P94" i="1" s="1"/>
  <c r="AJ94" i="1"/>
  <c r="Q94" i="1" s="1"/>
  <c r="AK94" i="1"/>
  <c r="AL94" i="1"/>
  <c r="AM94" i="1"/>
  <c r="AN94" i="1"/>
  <c r="AO94" i="1"/>
  <c r="V94" i="1" s="1"/>
  <c r="AP94" i="1"/>
  <c r="W94" i="1" s="1"/>
  <c r="AQ94" i="1"/>
  <c r="AR94" i="1"/>
  <c r="AS94" i="1"/>
  <c r="AT94" i="1"/>
  <c r="AU94" i="1"/>
  <c r="AB94" i="1" s="1"/>
  <c r="AV94" i="1"/>
  <c r="AC94" i="1" s="1"/>
  <c r="AW94" i="1"/>
  <c r="AX94" i="1"/>
  <c r="AI95" i="1"/>
  <c r="AJ95" i="1"/>
  <c r="AK95" i="1"/>
  <c r="R95" i="1" s="1"/>
  <c r="AL95" i="1"/>
  <c r="S95" i="1" s="1"/>
  <c r="AM95" i="1"/>
  <c r="T95" i="1" s="1"/>
  <c r="AN95" i="1"/>
  <c r="AO95" i="1"/>
  <c r="AP95" i="1"/>
  <c r="AQ95" i="1"/>
  <c r="X95" i="1" s="1"/>
  <c r="AR95" i="1"/>
  <c r="Y95" i="1" s="1"/>
  <c r="AS95" i="1"/>
  <c r="Z95" i="1" s="1"/>
  <c r="AT95" i="1"/>
  <c r="AU95" i="1"/>
  <c r="AV95" i="1"/>
  <c r="AW95" i="1"/>
  <c r="AD95" i="1" s="1"/>
  <c r="AX95" i="1"/>
  <c r="AE95" i="1" s="1"/>
  <c r="AI96" i="1"/>
  <c r="P96" i="1" s="1"/>
  <c r="AJ96" i="1"/>
  <c r="Q96" i="1" s="1"/>
  <c r="AK96" i="1"/>
  <c r="AL96" i="1"/>
  <c r="AM96" i="1"/>
  <c r="AN96" i="1"/>
  <c r="U96" i="1" s="1"/>
  <c r="AO96" i="1"/>
  <c r="V96" i="1" s="1"/>
  <c r="AP96" i="1"/>
  <c r="W96" i="1" s="1"/>
  <c r="AQ96" i="1"/>
  <c r="AR96" i="1"/>
  <c r="AS96" i="1"/>
  <c r="AT96" i="1"/>
  <c r="AA96" i="1" s="1"/>
  <c r="AU96" i="1"/>
  <c r="AB96" i="1" s="1"/>
  <c r="AV96" i="1"/>
  <c r="AC96" i="1" s="1"/>
  <c r="AW96" i="1"/>
  <c r="AX96" i="1"/>
  <c r="AI97" i="1"/>
  <c r="P97" i="1" s="1"/>
  <c r="AJ97" i="1"/>
  <c r="AK97" i="1"/>
  <c r="R97" i="1" s="1"/>
  <c r="AL97" i="1"/>
  <c r="S97" i="1" s="1"/>
  <c r="AM97" i="1"/>
  <c r="AN97" i="1"/>
  <c r="AO97" i="1"/>
  <c r="AP97" i="1"/>
  <c r="AQ97" i="1"/>
  <c r="X97" i="1" s="1"/>
  <c r="AR97" i="1"/>
  <c r="Y97" i="1" s="1"/>
  <c r="AS97" i="1"/>
  <c r="AT97" i="1"/>
  <c r="AU97" i="1"/>
  <c r="AV97" i="1"/>
  <c r="AW97" i="1"/>
  <c r="AD97" i="1" s="1"/>
  <c r="AX97" i="1"/>
  <c r="AE97" i="1" s="1"/>
  <c r="AI98" i="1"/>
  <c r="AJ98" i="1"/>
  <c r="AK98" i="1"/>
  <c r="R98" i="1" s="1"/>
  <c r="AL98" i="1"/>
  <c r="S98" i="1" s="1"/>
  <c r="AM98" i="1"/>
  <c r="T98" i="1" s="1"/>
  <c r="AN98" i="1"/>
  <c r="U98" i="1" s="1"/>
  <c r="AO98" i="1"/>
  <c r="AP98" i="1"/>
  <c r="AQ98" i="1"/>
  <c r="X98" i="1" s="1"/>
  <c r="AR98" i="1"/>
  <c r="Y98" i="1" s="1"/>
  <c r="AS98" i="1"/>
  <c r="Z98" i="1" s="1"/>
  <c r="AT98" i="1"/>
  <c r="AA98" i="1" s="1"/>
  <c r="AU98" i="1"/>
  <c r="AV98" i="1"/>
  <c r="AW98" i="1"/>
  <c r="AD98" i="1" s="1"/>
  <c r="AX98" i="1"/>
  <c r="AE98" i="1" s="1"/>
  <c r="AI99" i="1"/>
  <c r="AJ99" i="1"/>
  <c r="AK99" i="1"/>
  <c r="AL99" i="1"/>
  <c r="AM99" i="1"/>
  <c r="T99" i="1" s="1"/>
  <c r="AN99" i="1"/>
  <c r="AO99" i="1"/>
  <c r="AP99" i="1"/>
  <c r="AQ99" i="1"/>
  <c r="AR99" i="1"/>
  <c r="AS99" i="1"/>
  <c r="Z99" i="1" s="1"/>
  <c r="AT99" i="1"/>
  <c r="AU99" i="1"/>
  <c r="AV99" i="1"/>
  <c r="AW99" i="1"/>
  <c r="AX99" i="1"/>
  <c r="AI100" i="1"/>
  <c r="P100" i="1" s="1"/>
  <c r="AJ100" i="1"/>
  <c r="Q100" i="1" s="1"/>
  <c r="AK100" i="1"/>
  <c r="AL100" i="1"/>
  <c r="AM100" i="1"/>
  <c r="AN100" i="1"/>
  <c r="AO100" i="1"/>
  <c r="V100" i="1" s="1"/>
  <c r="AP100" i="1"/>
  <c r="W100" i="1" s="1"/>
  <c r="AQ100" i="1"/>
  <c r="AR100" i="1"/>
  <c r="AS100" i="1"/>
  <c r="AT100" i="1"/>
  <c r="AU100" i="1"/>
  <c r="AB100" i="1" s="1"/>
  <c r="AV100" i="1"/>
  <c r="AC100" i="1" s="1"/>
  <c r="AW100" i="1"/>
  <c r="AX100" i="1"/>
  <c r="AI101" i="1"/>
  <c r="AJ101" i="1"/>
  <c r="AK101" i="1"/>
  <c r="R101" i="1" s="1"/>
  <c r="AL101" i="1"/>
  <c r="S101" i="1" s="1"/>
  <c r="AM101" i="1"/>
  <c r="T101" i="1" s="1"/>
  <c r="AN101" i="1"/>
  <c r="AO101" i="1"/>
  <c r="AP101" i="1"/>
  <c r="AQ101" i="1"/>
  <c r="X101" i="1" s="1"/>
  <c r="AR101" i="1"/>
  <c r="Y101" i="1" s="1"/>
  <c r="AS101" i="1"/>
  <c r="Z101" i="1" s="1"/>
  <c r="AT101" i="1"/>
  <c r="AU101" i="1"/>
  <c r="AV101" i="1"/>
  <c r="AW101" i="1"/>
  <c r="AD101" i="1" s="1"/>
  <c r="AX101" i="1"/>
  <c r="AE101" i="1" s="1"/>
  <c r="AI102" i="1"/>
  <c r="P102" i="1" s="1"/>
  <c r="AJ102" i="1"/>
  <c r="Q102" i="1" s="1"/>
  <c r="AK102" i="1"/>
  <c r="AL102" i="1"/>
  <c r="AM102" i="1"/>
  <c r="AN102" i="1"/>
  <c r="U102" i="1" s="1"/>
  <c r="AO102" i="1"/>
  <c r="V102" i="1" s="1"/>
  <c r="AP102" i="1"/>
  <c r="W102" i="1" s="1"/>
  <c r="AQ102" i="1"/>
  <c r="AR102" i="1"/>
  <c r="AS102" i="1"/>
  <c r="AT102" i="1"/>
  <c r="AA102" i="1" s="1"/>
  <c r="AU102" i="1"/>
  <c r="AB102" i="1" s="1"/>
  <c r="AV102" i="1"/>
  <c r="AC102" i="1" s="1"/>
  <c r="AW102" i="1"/>
  <c r="AX102" i="1"/>
  <c r="AI103" i="1"/>
  <c r="P103" i="1" s="1"/>
  <c r="AJ103" i="1"/>
  <c r="AK103" i="1"/>
  <c r="R103" i="1" s="1"/>
  <c r="AL103" i="1"/>
  <c r="S103" i="1" s="1"/>
  <c r="AM103" i="1"/>
  <c r="AN103" i="1"/>
  <c r="AO103" i="1"/>
  <c r="AP103" i="1"/>
  <c r="AQ103" i="1"/>
  <c r="X103" i="1" s="1"/>
  <c r="AR103" i="1"/>
  <c r="Y103" i="1" s="1"/>
  <c r="AS103" i="1"/>
  <c r="AT103" i="1"/>
  <c r="AU103" i="1"/>
  <c r="AV103" i="1"/>
  <c r="AW103" i="1"/>
  <c r="AD103" i="1" s="1"/>
  <c r="AX103" i="1"/>
  <c r="AE103" i="1" s="1"/>
  <c r="AI104" i="1"/>
  <c r="AJ104" i="1"/>
  <c r="AK104" i="1"/>
  <c r="R104" i="1" s="1"/>
  <c r="AL104" i="1"/>
  <c r="S104" i="1" s="1"/>
  <c r="AM104" i="1"/>
  <c r="T104" i="1" s="1"/>
  <c r="AN104" i="1"/>
  <c r="U104" i="1" s="1"/>
  <c r="AO104" i="1"/>
  <c r="AP104" i="1"/>
  <c r="AQ104" i="1"/>
  <c r="X104" i="1" s="1"/>
  <c r="AR104" i="1"/>
  <c r="Y104" i="1" s="1"/>
  <c r="AS104" i="1"/>
  <c r="Z104" i="1" s="1"/>
  <c r="AT104" i="1"/>
  <c r="AA104" i="1" s="1"/>
  <c r="AU104" i="1"/>
  <c r="AV104" i="1"/>
  <c r="AW104" i="1"/>
  <c r="AD104" i="1" s="1"/>
  <c r="AX104" i="1"/>
  <c r="AE104" i="1" s="1"/>
  <c r="AI105" i="1"/>
  <c r="AJ105" i="1"/>
  <c r="AK105" i="1"/>
  <c r="AL105" i="1"/>
  <c r="AM105" i="1"/>
  <c r="T105" i="1" s="1"/>
  <c r="AN105" i="1"/>
  <c r="AO105" i="1"/>
  <c r="AP105" i="1"/>
  <c r="AQ105" i="1"/>
  <c r="AR105" i="1"/>
  <c r="AS105" i="1"/>
  <c r="Z105" i="1" s="1"/>
  <c r="AT105" i="1"/>
  <c r="AU105" i="1"/>
  <c r="AV105" i="1"/>
  <c r="AW105" i="1"/>
  <c r="AX105" i="1"/>
  <c r="AI106" i="1"/>
  <c r="P106" i="1" s="1"/>
  <c r="AJ106" i="1"/>
  <c r="Q106" i="1" s="1"/>
  <c r="AK106" i="1"/>
  <c r="AL106" i="1"/>
  <c r="AM106" i="1"/>
  <c r="AN106" i="1"/>
  <c r="AO106" i="1"/>
  <c r="V106" i="1" s="1"/>
  <c r="AP106" i="1"/>
  <c r="W106" i="1" s="1"/>
  <c r="AQ106" i="1"/>
  <c r="AR106" i="1"/>
  <c r="AS106" i="1"/>
  <c r="AT106" i="1"/>
  <c r="AU106" i="1"/>
  <c r="AB106" i="1" s="1"/>
  <c r="AV106" i="1"/>
  <c r="AC106" i="1" s="1"/>
  <c r="AW106" i="1"/>
  <c r="AX106" i="1"/>
  <c r="AI107" i="1"/>
  <c r="AJ107" i="1"/>
  <c r="AK107" i="1"/>
  <c r="R107" i="1" s="1"/>
  <c r="AL107" i="1"/>
  <c r="S107" i="1" s="1"/>
  <c r="AM107" i="1"/>
  <c r="T107" i="1" s="1"/>
  <c r="AN107" i="1"/>
  <c r="AO107" i="1"/>
  <c r="AP107" i="1"/>
  <c r="AQ107" i="1"/>
  <c r="X107" i="1" s="1"/>
  <c r="AR107" i="1"/>
  <c r="Y107" i="1" s="1"/>
  <c r="AS107" i="1"/>
  <c r="Z107" i="1" s="1"/>
  <c r="AT107" i="1"/>
  <c r="AU107" i="1"/>
  <c r="AV107" i="1"/>
  <c r="AW107" i="1"/>
  <c r="AD107" i="1" s="1"/>
  <c r="AX107" i="1"/>
  <c r="AE107" i="1" s="1"/>
  <c r="AI108" i="1"/>
  <c r="P108" i="1" s="1"/>
  <c r="AJ108" i="1"/>
  <c r="Q108" i="1" s="1"/>
  <c r="AK108" i="1"/>
  <c r="AL108" i="1"/>
  <c r="AM108" i="1"/>
  <c r="AN108" i="1"/>
  <c r="U108" i="1" s="1"/>
  <c r="AO108" i="1"/>
  <c r="V108" i="1" s="1"/>
  <c r="AP108" i="1"/>
  <c r="W108" i="1" s="1"/>
  <c r="AQ108" i="1"/>
  <c r="AR108" i="1"/>
  <c r="AS108" i="1"/>
  <c r="AT108" i="1"/>
  <c r="AA108" i="1" s="1"/>
  <c r="AU108" i="1"/>
  <c r="AB108" i="1" s="1"/>
  <c r="AV108" i="1"/>
  <c r="AC108" i="1" s="1"/>
  <c r="AW108" i="1"/>
  <c r="AX108" i="1"/>
  <c r="AI109" i="1"/>
  <c r="P109" i="1" s="1"/>
  <c r="AJ109" i="1"/>
  <c r="AK109" i="1"/>
  <c r="R109" i="1" s="1"/>
  <c r="AL109" i="1"/>
  <c r="S109" i="1" s="1"/>
  <c r="AM109" i="1"/>
  <c r="AN109" i="1"/>
  <c r="AO109" i="1"/>
  <c r="AP109" i="1"/>
  <c r="AQ109" i="1"/>
  <c r="X109" i="1" s="1"/>
  <c r="AR109" i="1"/>
  <c r="Y109" i="1" s="1"/>
  <c r="AS109" i="1"/>
  <c r="AT109" i="1"/>
  <c r="AU109" i="1"/>
  <c r="AV109" i="1"/>
  <c r="AW109" i="1"/>
  <c r="AD109" i="1" s="1"/>
  <c r="AX109" i="1"/>
  <c r="AE109" i="1" s="1"/>
  <c r="AI110" i="1"/>
  <c r="AJ110" i="1"/>
  <c r="AK110" i="1"/>
  <c r="R110" i="1" s="1"/>
  <c r="AL110" i="1"/>
  <c r="S110" i="1" s="1"/>
  <c r="AM110" i="1"/>
  <c r="T110" i="1" s="1"/>
  <c r="AN110" i="1"/>
  <c r="U110" i="1" s="1"/>
  <c r="AO110" i="1"/>
  <c r="AP110" i="1"/>
  <c r="AQ110" i="1"/>
  <c r="X110" i="1" s="1"/>
  <c r="AR110" i="1"/>
  <c r="Y110" i="1" s="1"/>
  <c r="AS110" i="1"/>
  <c r="Z110" i="1" s="1"/>
  <c r="AT110" i="1"/>
  <c r="AA110" i="1" s="1"/>
  <c r="AU110" i="1"/>
  <c r="AV110" i="1"/>
  <c r="AW110" i="1"/>
  <c r="AD110" i="1" s="1"/>
  <c r="AX110" i="1"/>
  <c r="AE110" i="1" s="1"/>
  <c r="AI111" i="1"/>
  <c r="AJ111" i="1"/>
  <c r="AK111" i="1"/>
  <c r="AL111" i="1"/>
  <c r="AM111" i="1"/>
  <c r="T111" i="1" s="1"/>
  <c r="AN111" i="1"/>
  <c r="AO111" i="1"/>
  <c r="AP111" i="1"/>
  <c r="AQ111" i="1"/>
  <c r="AR111" i="1"/>
  <c r="AS111" i="1"/>
  <c r="Z111" i="1" s="1"/>
  <c r="AT111" i="1"/>
  <c r="AU111" i="1"/>
  <c r="AV111" i="1"/>
  <c r="AW111" i="1"/>
  <c r="AX111" i="1"/>
  <c r="AI112" i="1"/>
  <c r="P112" i="1" s="1"/>
  <c r="AJ112" i="1"/>
  <c r="Q112" i="1" s="1"/>
  <c r="AK112" i="1"/>
  <c r="AL112" i="1"/>
  <c r="AM112" i="1"/>
  <c r="AN112" i="1"/>
  <c r="AO112" i="1"/>
  <c r="V112" i="1" s="1"/>
  <c r="AP112" i="1"/>
  <c r="W112" i="1" s="1"/>
  <c r="AQ112" i="1"/>
  <c r="AR112" i="1"/>
  <c r="AS112" i="1"/>
  <c r="AT112" i="1"/>
  <c r="AU112" i="1"/>
  <c r="AB112" i="1" s="1"/>
  <c r="AV112" i="1"/>
  <c r="AC112" i="1" s="1"/>
  <c r="AW112" i="1"/>
  <c r="AX112" i="1"/>
  <c r="AI113" i="1"/>
  <c r="AJ113" i="1"/>
  <c r="AK113" i="1"/>
  <c r="R113" i="1" s="1"/>
  <c r="AL113" i="1"/>
  <c r="S113" i="1" s="1"/>
  <c r="AM113" i="1"/>
  <c r="T113" i="1" s="1"/>
  <c r="AN113" i="1"/>
  <c r="AO113" i="1"/>
  <c r="AP113" i="1"/>
  <c r="AQ113" i="1"/>
  <c r="X113" i="1" s="1"/>
  <c r="AR113" i="1"/>
  <c r="Y113" i="1" s="1"/>
  <c r="AS113" i="1"/>
  <c r="Z113" i="1" s="1"/>
  <c r="AT113" i="1"/>
  <c r="AU113" i="1"/>
  <c r="AV113" i="1"/>
  <c r="AW113" i="1"/>
  <c r="AD113" i="1" s="1"/>
  <c r="AX113" i="1"/>
  <c r="AE113" i="1" s="1"/>
  <c r="AI114" i="1"/>
  <c r="P114" i="1" s="1"/>
  <c r="AJ114" i="1"/>
  <c r="Q114" i="1" s="1"/>
  <c r="AK114" i="1"/>
  <c r="AL114" i="1"/>
  <c r="AM114" i="1"/>
  <c r="AN114" i="1"/>
  <c r="U114" i="1" s="1"/>
  <c r="AO114" i="1"/>
  <c r="V114" i="1" s="1"/>
  <c r="AP114" i="1"/>
  <c r="W114" i="1" s="1"/>
  <c r="AQ114" i="1"/>
  <c r="AR114" i="1"/>
  <c r="AS114" i="1"/>
  <c r="AT114" i="1"/>
  <c r="AA114" i="1" s="1"/>
  <c r="AU114" i="1"/>
  <c r="AB114" i="1" s="1"/>
  <c r="AV114" i="1"/>
  <c r="AC114" i="1" s="1"/>
  <c r="AW114" i="1"/>
  <c r="AX114" i="1"/>
  <c r="AI115" i="1"/>
  <c r="P115" i="1" s="1"/>
  <c r="AJ115" i="1"/>
  <c r="AK115" i="1"/>
  <c r="R115" i="1" s="1"/>
  <c r="AL115" i="1"/>
  <c r="S115" i="1" s="1"/>
  <c r="AM115" i="1"/>
  <c r="AN115" i="1"/>
  <c r="AO115" i="1"/>
  <c r="AP115" i="1"/>
  <c r="AQ115" i="1"/>
  <c r="X115" i="1" s="1"/>
  <c r="AR115" i="1"/>
  <c r="Y115" i="1" s="1"/>
  <c r="AS115" i="1"/>
  <c r="AT115" i="1"/>
  <c r="AU115" i="1"/>
  <c r="AV115" i="1"/>
  <c r="AW115" i="1"/>
  <c r="AD115" i="1" s="1"/>
  <c r="AX115" i="1"/>
  <c r="AE115" i="1" s="1"/>
  <c r="AI116" i="1"/>
  <c r="AJ116" i="1"/>
  <c r="AK116" i="1"/>
  <c r="R116" i="1" s="1"/>
  <c r="AL116" i="1"/>
  <c r="S116" i="1" s="1"/>
  <c r="AM116" i="1"/>
  <c r="T116" i="1" s="1"/>
  <c r="AN116" i="1"/>
  <c r="U116" i="1" s="1"/>
  <c r="AO116" i="1"/>
  <c r="AP116" i="1"/>
  <c r="AQ116" i="1"/>
  <c r="X116" i="1" s="1"/>
  <c r="AR116" i="1"/>
  <c r="Y116" i="1" s="1"/>
  <c r="AS116" i="1"/>
  <c r="Z116" i="1" s="1"/>
  <c r="AT116" i="1"/>
  <c r="AA116" i="1" s="1"/>
  <c r="AU116" i="1"/>
  <c r="AV116" i="1"/>
  <c r="AW116" i="1"/>
  <c r="AD116" i="1" s="1"/>
  <c r="AX116" i="1"/>
  <c r="AE116" i="1" s="1"/>
  <c r="AI117" i="1"/>
  <c r="AJ117" i="1"/>
  <c r="AK117" i="1"/>
  <c r="AL117" i="1"/>
  <c r="AM117" i="1"/>
  <c r="T117" i="1" s="1"/>
  <c r="AN117" i="1"/>
  <c r="AO117" i="1"/>
  <c r="AP117" i="1"/>
  <c r="AQ117" i="1"/>
  <c r="AR117" i="1"/>
  <c r="AS117" i="1"/>
  <c r="Z117" i="1" s="1"/>
  <c r="AT117" i="1"/>
  <c r="AU117" i="1"/>
  <c r="AV117" i="1"/>
  <c r="AW117" i="1"/>
  <c r="AX117" i="1"/>
  <c r="AI118" i="1"/>
  <c r="P118" i="1" s="1"/>
  <c r="AJ118" i="1"/>
  <c r="Q118" i="1" s="1"/>
  <c r="AK118" i="1"/>
  <c r="AL118" i="1"/>
  <c r="AM118" i="1"/>
  <c r="AN118" i="1"/>
  <c r="AO118" i="1"/>
  <c r="V118" i="1" s="1"/>
  <c r="AP118" i="1"/>
  <c r="W118" i="1" s="1"/>
  <c r="AQ118" i="1"/>
  <c r="AR118" i="1"/>
  <c r="AS118" i="1"/>
  <c r="AT118" i="1"/>
  <c r="AU118" i="1"/>
  <c r="AB118" i="1" s="1"/>
  <c r="AV118" i="1"/>
  <c r="AC118" i="1" s="1"/>
  <c r="AW118" i="1"/>
  <c r="AX118" i="1"/>
  <c r="AI119" i="1"/>
  <c r="AJ119" i="1"/>
  <c r="AK119" i="1"/>
  <c r="R119" i="1" s="1"/>
  <c r="AL119" i="1"/>
  <c r="S119" i="1" s="1"/>
  <c r="AM119" i="1"/>
  <c r="T119" i="1" s="1"/>
  <c r="AN119" i="1"/>
  <c r="AO119" i="1"/>
  <c r="AP119" i="1"/>
  <c r="AQ119" i="1"/>
  <c r="X119" i="1" s="1"/>
  <c r="AR119" i="1"/>
  <c r="Y119" i="1" s="1"/>
  <c r="AS119" i="1"/>
  <c r="Z119" i="1" s="1"/>
  <c r="AT119" i="1"/>
  <c r="AU119" i="1"/>
  <c r="AV119" i="1"/>
  <c r="AW119" i="1"/>
  <c r="AD119" i="1" s="1"/>
  <c r="AX119" i="1"/>
  <c r="AE119" i="1" s="1"/>
  <c r="AI120" i="1"/>
  <c r="P120" i="1" s="1"/>
  <c r="AJ120" i="1"/>
  <c r="Q120" i="1" s="1"/>
  <c r="AK120" i="1"/>
  <c r="AL120" i="1"/>
  <c r="AM120" i="1"/>
  <c r="AN120" i="1"/>
  <c r="U120" i="1" s="1"/>
  <c r="AO120" i="1"/>
  <c r="V120" i="1" s="1"/>
  <c r="AP120" i="1"/>
  <c r="W120" i="1" s="1"/>
  <c r="AQ120" i="1"/>
  <c r="AR120" i="1"/>
  <c r="AS120" i="1"/>
  <c r="AT120" i="1"/>
  <c r="AA120" i="1" s="1"/>
  <c r="AU120" i="1"/>
  <c r="AB120" i="1" s="1"/>
  <c r="AV120" i="1"/>
  <c r="AC120" i="1" s="1"/>
  <c r="AW120" i="1"/>
  <c r="AX120" i="1"/>
  <c r="AI121" i="1"/>
  <c r="P121" i="1" s="1"/>
  <c r="AJ121" i="1"/>
  <c r="AK121" i="1"/>
  <c r="R121" i="1" s="1"/>
  <c r="AL121" i="1"/>
  <c r="S121" i="1" s="1"/>
  <c r="AM121" i="1"/>
  <c r="AN121" i="1"/>
  <c r="AO121" i="1"/>
  <c r="AP121" i="1"/>
  <c r="AQ121" i="1"/>
  <c r="X121" i="1" s="1"/>
  <c r="AR121" i="1"/>
  <c r="Y121" i="1" s="1"/>
  <c r="AS121" i="1"/>
  <c r="AT121" i="1"/>
  <c r="AU121" i="1"/>
  <c r="AV121" i="1"/>
  <c r="AW121" i="1"/>
  <c r="AD121" i="1" s="1"/>
  <c r="AX121" i="1"/>
  <c r="AE121" i="1" s="1"/>
  <c r="AI122" i="1"/>
  <c r="AJ122" i="1"/>
  <c r="AK122" i="1"/>
  <c r="R122" i="1" s="1"/>
  <c r="AL122" i="1"/>
  <c r="S122" i="1" s="1"/>
  <c r="AM122" i="1"/>
  <c r="T122" i="1" s="1"/>
  <c r="AN122" i="1"/>
  <c r="U122" i="1" s="1"/>
  <c r="AO122" i="1"/>
  <c r="AP122" i="1"/>
  <c r="AQ122" i="1"/>
  <c r="X122" i="1" s="1"/>
  <c r="AR122" i="1"/>
  <c r="Y122" i="1" s="1"/>
  <c r="AS122" i="1"/>
  <c r="Z122" i="1" s="1"/>
  <c r="AT122" i="1"/>
  <c r="AA122" i="1" s="1"/>
  <c r="AU122" i="1"/>
  <c r="AV122" i="1"/>
  <c r="AW122" i="1"/>
  <c r="AD122" i="1" s="1"/>
  <c r="AX122" i="1"/>
  <c r="AE122" i="1" s="1"/>
  <c r="AI123" i="1"/>
  <c r="AJ123" i="1"/>
  <c r="AK123" i="1"/>
  <c r="AL123" i="1"/>
  <c r="AM123" i="1"/>
  <c r="T123" i="1" s="1"/>
  <c r="AN123" i="1"/>
  <c r="AO123" i="1"/>
  <c r="AP123" i="1"/>
  <c r="AQ123" i="1"/>
  <c r="AR123" i="1"/>
  <c r="AS123" i="1"/>
  <c r="Z123" i="1" s="1"/>
  <c r="AT123" i="1"/>
  <c r="AU123" i="1"/>
  <c r="AV123" i="1"/>
  <c r="AW123" i="1"/>
  <c r="AX123" i="1"/>
  <c r="AI124" i="1"/>
  <c r="P124" i="1" s="1"/>
  <c r="AJ124" i="1"/>
  <c r="Q124" i="1" s="1"/>
  <c r="AK124" i="1"/>
  <c r="AL124" i="1"/>
  <c r="AM124" i="1"/>
  <c r="AN124" i="1"/>
  <c r="AO124" i="1"/>
  <c r="V124" i="1" s="1"/>
  <c r="AP124" i="1"/>
  <c r="W124" i="1" s="1"/>
  <c r="AQ124" i="1"/>
  <c r="AR124" i="1"/>
  <c r="AS124" i="1"/>
  <c r="AT124" i="1"/>
  <c r="AU124" i="1"/>
  <c r="AB124" i="1" s="1"/>
  <c r="AV124" i="1"/>
  <c r="AC124" i="1" s="1"/>
  <c r="AW124" i="1"/>
  <c r="AX124" i="1"/>
  <c r="AI125" i="1"/>
  <c r="AJ125" i="1"/>
  <c r="AK125" i="1"/>
  <c r="R125" i="1" s="1"/>
  <c r="AL125" i="1"/>
  <c r="S125" i="1" s="1"/>
  <c r="AM125" i="1"/>
  <c r="T125" i="1" s="1"/>
  <c r="AN125" i="1"/>
  <c r="AO125" i="1"/>
  <c r="AP125" i="1"/>
  <c r="AQ125" i="1"/>
  <c r="X125" i="1" s="1"/>
  <c r="AR125" i="1"/>
  <c r="Y125" i="1" s="1"/>
  <c r="AS125" i="1"/>
  <c r="Z125" i="1" s="1"/>
  <c r="AT125" i="1"/>
  <c r="AU125" i="1"/>
  <c r="AV125" i="1"/>
  <c r="AW125" i="1"/>
  <c r="AD125" i="1" s="1"/>
  <c r="AX125" i="1"/>
  <c r="AE125" i="1" s="1"/>
  <c r="AI126" i="1"/>
  <c r="P126" i="1" s="1"/>
  <c r="AJ126" i="1"/>
  <c r="Q126" i="1" s="1"/>
  <c r="AK126" i="1"/>
  <c r="AL126" i="1"/>
  <c r="AM126" i="1"/>
  <c r="AN126" i="1"/>
  <c r="U126" i="1" s="1"/>
  <c r="AO126" i="1"/>
  <c r="V126" i="1" s="1"/>
  <c r="AP126" i="1"/>
  <c r="W126" i="1" s="1"/>
  <c r="AQ126" i="1"/>
  <c r="AR126" i="1"/>
  <c r="AS126" i="1"/>
  <c r="AT126" i="1"/>
  <c r="AA126" i="1" s="1"/>
  <c r="AU126" i="1"/>
  <c r="AB126" i="1" s="1"/>
  <c r="AV126" i="1"/>
  <c r="AC126" i="1" s="1"/>
  <c r="AW126" i="1"/>
  <c r="AX126" i="1"/>
  <c r="AI127" i="1"/>
  <c r="P127" i="1" s="1"/>
  <c r="AJ127" i="1"/>
  <c r="AK127" i="1"/>
  <c r="R127" i="1" s="1"/>
  <c r="AL127" i="1"/>
  <c r="S127" i="1" s="1"/>
  <c r="AM127" i="1"/>
  <c r="AN127" i="1"/>
  <c r="AO127" i="1"/>
  <c r="AP127" i="1"/>
  <c r="AQ127" i="1"/>
  <c r="X127" i="1" s="1"/>
  <c r="AR127" i="1"/>
  <c r="Y127" i="1" s="1"/>
  <c r="AS127" i="1"/>
  <c r="AT127" i="1"/>
  <c r="AU127" i="1"/>
  <c r="AV127" i="1"/>
  <c r="AW127" i="1"/>
  <c r="AD127" i="1" s="1"/>
  <c r="AX127" i="1"/>
  <c r="AE127" i="1" s="1"/>
  <c r="AI128" i="1"/>
  <c r="AJ128" i="1"/>
  <c r="AK128" i="1"/>
  <c r="R128" i="1" s="1"/>
  <c r="AL128" i="1"/>
  <c r="S128" i="1" s="1"/>
  <c r="AM128" i="1"/>
  <c r="T128" i="1" s="1"/>
  <c r="AN128" i="1"/>
  <c r="U128" i="1" s="1"/>
  <c r="AO128" i="1"/>
  <c r="AP128" i="1"/>
  <c r="AQ128" i="1"/>
  <c r="X128" i="1" s="1"/>
  <c r="AR128" i="1"/>
  <c r="Y128" i="1" s="1"/>
  <c r="AS128" i="1"/>
  <c r="Z128" i="1" s="1"/>
  <c r="AT128" i="1"/>
  <c r="AA128" i="1" s="1"/>
  <c r="AU128" i="1"/>
  <c r="AV128" i="1"/>
  <c r="AW128" i="1"/>
  <c r="AD128" i="1" s="1"/>
  <c r="AX128" i="1"/>
  <c r="AE128" i="1" s="1"/>
  <c r="AI129" i="1"/>
  <c r="AJ129" i="1"/>
  <c r="AK129" i="1"/>
  <c r="AL129" i="1"/>
  <c r="AM129" i="1"/>
  <c r="T129" i="1" s="1"/>
  <c r="AN129" i="1"/>
  <c r="AO129" i="1"/>
  <c r="AP129" i="1"/>
  <c r="AQ129" i="1"/>
  <c r="AR129" i="1"/>
  <c r="AS129" i="1"/>
  <c r="Z129" i="1" s="1"/>
  <c r="AT129" i="1"/>
  <c r="AU129" i="1"/>
  <c r="AV129" i="1"/>
  <c r="AW129" i="1"/>
  <c r="AX129" i="1"/>
  <c r="AI130" i="1"/>
  <c r="P130" i="1" s="1"/>
  <c r="AJ130" i="1"/>
  <c r="Q130" i="1" s="1"/>
  <c r="AK130" i="1"/>
  <c r="AL130" i="1"/>
  <c r="AM130" i="1"/>
  <c r="AN130" i="1"/>
  <c r="AO130" i="1"/>
  <c r="V130" i="1" s="1"/>
  <c r="AP130" i="1"/>
  <c r="W130" i="1" s="1"/>
  <c r="AQ130" i="1"/>
  <c r="AR130" i="1"/>
  <c r="AS130" i="1"/>
  <c r="AT130" i="1"/>
  <c r="AU130" i="1"/>
  <c r="AB130" i="1" s="1"/>
  <c r="AV130" i="1"/>
  <c r="AC130" i="1" s="1"/>
  <c r="AW130" i="1"/>
  <c r="AX130" i="1"/>
  <c r="AI131" i="1"/>
  <c r="AJ131" i="1"/>
  <c r="AK131" i="1"/>
  <c r="R131" i="1" s="1"/>
  <c r="AL131" i="1"/>
  <c r="S131" i="1" s="1"/>
  <c r="AM131" i="1"/>
  <c r="T131" i="1" s="1"/>
  <c r="AN131" i="1"/>
  <c r="AO131" i="1"/>
  <c r="AP131" i="1"/>
  <c r="AQ131" i="1"/>
  <c r="X131" i="1" s="1"/>
  <c r="AR131" i="1"/>
  <c r="Y131" i="1" s="1"/>
  <c r="AS131" i="1"/>
  <c r="Z131" i="1" s="1"/>
  <c r="AT131" i="1"/>
  <c r="AU131" i="1"/>
  <c r="AV131" i="1"/>
  <c r="AW131" i="1"/>
  <c r="AD131" i="1" s="1"/>
  <c r="AX131" i="1"/>
  <c r="AE131" i="1" s="1"/>
  <c r="AI132" i="1"/>
  <c r="P132" i="1" s="1"/>
  <c r="AJ132" i="1"/>
  <c r="Q132" i="1" s="1"/>
  <c r="AK132" i="1"/>
  <c r="AL132" i="1"/>
  <c r="AM132" i="1"/>
  <c r="AN132" i="1"/>
  <c r="U132" i="1" s="1"/>
  <c r="AO132" i="1"/>
  <c r="V132" i="1" s="1"/>
  <c r="AP132" i="1"/>
  <c r="W132" i="1" s="1"/>
  <c r="AQ132" i="1"/>
  <c r="AR132" i="1"/>
  <c r="AS132" i="1"/>
  <c r="AT132" i="1"/>
  <c r="AA132" i="1" s="1"/>
  <c r="AU132" i="1"/>
  <c r="AB132" i="1" s="1"/>
  <c r="AV132" i="1"/>
  <c r="AC132" i="1" s="1"/>
  <c r="AW132" i="1"/>
  <c r="AX132" i="1"/>
  <c r="AI133" i="1"/>
  <c r="P133" i="1" s="1"/>
  <c r="AJ133" i="1"/>
  <c r="AK133" i="1"/>
  <c r="R133" i="1" s="1"/>
  <c r="AL133" i="1"/>
  <c r="S133" i="1" s="1"/>
  <c r="AM133" i="1"/>
  <c r="AN133" i="1"/>
  <c r="AO133" i="1"/>
  <c r="AP133" i="1"/>
  <c r="AQ133" i="1"/>
  <c r="X133" i="1" s="1"/>
  <c r="AR133" i="1"/>
  <c r="Y133" i="1" s="1"/>
  <c r="AS133" i="1"/>
  <c r="AT133" i="1"/>
  <c r="AU133" i="1"/>
  <c r="AV133" i="1"/>
  <c r="AW133" i="1"/>
  <c r="AD133" i="1" s="1"/>
  <c r="AX133" i="1"/>
  <c r="AE133" i="1" s="1"/>
  <c r="AI134" i="1"/>
  <c r="AJ134" i="1"/>
  <c r="AK134" i="1"/>
  <c r="R134" i="1" s="1"/>
  <c r="AL134" i="1"/>
  <c r="S134" i="1" s="1"/>
  <c r="AM134" i="1"/>
  <c r="T134" i="1" s="1"/>
  <c r="AN134" i="1"/>
  <c r="U134" i="1" s="1"/>
  <c r="AO134" i="1"/>
  <c r="AP134" i="1"/>
  <c r="AQ134" i="1"/>
  <c r="X134" i="1" s="1"/>
  <c r="AR134" i="1"/>
  <c r="Y134" i="1" s="1"/>
  <c r="AS134" i="1"/>
  <c r="Z134" i="1" s="1"/>
  <c r="AT134" i="1"/>
  <c r="AA134" i="1" s="1"/>
  <c r="AU134" i="1"/>
  <c r="AV134" i="1"/>
  <c r="AW134" i="1"/>
  <c r="AD134" i="1" s="1"/>
  <c r="AX134" i="1"/>
  <c r="AE134" i="1" s="1"/>
  <c r="AI135" i="1"/>
  <c r="AJ135" i="1"/>
  <c r="AK135" i="1"/>
  <c r="AL135" i="1"/>
  <c r="AM135" i="1"/>
  <c r="T135" i="1" s="1"/>
  <c r="AN135" i="1"/>
  <c r="AO135" i="1"/>
  <c r="AP135" i="1"/>
  <c r="AQ135" i="1"/>
  <c r="AR135" i="1"/>
  <c r="AS135" i="1"/>
  <c r="Z135" i="1" s="1"/>
  <c r="AT135" i="1"/>
  <c r="AU135" i="1"/>
  <c r="AV135" i="1"/>
  <c r="AW135" i="1"/>
  <c r="AX135" i="1"/>
  <c r="AI136" i="1"/>
  <c r="P136" i="1" s="1"/>
  <c r="AJ136" i="1"/>
  <c r="Q136" i="1" s="1"/>
  <c r="AK136" i="1"/>
  <c r="AL136" i="1"/>
  <c r="AM136" i="1"/>
  <c r="AN136" i="1"/>
  <c r="AO136" i="1"/>
  <c r="V136" i="1" s="1"/>
  <c r="AP136" i="1"/>
  <c r="W136" i="1" s="1"/>
  <c r="AQ136" i="1"/>
  <c r="AR136" i="1"/>
  <c r="AS136" i="1"/>
  <c r="AT136" i="1"/>
  <c r="AU136" i="1"/>
  <c r="AB136" i="1" s="1"/>
  <c r="AV136" i="1"/>
  <c r="AC136" i="1" s="1"/>
  <c r="AW136" i="1"/>
  <c r="AX136" i="1"/>
  <c r="AI137" i="1"/>
  <c r="AJ137" i="1"/>
  <c r="AK137" i="1"/>
  <c r="R137" i="1" s="1"/>
  <c r="AL137" i="1"/>
  <c r="S137" i="1" s="1"/>
  <c r="AM137" i="1"/>
  <c r="T137" i="1" s="1"/>
  <c r="AN137" i="1"/>
  <c r="AO137" i="1"/>
  <c r="AP137" i="1"/>
  <c r="AQ137" i="1"/>
  <c r="X137" i="1" s="1"/>
  <c r="AR137" i="1"/>
  <c r="Y137" i="1" s="1"/>
  <c r="AS137" i="1"/>
  <c r="Z137" i="1" s="1"/>
  <c r="AT137" i="1"/>
  <c r="AU137" i="1"/>
  <c r="AV137" i="1"/>
  <c r="AW137" i="1"/>
  <c r="AD137" i="1" s="1"/>
  <c r="AX137" i="1"/>
  <c r="AE137" i="1" s="1"/>
  <c r="AI138" i="1"/>
  <c r="P138" i="1" s="1"/>
  <c r="AJ138" i="1"/>
  <c r="Q138" i="1" s="1"/>
  <c r="AK138" i="1"/>
  <c r="AL138" i="1"/>
  <c r="AM138" i="1"/>
  <c r="AN138" i="1"/>
  <c r="U138" i="1" s="1"/>
  <c r="AO138" i="1"/>
  <c r="V138" i="1" s="1"/>
  <c r="AP138" i="1"/>
  <c r="W138" i="1" s="1"/>
  <c r="AQ138" i="1"/>
  <c r="AR138" i="1"/>
  <c r="AS138" i="1"/>
  <c r="AT138" i="1"/>
  <c r="AA138" i="1" s="1"/>
  <c r="AU138" i="1"/>
  <c r="AB138" i="1" s="1"/>
  <c r="AV138" i="1"/>
  <c r="AC138" i="1" s="1"/>
  <c r="AW138" i="1"/>
  <c r="AX138" i="1"/>
  <c r="AI139" i="1"/>
  <c r="P139" i="1" s="1"/>
  <c r="AJ139" i="1"/>
  <c r="AK139" i="1"/>
  <c r="R139" i="1" s="1"/>
  <c r="AL139" i="1"/>
  <c r="S139" i="1" s="1"/>
  <c r="AM139" i="1"/>
  <c r="AN139" i="1"/>
  <c r="AO139" i="1"/>
  <c r="AP139" i="1"/>
  <c r="AQ139" i="1"/>
  <c r="X139" i="1" s="1"/>
  <c r="AR139" i="1"/>
  <c r="Y139" i="1" s="1"/>
  <c r="AS139" i="1"/>
  <c r="AT139" i="1"/>
  <c r="AU139" i="1"/>
  <c r="AV139" i="1"/>
  <c r="AW139" i="1"/>
  <c r="AD139" i="1" s="1"/>
  <c r="AX139" i="1"/>
  <c r="AE139" i="1" s="1"/>
  <c r="AI140" i="1"/>
  <c r="AJ140" i="1"/>
  <c r="AK140" i="1"/>
  <c r="R140" i="1" s="1"/>
  <c r="AL140" i="1"/>
  <c r="S140" i="1" s="1"/>
  <c r="AM140" i="1"/>
  <c r="T140" i="1" s="1"/>
  <c r="AN140" i="1"/>
  <c r="U140" i="1" s="1"/>
  <c r="AO140" i="1"/>
  <c r="AP140" i="1"/>
  <c r="AQ140" i="1"/>
  <c r="X140" i="1" s="1"/>
  <c r="AR140" i="1"/>
  <c r="Y140" i="1" s="1"/>
  <c r="AS140" i="1"/>
  <c r="Z140" i="1" s="1"/>
  <c r="AT140" i="1"/>
  <c r="AA140" i="1" s="1"/>
  <c r="AU140" i="1"/>
  <c r="AV140" i="1"/>
  <c r="AW140" i="1"/>
  <c r="AD140" i="1" s="1"/>
  <c r="AX140" i="1"/>
  <c r="AE140" i="1" s="1"/>
  <c r="AI141" i="1"/>
  <c r="AJ141" i="1"/>
  <c r="AK141" i="1"/>
  <c r="AL141" i="1"/>
  <c r="AM141" i="1"/>
  <c r="T141" i="1" s="1"/>
  <c r="AN141" i="1"/>
  <c r="AO141" i="1"/>
  <c r="AP141" i="1"/>
  <c r="AQ141" i="1"/>
  <c r="AR141" i="1"/>
  <c r="AS141" i="1"/>
  <c r="Z141" i="1" s="1"/>
  <c r="AT141" i="1"/>
  <c r="AU141" i="1"/>
  <c r="AV141" i="1"/>
  <c r="AW141" i="1"/>
  <c r="AX141" i="1"/>
  <c r="AI142" i="1"/>
  <c r="P142" i="1" s="1"/>
  <c r="AJ142" i="1"/>
  <c r="Q142" i="1" s="1"/>
  <c r="AK142" i="1"/>
  <c r="AL142" i="1"/>
  <c r="AM142" i="1"/>
  <c r="AN142" i="1"/>
  <c r="AO142" i="1"/>
  <c r="V142" i="1" s="1"/>
  <c r="AP142" i="1"/>
  <c r="W142" i="1" s="1"/>
  <c r="AQ142" i="1"/>
  <c r="AR142" i="1"/>
  <c r="AS142" i="1"/>
  <c r="AT142" i="1"/>
  <c r="AU142" i="1"/>
  <c r="AB142" i="1" s="1"/>
  <c r="AV142" i="1"/>
  <c r="AC142" i="1" s="1"/>
  <c r="AW142" i="1"/>
  <c r="AX142" i="1"/>
  <c r="AI143" i="1"/>
  <c r="AJ143" i="1"/>
  <c r="AK143" i="1"/>
  <c r="R143" i="1" s="1"/>
  <c r="AL143" i="1"/>
  <c r="S143" i="1" s="1"/>
  <c r="AM143" i="1"/>
  <c r="T143" i="1" s="1"/>
  <c r="AN143" i="1"/>
  <c r="AO143" i="1"/>
  <c r="AP143" i="1"/>
  <c r="AQ143" i="1"/>
  <c r="X143" i="1" s="1"/>
  <c r="AR143" i="1"/>
  <c r="Y143" i="1" s="1"/>
  <c r="AS143" i="1"/>
  <c r="Z143" i="1" s="1"/>
  <c r="AT143" i="1"/>
  <c r="AU143" i="1"/>
  <c r="AV143" i="1"/>
  <c r="AW143" i="1"/>
  <c r="AD143" i="1" s="1"/>
  <c r="AX143" i="1"/>
  <c r="AE143" i="1" s="1"/>
  <c r="AI144" i="1"/>
  <c r="P144" i="1" s="1"/>
  <c r="AJ144" i="1"/>
  <c r="Q144" i="1" s="1"/>
  <c r="AK144" i="1"/>
  <c r="AL144" i="1"/>
  <c r="AM144" i="1"/>
  <c r="AN144" i="1"/>
  <c r="U144" i="1" s="1"/>
  <c r="AO144" i="1"/>
  <c r="V144" i="1" s="1"/>
  <c r="AP144" i="1"/>
  <c r="W144" i="1" s="1"/>
  <c r="AQ144" i="1"/>
  <c r="AR144" i="1"/>
  <c r="AS144" i="1"/>
  <c r="AT144" i="1"/>
  <c r="AA144" i="1" s="1"/>
  <c r="AU144" i="1"/>
  <c r="AB144" i="1" s="1"/>
  <c r="AV144" i="1"/>
  <c r="AC144" i="1" s="1"/>
  <c r="AW144" i="1"/>
  <c r="AX144" i="1"/>
  <c r="AI145" i="1"/>
  <c r="P145" i="1" s="1"/>
  <c r="AJ145" i="1"/>
  <c r="AK145" i="1"/>
  <c r="R145" i="1" s="1"/>
  <c r="AL145" i="1"/>
  <c r="S145" i="1" s="1"/>
  <c r="AM145" i="1"/>
  <c r="AN145" i="1"/>
  <c r="AO145" i="1"/>
  <c r="AP145" i="1"/>
  <c r="AQ145" i="1"/>
  <c r="X145" i="1" s="1"/>
  <c r="AR145" i="1"/>
  <c r="Y145" i="1" s="1"/>
  <c r="AS145" i="1"/>
  <c r="AT145" i="1"/>
  <c r="AU145" i="1"/>
  <c r="AV145" i="1"/>
  <c r="AW145" i="1"/>
  <c r="AD145" i="1" s="1"/>
  <c r="AX145" i="1"/>
  <c r="AE145" i="1" s="1"/>
  <c r="AI146" i="1"/>
  <c r="AJ146" i="1"/>
  <c r="AK146" i="1"/>
  <c r="R146" i="1" s="1"/>
  <c r="AL146" i="1"/>
  <c r="S146" i="1" s="1"/>
  <c r="AM146" i="1"/>
  <c r="T146" i="1" s="1"/>
  <c r="AN146" i="1"/>
  <c r="U146" i="1" s="1"/>
  <c r="AO146" i="1"/>
  <c r="AP146" i="1"/>
  <c r="AQ146" i="1"/>
  <c r="X146" i="1" s="1"/>
  <c r="AR146" i="1"/>
  <c r="Y146" i="1" s="1"/>
  <c r="AS146" i="1"/>
  <c r="Z146" i="1" s="1"/>
  <c r="AT146" i="1"/>
  <c r="AA146" i="1" s="1"/>
  <c r="AU146" i="1"/>
  <c r="AV146" i="1"/>
  <c r="AW146" i="1"/>
  <c r="AD146" i="1" s="1"/>
  <c r="AX146" i="1"/>
  <c r="AE146" i="1" s="1"/>
  <c r="AI147" i="1"/>
  <c r="AJ147" i="1"/>
  <c r="AK147" i="1"/>
  <c r="AL147" i="1"/>
  <c r="AM147" i="1"/>
  <c r="T147" i="1" s="1"/>
  <c r="AN147" i="1"/>
  <c r="AO147" i="1"/>
  <c r="AP147" i="1"/>
  <c r="AQ147" i="1"/>
  <c r="AR147" i="1"/>
  <c r="AS147" i="1"/>
  <c r="Z147" i="1" s="1"/>
  <c r="AT147" i="1"/>
  <c r="AU147" i="1"/>
  <c r="AV147" i="1"/>
  <c r="AW147" i="1"/>
  <c r="AX147" i="1"/>
  <c r="AI148" i="1"/>
  <c r="P148" i="1" s="1"/>
  <c r="AJ148" i="1"/>
  <c r="Q148" i="1" s="1"/>
  <c r="AK148" i="1"/>
  <c r="AL148" i="1"/>
  <c r="AM148" i="1"/>
  <c r="AN148" i="1"/>
  <c r="AO148" i="1"/>
  <c r="V148" i="1" s="1"/>
  <c r="AP148" i="1"/>
  <c r="W148" i="1" s="1"/>
  <c r="AQ148" i="1"/>
  <c r="AR148" i="1"/>
  <c r="AS148" i="1"/>
  <c r="AT148" i="1"/>
  <c r="AU148" i="1"/>
  <c r="AB148" i="1" s="1"/>
  <c r="AV148" i="1"/>
  <c r="AC148" i="1" s="1"/>
  <c r="AW148" i="1"/>
  <c r="AX148" i="1"/>
  <c r="AI149" i="1"/>
  <c r="AJ149" i="1"/>
  <c r="AK149" i="1"/>
  <c r="R149" i="1" s="1"/>
  <c r="AL149" i="1"/>
  <c r="S149" i="1" s="1"/>
  <c r="AM149" i="1"/>
  <c r="T149" i="1" s="1"/>
  <c r="AN149" i="1"/>
  <c r="AO149" i="1"/>
  <c r="AP149" i="1"/>
  <c r="AQ149" i="1"/>
  <c r="X149" i="1" s="1"/>
  <c r="AR149" i="1"/>
  <c r="Y149" i="1" s="1"/>
  <c r="AS149" i="1"/>
  <c r="Z149" i="1" s="1"/>
  <c r="AT149" i="1"/>
  <c r="AU149" i="1"/>
  <c r="AV149" i="1"/>
  <c r="AW149" i="1"/>
  <c r="AD149" i="1" s="1"/>
  <c r="AX149" i="1"/>
  <c r="AE149" i="1" s="1"/>
  <c r="AI150" i="1"/>
  <c r="P150" i="1" s="1"/>
  <c r="AJ150" i="1"/>
  <c r="Q150" i="1" s="1"/>
  <c r="AK150" i="1"/>
  <c r="AL150" i="1"/>
  <c r="AM150" i="1"/>
  <c r="AN150" i="1"/>
  <c r="U150" i="1" s="1"/>
  <c r="AO150" i="1"/>
  <c r="V150" i="1" s="1"/>
  <c r="AP150" i="1"/>
  <c r="W150" i="1" s="1"/>
  <c r="AQ150" i="1"/>
  <c r="AR150" i="1"/>
  <c r="AS150" i="1"/>
  <c r="AT150" i="1"/>
  <c r="AA150" i="1" s="1"/>
  <c r="AU150" i="1"/>
  <c r="AB150" i="1" s="1"/>
  <c r="AV150" i="1"/>
  <c r="AC150" i="1" s="1"/>
  <c r="AW150" i="1"/>
  <c r="AX150" i="1"/>
  <c r="AI151" i="1"/>
  <c r="P151" i="1" s="1"/>
  <c r="AJ151" i="1"/>
  <c r="AK151" i="1"/>
  <c r="R151" i="1" s="1"/>
  <c r="AL151" i="1"/>
  <c r="S151" i="1" s="1"/>
  <c r="AM151" i="1"/>
  <c r="AN151" i="1"/>
  <c r="AO151" i="1"/>
  <c r="AP151" i="1"/>
  <c r="AQ151" i="1"/>
  <c r="X151" i="1" s="1"/>
  <c r="AR151" i="1"/>
  <c r="Y151" i="1" s="1"/>
  <c r="AS151" i="1"/>
  <c r="AT151" i="1"/>
  <c r="AU151" i="1"/>
  <c r="AV151" i="1"/>
  <c r="AW151" i="1"/>
  <c r="AD151" i="1" s="1"/>
  <c r="AX151" i="1"/>
  <c r="AE151" i="1" s="1"/>
  <c r="AI152" i="1"/>
  <c r="AJ152" i="1"/>
  <c r="AK152" i="1"/>
  <c r="R152" i="1" s="1"/>
  <c r="AL152" i="1"/>
  <c r="S152" i="1" s="1"/>
  <c r="AM152" i="1"/>
  <c r="T152" i="1" s="1"/>
  <c r="AN152" i="1"/>
  <c r="U152" i="1" s="1"/>
  <c r="AO152" i="1"/>
  <c r="AP152" i="1"/>
  <c r="AQ152" i="1"/>
  <c r="X152" i="1" s="1"/>
  <c r="AR152" i="1"/>
  <c r="Y152" i="1" s="1"/>
  <c r="AS152" i="1"/>
  <c r="Z152" i="1" s="1"/>
  <c r="AT152" i="1"/>
  <c r="AA152" i="1" s="1"/>
  <c r="AU152" i="1"/>
  <c r="AV152" i="1"/>
  <c r="AW152" i="1"/>
  <c r="AD152" i="1" s="1"/>
  <c r="AX152" i="1"/>
  <c r="AE152" i="1" s="1"/>
  <c r="AI153" i="1"/>
  <c r="AJ153" i="1"/>
  <c r="AK153" i="1"/>
  <c r="AL153" i="1"/>
  <c r="AM153" i="1"/>
  <c r="T153" i="1" s="1"/>
  <c r="AN153" i="1"/>
  <c r="AO153" i="1"/>
  <c r="AP153" i="1"/>
  <c r="AQ153" i="1"/>
  <c r="AR153" i="1"/>
  <c r="AS153" i="1"/>
  <c r="Z153" i="1" s="1"/>
  <c r="AT153" i="1"/>
  <c r="AU153" i="1"/>
  <c r="AV153" i="1"/>
  <c r="AW153" i="1"/>
  <c r="AX153" i="1"/>
  <c r="AI154" i="1"/>
  <c r="P154" i="1" s="1"/>
  <c r="AJ154" i="1"/>
  <c r="Q154" i="1" s="1"/>
  <c r="AK154" i="1"/>
  <c r="AL154" i="1"/>
  <c r="AM154" i="1"/>
  <c r="AN154" i="1"/>
  <c r="AO154" i="1"/>
  <c r="V154" i="1" s="1"/>
  <c r="AP154" i="1"/>
  <c r="W154" i="1" s="1"/>
  <c r="AQ154" i="1"/>
  <c r="AR154" i="1"/>
  <c r="AS154" i="1"/>
  <c r="AT154" i="1"/>
  <c r="AU154" i="1"/>
  <c r="AB154" i="1" s="1"/>
  <c r="AV154" i="1"/>
  <c r="AC154" i="1" s="1"/>
  <c r="AW154" i="1"/>
  <c r="AX154" i="1"/>
  <c r="AI155" i="1"/>
  <c r="AJ155" i="1"/>
  <c r="AK155" i="1"/>
  <c r="R155" i="1" s="1"/>
  <c r="AL155" i="1"/>
  <c r="S155" i="1" s="1"/>
  <c r="AM155" i="1"/>
  <c r="T155" i="1" s="1"/>
  <c r="AN155" i="1"/>
  <c r="AO155" i="1"/>
  <c r="AP155" i="1"/>
  <c r="AQ155" i="1"/>
  <c r="X155" i="1" s="1"/>
  <c r="AR155" i="1"/>
  <c r="Y155" i="1" s="1"/>
  <c r="AS155" i="1"/>
  <c r="Z155" i="1" s="1"/>
  <c r="AT155" i="1"/>
  <c r="AU155" i="1"/>
  <c r="AV155" i="1"/>
  <c r="AW155" i="1"/>
  <c r="AD155" i="1" s="1"/>
  <c r="AX155" i="1"/>
  <c r="AE155" i="1" s="1"/>
  <c r="AI156" i="1"/>
  <c r="P156" i="1" s="1"/>
  <c r="AJ156" i="1"/>
  <c r="Q156" i="1" s="1"/>
  <c r="AK156" i="1"/>
  <c r="AL156" i="1"/>
  <c r="AM156" i="1"/>
  <c r="AN156" i="1"/>
  <c r="U156" i="1" s="1"/>
  <c r="AO156" i="1"/>
  <c r="V156" i="1" s="1"/>
  <c r="AP156" i="1"/>
  <c r="W156" i="1" s="1"/>
  <c r="AQ156" i="1"/>
  <c r="AR156" i="1"/>
  <c r="AS156" i="1"/>
  <c r="AT156" i="1"/>
  <c r="AA156" i="1" s="1"/>
  <c r="AU156" i="1"/>
  <c r="AB156" i="1" s="1"/>
  <c r="AV156" i="1"/>
  <c r="AC156" i="1" s="1"/>
  <c r="AW156" i="1"/>
  <c r="AX156" i="1"/>
  <c r="AI157" i="1"/>
  <c r="P157" i="1" s="1"/>
  <c r="AJ157" i="1"/>
  <c r="AK157" i="1"/>
  <c r="R157" i="1" s="1"/>
  <c r="AL157" i="1"/>
  <c r="S157" i="1" s="1"/>
  <c r="AM157" i="1"/>
  <c r="AN157" i="1"/>
  <c r="AO157" i="1"/>
  <c r="AP157" i="1"/>
  <c r="AQ157" i="1"/>
  <c r="X157" i="1" s="1"/>
  <c r="AR157" i="1"/>
  <c r="Y157" i="1" s="1"/>
  <c r="AS157" i="1"/>
  <c r="AT157" i="1"/>
  <c r="AU157" i="1"/>
  <c r="AV157" i="1"/>
  <c r="AW157" i="1"/>
  <c r="AD157" i="1" s="1"/>
  <c r="AX157" i="1"/>
  <c r="AE157" i="1" s="1"/>
  <c r="AI158" i="1"/>
  <c r="AJ158" i="1"/>
  <c r="AK158" i="1"/>
  <c r="R158" i="1" s="1"/>
  <c r="AL158" i="1"/>
  <c r="S158" i="1" s="1"/>
  <c r="AM158" i="1"/>
  <c r="T158" i="1" s="1"/>
  <c r="AN158" i="1"/>
  <c r="U158" i="1" s="1"/>
  <c r="AO158" i="1"/>
  <c r="AP158" i="1"/>
  <c r="AQ158" i="1"/>
  <c r="X158" i="1" s="1"/>
  <c r="AR158" i="1"/>
  <c r="Y158" i="1" s="1"/>
  <c r="AS158" i="1"/>
  <c r="Z158" i="1" s="1"/>
  <c r="AT158" i="1"/>
  <c r="AA158" i="1" s="1"/>
  <c r="AU158" i="1"/>
  <c r="AV158" i="1"/>
  <c r="AW158" i="1"/>
  <c r="AD158" i="1" s="1"/>
  <c r="AX158" i="1"/>
  <c r="AE158" i="1" s="1"/>
  <c r="AI159" i="1"/>
  <c r="AJ159" i="1"/>
  <c r="AK159" i="1"/>
  <c r="AL159" i="1"/>
  <c r="AM159" i="1"/>
  <c r="T159" i="1" s="1"/>
  <c r="AN159" i="1"/>
  <c r="AO159" i="1"/>
  <c r="AP159" i="1"/>
  <c r="AQ159" i="1"/>
  <c r="AR159" i="1"/>
  <c r="AS159" i="1"/>
  <c r="Z159" i="1" s="1"/>
  <c r="AT159" i="1"/>
  <c r="AU159" i="1"/>
  <c r="AV159" i="1"/>
  <c r="AW159" i="1"/>
  <c r="AX159" i="1"/>
  <c r="AI160" i="1"/>
  <c r="P160" i="1" s="1"/>
  <c r="AJ160" i="1"/>
  <c r="Q160" i="1" s="1"/>
  <c r="AK160" i="1"/>
  <c r="AL160" i="1"/>
  <c r="AM160" i="1"/>
  <c r="AN160" i="1"/>
  <c r="AO160" i="1"/>
  <c r="V160" i="1" s="1"/>
  <c r="AP160" i="1"/>
  <c r="W160" i="1" s="1"/>
  <c r="AQ160" i="1"/>
  <c r="AR160" i="1"/>
  <c r="AS160" i="1"/>
  <c r="AT160" i="1"/>
  <c r="AU160" i="1"/>
  <c r="AB160" i="1" s="1"/>
  <c r="AV160" i="1"/>
  <c r="AC160" i="1" s="1"/>
  <c r="AW160" i="1"/>
  <c r="AX160" i="1"/>
  <c r="AI161" i="1"/>
  <c r="AJ161" i="1"/>
  <c r="AK161" i="1"/>
  <c r="R161" i="1" s="1"/>
  <c r="AL161" i="1"/>
  <c r="S161" i="1" s="1"/>
  <c r="AM161" i="1"/>
  <c r="T161" i="1" s="1"/>
  <c r="AN161" i="1"/>
  <c r="AO161" i="1"/>
  <c r="AP161" i="1"/>
  <c r="AQ161" i="1"/>
  <c r="X161" i="1" s="1"/>
  <c r="AR161" i="1"/>
  <c r="Y161" i="1" s="1"/>
  <c r="AS161" i="1"/>
  <c r="Z161" i="1" s="1"/>
  <c r="AT161" i="1"/>
  <c r="AU161" i="1"/>
  <c r="AV161" i="1"/>
  <c r="AW161" i="1"/>
  <c r="AD161" i="1" s="1"/>
  <c r="AX161" i="1"/>
  <c r="AE161" i="1" s="1"/>
  <c r="AI162" i="1"/>
  <c r="P162" i="1" s="1"/>
  <c r="AJ162" i="1"/>
  <c r="Q162" i="1" s="1"/>
  <c r="AK162" i="1"/>
  <c r="AL162" i="1"/>
  <c r="AM162" i="1"/>
  <c r="AN162" i="1"/>
  <c r="U162" i="1" s="1"/>
  <c r="AO162" i="1"/>
  <c r="V162" i="1" s="1"/>
  <c r="AP162" i="1"/>
  <c r="W162" i="1" s="1"/>
  <c r="AQ162" i="1"/>
  <c r="AR162" i="1"/>
  <c r="AS162" i="1"/>
  <c r="AT162" i="1"/>
  <c r="AA162" i="1" s="1"/>
  <c r="AU162" i="1"/>
  <c r="AB162" i="1" s="1"/>
  <c r="AV162" i="1"/>
  <c r="AC162" i="1" s="1"/>
  <c r="AW162" i="1"/>
  <c r="AX162" i="1"/>
  <c r="AI163" i="1"/>
  <c r="P163" i="1" s="1"/>
  <c r="AJ163" i="1"/>
  <c r="AK163" i="1"/>
  <c r="R163" i="1" s="1"/>
  <c r="AL163" i="1"/>
  <c r="S163" i="1" s="1"/>
  <c r="AM163" i="1"/>
  <c r="AN163" i="1"/>
  <c r="AO163" i="1"/>
  <c r="AP163" i="1"/>
  <c r="AQ163" i="1"/>
  <c r="X163" i="1" s="1"/>
  <c r="AR163" i="1"/>
  <c r="Y163" i="1" s="1"/>
  <c r="AS163" i="1"/>
  <c r="AT163" i="1"/>
  <c r="AU163" i="1"/>
  <c r="AV163" i="1"/>
  <c r="AW163" i="1"/>
  <c r="AD163" i="1" s="1"/>
  <c r="AX163" i="1"/>
  <c r="AE163" i="1" s="1"/>
  <c r="AI164" i="1"/>
  <c r="AJ164" i="1"/>
  <c r="AK164" i="1"/>
  <c r="R164" i="1" s="1"/>
  <c r="AL164" i="1"/>
  <c r="S164" i="1" s="1"/>
  <c r="AM164" i="1"/>
  <c r="T164" i="1" s="1"/>
  <c r="AN164" i="1"/>
  <c r="U164" i="1" s="1"/>
  <c r="AO164" i="1"/>
  <c r="AP164" i="1"/>
  <c r="AQ164" i="1"/>
  <c r="X164" i="1" s="1"/>
  <c r="AR164" i="1"/>
  <c r="Y164" i="1" s="1"/>
  <c r="AS164" i="1"/>
  <c r="Z164" i="1" s="1"/>
  <c r="AT164" i="1"/>
  <c r="AA164" i="1" s="1"/>
  <c r="AU164" i="1"/>
  <c r="AV164" i="1"/>
  <c r="AW164" i="1"/>
  <c r="AD164" i="1" s="1"/>
  <c r="AX164" i="1"/>
  <c r="AE164" i="1" s="1"/>
  <c r="AI165" i="1"/>
  <c r="AJ165" i="1"/>
  <c r="AK165" i="1"/>
  <c r="AL165" i="1"/>
  <c r="AM165" i="1"/>
  <c r="T165" i="1" s="1"/>
  <c r="AN165" i="1"/>
  <c r="AO165" i="1"/>
  <c r="AP165" i="1"/>
  <c r="AQ165" i="1"/>
  <c r="AR165" i="1"/>
  <c r="AS165" i="1"/>
  <c r="Z165" i="1" s="1"/>
  <c r="AT165" i="1"/>
  <c r="AU165" i="1"/>
  <c r="AV165" i="1"/>
  <c r="AW165" i="1"/>
  <c r="AX165" i="1"/>
  <c r="AI166" i="1"/>
  <c r="P166" i="1" s="1"/>
  <c r="AJ166" i="1"/>
  <c r="Q166" i="1" s="1"/>
  <c r="AK166" i="1"/>
  <c r="AL166" i="1"/>
  <c r="AM166" i="1"/>
  <c r="AN166" i="1"/>
  <c r="AO166" i="1"/>
  <c r="V166" i="1" s="1"/>
  <c r="AP166" i="1"/>
  <c r="W166" i="1" s="1"/>
  <c r="AQ166" i="1"/>
  <c r="AR166" i="1"/>
  <c r="AS166" i="1"/>
  <c r="AT166" i="1"/>
  <c r="AU166" i="1"/>
  <c r="AB166" i="1" s="1"/>
  <c r="AV166" i="1"/>
  <c r="AC166" i="1" s="1"/>
  <c r="AW166" i="1"/>
  <c r="AX166" i="1"/>
  <c r="AI167" i="1"/>
  <c r="AJ167" i="1"/>
  <c r="AK167" i="1"/>
  <c r="R167" i="1" s="1"/>
  <c r="AL167" i="1"/>
  <c r="S167" i="1" s="1"/>
  <c r="AM167" i="1"/>
  <c r="T167" i="1" s="1"/>
  <c r="AN167" i="1"/>
  <c r="AO167" i="1"/>
  <c r="AP167" i="1"/>
  <c r="AQ167" i="1"/>
  <c r="X167" i="1" s="1"/>
  <c r="AR167" i="1"/>
  <c r="Y167" i="1" s="1"/>
  <c r="AS167" i="1"/>
  <c r="Z167" i="1" s="1"/>
  <c r="AT167" i="1"/>
  <c r="AU167" i="1"/>
  <c r="AV167" i="1"/>
  <c r="AW167" i="1"/>
  <c r="AD167" i="1" s="1"/>
  <c r="AX167" i="1"/>
  <c r="AE167" i="1" s="1"/>
  <c r="AI168" i="1"/>
  <c r="P168" i="1" s="1"/>
  <c r="AJ168" i="1"/>
  <c r="Q168" i="1" s="1"/>
  <c r="AK168" i="1"/>
  <c r="AL168" i="1"/>
  <c r="AM168" i="1"/>
  <c r="AN168" i="1"/>
  <c r="U168" i="1" s="1"/>
  <c r="AO168" i="1"/>
  <c r="V168" i="1" s="1"/>
  <c r="AP168" i="1"/>
  <c r="W168" i="1" s="1"/>
  <c r="AQ168" i="1"/>
  <c r="AR168" i="1"/>
  <c r="AS168" i="1"/>
  <c r="AT168" i="1"/>
  <c r="AA168" i="1" s="1"/>
  <c r="AU168" i="1"/>
  <c r="AB168" i="1" s="1"/>
  <c r="AV168" i="1"/>
  <c r="AC168" i="1" s="1"/>
  <c r="AW168" i="1"/>
  <c r="AX168" i="1"/>
  <c r="AI169" i="1"/>
  <c r="P169" i="1" s="1"/>
  <c r="AJ169" i="1"/>
  <c r="AK169" i="1"/>
  <c r="R169" i="1" s="1"/>
  <c r="AL169" i="1"/>
  <c r="S169" i="1" s="1"/>
  <c r="AM169" i="1"/>
  <c r="AN169" i="1"/>
  <c r="AO169" i="1"/>
  <c r="AP169" i="1"/>
  <c r="AQ169" i="1"/>
  <c r="X169" i="1" s="1"/>
  <c r="AR169" i="1"/>
  <c r="Y169" i="1" s="1"/>
  <c r="AS169" i="1"/>
  <c r="AT169" i="1"/>
  <c r="AU169" i="1"/>
  <c r="AV169" i="1"/>
  <c r="AW169" i="1"/>
  <c r="AD169" i="1" s="1"/>
  <c r="AX169" i="1"/>
  <c r="AE169" i="1" s="1"/>
  <c r="AI170" i="1"/>
  <c r="AJ170" i="1"/>
  <c r="AK170" i="1"/>
  <c r="R170" i="1" s="1"/>
  <c r="AL170" i="1"/>
  <c r="S170" i="1" s="1"/>
  <c r="AM170" i="1"/>
  <c r="T170" i="1" s="1"/>
  <c r="AN170" i="1"/>
  <c r="U170" i="1" s="1"/>
  <c r="AO170" i="1"/>
  <c r="AP170" i="1"/>
  <c r="AQ170" i="1"/>
  <c r="X170" i="1" s="1"/>
  <c r="AR170" i="1"/>
  <c r="Y170" i="1" s="1"/>
  <c r="AS170" i="1"/>
  <c r="Z170" i="1" s="1"/>
  <c r="AT170" i="1"/>
  <c r="AA170" i="1" s="1"/>
  <c r="AU170" i="1"/>
  <c r="AV170" i="1"/>
  <c r="AW170" i="1"/>
  <c r="AD170" i="1" s="1"/>
  <c r="AX170" i="1"/>
  <c r="AE170" i="1" s="1"/>
  <c r="AI171" i="1"/>
  <c r="AJ171" i="1"/>
  <c r="AK171" i="1"/>
  <c r="AL171" i="1"/>
  <c r="AM171" i="1"/>
  <c r="T171" i="1" s="1"/>
  <c r="AN171" i="1"/>
  <c r="AO171" i="1"/>
  <c r="AP171" i="1"/>
  <c r="AQ171" i="1"/>
  <c r="AR171" i="1"/>
  <c r="AS171" i="1"/>
  <c r="Z171" i="1" s="1"/>
  <c r="AT171" i="1"/>
  <c r="AU171" i="1"/>
  <c r="AV171" i="1"/>
  <c r="AW171" i="1"/>
  <c r="AX171" i="1"/>
  <c r="AI172" i="1"/>
  <c r="P172" i="1" s="1"/>
  <c r="AJ172" i="1"/>
  <c r="Q172" i="1" s="1"/>
  <c r="AK172" i="1"/>
  <c r="AL172" i="1"/>
  <c r="AM172" i="1"/>
  <c r="AN172" i="1"/>
  <c r="AO172" i="1"/>
  <c r="V172" i="1" s="1"/>
  <c r="AP172" i="1"/>
  <c r="W172" i="1" s="1"/>
  <c r="AQ172" i="1"/>
  <c r="AR172" i="1"/>
  <c r="AS172" i="1"/>
  <c r="AT172" i="1"/>
  <c r="AU172" i="1"/>
  <c r="AB172" i="1" s="1"/>
  <c r="AV172" i="1"/>
  <c r="AC172" i="1" s="1"/>
  <c r="AW172" i="1"/>
  <c r="AX172" i="1"/>
  <c r="AI173" i="1"/>
  <c r="AJ173" i="1"/>
  <c r="AK173" i="1"/>
  <c r="R173" i="1" s="1"/>
  <c r="AL173" i="1"/>
  <c r="S173" i="1" s="1"/>
  <c r="AM173" i="1"/>
  <c r="T173" i="1" s="1"/>
  <c r="AN173" i="1"/>
  <c r="AO173" i="1"/>
  <c r="AP173" i="1"/>
  <c r="AQ173" i="1"/>
  <c r="X173" i="1" s="1"/>
  <c r="AR173" i="1"/>
  <c r="Y173" i="1" s="1"/>
  <c r="AS173" i="1"/>
  <c r="Z173" i="1" s="1"/>
  <c r="AT173" i="1"/>
  <c r="AU173" i="1"/>
  <c r="AV173" i="1"/>
  <c r="AW173" i="1"/>
  <c r="AD173" i="1" s="1"/>
  <c r="AX173" i="1"/>
  <c r="AE173" i="1" s="1"/>
  <c r="AI174" i="1"/>
  <c r="P174" i="1" s="1"/>
  <c r="AJ174" i="1"/>
  <c r="Q174" i="1" s="1"/>
  <c r="AK174" i="1"/>
  <c r="AL174" i="1"/>
  <c r="AM174" i="1"/>
  <c r="AN174" i="1"/>
  <c r="U174" i="1" s="1"/>
  <c r="AO174" i="1"/>
  <c r="V174" i="1" s="1"/>
  <c r="AP174" i="1"/>
  <c r="W174" i="1" s="1"/>
  <c r="AQ174" i="1"/>
  <c r="AR174" i="1"/>
  <c r="AS174" i="1"/>
  <c r="AT174" i="1"/>
  <c r="AA174" i="1" s="1"/>
  <c r="AU174" i="1"/>
  <c r="AB174" i="1" s="1"/>
  <c r="AV174" i="1"/>
  <c r="AC174" i="1" s="1"/>
  <c r="AW174" i="1"/>
  <c r="AX174" i="1"/>
  <c r="AI175" i="1"/>
  <c r="P175" i="1" s="1"/>
  <c r="AJ175" i="1"/>
  <c r="AK175" i="1"/>
  <c r="R175" i="1" s="1"/>
  <c r="AL175" i="1"/>
  <c r="S175" i="1" s="1"/>
  <c r="AM175" i="1"/>
  <c r="AN175" i="1"/>
  <c r="AO175" i="1"/>
  <c r="AP175" i="1"/>
  <c r="AQ175" i="1"/>
  <c r="X175" i="1" s="1"/>
  <c r="AR175" i="1"/>
  <c r="Y175" i="1" s="1"/>
  <c r="AS175" i="1"/>
  <c r="AT175" i="1"/>
  <c r="AU175" i="1"/>
  <c r="AV175" i="1"/>
  <c r="AW175" i="1"/>
  <c r="AD175" i="1" s="1"/>
  <c r="AX175" i="1"/>
  <c r="AE175" i="1" s="1"/>
  <c r="AI176" i="1"/>
  <c r="AJ176" i="1"/>
  <c r="AK176" i="1"/>
  <c r="R176" i="1" s="1"/>
  <c r="AL176" i="1"/>
  <c r="S176" i="1" s="1"/>
  <c r="AM176" i="1"/>
  <c r="T176" i="1" s="1"/>
  <c r="AN176" i="1"/>
  <c r="U176" i="1" s="1"/>
  <c r="AO176" i="1"/>
  <c r="AP176" i="1"/>
  <c r="AQ176" i="1"/>
  <c r="X176" i="1" s="1"/>
  <c r="AR176" i="1"/>
  <c r="Y176" i="1" s="1"/>
  <c r="AS176" i="1"/>
  <c r="Z176" i="1" s="1"/>
  <c r="AT176" i="1"/>
  <c r="AA176" i="1" s="1"/>
  <c r="AU176" i="1"/>
  <c r="AV176" i="1"/>
  <c r="AW176" i="1"/>
  <c r="AD176" i="1" s="1"/>
  <c r="AX176" i="1"/>
  <c r="AE176" i="1" s="1"/>
  <c r="AI177" i="1"/>
  <c r="AJ177" i="1"/>
  <c r="AK177" i="1"/>
  <c r="AL177" i="1"/>
  <c r="AM177" i="1"/>
  <c r="T177" i="1" s="1"/>
  <c r="AN177" i="1"/>
  <c r="AO177" i="1"/>
  <c r="AP177" i="1"/>
  <c r="AQ177" i="1"/>
  <c r="AR177" i="1"/>
  <c r="AS177" i="1"/>
  <c r="Z177" i="1" s="1"/>
  <c r="AT177" i="1"/>
  <c r="AU177" i="1"/>
  <c r="AV177" i="1"/>
  <c r="AW177" i="1"/>
  <c r="AX177" i="1"/>
  <c r="AI178" i="1"/>
  <c r="P178" i="1" s="1"/>
  <c r="AJ178" i="1"/>
  <c r="Q178" i="1" s="1"/>
  <c r="AK178" i="1"/>
  <c r="AL178" i="1"/>
  <c r="AM178" i="1"/>
  <c r="AN178" i="1"/>
  <c r="AO178" i="1"/>
  <c r="V178" i="1" s="1"/>
  <c r="AP178" i="1"/>
  <c r="W178" i="1" s="1"/>
  <c r="AQ178" i="1"/>
  <c r="AR178" i="1"/>
  <c r="AS178" i="1"/>
  <c r="AT178" i="1"/>
  <c r="AU178" i="1"/>
  <c r="AB178" i="1" s="1"/>
  <c r="AV178" i="1"/>
  <c r="AC178" i="1" s="1"/>
  <c r="AW178" i="1"/>
  <c r="AX178" i="1"/>
  <c r="AI179" i="1"/>
  <c r="AJ179" i="1"/>
  <c r="AK179" i="1"/>
  <c r="R179" i="1" s="1"/>
  <c r="AL179" i="1"/>
  <c r="S179" i="1" s="1"/>
  <c r="AM179" i="1"/>
  <c r="T179" i="1" s="1"/>
  <c r="AN179" i="1"/>
  <c r="AO179" i="1"/>
  <c r="AP179" i="1"/>
  <c r="AQ179" i="1"/>
  <c r="X179" i="1" s="1"/>
  <c r="AR179" i="1"/>
  <c r="Y179" i="1" s="1"/>
  <c r="AS179" i="1"/>
  <c r="Z179" i="1" s="1"/>
  <c r="AT179" i="1"/>
  <c r="AU179" i="1"/>
  <c r="AV179" i="1"/>
  <c r="AW179" i="1"/>
  <c r="AD179" i="1" s="1"/>
  <c r="AX179" i="1"/>
  <c r="AE179" i="1" s="1"/>
  <c r="AI180" i="1"/>
  <c r="P180" i="1" s="1"/>
  <c r="AJ180" i="1"/>
  <c r="Q180" i="1" s="1"/>
  <c r="AK180" i="1"/>
  <c r="AL180" i="1"/>
  <c r="AM180" i="1"/>
  <c r="AN180" i="1"/>
  <c r="U180" i="1" s="1"/>
  <c r="AO180" i="1"/>
  <c r="V180" i="1" s="1"/>
  <c r="AP180" i="1"/>
  <c r="W180" i="1" s="1"/>
  <c r="AQ180" i="1"/>
  <c r="AR180" i="1"/>
  <c r="AS180" i="1"/>
  <c r="AT180" i="1"/>
  <c r="AA180" i="1" s="1"/>
  <c r="AU180" i="1"/>
  <c r="AB180" i="1" s="1"/>
  <c r="AV180" i="1"/>
  <c r="AC180" i="1" s="1"/>
  <c r="AW180" i="1"/>
  <c r="AX180" i="1"/>
  <c r="AI181" i="1"/>
  <c r="P181" i="1" s="1"/>
  <c r="AJ181" i="1"/>
  <c r="AK181" i="1"/>
  <c r="R181" i="1" s="1"/>
  <c r="AL181" i="1"/>
  <c r="S181" i="1" s="1"/>
  <c r="AM181" i="1"/>
  <c r="AN181" i="1"/>
  <c r="AO181" i="1"/>
  <c r="AP181" i="1"/>
  <c r="AQ181" i="1"/>
  <c r="X181" i="1" s="1"/>
  <c r="AR181" i="1"/>
  <c r="Y181" i="1" s="1"/>
  <c r="AS181" i="1"/>
  <c r="AT181" i="1"/>
  <c r="AU181" i="1"/>
  <c r="AV181" i="1"/>
  <c r="AW181" i="1"/>
  <c r="AD181" i="1" s="1"/>
  <c r="AX181" i="1"/>
  <c r="AE181" i="1" s="1"/>
  <c r="AI182" i="1"/>
  <c r="AJ182" i="1"/>
  <c r="AK182" i="1"/>
  <c r="R182" i="1" s="1"/>
  <c r="AL182" i="1"/>
  <c r="S182" i="1" s="1"/>
  <c r="AM182" i="1"/>
  <c r="T182" i="1" s="1"/>
  <c r="AN182" i="1"/>
  <c r="U182" i="1" s="1"/>
  <c r="AO182" i="1"/>
  <c r="AP182" i="1"/>
  <c r="AQ182" i="1"/>
  <c r="X182" i="1" s="1"/>
  <c r="AR182" i="1"/>
  <c r="Y182" i="1" s="1"/>
  <c r="AS182" i="1"/>
  <c r="Z182" i="1" s="1"/>
  <c r="AT182" i="1"/>
  <c r="AA182" i="1" s="1"/>
  <c r="AU182" i="1"/>
  <c r="AV182" i="1"/>
  <c r="AW182" i="1"/>
  <c r="AD182" i="1" s="1"/>
  <c r="AX182" i="1"/>
  <c r="AE182" i="1" s="1"/>
  <c r="AI183" i="1"/>
  <c r="AJ183" i="1"/>
  <c r="AK183" i="1"/>
  <c r="AL183" i="1"/>
  <c r="AM183" i="1"/>
  <c r="T183" i="1" s="1"/>
  <c r="AN183" i="1"/>
  <c r="AO183" i="1"/>
  <c r="AP183" i="1"/>
  <c r="AQ183" i="1"/>
  <c r="AR183" i="1"/>
  <c r="AS183" i="1"/>
  <c r="Z183" i="1" s="1"/>
  <c r="AT183" i="1"/>
  <c r="AU183" i="1"/>
  <c r="AV183" i="1"/>
  <c r="AW183" i="1"/>
  <c r="AX183" i="1"/>
  <c r="AI184" i="1"/>
  <c r="P184" i="1" s="1"/>
  <c r="AJ184" i="1"/>
  <c r="Q184" i="1" s="1"/>
  <c r="AK184" i="1"/>
  <c r="AL184" i="1"/>
  <c r="AM184" i="1"/>
  <c r="AN184" i="1"/>
  <c r="AO184" i="1"/>
  <c r="V184" i="1" s="1"/>
  <c r="AP184" i="1"/>
  <c r="W184" i="1" s="1"/>
  <c r="AQ184" i="1"/>
  <c r="AR184" i="1"/>
  <c r="AS184" i="1"/>
  <c r="AT184" i="1"/>
  <c r="AU184" i="1"/>
  <c r="AB184" i="1" s="1"/>
  <c r="AV184" i="1"/>
  <c r="AC184" i="1" s="1"/>
  <c r="AW184" i="1"/>
  <c r="AX184" i="1"/>
  <c r="AI185" i="1"/>
  <c r="AJ185" i="1"/>
  <c r="AK185" i="1"/>
  <c r="R185" i="1" s="1"/>
  <c r="AL185" i="1"/>
  <c r="S185" i="1" s="1"/>
  <c r="AM185" i="1"/>
  <c r="T185" i="1" s="1"/>
  <c r="AN185" i="1"/>
  <c r="AO185" i="1"/>
  <c r="AP185" i="1"/>
  <c r="AQ185" i="1"/>
  <c r="X185" i="1" s="1"/>
  <c r="AR185" i="1"/>
  <c r="Y185" i="1" s="1"/>
  <c r="AS185" i="1"/>
  <c r="Z185" i="1" s="1"/>
  <c r="AT185" i="1"/>
  <c r="AU185" i="1"/>
  <c r="AV185" i="1"/>
  <c r="AW185" i="1"/>
  <c r="AD185" i="1" s="1"/>
  <c r="AX185" i="1"/>
  <c r="AE185" i="1" s="1"/>
  <c r="AI186" i="1"/>
  <c r="P186" i="1" s="1"/>
  <c r="AJ186" i="1"/>
  <c r="Q186" i="1" s="1"/>
  <c r="AK186" i="1"/>
  <c r="AL186" i="1"/>
  <c r="AM186" i="1"/>
  <c r="AN186" i="1"/>
  <c r="U186" i="1" s="1"/>
  <c r="AO186" i="1"/>
  <c r="V186" i="1" s="1"/>
  <c r="AP186" i="1"/>
  <c r="W186" i="1" s="1"/>
  <c r="AQ186" i="1"/>
  <c r="AR186" i="1"/>
  <c r="AS186" i="1"/>
  <c r="AT186" i="1"/>
  <c r="AA186" i="1" s="1"/>
  <c r="AU186" i="1"/>
  <c r="AB186" i="1" s="1"/>
  <c r="AV186" i="1"/>
  <c r="AC186" i="1" s="1"/>
  <c r="AW186" i="1"/>
  <c r="AX186" i="1"/>
  <c r="AI187" i="1"/>
  <c r="P187" i="1" s="1"/>
  <c r="AJ187" i="1"/>
  <c r="AK187" i="1"/>
  <c r="R187" i="1" s="1"/>
  <c r="AL187" i="1"/>
  <c r="S187" i="1" s="1"/>
  <c r="AM187" i="1"/>
  <c r="AN187" i="1"/>
  <c r="AO187" i="1"/>
  <c r="AP187" i="1"/>
  <c r="AQ187" i="1"/>
  <c r="X187" i="1" s="1"/>
  <c r="AR187" i="1"/>
  <c r="Y187" i="1" s="1"/>
  <c r="AS187" i="1"/>
  <c r="AT187" i="1"/>
  <c r="AU187" i="1"/>
  <c r="AV187" i="1"/>
  <c r="AW187" i="1"/>
  <c r="AD187" i="1" s="1"/>
  <c r="AX187" i="1"/>
  <c r="AE187" i="1" s="1"/>
  <c r="AI188" i="1"/>
  <c r="AJ188" i="1"/>
  <c r="AK188" i="1"/>
  <c r="R188" i="1" s="1"/>
  <c r="AL188" i="1"/>
  <c r="S188" i="1" s="1"/>
  <c r="AM188" i="1"/>
  <c r="T188" i="1" s="1"/>
  <c r="AN188" i="1"/>
  <c r="U188" i="1" s="1"/>
  <c r="AO188" i="1"/>
  <c r="AP188" i="1"/>
  <c r="AQ188" i="1"/>
  <c r="X188" i="1" s="1"/>
  <c r="AR188" i="1"/>
  <c r="Y188" i="1" s="1"/>
  <c r="AS188" i="1"/>
  <c r="Z188" i="1" s="1"/>
  <c r="AT188" i="1"/>
  <c r="AA188" i="1" s="1"/>
  <c r="AU188" i="1"/>
  <c r="AV188" i="1"/>
  <c r="AW188" i="1"/>
  <c r="AD188" i="1" s="1"/>
  <c r="AX188" i="1"/>
  <c r="AE188" i="1" s="1"/>
  <c r="AI189" i="1"/>
  <c r="AJ189" i="1"/>
  <c r="AK189" i="1"/>
  <c r="AL189" i="1"/>
  <c r="AM189" i="1"/>
  <c r="T189" i="1" s="1"/>
  <c r="AN189" i="1"/>
  <c r="AO189" i="1"/>
  <c r="AP189" i="1"/>
  <c r="AQ189" i="1"/>
  <c r="AR189" i="1"/>
  <c r="AS189" i="1"/>
  <c r="Z189" i="1" s="1"/>
  <c r="AT189" i="1"/>
  <c r="AU189" i="1"/>
  <c r="AV189" i="1"/>
  <c r="AW189" i="1"/>
  <c r="AX189" i="1"/>
  <c r="AI190" i="1"/>
  <c r="P190" i="1" s="1"/>
  <c r="AJ190" i="1"/>
  <c r="Q190" i="1" s="1"/>
  <c r="AK190" i="1"/>
  <c r="AL190" i="1"/>
  <c r="AM190" i="1"/>
  <c r="AN190" i="1"/>
  <c r="AO190" i="1"/>
  <c r="V190" i="1" s="1"/>
  <c r="AP190" i="1"/>
  <c r="W190" i="1" s="1"/>
  <c r="AQ190" i="1"/>
  <c r="AR190" i="1"/>
  <c r="AS190" i="1"/>
  <c r="AT190" i="1"/>
  <c r="AU190" i="1"/>
  <c r="AB190" i="1" s="1"/>
  <c r="AV190" i="1"/>
  <c r="AC190" i="1" s="1"/>
  <c r="AW190" i="1"/>
  <c r="AX190" i="1"/>
  <c r="AI191" i="1"/>
  <c r="AJ191" i="1"/>
  <c r="AK191" i="1"/>
  <c r="R191" i="1" s="1"/>
  <c r="AL191" i="1"/>
  <c r="S191" i="1" s="1"/>
  <c r="AM191" i="1"/>
  <c r="T191" i="1" s="1"/>
  <c r="AN191" i="1"/>
  <c r="AO191" i="1"/>
  <c r="AP191" i="1"/>
  <c r="AQ191" i="1"/>
  <c r="X191" i="1" s="1"/>
  <c r="AR191" i="1"/>
  <c r="Y191" i="1" s="1"/>
  <c r="AS191" i="1"/>
  <c r="Z191" i="1" s="1"/>
  <c r="AT191" i="1"/>
  <c r="AU191" i="1"/>
  <c r="AV191" i="1"/>
  <c r="AW191" i="1"/>
  <c r="AD191" i="1" s="1"/>
  <c r="AX191" i="1"/>
  <c r="AE191" i="1" s="1"/>
  <c r="AI192" i="1"/>
  <c r="P192" i="1" s="1"/>
  <c r="AJ192" i="1"/>
  <c r="Q192" i="1" s="1"/>
  <c r="AK192" i="1"/>
  <c r="AL192" i="1"/>
  <c r="AM192" i="1"/>
  <c r="AN192" i="1"/>
  <c r="U192" i="1" s="1"/>
  <c r="AO192" i="1"/>
  <c r="V192" i="1" s="1"/>
  <c r="AP192" i="1"/>
  <c r="W192" i="1" s="1"/>
  <c r="AQ192" i="1"/>
  <c r="AR192" i="1"/>
  <c r="AS192" i="1"/>
  <c r="AT192" i="1"/>
  <c r="AA192" i="1" s="1"/>
  <c r="AU192" i="1"/>
  <c r="AB192" i="1" s="1"/>
  <c r="AV192" i="1"/>
  <c r="AC192" i="1" s="1"/>
  <c r="AW192" i="1"/>
  <c r="AX192" i="1"/>
  <c r="AI193" i="1"/>
  <c r="P193" i="1" s="1"/>
  <c r="AJ193" i="1"/>
  <c r="AK193" i="1"/>
  <c r="R193" i="1" s="1"/>
  <c r="AL193" i="1"/>
  <c r="S193" i="1" s="1"/>
  <c r="AM193" i="1"/>
  <c r="AN193" i="1"/>
  <c r="AO193" i="1"/>
  <c r="AP193" i="1"/>
  <c r="AQ193" i="1"/>
  <c r="X193" i="1" s="1"/>
  <c r="AR193" i="1"/>
  <c r="Y193" i="1" s="1"/>
  <c r="AS193" i="1"/>
  <c r="AT193" i="1"/>
  <c r="AU193" i="1"/>
  <c r="AV193" i="1"/>
  <c r="AW193" i="1"/>
  <c r="AD193" i="1" s="1"/>
  <c r="AX193" i="1"/>
  <c r="AE193" i="1" s="1"/>
  <c r="AI194" i="1"/>
  <c r="AJ194" i="1"/>
  <c r="AK194" i="1"/>
  <c r="R194" i="1" s="1"/>
  <c r="AL194" i="1"/>
  <c r="S194" i="1" s="1"/>
  <c r="AM194" i="1"/>
  <c r="T194" i="1" s="1"/>
  <c r="AN194" i="1"/>
  <c r="U194" i="1" s="1"/>
  <c r="AO194" i="1"/>
  <c r="AP194" i="1"/>
  <c r="AQ194" i="1"/>
  <c r="X194" i="1" s="1"/>
  <c r="AR194" i="1"/>
  <c r="Y194" i="1" s="1"/>
  <c r="AS194" i="1"/>
  <c r="Z194" i="1" s="1"/>
  <c r="AT194" i="1"/>
  <c r="AA194" i="1" s="1"/>
  <c r="AU194" i="1"/>
  <c r="AV194" i="1"/>
  <c r="AW194" i="1"/>
  <c r="AD194" i="1" s="1"/>
  <c r="AX194" i="1"/>
  <c r="AE194" i="1" s="1"/>
  <c r="AI195" i="1"/>
  <c r="AJ195" i="1"/>
  <c r="AK195" i="1"/>
  <c r="AL195" i="1"/>
  <c r="AM195" i="1"/>
  <c r="T195" i="1" s="1"/>
  <c r="AN195" i="1"/>
  <c r="AO195" i="1"/>
  <c r="AP195" i="1"/>
  <c r="AQ195" i="1"/>
  <c r="AR195" i="1"/>
  <c r="AS195" i="1"/>
  <c r="Z195" i="1" s="1"/>
  <c r="AT195" i="1"/>
  <c r="AU195" i="1"/>
  <c r="AV195" i="1"/>
  <c r="AW195" i="1"/>
  <c r="AX195" i="1"/>
  <c r="AI196" i="1"/>
  <c r="P196" i="1" s="1"/>
  <c r="AJ196" i="1"/>
  <c r="Q196" i="1" s="1"/>
  <c r="AK196" i="1"/>
  <c r="AL196" i="1"/>
  <c r="AM196" i="1"/>
  <c r="AN196" i="1"/>
  <c r="AO196" i="1"/>
  <c r="V196" i="1" s="1"/>
  <c r="AP196" i="1"/>
  <c r="W196" i="1" s="1"/>
  <c r="AQ196" i="1"/>
  <c r="AR196" i="1"/>
  <c r="AS196" i="1"/>
  <c r="AT196" i="1"/>
  <c r="AU196" i="1"/>
  <c r="AB196" i="1" s="1"/>
  <c r="AV196" i="1"/>
  <c r="AC196" i="1" s="1"/>
  <c r="AW196" i="1"/>
  <c r="AX196" i="1"/>
  <c r="AI197" i="1"/>
  <c r="AJ197" i="1"/>
  <c r="AK197" i="1"/>
  <c r="R197" i="1" s="1"/>
  <c r="AL197" i="1"/>
  <c r="S197" i="1" s="1"/>
  <c r="AM197" i="1"/>
  <c r="T197" i="1" s="1"/>
  <c r="AN197" i="1"/>
  <c r="AO197" i="1"/>
  <c r="AP197" i="1"/>
  <c r="AQ197" i="1"/>
  <c r="X197" i="1" s="1"/>
  <c r="AR197" i="1"/>
  <c r="Y197" i="1" s="1"/>
  <c r="AS197" i="1"/>
  <c r="Z197" i="1" s="1"/>
  <c r="AT197" i="1"/>
  <c r="AU197" i="1"/>
  <c r="AV197" i="1"/>
  <c r="AW197" i="1"/>
  <c r="AD197" i="1" s="1"/>
  <c r="AX197" i="1"/>
  <c r="AE197" i="1" s="1"/>
  <c r="AI198" i="1"/>
  <c r="P198" i="1" s="1"/>
  <c r="AJ198" i="1"/>
  <c r="Q198" i="1" s="1"/>
  <c r="AK198" i="1"/>
  <c r="AL198" i="1"/>
  <c r="AM198" i="1"/>
  <c r="AN198" i="1"/>
  <c r="U198" i="1" s="1"/>
  <c r="AO198" i="1"/>
  <c r="V198" i="1" s="1"/>
  <c r="AP198" i="1"/>
  <c r="W198" i="1" s="1"/>
  <c r="AQ198" i="1"/>
  <c r="AR198" i="1"/>
  <c r="AS198" i="1"/>
  <c r="AT198" i="1"/>
  <c r="AA198" i="1" s="1"/>
  <c r="AU198" i="1"/>
  <c r="AB198" i="1" s="1"/>
  <c r="AV198" i="1"/>
  <c r="AC198" i="1" s="1"/>
  <c r="AW198" i="1"/>
  <c r="AX198" i="1"/>
  <c r="AI199" i="1"/>
  <c r="P199" i="1" s="1"/>
  <c r="AJ199" i="1"/>
  <c r="AK199" i="1"/>
  <c r="R199" i="1" s="1"/>
  <c r="AL199" i="1"/>
  <c r="S199" i="1" s="1"/>
  <c r="AM199" i="1"/>
  <c r="AN199" i="1"/>
  <c r="AO199" i="1"/>
  <c r="AP199" i="1"/>
  <c r="AQ199" i="1"/>
  <c r="X199" i="1" s="1"/>
  <c r="AR199" i="1"/>
  <c r="Y199" i="1" s="1"/>
  <c r="AS199" i="1"/>
  <c r="AT199" i="1"/>
  <c r="AU199" i="1"/>
  <c r="AV199" i="1"/>
  <c r="AW199" i="1"/>
  <c r="AD199" i="1" s="1"/>
  <c r="AX199" i="1"/>
  <c r="AE199" i="1" s="1"/>
  <c r="AI200" i="1"/>
  <c r="AJ200" i="1"/>
  <c r="AK200" i="1"/>
  <c r="AL200" i="1"/>
  <c r="S200" i="1" s="1"/>
  <c r="AM200" i="1"/>
  <c r="T200" i="1" s="1"/>
  <c r="AN200" i="1"/>
  <c r="U200" i="1" s="1"/>
  <c r="AO200" i="1"/>
  <c r="AP200" i="1"/>
  <c r="AQ200" i="1"/>
  <c r="X200" i="1" s="1"/>
  <c r="AR200" i="1"/>
  <c r="Y200" i="1" s="1"/>
  <c r="AS200" i="1"/>
  <c r="Z200" i="1" s="1"/>
  <c r="AT200" i="1"/>
  <c r="AA200" i="1" s="1"/>
  <c r="AU200" i="1"/>
  <c r="AV200" i="1"/>
  <c r="AW200" i="1"/>
  <c r="AD200" i="1" s="1"/>
  <c r="AX200" i="1"/>
  <c r="AE200" i="1" s="1"/>
  <c r="AI201" i="1"/>
  <c r="AJ201" i="1"/>
  <c r="AK201" i="1"/>
  <c r="AL201" i="1"/>
  <c r="AM201" i="1"/>
  <c r="T201" i="1" s="1"/>
  <c r="AN201" i="1"/>
  <c r="AO201" i="1"/>
  <c r="AP201" i="1"/>
  <c r="AQ201" i="1"/>
  <c r="AR201" i="1"/>
  <c r="AS201" i="1"/>
  <c r="Z201" i="1" s="1"/>
  <c r="AT201" i="1"/>
  <c r="AU201" i="1"/>
  <c r="AV201" i="1"/>
  <c r="AW201" i="1"/>
  <c r="AX201" i="1"/>
  <c r="AI202" i="1"/>
  <c r="P202" i="1" s="1"/>
  <c r="AJ202" i="1"/>
  <c r="Q202" i="1" s="1"/>
  <c r="AK202" i="1"/>
  <c r="AL202" i="1"/>
  <c r="AM202" i="1"/>
  <c r="AN202" i="1"/>
  <c r="AO202" i="1"/>
  <c r="V202" i="1" s="1"/>
  <c r="AP202" i="1"/>
  <c r="W202" i="1" s="1"/>
  <c r="AQ202" i="1"/>
  <c r="AR202" i="1"/>
  <c r="AS202" i="1"/>
  <c r="AT202" i="1"/>
  <c r="AU202" i="1"/>
  <c r="AB202" i="1" s="1"/>
  <c r="AV202" i="1"/>
  <c r="AC202" i="1" s="1"/>
  <c r="AW202" i="1"/>
  <c r="AX202" i="1"/>
  <c r="AI203" i="1"/>
  <c r="AJ203" i="1"/>
  <c r="AK203" i="1"/>
  <c r="R203" i="1" s="1"/>
  <c r="AL203" i="1"/>
  <c r="S203" i="1" s="1"/>
  <c r="AM203" i="1"/>
  <c r="T203" i="1" s="1"/>
  <c r="AN203" i="1"/>
  <c r="AO203" i="1"/>
  <c r="AP203" i="1"/>
  <c r="AQ203" i="1"/>
  <c r="X203" i="1" s="1"/>
  <c r="AR203" i="1"/>
  <c r="Y203" i="1" s="1"/>
  <c r="AS203" i="1"/>
  <c r="Z203" i="1" s="1"/>
  <c r="AT203" i="1"/>
  <c r="AU203" i="1"/>
  <c r="AV203" i="1"/>
  <c r="AW203" i="1"/>
  <c r="AD203" i="1" s="1"/>
  <c r="AX203" i="1"/>
  <c r="AE203" i="1" s="1"/>
  <c r="AI204" i="1"/>
  <c r="P204" i="1" s="1"/>
  <c r="AJ204" i="1"/>
  <c r="Q204" i="1" s="1"/>
  <c r="AK204" i="1"/>
  <c r="AL204" i="1"/>
  <c r="AM204" i="1"/>
  <c r="AN204" i="1"/>
  <c r="U204" i="1" s="1"/>
  <c r="AO204" i="1"/>
  <c r="V204" i="1" s="1"/>
  <c r="AP204" i="1"/>
  <c r="W204" i="1" s="1"/>
  <c r="AQ204" i="1"/>
  <c r="AR204" i="1"/>
  <c r="AS204" i="1"/>
  <c r="AT204" i="1"/>
  <c r="AA204" i="1" s="1"/>
  <c r="AU204" i="1"/>
  <c r="AB204" i="1" s="1"/>
  <c r="AV204" i="1"/>
  <c r="AC204" i="1" s="1"/>
  <c r="AW204" i="1"/>
  <c r="AX204" i="1"/>
  <c r="AI205" i="1"/>
  <c r="P205" i="1" s="1"/>
  <c r="AJ205" i="1"/>
  <c r="AK205" i="1"/>
  <c r="R205" i="1" s="1"/>
  <c r="AL205" i="1"/>
  <c r="S205" i="1" s="1"/>
  <c r="AM205" i="1"/>
  <c r="AN205" i="1"/>
  <c r="AO205" i="1"/>
  <c r="AP205" i="1"/>
  <c r="AQ205" i="1"/>
  <c r="X205" i="1" s="1"/>
  <c r="AR205" i="1"/>
  <c r="Y205" i="1" s="1"/>
  <c r="AS205" i="1"/>
  <c r="AT205" i="1"/>
  <c r="AU205" i="1"/>
  <c r="AV205" i="1"/>
  <c r="AW205" i="1"/>
  <c r="AD205" i="1" s="1"/>
  <c r="AX205" i="1"/>
  <c r="AE205" i="1" s="1"/>
  <c r="AI206" i="1"/>
  <c r="AJ206" i="1"/>
  <c r="AK206" i="1"/>
  <c r="R206" i="1" s="1"/>
  <c r="AL206" i="1"/>
  <c r="S206" i="1" s="1"/>
  <c r="AM206" i="1"/>
  <c r="T206" i="1" s="1"/>
  <c r="AN206" i="1"/>
  <c r="U206" i="1" s="1"/>
  <c r="AO206" i="1"/>
  <c r="AP206" i="1"/>
  <c r="AQ206" i="1"/>
  <c r="X206" i="1" s="1"/>
  <c r="AR206" i="1"/>
  <c r="Y206" i="1" s="1"/>
  <c r="AS206" i="1"/>
  <c r="Z206" i="1" s="1"/>
  <c r="AT206" i="1"/>
  <c r="AA206" i="1" s="1"/>
  <c r="AU206" i="1"/>
  <c r="AV206" i="1"/>
  <c r="AW206" i="1"/>
  <c r="AD206" i="1" s="1"/>
  <c r="AX206" i="1"/>
  <c r="AE206" i="1" s="1"/>
  <c r="AI207" i="1"/>
  <c r="AJ207" i="1"/>
  <c r="AK207" i="1"/>
  <c r="AL207" i="1"/>
  <c r="AM207" i="1"/>
  <c r="T207" i="1" s="1"/>
  <c r="AN207" i="1"/>
  <c r="AO207" i="1"/>
  <c r="AP207" i="1"/>
  <c r="AQ207" i="1"/>
  <c r="AR207" i="1"/>
  <c r="AS207" i="1"/>
  <c r="Z207" i="1" s="1"/>
  <c r="AT207" i="1"/>
  <c r="AU207" i="1"/>
  <c r="AV207" i="1"/>
  <c r="AW207" i="1"/>
  <c r="AX207" i="1"/>
  <c r="AI208" i="1"/>
  <c r="P208" i="1" s="1"/>
  <c r="AJ208" i="1"/>
  <c r="Q208" i="1" s="1"/>
  <c r="AK208" i="1"/>
  <c r="AL208" i="1"/>
  <c r="AM208" i="1"/>
  <c r="AN208" i="1"/>
  <c r="AO208" i="1"/>
  <c r="V208" i="1" s="1"/>
  <c r="AP208" i="1"/>
  <c r="W208" i="1" s="1"/>
  <c r="AQ208" i="1"/>
  <c r="AR208" i="1"/>
  <c r="AS208" i="1"/>
  <c r="AT208" i="1"/>
  <c r="AU208" i="1"/>
  <c r="AB208" i="1" s="1"/>
  <c r="AV208" i="1"/>
  <c r="AC208" i="1" s="1"/>
  <c r="AW208" i="1"/>
  <c r="AX208" i="1"/>
  <c r="AI209" i="1"/>
  <c r="AJ209" i="1"/>
  <c r="AK209" i="1"/>
  <c r="R209" i="1" s="1"/>
  <c r="AL209" i="1"/>
  <c r="S209" i="1" s="1"/>
  <c r="AM209" i="1"/>
  <c r="T209" i="1" s="1"/>
  <c r="AN209" i="1"/>
  <c r="AO209" i="1"/>
  <c r="AP209" i="1"/>
  <c r="AQ209" i="1"/>
  <c r="X209" i="1" s="1"/>
  <c r="AR209" i="1"/>
  <c r="Y209" i="1" s="1"/>
  <c r="AS209" i="1"/>
  <c r="Z209" i="1" s="1"/>
  <c r="AT209" i="1"/>
  <c r="AU209" i="1"/>
  <c r="AV209" i="1"/>
  <c r="AW209" i="1"/>
  <c r="AD209" i="1" s="1"/>
  <c r="AX209" i="1"/>
  <c r="AE209" i="1" s="1"/>
  <c r="AI210" i="1"/>
  <c r="P210" i="1" s="1"/>
  <c r="AJ210" i="1"/>
  <c r="Q210" i="1" s="1"/>
  <c r="AK210" i="1"/>
  <c r="AL210" i="1"/>
  <c r="AM210" i="1"/>
  <c r="AN210" i="1"/>
  <c r="U210" i="1" s="1"/>
  <c r="AO210" i="1"/>
  <c r="V210" i="1" s="1"/>
  <c r="AP210" i="1"/>
  <c r="W210" i="1" s="1"/>
  <c r="AQ210" i="1"/>
  <c r="AR210" i="1"/>
  <c r="AS210" i="1"/>
  <c r="AT210" i="1"/>
  <c r="AA210" i="1" s="1"/>
  <c r="AU210" i="1"/>
  <c r="AB210" i="1" s="1"/>
  <c r="AV210" i="1"/>
  <c r="AC210" i="1" s="1"/>
  <c r="AW210" i="1"/>
  <c r="AX210" i="1"/>
  <c r="AI211" i="1"/>
  <c r="P211" i="1" s="1"/>
  <c r="AJ211" i="1"/>
  <c r="AK211" i="1"/>
  <c r="R211" i="1" s="1"/>
  <c r="AL211" i="1"/>
  <c r="S211" i="1" s="1"/>
  <c r="AM211" i="1"/>
  <c r="AN211" i="1"/>
  <c r="AO211" i="1"/>
  <c r="AP211" i="1"/>
  <c r="AQ211" i="1"/>
  <c r="X211" i="1" s="1"/>
  <c r="AR211" i="1"/>
  <c r="Y211" i="1" s="1"/>
  <c r="AS211" i="1"/>
  <c r="AT211" i="1"/>
  <c r="AU211" i="1"/>
  <c r="AV211" i="1"/>
  <c r="AW211" i="1"/>
  <c r="AD211" i="1" s="1"/>
  <c r="AX211" i="1"/>
  <c r="AE211" i="1" s="1"/>
  <c r="AI212" i="1"/>
  <c r="AJ212" i="1"/>
  <c r="AK212" i="1"/>
  <c r="R212" i="1" s="1"/>
  <c r="AL212" i="1"/>
  <c r="S212" i="1" s="1"/>
  <c r="AM212" i="1"/>
  <c r="T212" i="1" s="1"/>
  <c r="AN212" i="1"/>
  <c r="U212" i="1" s="1"/>
  <c r="AO212" i="1"/>
  <c r="AP212" i="1"/>
  <c r="AQ212" i="1"/>
  <c r="X212" i="1" s="1"/>
  <c r="AR212" i="1"/>
  <c r="Y212" i="1" s="1"/>
  <c r="AS212" i="1"/>
  <c r="Z212" i="1" s="1"/>
  <c r="AT212" i="1"/>
  <c r="AA212" i="1" s="1"/>
  <c r="AU212" i="1"/>
  <c r="AV212" i="1"/>
  <c r="AW212" i="1"/>
  <c r="AD212" i="1" s="1"/>
  <c r="AX212" i="1"/>
  <c r="AE212" i="1" s="1"/>
  <c r="AI213" i="1"/>
  <c r="AJ213" i="1"/>
  <c r="AK213" i="1"/>
  <c r="AL213" i="1"/>
  <c r="AM213" i="1"/>
  <c r="T213" i="1" s="1"/>
  <c r="AN213" i="1"/>
  <c r="AO213" i="1"/>
  <c r="AP213" i="1"/>
  <c r="AQ213" i="1"/>
  <c r="AR213" i="1"/>
  <c r="AS213" i="1"/>
  <c r="Z213" i="1" s="1"/>
  <c r="AT213" i="1"/>
  <c r="AU213" i="1"/>
  <c r="AV213" i="1"/>
  <c r="AW213" i="1"/>
  <c r="AX213" i="1"/>
  <c r="AI214" i="1"/>
  <c r="P214" i="1" s="1"/>
  <c r="AJ214" i="1"/>
  <c r="Q214" i="1" s="1"/>
  <c r="AK214" i="1"/>
  <c r="AL214" i="1"/>
  <c r="AM214" i="1"/>
  <c r="AN214" i="1"/>
  <c r="AO214" i="1"/>
  <c r="V214" i="1" s="1"/>
  <c r="AP214" i="1"/>
  <c r="W214" i="1" s="1"/>
  <c r="AQ214" i="1"/>
  <c r="AR214" i="1"/>
  <c r="AS214" i="1"/>
  <c r="AT214" i="1"/>
  <c r="AU214" i="1"/>
  <c r="AB214" i="1" s="1"/>
  <c r="AV214" i="1"/>
  <c r="AC214" i="1" s="1"/>
  <c r="AW214" i="1"/>
  <c r="AX214" i="1"/>
  <c r="AI215" i="1"/>
  <c r="AJ215" i="1"/>
  <c r="AK215" i="1"/>
  <c r="R215" i="1" s="1"/>
  <c r="AL215" i="1"/>
  <c r="S215" i="1" s="1"/>
  <c r="AM215" i="1"/>
  <c r="T215" i="1" s="1"/>
  <c r="AN215" i="1"/>
  <c r="AO215" i="1"/>
  <c r="AP215" i="1"/>
  <c r="AQ215" i="1"/>
  <c r="X215" i="1" s="1"/>
  <c r="AR215" i="1"/>
  <c r="Y215" i="1" s="1"/>
  <c r="AS215" i="1"/>
  <c r="Z215" i="1" s="1"/>
  <c r="AT215" i="1"/>
  <c r="AU215" i="1"/>
  <c r="AV215" i="1"/>
  <c r="AW215" i="1"/>
  <c r="AD215" i="1" s="1"/>
  <c r="AX215" i="1"/>
  <c r="AE215" i="1" s="1"/>
  <c r="AI216" i="1"/>
  <c r="P216" i="1" s="1"/>
  <c r="AJ216" i="1"/>
  <c r="Q216" i="1" s="1"/>
  <c r="AK216" i="1"/>
  <c r="AL216" i="1"/>
  <c r="AM216" i="1"/>
  <c r="AN216" i="1"/>
  <c r="U216" i="1" s="1"/>
  <c r="AO216" i="1"/>
  <c r="V216" i="1" s="1"/>
  <c r="AP216" i="1"/>
  <c r="W216" i="1" s="1"/>
  <c r="AQ216" i="1"/>
  <c r="AR216" i="1"/>
  <c r="AS216" i="1"/>
  <c r="AT216" i="1"/>
  <c r="AA216" i="1" s="1"/>
  <c r="AU216" i="1"/>
  <c r="AB216" i="1" s="1"/>
  <c r="AV216" i="1"/>
  <c r="AC216" i="1" s="1"/>
  <c r="AW216" i="1"/>
  <c r="AX216" i="1"/>
  <c r="AI217" i="1"/>
  <c r="P217" i="1" s="1"/>
  <c r="AJ217" i="1"/>
  <c r="AK217" i="1"/>
  <c r="R217" i="1" s="1"/>
  <c r="AL217" i="1"/>
  <c r="S217" i="1" s="1"/>
  <c r="AM217" i="1"/>
  <c r="AN217" i="1"/>
  <c r="AO217" i="1"/>
  <c r="AP217" i="1"/>
  <c r="AQ217" i="1"/>
  <c r="X217" i="1" s="1"/>
  <c r="AR217" i="1"/>
  <c r="Y217" i="1" s="1"/>
  <c r="AS217" i="1"/>
  <c r="AT217" i="1"/>
  <c r="AU217" i="1"/>
  <c r="AV217" i="1"/>
  <c r="AW217" i="1"/>
  <c r="AD217" i="1" s="1"/>
  <c r="AX217" i="1"/>
  <c r="AE217" i="1" s="1"/>
  <c r="AI218" i="1"/>
  <c r="AJ218" i="1"/>
  <c r="AK218" i="1"/>
  <c r="R218" i="1" s="1"/>
  <c r="AL218" i="1"/>
  <c r="S218" i="1" s="1"/>
  <c r="AM218" i="1"/>
  <c r="T218" i="1" s="1"/>
  <c r="AN218" i="1"/>
  <c r="U218" i="1" s="1"/>
  <c r="AO218" i="1"/>
  <c r="AP218" i="1"/>
  <c r="AQ218" i="1"/>
  <c r="X218" i="1" s="1"/>
  <c r="AR218" i="1"/>
  <c r="Y218" i="1" s="1"/>
  <c r="AS218" i="1"/>
  <c r="Z218" i="1" s="1"/>
  <c r="AT218" i="1"/>
  <c r="AA218" i="1" s="1"/>
  <c r="AU218" i="1"/>
  <c r="AV218" i="1"/>
  <c r="AW218" i="1"/>
  <c r="AD218" i="1" s="1"/>
  <c r="AX218" i="1"/>
  <c r="AE218" i="1" s="1"/>
  <c r="AI219" i="1"/>
  <c r="AJ219" i="1"/>
  <c r="AK219" i="1"/>
  <c r="AL219" i="1"/>
  <c r="AM219" i="1"/>
  <c r="T219" i="1" s="1"/>
  <c r="AN219" i="1"/>
  <c r="AO219" i="1"/>
  <c r="AP219" i="1"/>
  <c r="AQ219" i="1"/>
  <c r="AR219" i="1"/>
  <c r="AS219" i="1"/>
  <c r="Z219" i="1" s="1"/>
  <c r="AT219" i="1"/>
  <c r="AU219" i="1"/>
  <c r="AV219" i="1"/>
  <c r="AW219" i="1"/>
  <c r="AX219" i="1"/>
  <c r="AI220" i="1"/>
  <c r="P220" i="1" s="1"/>
  <c r="AJ220" i="1"/>
  <c r="Q220" i="1" s="1"/>
  <c r="AK220" i="1"/>
  <c r="AL220" i="1"/>
  <c r="AM220" i="1"/>
  <c r="AN220" i="1"/>
  <c r="AO220" i="1"/>
  <c r="V220" i="1" s="1"/>
  <c r="AP220" i="1"/>
  <c r="W220" i="1" s="1"/>
  <c r="AQ220" i="1"/>
  <c r="AR220" i="1"/>
  <c r="AS220" i="1"/>
  <c r="AT220" i="1"/>
  <c r="AU220" i="1"/>
  <c r="AB220" i="1" s="1"/>
  <c r="AV220" i="1"/>
  <c r="AC220" i="1" s="1"/>
  <c r="AW220" i="1"/>
  <c r="AX220" i="1"/>
  <c r="AI221" i="1"/>
  <c r="AJ221" i="1"/>
  <c r="AK221" i="1"/>
  <c r="R221" i="1" s="1"/>
  <c r="AL221" i="1"/>
  <c r="S221" i="1" s="1"/>
  <c r="AM221" i="1"/>
  <c r="T221" i="1" s="1"/>
  <c r="AN221" i="1"/>
  <c r="AO221" i="1"/>
  <c r="AP221" i="1"/>
  <c r="AQ221" i="1"/>
  <c r="X221" i="1" s="1"/>
  <c r="AR221" i="1"/>
  <c r="Y221" i="1" s="1"/>
  <c r="AS221" i="1"/>
  <c r="Z221" i="1" s="1"/>
  <c r="AT221" i="1"/>
  <c r="AU221" i="1"/>
  <c r="AV221" i="1"/>
  <c r="AW221" i="1"/>
  <c r="AD221" i="1" s="1"/>
  <c r="AX221" i="1"/>
  <c r="AE221" i="1" s="1"/>
  <c r="AI222" i="1"/>
  <c r="P222" i="1" s="1"/>
  <c r="AJ222" i="1"/>
  <c r="Q222" i="1" s="1"/>
  <c r="AK222" i="1"/>
  <c r="AL222" i="1"/>
  <c r="AM222" i="1"/>
  <c r="AN222" i="1"/>
  <c r="U222" i="1" s="1"/>
  <c r="AO222" i="1"/>
  <c r="V222" i="1" s="1"/>
  <c r="AP222" i="1"/>
  <c r="W222" i="1" s="1"/>
  <c r="AQ222" i="1"/>
  <c r="AR222" i="1"/>
  <c r="AS222" i="1"/>
  <c r="AT222" i="1"/>
  <c r="AA222" i="1" s="1"/>
  <c r="AU222" i="1"/>
  <c r="AB222" i="1" s="1"/>
  <c r="AV222" i="1"/>
  <c r="AC222" i="1" s="1"/>
  <c r="AW222" i="1"/>
  <c r="AX222" i="1"/>
  <c r="AI223" i="1"/>
  <c r="P223" i="1" s="1"/>
  <c r="AJ223" i="1"/>
  <c r="AK223" i="1"/>
  <c r="R223" i="1" s="1"/>
  <c r="AL223" i="1"/>
  <c r="S223" i="1" s="1"/>
  <c r="AM223" i="1"/>
  <c r="AN223" i="1"/>
  <c r="AO223" i="1"/>
  <c r="AP223" i="1"/>
  <c r="AQ223" i="1"/>
  <c r="X223" i="1" s="1"/>
  <c r="AR223" i="1"/>
  <c r="Y223" i="1" s="1"/>
  <c r="AS223" i="1"/>
  <c r="AT223" i="1"/>
  <c r="AU223" i="1"/>
  <c r="AV223" i="1"/>
  <c r="AW223" i="1"/>
  <c r="AD223" i="1" s="1"/>
  <c r="AX223" i="1"/>
  <c r="AE223" i="1" s="1"/>
  <c r="AI224" i="1"/>
  <c r="AJ224" i="1"/>
  <c r="AK224" i="1"/>
  <c r="R224" i="1" s="1"/>
  <c r="AL224" i="1"/>
  <c r="S224" i="1" s="1"/>
  <c r="AM224" i="1"/>
  <c r="T224" i="1" s="1"/>
  <c r="AN224" i="1"/>
  <c r="U224" i="1" s="1"/>
  <c r="AO224" i="1"/>
  <c r="AP224" i="1"/>
  <c r="AQ224" i="1"/>
  <c r="X224" i="1" s="1"/>
  <c r="AR224" i="1"/>
  <c r="Y224" i="1" s="1"/>
  <c r="AS224" i="1"/>
  <c r="Z224" i="1" s="1"/>
  <c r="AT224" i="1"/>
  <c r="AA224" i="1" s="1"/>
  <c r="AU224" i="1"/>
  <c r="AV224" i="1"/>
  <c r="AW224" i="1"/>
  <c r="AD224" i="1" s="1"/>
  <c r="AX224" i="1"/>
  <c r="AE224" i="1" s="1"/>
  <c r="AI225" i="1"/>
  <c r="AJ225" i="1"/>
  <c r="AK225" i="1"/>
  <c r="AL225" i="1"/>
  <c r="AM225" i="1"/>
  <c r="T225" i="1" s="1"/>
  <c r="AN225" i="1"/>
  <c r="AO225" i="1"/>
  <c r="AP225" i="1"/>
  <c r="AQ225" i="1"/>
  <c r="AR225" i="1"/>
  <c r="AS225" i="1"/>
  <c r="Z225" i="1" s="1"/>
  <c r="AT225" i="1"/>
  <c r="AU225" i="1"/>
  <c r="AV225" i="1"/>
  <c r="AW225" i="1"/>
  <c r="AX225" i="1"/>
  <c r="AI226" i="1"/>
  <c r="P226" i="1" s="1"/>
  <c r="AJ226" i="1"/>
  <c r="Q226" i="1" s="1"/>
  <c r="AK226" i="1"/>
  <c r="AL226" i="1"/>
  <c r="AM226" i="1"/>
  <c r="AN226" i="1"/>
  <c r="AO226" i="1"/>
  <c r="V226" i="1" s="1"/>
  <c r="AP226" i="1"/>
  <c r="W226" i="1" s="1"/>
  <c r="AQ226" i="1"/>
  <c r="AR226" i="1"/>
  <c r="AS226" i="1"/>
  <c r="AT226" i="1"/>
  <c r="AU226" i="1"/>
  <c r="AB226" i="1" s="1"/>
  <c r="AV226" i="1"/>
  <c r="AC226" i="1" s="1"/>
  <c r="AW226" i="1"/>
  <c r="AX226" i="1"/>
  <c r="AI227" i="1"/>
  <c r="AJ227" i="1"/>
  <c r="AK227" i="1"/>
  <c r="R227" i="1" s="1"/>
  <c r="AL227" i="1"/>
  <c r="S227" i="1" s="1"/>
  <c r="AM227" i="1"/>
  <c r="T227" i="1" s="1"/>
  <c r="AN227" i="1"/>
  <c r="AO227" i="1"/>
  <c r="AP227" i="1"/>
  <c r="AQ227" i="1"/>
  <c r="X227" i="1" s="1"/>
  <c r="AR227" i="1"/>
  <c r="Y227" i="1" s="1"/>
  <c r="AS227" i="1"/>
  <c r="Z227" i="1" s="1"/>
  <c r="AT227" i="1"/>
  <c r="AU227" i="1"/>
  <c r="AV227" i="1"/>
  <c r="AW227" i="1"/>
  <c r="AD227" i="1" s="1"/>
  <c r="AX227" i="1"/>
  <c r="AE227" i="1" s="1"/>
  <c r="AI228" i="1"/>
  <c r="P228" i="1" s="1"/>
  <c r="AJ228" i="1"/>
  <c r="Q228" i="1" s="1"/>
  <c r="AK228" i="1"/>
  <c r="AL228" i="1"/>
  <c r="AM228" i="1"/>
  <c r="AN228" i="1"/>
  <c r="U228" i="1" s="1"/>
  <c r="AO228" i="1"/>
  <c r="V228" i="1" s="1"/>
  <c r="AP228" i="1"/>
  <c r="W228" i="1" s="1"/>
  <c r="AQ228" i="1"/>
  <c r="AR228" i="1"/>
  <c r="AS228" i="1"/>
  <c r="AT228" i="1"/>
  <c r="AA228" i="1" s="1"/>
  <c r="AU228" i="1"/>
  <c r="AB228" i="1" s="1"/>
  <c r="AV228" i="1"/>
  <c r="AC228" i="1" s="1"/>
  <c r="AW228" i="1"/>
  <c r="AX228" i="1"/>
  <c r="AI229" i="1"/>
  <c r="P229" i="1" s="1"/>
  <c r="AJ229" i="1"/>
  <c r="AK229" i="1"/>
  <c r="R229" i="1" s="1"/>
  <c r="AL229" i="1"/>
  <c r="S229" i="1" s="1"/>
  <c r="AM229" i="1"/>
  <c r="AN229" i="1"/>
  <c r="AO229" i="1"/>
  <c r="AP229" i="1"/>
  <c r="AQ229" i="1"/>
  <c r="X229" i="1" s="1"/>
  <c r="AR229" i="1"/>
  <c r="Y229" i="1" s="1"/>
  <c r="AS229" i="1"/>
  <c r="AT229" i="1"/>
  <c r="AU229" i="1"/>
  <c r="AV229" i="1"/>
  <c r="AW229" i="1"/>
  <c r="AD229" i="1" s="1"/>
  <c r="AX229" i="1"/>
  <c r="AE229" i="1" s="1"/>
  <c r="AI230" i="1"/>
  <c r="AJ230" i="1"/>
  <c r="Q230" i="1" s="1"/>
  <c r="AK230" i="1"/>
  <c r="R230" i="1" s="1"/>
  <c r="AL230" i="1"/>
  <c r="S230" i="1" s="1"/>
  <c r="AM230" i="1"/>
  <c r="T230" i="1" s="1"/>
  <c r="AN230" i="1"/>
  <c r="U230" i="1" s="1"/>
  <c r="AO230" i="1"/>
  <c r="AP230" i="1"/>
  <c r="W230" i="1" s="1"/>
  <c r="AQ230" i="1"/>
  <c r="X230" i="1" s="1"/>
  <c r="AR230" i="1"/>
  <c r="Y230" i="1" s="1"/>
  <c r="AS230" i="1"/>
  <c r="Z230" i="1" s="1"/>
  <c r="AT230" i="1"/>
  <c r="AA230" i="1" s="1"/>
  <c r="AU230" i="1"/>
  <c r="AV230" i="1"/>
  <c r="AC230" i="1" s="1"/>
  <c r="AW230" i="1"/>
  <c r="AD230" i="1" s="1"/>
  <c r="AX230" i="1"/>
  <c r="AE230" i="1" s="1"/>
  <c r="AI231" i="1"/>
  <c r="AJ231" i="1"/>
  <c r="AK231" i="1"/>
  <c r="AL231" i="1"/>
  <c r="S231" i="1" s="1"/>
  <c r="AM231" i="1"/>
  <c r="T231" i="1" s="1"/>
  <c r="AN231" i="1"/>
  <c r="AO231" i="1"/>
  <c r="AP231" i="1"/>
  <c r="AQ231" i="1"/>
  <c r="AR231" i="1"/>
  <c r="Y231" i="1" s="1"/>
  <c r="AS231" i="1"/>
  <c r="Z231" i="1" s="1"/>
  <c r="AT231" i="1"/>
  <c r="AU231" i="1"/>
  <c r="AV231" i="1"/>
  <c r="AW231" i="1"/>
  <c r="AX231" i="1"/>
  <c r="AE231" i="1" s="1"/>
  <c r="AI232" i="1"/>
  <c r="P232" i="1" s="1"/>
  <c r="AJ232" i="1"/>
  <c r="Q232" i="1" s="1"/>
  <c r="AK232" i="1"/>
  <c r="AL232" i="1"/>
  <c r="AM232" i="1"/>
  <c r="AN232" i="1"/>
  <c r="U232" i="1" s="1"/>
  <c r="AO232" i="1"/>
  <c r="V232" i="1" s="1"/>
  <c r="AP232" i="1"/>
  <c r="W232" i="1" s="1"/>
  <c r="AQ232" i="1"/>
  <c r="AR232" i="1"/>
  <c r="AS232" i="1"/>
  <c r="AT232" i="1"/>
  <c r="AA232" i="1" s="1"/>
  <c r="AU232" i="1"/>
  <c r="AB232" i="1" s="1"/>
  <c r="AV232" i="1"/>
  <c r="AC232" i="1" s="1"/>
  <c r="AW232" i="1"/>
  <c r="AX232" i="1"/>
  <c r="AI233" i="1"/>
  <c r="AJ233" i="1"/>
  <c r="Q233" i="1" s="1"/>
  <c r="AK233" i="1"/>
  <c r="R233" i="1" s="1"/>
  <c r="AL233" i="1"/>
  <c r="S233" i="1" s="1"/>
  <c r="AM233" i="1"/>
  <c r="T233" i="1" s="1"/>
  <c r="AN233" i="1"/>
  <c r="AO233" i="1"/>
  <c r="AP233" i="1"/>
  <c r="W233" i="1" s="1"/>
  <c r="AQ233" i="1"/>
  <c r="X233" i="1" s="1"/>
  <c r="AR233" i="1"/>
  <c r="Y233" i="1" s="1"/>
  <c r="AS233" i="1"/>
  <c r="Z233" i="1" s="1"/>
  <c r="AT233" i="1"/>
  <c r="AU233" i="1"/>
  <c r="AV233" i="1"/>
  <c r="AC233" i="1" s="1"/>
  <c r="AW233" i="1"/>
  <c r="AD233" i="1" s="1"/>
  <c r="AX233" i="1"/>
  <c r="AE233" i="1" s="1"/>
  <c r="AI234" i="1"/>
  <c r="P234" i="1" s="1"/>
  <c r="AJ234" i="1"/>
  <c r="Q234" i="1" s="1"/>
  <c r="AK234" i="1"/>
  <c r="AL234" i="1"/>
  <c r="AM234" i="1"/>
  <c r="AN234" i="1"/>
  <c r="U234" i="1" s="1"/>
  <c r="AO234" i="1"/>
  <c r="V234" i="1" s="1"/>
  <c r="AP234" i="1"/>
  <c r="W234" i="1" s="1"/>
  <c r="AQ234" i="1"/>
  <c r="AR234" i="1"/>
  <c r="AS234" i="1"/>
  <c r="AT234" i="1"/>
  <c r="AA234" i="1" s="1"/>
  <c r="AU234" i="1"/>
  <c r="AB234" i="1" s="1"/>
  <c r="AV234" i="1"/>
  <c r="AC234" i="1" s="1"/>
  <c r="AW234" i="1"/>
  <c r="AX234" i="1"/>
  <c r="AI235" i="1"/>
  <c r="P235" i="1" s="1"/>
  <c r="AJ235" i="1"/>
  <c r="AK235" i="1"/>
  <c r="R235" i="1" s="1"/>
  <c r="AL235" i="1"/>
  <c r="S235" i="1" s="1"/>
  <c r="AM235" i="1"/>
  <c r="AN235" i="1"/>
  <c r="AO235" i="1"/>
  <c r="AP235" i="1"/>
  <c r="AQ235" i="1"/>
  <c r="X235" i="1" s="1"/>
  <c r="AR235" i="1"/>
  <c r="Y235" i="1" s="1"/>
  <c r="AS235" i="1"/>
  <c r="AT235" i="1"/>
  <c r="AU235" i="1"/>
  <c r="AV235" i="1"/>
  <c r="AW235" i="1"/>
  <c r="AD235" i="1" s="1"/>
  <c r="AX235" i="1"/>
  <c r="AE235" i="1" s="1"/>
  <c r="AI236" i="1"/>
  <c r="AJ236" i="1"/>
  <c r="Q236" i="1" s="1"/>
  <c r="AK236" i="1"/>
  <c r="R236" i="1" s="1"/>
  <c r="AL236" i="1"/>
  <c r="S236" i="1" s="1"/>
  <c r="AM236" i="1"/>
  <c r="T236" i="1" s="1"/>
  <c r="AN236" i="1"/>
  <c r="U236" i="1" s="1"/>
  <c r="AO236" i="1"/>
  <c r="AP236" i="1"/>
  <c r="W236" i="1" s="1"/>
  <c r="AQ236" i="1"/>
  <c r="X236" i="1" s="1"/>
  <c r="AR236" i="1"/>
  <c r="Y236" i="1" s="1"/>
  <c r="AS236" i="1"/>
  <c r="Z236" i="1" s="1"/>
  <c r="AT236" i="1"/>
  <c r="AA236" i="1" s="1"/>
  <c r="AU236" i="1"/>
  <c r="AV236" i="1"/>
  <c r="AC236" i="1" s="1"/>
  <c r="AW236" i="1"/>
  <c r="AD236" i="1" s="1"/>
  <c r="AX236" i="1"/>
  <c r="AE236" i="1" s="1"/>
  <c r="AI237" i="1"/>
  <c r="AJ237" i="1"/>
  <c r="AK237" i="1"/>
  <c r="AL237" i="1"/>
  <c r="S237" i="1" s="1"/>
  <c r="AM237" i="1"/>
  <c r="T237" i="1" s="1"/>
  <c r="AN237" i="1"/>
  <c r="AO237" i="1"/>
  <c r="AP237" i="1"/>
  <c r="AQ237" i="1"/>
  <c r="AR237" i="1"/>
  <c r="Y237" i="1" s="1"/>
  <c r="AS237" i="1"/>
  <c r="Z237" i="1" s="1"/>
  <c r="AT237" i="1"/>
  <c r="AU237" i="1"/>
  <c r="AV237" i="1"/>
  <c r="AW237" i="1"/>
  <c r="AX237" i="1"/>
  <c r="AE237" i="1" s="1"/>
  <c r="AI238" i="1"/>
  <c r="P238" i="1" s="1"/>
  <c r="AJ238" i="1"/>
  <c r="Q238" i="1" s="1"/>
  <c r="AK238" i="1"/>
  <c r="AL238" i="1"/>
  <c r="AM238" i="1"/>
  <c r="AN238" i="1"/>
  <c r="U238" i="1" s="1"/>
  <c r="AO238" i="1"/>
  <c r="V238" i="1" s="1"/>
  <c r="AP238" i="1"/>
  <c r="W238" i="1" s="1"/>
  <c r="AQ238" i="1"/>
  <c r="AR238" i="1"/>
  <c r="AS238" i="1"/>
  <c r="AT238" i="1"/>
  <c r="AA238" i="1" s="1"/>
  <c r="AU238" i="1"/>
  <c r="AB238" i="1" s="1"/>
  <c r="AV238" i="1"/>
  <c r="AC238" i="1" s="1"/>
  <c r="AW238" i="1"/>
  <c r="AX238" i="1"/>
  <c r="AI239" i="1"/>
  <c r="AJ239" i="1"/>
  <c r="Q239" i="1" s="1"/>
  <c r="AK239" i="1"/>
  <c r="R239" i="1" s="1"/>
  <c r="AL239" i="1"/>
  <c r="S239" i="1" s="1"/>
  <c r="AM239" i="1"/>
  <c r="T239" i="1" s="1"/>
  <c r="AN239" i="1"/>
  <c r="AO239" i="1"/>
  <c r="AP239" i="1"/>
  <c r="W239" i="1" s="1"/>
  <c r="AQ239" i="1"/>
  <c r="X239" i="1" s="1"/>
  <c r="AR239" i="1"/>
  <c r="Y239" i="1" s="1"/>
  <c r="AS239" i="1"/>
  <c r="Z239" i="1" s="1"/>
  <c r="AT239" i="1"/>
  <c r="AU239" i="1"/>
  <c r="AV239" i="1"/>
  <c r="AC239" i="1" s="1"/>
  <c r="AW239" i="1"/>
  <c r="AD239" i="1" s="1"/>
  <c r="AX239" i="1"/>
  <c r="AE239" i="1" s="1"/>
  <c r="AI240" i="1"/>
  <c r="P240" i="1" s="1"/>
  <c r="AJ240" i="1"/>
  <c r="Q240" i="1" s="1"/>
  <c r="AK240" i="1"/>
  <c r="AL240" i="1"/>
  <c r="AM240" i="1"/>
  <c r="AN240" i="1"/>
  <c r="U240" i="1" s="1"/>
  <c r="AO240" i="1"/>
  <c r="V240" i="1" s="1"/>
  <c r="AP240" i="1"/>
  <c r="W240" i="1" s="1"/>
  <c r="AQ240" i="1"/>
  <c r="AR240" i="1"/>
  <c r="AS240" i="1"/>
  <c r="AT240" i="1"/>
  <c r="AA240" i="1" s="1"/>
  <c r="AU240" i="1"/>
  <c r="AB240" i="1" s="1"/>
  <c r="AV240" i="1"/>
  <c r="AC240" i="1" s="1"/>
  <c r="AW240" i="1"/>
  <c r="AX240" i="1"/>
  <c r="AI241" i="1"/>
  <c r="P241" i="1" s="1"/>
  <c r="AJ241" i="1"/>
  <c r="AK241" i="1"/>
  <c r="R241" i="1" s="1"/>
  <c r="AL241" i="1"/>
  <c r="S241" i="1" s="1"/>
  <c r="AM241" i="1"/>
  <c r="AN241" i="1"/>
  <c r="AO241" i="1"/>
  <c r="AP241" i="1"/>
  <c r="AQ241" i="1"/>
  <c r="X241" i="1" s="1"/>
  <c r="AR241" i="1"/>
  <c r="Y241" i="1" s="1"/>
  <c r="AS241" i="1"/>
  <c r="AT241" i="1"/>
  <c r="AU241" i="1"/>
  <c r="AV241" i="1"/>
  <c r="AW241" i="1"/>
  <c r="AD241" i="1" s="1"/>
  <c r="AX241" i="1"/>
  <c r="AE241" i="1" s="1"/>
  <c r="AI242" i="1"/>
  <c r="AJ242" i="1"/>
  <c r="Q242" i="1" s="1"/>
  <c r="AK242" i="1"/>
  <c r="R242" i="1" s="1"/>
  <c r="AL242" i="1"/>
  <c r="S242" i="1" s="1"/>
  <c r="AM242" i="1"/>
  <c r="T242" i="1" s="1"/>
  <c r="AN242" i="1"/>
  <c r="U242" i="1" s="1"/>
  <c r="AO242" i="1"/>
  <c r="AP242" i="1"/>
  <c r="W242" i="1" s="1"/>
  <c r="AQ242" i="1"/>
  <c r="X242" i="1" s="1"/>
  <c r="AR242" i="1"/>
  <c r="Y242" i="1" s="1"/>
  <c r="AS242" i="1"/>
  <c r="Z242" i="1" s="1"/>
  <c r="AT242" i="1"/>
  <c r="AA242" i="1" s="1"/>
  <c r="AU242" i="1"/>
  <c r="AV242" i="1"/>
  <c r="AC242" i="1" s="1"/>
  <c r="AW242" i="1"/>
  <c r="AD242" i="1" s="1"/>
  <c r="AX242" i="1"/>
  <c r="AE242" i="1" s="1"/>
  <c r="AI243" i="1"/>
  <c r="AJ243" i="1"/>
  <c r="AK243" i="1"/>
  <c r="AL243" i="1"/>
  <c r="S243" i="1" s="1"/>
  <c r="AM243" i="1"/>
  <c r="T243" i="1" s="1"/>
  <c r="AN243" i="1"/>
  <c r="AO243" i="1"/>
  <c r="AP243" i="1"/>
  <c r="AQ243" i="1"/>
  <c r="AR243" i="1"/>
  <c r="Y243" i="1" s="1"/>
  <c r="AS243" i="1"/>
  <c r="Z243" i="1" s="1"/>
  <c r="AT243" i="1"/>
  <c r="AU243" i="1"/>
  <c r="AV243" i="1"/>
  <c r="AW243" i="1"/>
  <c r="AX243" i="1"/>
  <c r="AE243" i="1" s="1"/>
  <c r="AI244" i="1"/>
  <c r="P244" i="1" s="1"/>
  <c r="AJ244" i="1"/>
  <c r="Q244" i="1" s="1"/>
  <c r="AK244" i="1"/>
  <c r="AL244" i="1"/>
  <c r="AM244" i="1"/>
  <c r="AN244" i="1"/>
  <c r="U244" i="1" s="1"/>
  <c r="AO244" i="1"/>
  <c r="V244" i="1" s="1"/>
  <c r="AP244" i="1"/>
  <c r="W244" i="1" s="1"/>
  <c r="AQ244" i="1"/>
  <c r="AR244" i="1"/>
  <c r="AS244" i="1"/>
  <c r="AT244" i="1"/>
  <c r="AA244" i="1" s="1"/>
  <c r="AU244" i="1"/>
  <c r="AB244" i="1" s="1"/>
  <c r="AV244" i="1"/>
  <c r="AC244" i="1" s="1"/>
  <c r="AW244" i="1"/>
  <c r="AX244" i="1"/>
  <c r="AI245" i="1"/>
  <c r="AJ245" i="1"/>
  <c r="Q245" i="1" s="1"/>
  <c r="AK245" i="1"/>
  <c r="R245" i="1" s="1"/>
  <c r="AL245" i="1"/>
  <c r="S245" i="1" s="1"/>
  <c r="AM245" i="1"/>
  <c r="T245" i="1" s="1"/>
  <c r="AN245" i="1"/>
  <c r="AO245" i="1"/>
  <c r="AP245" i="1"/>
  <c r="W245" i="1" s="1"/>
  <c r="AQ245" i="1"/>
  <c r="X245" i="1" s="1"/>
  <c r="AR245" i="1"/>
  <c r="Y245" i="1" s="1"/>
  <c r="AS245" i="1"/>
  <c r="Z245" i="1" s="1"/>
  <c r="AT245" i="1"/>
  <c r="AU245" i="1"/>
  <c r="AV245" i="1"/>
  <c r="AC245" i="1" s="1"/>
  <c r="AW245" i="1"/>
  <c r="AD245" i="1" s="1"/>
  <c r="AX245" i="1"/>
  <c r="AE245" i="1" s="1"/>
  <c r="AI246" i="1"/>
  <c r="P246" i="1" s="1"/>
  <c r="AJ246" i="1"/>
  <c r="Q246" i="1" s="1"/>
  <c r="AK246" i="1"/>
  <c r="AL246" i="1"/>
  <c r="AM246" i="1"/>
  <c r="AN246" i="1"/>
  <c r="U246" i="1" s="1"/>
  <c r="AO246" i="1"/>
  <c r="V246" i="1" s="1"/>
  <c r="AP246" i="1"/>
  <c r="W246" i="1" s="1"/>
  <c r="AQ246" i="1"/>
  <c r="AR246" i="1"/>
  <c r="AS246" i="1"/>
  <c r="AT246" i="1"/>
  <c r="AA246" i="1" s="1"/>
  <c r="AU246" i="1"/>
  <c r="AB246" i="1" s="1"/>
  <c r="AV246" i="1"/>
  <c r="AC246" i="1" s="1"/>
  <c r="AW246" i="1"/>
  <c r="AX246" i="1"/>
  <c r="AI247" i="1"/>
  <c r="P247" i="1" s="1"/>
  <c r="AJ247" i="1"/>
  <c r="AK247" i="1"/>
  <c r="R247" i="1" s="1"/>
  <c r="AL247" i="1"/>
  <c r="S247" i="1" s="1"/>
  <c r="AM247" i="1"/>
  <c r="AN247" i="1"/>
  <c r="AO247" i="1"/>
  <c r="AP247" i="1"/>
  <c r="AQ247" i="1"/>
  <c r="X247" i="1" s="1"/>
  <c r="AR247" i="1"/>
  <c r="Y247" i="1" s="1"/>
  <c r="AS247" i="1"/>
  <c r="AT247" i="1"/>
  <c r="AU247" i="1"/>
  <c r="AV247" i="1"/>
  <c r="AW247" i="1"/>
  <c r="AD247" i="1" s="1"/>
  <c r="AX247" i="1"/>
  <c r="AE247" i="1" s="1"/>
  <c r="AI248" i="1"/>
  <c r="AJ248" i="1"/>
  <c r="Q248" i="1" s="1"/>
  <c r="AK248" i="1"/>
  <c r="R248" i="1" s="1"/>
  <c r="AL248" i="1"/>
  <c r="S248" i="1" s="1"/>
  <c r="AM248" i="1"/>
  <c r="T248" i="1" s="1"/>
  <c r="AN248" i="1"/>
  <c r="U248" i="1" s="1"/>
  <c r="AO248" i="1"/>
  <c r="AP248" i="1"/>
  <c r="W248" i="1" s="1"/>
  <c r="AQ248" i="1"/>
  <c r="X248" i="1" s="1"/>
  <c r="AR248" i="1"/>
  <c r="Y248" i="1" s="1"/>
  <c r="AS248" i="1"/>
  <c r="Z248" i="1" s="1"/>
  <c r="AT248" i="1"/>
  <c r="AA248" i="1" s="1"/>
  <c r="AU248" i="1"/>
  <c r="AV248" i="1"/>
  <c r="AC248" i="1" s="1"/>
  <c r="AW248" i="1"/>
  <c r="AD248" i="1" s="1"/>
  <c r="AX248" i="1"/>
  <c r="AE248" i="1" s="1"/>
  <c r="AI249" i="1"/>
  <c r="AJ249" i="1"/>
  <c r="AK249" i="1"/>
  <c r="AL249" i="1"/>
  <c r="S249" i="1" s="1"/>
  <c r="AM249" i="1"/>
  <c r="T249" i="1" s="1"/>
  <c r="AN249" i="1"/>
  <c r="AO249" i="1"/>
  <c r="AP249" i="1"/>
  <c r="AQ249" i="1"/>
  <c r="AR249" i="1"/>
  <c r="Y249" i="1" s="1"/>
  <c r="AS249" i="1"/>
  <c r="Z249" i="1" s="1"/>
  <c r="AT249" i="1"/>
  <c r="AU249" i="1"/>
  <c r="AV249" i="1"/>
  <c r="AW249" i="1"/>
  <c r="AX249" i="1"/>
  <c r="AE249" i="1" s="1"/>
  <c r="AI250" i="1"/>
  <c r="P250" i="1" s="1"/>
  <c r="AJ250" i="1"/>
  <c r="Q250" i="1" s="1"/>
  <c r="AK250" i="1"/>
  <c r="AL250" i="1"/>
  <c r="AM250" i="1"/>
  <c r="AN250" i="1"/>
  <c r="U250" i="1" s="1"/>
  <c r="AO250" i="1"/>
  <c r="V250" i="1" s="1"/>
  <c r="AP250" i="1"/>
  <c r="W250" i="1" s="1"/>
  <c r="AQ250" i="1"/>
  <c r="AR250" i="1"/>
  <c r="AS250" i="1"/>
  <c r="AT250" i="1"/>
  <c r="AA250" i="1" s="1"/>
  <c r="AU250" i="1"/>
  <c r="AB250" i="1" s="1"/>
  <c r="AV250" i="1"/>
  <c r="AC250" i="1" s="1"/>
  <c r="AW250" i="1"/>
  <c r="AX250" i="1"/>
  <c r="AI251" i="1"/>
  <c r="AJ251" i="1"/>
  <c r="Q251" i="1" s="1"/>
  <c r="AK251" i="1"/>
  <c r="R251" i="1" s="1"/>
  <c r="AL251" i="1"/>
  <c r="S251" i="1" s="1"/>
  <c r="AM251" i="1"/>
  <c r="T251" i="1" s="1"/>
  <c r="AN251" i="1"/>
  <c r="AO251" i="1"/>
  <c r="AP251" i="1"/>
  <c r="W251" i="1" s="1"/>
  <c r="AQ251" i="1"/>
  <c r="X251" i="1" s="1"/>
  <c r="AR251" i="1"/>
  <c r="Y251" i="1" s="1"/>
  <c r="AS251" i="1"/>
  <c r="Z251" i="1" s="1"/>
  <c r="AT251" i="1"/>
  <c r="AU251" i="1"/>
  <c r="AV251" i="1"/>
  <c r="AC251" i="1" s="1"/>
  <c r="AW251" i="1"/>
  <c r="AD251" i="1" s="1"/>
  <c r="AX251" i="1"/>
  <c r="AE251" i="1" s="1"/>
  <c r="AI252" i="1"/>
  <c r="P252" i="1" s="1"/>
  <c r="AJ252" i="1"/>
  <c r="AK252" i="1"/>
  <c r="AL252" i="1"/>
  <c r="AM252" i="1"/>
  <c r="AN252" i="1"/>
  <c r="AO252" i="1"/>
  <c r="V252" i="1" s="1"/>
  <c r="AP252" i="1"/>
  <c r="AQ252" i="1"/>
  <c r="AR252" i="1"/>
  <c r="AS252" i="1"/>
  <c r="AT252" i="1"/>
  <c r="AU252" i="1"/>
  <c r="AB252" i="1" s="1"/>
  <c r="AV252" i="1"/>
  <c r="AW252" i="1"/>
  <c r="AX252" i="1"/>
  <c r="AI253" i="1"/>
  <c r="P253" i="1" s="1"/>
  <c r="AJ253" i="1"/>
  <c r="AK253" i="1"/>
  <c r="AL253" i="1"/>
  <c r="S253" i="1" s="1"/>
  <c r="AM253" i="1"/>
  <c r="AN253" i="1"/>
  <c r="AO253" i="1"/>
  <c r="AP253" i="1"/>
  <c r="AQ253" i="1"/>
  <c r="AR253" i="1"/>
  <c r="Y253" i="1" s="1"/>
  <c r="AS253" i="1"/>
  <c r="AT253" i="1"/>
  <c r="AU253" i="1"/>
  <c r="AV253" i="1"/>
  <c r="AW253" i="1"/>
  <c r="AX253" i="1"/>
  <c r="AE253" i="1" s="1"/>
  <c r="AI254" i="1"/>
  <c r="AJ254" i="1"/>
  <c r="Q254" i="1" s="1"/>
  <c r="AK254" i="1"/>
  <c r="R254" i="1" s="1"/>
  <c r="AL254" i="1"/>
  <c r="S254" i="1" s="1"/>
  <c r="AM254" i="1"/>
  <c r="T254" i="1" s="1"/>
  <c r="AN254" i="1"/>
  <c r="U254" i="1" s="1"/>
  <c r="AO254" i="1"/>
  <c r="AP254" i="1"/>
  <c r="W254" i="1" s="1"/>
  <c r="AQ254" i="1"/>
  <c r="X254" i="1" s="1"/>
  <c r="AR254" i="1"/>
  <c r="Y254" i="1" s="1"/>
  <c r="AS254" i="1"/>
  <c r="Z254" i="1" s="1"/>
  <c r="AT254" i="1"/>
  <c r="AA254" i="1" s="1"/>
  <c r="AU254" i="1"/>
  <c r="AV254" i="1"/>
  <c r="AC254" i="1" s="1"/>
  <c r="AW254" i="1"/>
  <c r="AD254" i="1" s="1"/>
  <c r="AX254" i="1"/>
  <c r="AE254" i="1" s="1"/>
  <c r="AI255" i="1"/>
  <c r="AJ255" i="1"/>
  <c r="AK255" i="1"/>
  <c r="AL255" i="1"/>
  <c r="S255" i="1" s="1"/>
  <c r="AM255" i="1"/>
  <c r="T255" i="1" s="1"/>
  <c r="AN255" i="1"/>
  <c r="AO255" i="1"/>
  <c r="AP255" i="1"/>
  <c r="AQ255" i="1"/>
  <c r="AR255" i="1"/>
  <c r="Y255" i="1" s="1"/>
  <c r="AS255" i="1"/>
  <c r="Z255" i="1" s="1"/>
  <c r="AT255" i="1"/>
  <c r="AU255" i="1"/>
  <c r="AV255" i="1"/>
  <c r="AW255" i="1"/>
  <c r="AX255" i="1"/>
  <c r="AE255" i="1" s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I322" i="1"/>
  <c r="P322" i="1" s="1"/>
  <c r="AJ322" i="1"/>
  <c r="Q322" i="1" s="1"/>
  <c r="AK322" i="1"/>
  <c r="AL322" i="1"/>
  <c r="AM322" i="1"/>
  <c r="AN322" i="1"/>
  <c r="U322" i="1" s="1"/>
  <c r="AO322" i="1"/>
  <c r="V322" i="1" s="1"/>
  <c r="AP322" i="1"/>
  <c r="W322" i="1" s="1"/>
  <c r="AQ322" i="1"/>
  <c r="AR322" i="1"/>
  <c r="AS322" i="1"/>
  <c r="AT322" i="1"/>
  <c r="AA322" i="1" s="1"/>
  <c r="AU322" i="1"/>
  <c r="AB322" i="1" s="1"/>
  <c r="AV322" i="1"/>
  <c r="AC322" i="1" s="1"/>
  <c r="AW322" i="1"/>
  <c r="AX322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X2" i="1"/>
  <c r="AW2" i="1"/>
  <c r="AD2" i="1" s="1"/>
  <c r="AV2" i="1"/>
  <c r="AC2" i="1" s="1"/>
  <c r="AU2" i="1"/>
  <c r="AB2" i="1" s="1"/>
  <c r="AT2" i="1"/>
  <c r="AS2" i="1"/>
  <c r="AR2" i="1"/>
  <c r="AQ2" i="1"/>
  <c r="X2" i="1" s="1"/>
  <c r="AP2" i="1"/>
  <c r="W2" i="1" s="1"/>
  <c r="M3" i="3"/>
  <c r="N3" i="3"/>
  <c r="O3" i="3"/>
  <c r="P3" i="3" s="1"/>
  <c r="M4" i="3"/>
  <c r="N4" i="3"/>
  <c r="O4" i="3" s="1"/>
  <c r="P4" i="3" s="1"/>
  <c r="M5" i="3"/>
  <c r="N5" i="3" s="1"/>
  <c r="O5" i="3" s="1"/>
  <c r="P5" i="3" s="1"/>
  <c r="M6" i="3"/>
  <c r="N6" i="3"/>
  <c r="O6" i="3"/>
  <c r="P6" i="3" s="1"/>
  <c r="M7" i="3"/>
  <c r="N7" i="3"/>
  <c r="O7" i="3" s="1"/>
  <c r="P7" i="3" s="1"/>
  <c r="M8" i="3"/>
  <c r="N8" i="3" s="1"/>
  <c r="O8" i="3" s="1"/>
  <c r="P8" i="3"/>
  <c r="M9" i="3"/>
  <c r="N9" i="3"/>
  <c r="O9" i="3"/>
  <c r="P9" i="3" s="1"/>
  <c r="M10" i="3"/>
  <c r="N10" i="3"/>
  <c r="O10" i="3" s="1"/>
  <c r="P10" i="3" s="1"/>
  <c r="M11" i="3"/>
  <c r="N11" i="3" s="1"/>
  <c r="O11" i="3" s="1"/>
  <c r="P11" i="3"/>
  <c r="M12" i="3"/>
  <c r="N12" i="3"/>
  <c r="O12" i="3"/>
  <c r="P12" i="3" s="1"/>
  <c r="M13" i="3"/>
  <c r="N13" i="3"/>
  <c r="O13" i="3" s="1"/>
  <c r="P13" i="3" s="1"/>
  <c r="M14" i="3"/>
  <c r="N14" i="3" s="1"/>
  <c r="O14" i="3" s="1"/>
  <c r="P14" i="3" s="1"/>
  <c r="M15" i="3"/>
  <c r="N15" i="3"/>
  <c r="O15" i="3"/>
  <c r="P15" i="3" s="1"/>
  <c r="M16" i="3"/>
  <c r="N16" i="3"/>
  <c r="O16" i="3" s="1"/>
  <c r="P16" i="3" s="1"/>
  <c r="M17" i="3"/>
  <c r="N17" i="3" s="1"/>
  <c r="O17" i="3" s="1"/>
  <c r="P17" i="3" s="1"/>
  <c r="M18" i="3"/>
  <c r="N18" i="3"/>
  <c r="O18" i="3"/>
  <c r="P18" i="3" s="1"/>
  <c r="M19" i="3"/>
  <c r="N19" i="3"/>
  <c r="O19" i="3" s="1"/>
  <c r="P19" i="3" s="1"/>
  <c r="M20" i="3"/>
  <c r="N20" i="3" s="1"/>
  <c r="O20" i="3" s="1"/>
  <c r="P20" i="3"/>
  <c r="M21" i="3"/>
  <c r="N21" i="3"/>
  <c r="O21" i="3"/>
  <c r="P21" i="3" s="1"/>
  <c r="M22" i="3"/>
  <c r="N22" i="3"/>
  <c r="O22" i="3" s="1"/>
  <c r="P22" i="3" s="1"/>
  <c r="M23" i="3"/>
  <c r="N23" i="3" s="1"/>
  <c r="O23" i="3" s="1"/>
  <c r="P23" i="3" s="1"/>
  <c r="M24" i="3"/>
  <c r="N24" i="3"/>
  <c r="O24" i="3"/>
  <c r="P24" i="3" s="1"/>
  <c r="M25" i="3"/>
  <c r="N25" i="3"/>
  <c r="O25" i="3" s="1"/>
  <c r="P25" i="3" s="1"/>
  <c r="M26" i="3"/>
  <c r="N26" i="3" s="1"/>
  <c r="O26" i="3" s="1"/>
  <c r="P26" i="3"/>
  <c r="M27" i="3"/>
  <c r="N27" i="3"/>
  <c r="O27" i="3"/>
  <c r="P27" i="3" s="1"/>
  <c r="M28" i="3"/>
  <c r="N28" i="3"/>
  <c r="O28" i="3" s="1"/>
  <c r="P28" i="3" s="1"/>
  <c r="M29" i="3"/>
  <c r="N29" i="3" s="1"/>
  <c r="O29" i="3" s="1"/>
  <c r="P29" i="3"/>
  <c r="M30" i="3"/>
  <c r="N30" i="3"/>
  <c r="O30" i="3"/>
  <c r="P30" i="3" s="1"/>
  <c r="M31" i="3"/>
  <c r="N31" i="3"/>
  <c r="O31" i="3" s="1"/>
  <c r="P31" i="3" s="1"/>
  <c r="M32" i="3"/>
  <c r="N32" i="3" s="1"/>
  <c r="O32" i="3" s="1"/>
  <c r="P32" i="3" s="1"/>
  <c r="M33" i="3"/>
  <c r="N33" i="3"/>
  <c r="O33" i="3"/>
  <c r="P33" i="3" s="1"/>
  <c r="M34" i="3"/>
  <c r="N34" i="3"/>
  <c r="O34" i="3" s="1"/>
  <c r="P34" i="3" s="1"/>
  <c r="M35" i="3"/>
  <c r="N35" i="3" s="1"/>
  <c r="O35" i="3" s="1"/>
  <c r="P35" i="3"/>
  <c r="M36" i="3"/>
  <c r="N36" i="3" s="1"/>
  <c r="O36" i="3" s="1"/>
  <c r="P36" i="3" s="1"/>
  <c r="M37" i="3"/>
  <c r="N37" i="3"/>
  <c r="O37" i="3" s="1"/>
  <c r="P37" i="3" s="1"/>
  <c r="M38" i="3"/>
  <c r="N38" i="3" s="1"/>
  <c r="O38" i="3" s="1"/>
  <c r="P38" i="3"/>
  <c r="M39" i="3"/>
  <c r="N39" i="3" s="1"/>
  <c r="O39" i="3" s="1"/>
  <c r="P39" i="3" s="1"/>
  <c r="M40" i="3"/>
  <c r="N40" i="3"/>
  <c r="O40" i="3" s="1"/>
  <c r="P40" i="3" s="1"/>
  <c r="M41" i="3"/>
  <c r="N41" i="3" s="1"/>
  <c r="O41" i="3" s="1"/>
  <c r="P41" i="3"/>
  <c r="M42" i="3"/>
  <c r="N42" i="3" s="1"/>
  <c r="O42" i="3" s="1"/>
  <c r="P42" i="3" s="1"/>
  <c r="M43" i="3"/>
  <c r="N43" i="3"/>
  <c r="O43" i="3" s="1"/>
  <c r="P43" i="3" s="1"/>
  <c r="M44" i="3"/>
  <c r="N44" i="3" s="1"/>
  <c r="O44" i="3" s="1"/>
  <c r="P44" i="3"/>
  <c r="M45" i="3"/>
  <c r="N45" i="3" s="1"/>
  <c r="O45" i="3" s="1"/>
  <c r="P45" i="3" s="1"/>
  <c r="M46" i="3"/>
  <c r="N46" i="3"/>
  <c r="O46" i="3" s="1"/>
  <c r="P46" i="3" s="1"/>
  <c r="M47" i="3"/>
  <c r="N47" i="3" s="1"/>
  <c r="O47" i="3" s="1"/>
  <c r="P47" i="3"/>
  <c r="M48" i="3"/>
  <c r="N48" i="3" s="1"/>
  <c r="O48" i="3" s="1"/>
  <c r="P48" i="3" s="1"/>
  <c r="M49" i="3"/>
  <c r="N49" i="3"/>
  <c r="O49" i="3" s="1"/>
  <c r="P49" i="3" s="1"/>
  <c r="M50" i="3"/>
  <c r="N50" i="3" s="1"/>
  <c r="O50" i="3" s="1"/>
  <c r="P50" i="3"/>
  <c r="M51" i="3"/>
  <c r="N51" i="3" s="1"/>
  <c r="O51" i="3" s="1"/>
  <c r="P51" i="3" s="1"/>
  <c r="M52" i="3"/>
  <c r="N52" i="3"/>
  <c r="O52" i="3" s="1"/>
  <c r="P52" i="3" s="1"/>
  <c r="M53" i="3"/>
  <c r="N53" i="3" s="1"/>
  <c r="O53" i="3" s="1"/>
  <c r="P53" i="3"/>
  <c r="M54" i="3"/>
  <c r="N54" i="3" s="1"/>
  <c r="O54" i="3" s="1"/>
  <c r="P54" i="3" s="1"/>
  <c r="M55" i="3"/>
  <c r="N55" i="3"/>
  <c r="O55" i="3" s="1"/>
  <c r="P55" i="3" s="1"/>
  <c r="M56" i="3"/>
  <c r="N56" i="3" s="1"/>
  <c r="O56" i="3" s="1"/>
  <c r="P56" i="3"/>
  <c r="M57" i="3"/>
  <c r="N57" i="3" s="1"/>
  <c r="O57" i="3" s="1"/>
  <c r="P57" i="3" s="1"/>
  <c r="M58" i="3"/>
  <c r="N58" i="3"/>
  <c r="O58" i="3" s="1"/>
  <c r="P58" i="3" s="1"/>
  <c r="M59" i="3"/>
  <c r="N59" i="3" s="1"/>
  <c r="O59" i="3" s="1"/>
  <c r="P59" i="3" s="1"/>
  <c r="M60" i="3"/>
  <c r="N60" i="3" s="1"/>
  <c r="O60" i="3" s="1"/>
  <c r="P60" i="3" s="1"/>
  <c r="M61" i="3"/>
  <c r="N61" i="3"/>
  <c r="O61" i="3" s="1"/>
  <c r="P61" i="3" s="1"/>
  <c r="M62" i="3"/>
  <c r="N62" i="3" s="1"/>
  <c r="O62" i="3" s="1"/>
  <c r="P62" i="3" s="1"/>
  <c r="M63" i="3"/>
  <c r="N63" i="3" s="1"/>
  <c r="O63" i="3" s="1"/>
  <c r="P63" i="3" s="1"/>
  <c r="M64" i="3"/>
  <c r="N64" i="3"/>
  <c r="O64" i="3" s="1"/>
  <c r="P64" i="3" s="1"/>
  <c r="M65" i="3"/>
  <c r="N65" i="3" s="1"/>
  <c r="O65" i="3" s="1"/>
  <c r="P65" i="3" s="1"/>
  <c r="M66" i="3"/>
  <c r="N66" i="3" s="1"/>
  <c r="O66" i="3" s="1"/>
  <c r="P66" i="3" s="1"/>
  <c r="M67" i="3"/>
  <c r="N67" i="3"/>
  <c r="O67" i="3" s="1"/>
  <c r="P67" i="3" s="1"/>
  <c r="M68" i="3"/>
  <c r="N68" i="3" s="1"/>
  <c r="O68" i="3" s="1"/>
  <c r="P68" i="3" s="1"/>
  <c r="M69" i="3"/>
  <c r="N69" i="3" s="1"/>
  <c r="O69" i="3" s="1"/>
  <c r="P69" i="3" s="1"/>
  <c r="M70" i="3"/>
  <c r="N70" i="3"/>
  <c r="O70" i="3" s="1"/>
  <c r="P70" i="3" s="1"/>
  <c r="M71" i="3"/>
  <c r="N71" i="3" s="1"/>
  <c r="O71" i="3" s="1"/>
  <c r="P71" i="3" s="1"/>
  <c r="M72" i="3"/>
  <c r="N72" i="3" s="1"/>
  <c r="O72" i="3" s="1"/>
  <c r="P72" i="3" s="1"/>
  <c r="M73" i="3"/>
  <c r="N73" i="3"/>
  <c r="O73" i="3" s="1"/>
  <c r="P73" i="3" s="1"/>
  <c r="M74" i="3"/>
  <c r="N74" i="3" s="1"/>
  <c r="O74" i="3" s="1"/>
  <c r="P74" i="3" s="1"/>
  <c r="M75" i="3"/>
  <c r="N75" i="3" s="1"/>
  <c r="O75" i="3" s="1"/>
  <c r="P75" i="3" s="1"/>
  <c r="M76" i="3"/>
  <c r="N76" i="3"/>
  <c r="O76" i="3" s="1"/>
  <c r="P76" i="3" s="1"/>
  <c r="M77" i="3"/>
  <c r="N77" i="3" s="1"/>
  <c r="O77" i="3" s="1"/>
  <c r="P77" i="3" s="1"/>
  <c r="M78" i="3"/>
  <c r="N78" i="3" s="1"/>
  <c r="O78" i="3" s="1"/>
  <c r="P78" i="3" s="1"/>
  <c r="M79" i="3"/>
  <c r="N79" i="3"/>
  <c r="O79" i="3" s="1"/>
  <c r="P79" i="3" s="1"/>
  <c r="M80" i="3"/>
  <c r="N80" i="3" s="1"/>
  <c r="O80" i="3" s="1"/>
  <c r="P80" i="3" s="1"/>
  <c r="M81" i="3"/>
  <c r="N81" i="3" s="1"/>
  <c r="O81" i="3" s="1"/>
  <c r="P81" i="3" s="1"/>
  <c r="M82" i="3"/>
  <c r="N82" i="3"/>
  <c r="O82" i="3" s="1"/>
  <c r="P82" i="3" s="1"/>
  <c r="M83" i="3"/>
  <c r="N83" i="3" s="1"/>
  <c r="O83" i="3" s="1"/>
  <c r="P83" i="3" s="1"/>
  <c r="M84" i="3"/>
  <c r="N84" i="3" s="1"/>
  <c r="O84" i="3" s="1"/>
  <c r="P84" i="3" s="1"/>
  <c r="M85" i="3"/>
  <c r="N85" i="3"/>
  <c r="O85" i="3" s="1"/>
  <c r="P85" i="3" s="1"/>
  <c r="M86" i="3"/>
  <c r="N86" i="3" s="1"/>
  <c r="O86" i="3" s="1"/>
  <c r="P86" i="3" s="1"/>
  <c r="M87" i="3"/>
  <c r="N87" i="3" s="1"/>
  <c r="O87" i="3" s="1"/>
  <c r="P87" i="3" s="1"/>
  <c r="M88" i="3"/>
  <c r="N88" i="3"/>
  <c r="O88" i="3" s="1"/>
  <c r="P88" i="3" s="1"/>
  <c r="M89" i="3"/>
  <c r="N89" i="3" s="1"/>
  <c r="O89" i="3" s="1"/>
  <c r="P89" i="3" s="1"/>
  <c r="M90" i="3"/>
  <c r="N90" i="3" s="1"/>
  <c r="O90" i="3" s="1"/>
  <c r="P90" i="3" s="1"/>
  <c r="M91" i="3"/>
  <c r="N91" i="3"/>
  <c r="O91" i="3" s="1"/>
  <c r="P91" i="3" s="1"/>
  <c r="M92" i="3"/>
  <c r="N92" i="3" s="1"/>
  <c r="O92" i="3" s="1"/>
  <c r="P92" i="3" s="1"/>
  <c r="M93" i="3"/>
  <c r="N93" i="3" s="1"/>
  <c r="O93" i="3" s="1"/>
  <c r="P93" i="3" s="1"/>
  <c r="M94" i="3"/>
  <c r="N94" i="3"/>
  <c r="O94" i="3" s="1"/>
  <c r="P94" i="3" s="1"/>
  <c r="M95" i="3"/>
  <c r="N95" i="3" s="1"/>
  <c r="O95" i="3" s="1"/>
  <c r="P95" i="3" s="1"/>
  <c r="M96" i="3"/>
  <c r="N96" i="3" s="1"/>
  <c r="O96" i="3" s="1"/>
  <c r="P96" i="3" s="1"/>
  <c r="M97" i="3"/>
  <c r="N97" i="3"/>
  <c r="O97" i="3" s="1"/>
  <c r="P97" i="3" s="1"/>
  <c r="M98" i="3"/>
  <c r="N98" i="3" s="1"/>
  <c r="O98" i="3" s="1"/>
  <c r="P98" i="3" s="1"/>
  <c r="M99" i="3"/>
  <c r="N99" i="3" s="1"/>
  <c r="O99" i="3" s="1"/>
  <c r="P99" i="3" s="1"/>
  <c r="M100" i="3"/>
  <c r="N100" i="3"/>
  <c r="O100" i="3" s="1"/>
  <c r="P100" i="3" s="1"/>
  <c r="M101" i="3"/>
  <c r="N101" i="3" s="1"/>
  <c r="O101" i="3" s="1"/>
  <c r="P101" i="3" s="1"/>
  <c r="M102" i="3"/>
  <c r="N102" i="3" s="1"/>
  <c r="O102" i="3" s="1"/>
  <c r="P102" i="3" s="1"/>
  <c r="M103" i="3"/>
  <c r="N103" i="3"/>
  <c r="O103" i="3" s="1"/>
  <c r="P103" i="3" s="1"/>
  <c r="M104" i="3"/>
  <c r="N104" i="3" s="1"/>
  <c r="O104" i="3" s="1"/>
  <c r="P104" i="3" s="1"/>
  <c r="M105" i="3"/>
  <c r="N105" i="3" s="1"/>
  <c r="O105" i="3" s="1"/>
  <c r="P105" i="3" s="1"/>
  <c r="M106" i="3"/>
  <c r="N106" i="3"/>
  <c r="O106" i="3" s="1"/>
  <c r="P106" i="3" s="1"/>
  <c r="M107" i="3"/>
  <c r="N107" i="3" s="1"/>
  <c r="O107" i="3" s="1"/>
  <c r="P107" i="3" s="1"/>
  <c r="M108" i="3"/>
  <c r="N108" i="3" s="1"/>
  <c r="O108" i="3" s="1"/>
  <c r="P108" i="3" s="1"/>
  <c r="M109" i="3"/>
  <c r="N109" i="3"/>
  <c r="O109" i="3" s="1"/>
  <c r="P109" i="3" s="1"/>
  <c r="M110" i="3"/>
  <c r="N110" i="3" s="1"/>
  <c r="O110" i="3" s="1"/>
  <c r="P110" i="3" s="1"/>
  <c r="M111" i="3"/>
  <c r="N111" i="3" s="1"/>
  <c r="O111" i="3" s="1"/>
  <c r="P111" i="3" s="1"/>
  <c r="M112" i="3"/>
  <c r="N112" i="3"/>
  <c r="O112" i="3" s="1"/>
  <c r="P112" i="3" s="1"/>
  <c r="M113" i="3"/>
  <c r="N113" i="3" s="1"/>
  <c r="O113" i="3" s="1"/>
  <c r="P113" i="3" s="1"/>
  <c r="M114" i="3"/>
  <c r="N114" i="3" s="1"/>
  <c r="O114" i="3" s="1"/>
  <c r="P114" i="3" s="1"/>
  <c r="M115" i="3"/>
  <c r="N115" i="3"/>
  <c r="O115" i="3" s="1"/>
  <c r="P115" i="3" s="1"/>
  <c r="M116" i="3"/>
  <c r="N116" i="3" s="1"/>
  <c r="O116" i="3" s="1"/>
  <c r="P116" i="3" s="1"/>
  <c r="M117" i="3"/>
  <c r="N117" i="3" s="1"/>
  <c r="O117" i="3" s="1"/>
  <c r="P117" i="3" s="1"/>
  <c r="M118" i="3"/>
  <c r="N118" i="3"/>
  <c r="O118" i="3" s="1"/>
  <c r="P118" i="3" s="1"/>
  <c r="M119" i="3"/>
  <c r="N119" i="3" s="1"/>
  <c r="O119" i="3" s="1"/>
  <c r="P119" i="3" s="1"/>
  <c r="M120" i="3"/>
  <c r="N120" i="3" s="1"/>
  <c r="O120" i="3" s="1"/>
  <c r="P120" i="3" s="1"/>
  <c r="M121" i="3"/>
  <c r="N121" i="3"/>
  <c r="O121" i="3" s="1"/>
  <c r="P121" i="3" s="1"/>
  <c r="M122" i="3"/>
  <c r="N122" i="3" s="1"/>
  <c r="O122" i="3" s="1"/>
  <c r="P122" i="3" s="1"/>
  <c r="M123" i="3"/>
  <c r="N123" i="3" s="1"/>
  <c r="O123" i="3" s="1"/>
  <c r="P123" i="3" s="1"/>
  <c r="M124" i="3"/>
  <c r="N124" i="3"/>
  <c r="O124" i="3" s="1"/>
  <c r="P124" i="3" s="1"/>
  <c r="M125" i="3"/>
  <c r="N125" i="3" s="1"/>
  <c r="O125" i="3" s="1"/>
  <c r="P125" i="3" s="1"/>
  <c r="M126" i="3"/>
  <c r="N126" i="3" s="1"/>
  <c r="O126" i="3" s="1"/>
  <c r="P126" i="3" s="1"/>
  <c r="M127" i="3"/>
  <c r="N127" i="3"/>
  <c r="O127" i="3" s="1"/>
  <c r="P127" i="3" s="1"/>
  <c r="M128" i="3"/>
  <c r="N128" i="3" s="1"/>
  <c r="O128" i="3" s="1"/>
  <c r="P128" i="3" s="1"/>
  <c r="M129" i="3"/>
  <c r="N129" i="3" s="1"/>
  <c r="O129" i="3" s="1"/>
  <c r="P129" i="3" s="1"/>
  <c r="M130" i="3"/>
  <c r="N130" i="3"/>
  <c r="O130" i="3" s="1"/>
  <c r="P130" i="3" s="1"/>
  <c r="M131" i="3"/>
  <c r="N131" i="3" s="1"/>
  <c r="O131" i="3" s="1"/>
  <c r="P131" i="3" s="1"/>
  <c r="M132" i="3"/>
  <c r="N132" i="3" s="1"/>
  <c r="O132" i="3"/>
  <c r="P132" i="3" s="1"/>
  <c r="M133" i="3"/>
  <c r="N133" i="3" s="1"/>
  <c r="O133" i="3"/>
  <c r="P133" i="3" s="1"/>
  <c r="M134" i="3"/>
  <c r="N134" i="3" s="1"/>
  <c r="O134" i="3" s="1"/>
  <c r="P134" i="3" s="1"/>
  <c r="M135" i="3"/>
  <c r="N135" i="3" s="1"/>
  <c r="O135" i="3" s="1"/>
  <c r="P135" i="3" s="1"/>
  <c r="M136" i="3"/>
  <c r="N136" i="3" s="1"/>
  <c r="O136" i="3" s="1"/>
  <c r="P136" i="3" s="1"/>
  <c r="M137" i="3"/>
  <c r="N137" i="3"/>
  <c r="O137" i="3" s="1"/>
  <c r="P137" i="3" s="1"/>
  <c r="M138" i="3"/>
  <c r="N138" i="3" s="1"/>
  <c r="O138" i="3"/>
  <c r="P138" i="3"/>
  <c r="M139" i="3"/>
  <c r="N139" i="3" s="1"/>
  <c r="O139" i="3" s="1"/>
  <c r="P139" i="3" s="1"/>
  <c r="M140" i="3"/>
  <c r="N140" i="3" s="1"/>
  <c r="O140" i="3" s="1"/>
  <c r="P140" i="3" s="1"/>
  <c r="M141" i="3"/>
  <c r="N141" i="3" s="1"/>
  <c r="O141" i="3"/>
  <c r="P141" i="3" s="1"/>
  <c r="M142" i="3"/>
  <c r="N142" i="3" s="1"/>
  <c r="O142" i="3"/>
  <c r="P142" i="3" s="1"/>
  <c r="M143" i="3"/>
  <c r="N143" i="3"/>
  <c r="O143" i="3" s="1"/>
  <c r="P143" i="3" s="1"/>
  <c r="M144" i="3"/>
  <c r="N144" i="3" s="1"/>
  <c r="O144" i="3" s="1"/>
  <c r="P144" i="3" s="1"/>
  <c r="M145" i="3"/>
  <c r="N145" i="3"/>
  <c r="O145" i="3"/>
  <c r="P145" i="3" s="1"/>
  <c r="M146" i="3"/>
  <c r="N146" i="3" s="1"/>
  <c r="O146" i="3" s="1"/>
  <c r="P146" i="3" s="1"/>
  <c r="M147" i="3"/>
  <c r="N147" i="3" s="1"/>
  <c r="O147" i="3"/>
  <c r="P147" i="3" s="1"/>
  <c r="M148" i="3"/>
  <c r="N148" i="3"/>
  <c r="O148" i="3"/>
  <c r="P148" i="3" s="1"/>
  <c r="M149" i="3"/>
  <c r="N149" i="3"/>
  <c r="O149" i="3" s="1"/>
  <c r="P149" i="3" s="1"/>
  <c r="M150" i="3"/>
  <c r="N150" i="3" s="1"/>
  <c r="O150" i="3"/>
  <c r="P150" i="3"/>
  <c r="M151" i="3"/>
  <c r="N151" i="3"/>
  <c r="O151" i="3"/>
  <c r="P151" i="3" s="1"/>
  <c r="M152" i="3"/>
  <c r="N152" i="3"/>
  <c r="O152" i="3" s="1"/>
  <c r="P152" i="3" s="1"/>
  <c r="M153" i="3"/>
  <c r="N153" i="3" s="1"/>
  <c r="O153" i="3" s="1"/>
  <c r="P153" i="3" s="1"/>
  <c r="M154" i="3"/>
  <c r="N154" i="3"/>
  <c r="O154" i="3"/>
  <c r="P154" i="3" s="1"/>
  <c r="M155" i="3"/>
  <c r="N155" i="3" s="1"/>
  <c r="O155" i="3" s="1"/>
  <c r="P155" i="3" s="1"/>
  <c r="M156" i="3"/>
  <c r="N156" i="3" s="1"/>
  <c r="O156" i="3"/>
  <c r="P156" i="3" s="1"/>
  <c r="M157" i="3"/>
  <c r="N157" i="3"/>
  <c r="O157" i="3"/>
  <c r="P157" i="3" s="1"/>
  <c r="M158" i="3"/>
  <c r="N158" i="3"/>
  <c r="O158" i="3" s="1"/>
  <c r="P158" i="3" s="1"/>
  <c r="M159" i="3"/>
  <c r="N159" i="3" s="1"/>
  <c r="O159" i="3"/>
  <c r="P159" i="3" s="1"/>
  <c r="M160" i="3"/>
  <c r="N160" i="3"/>
  <c r="O160" i="3"/>
  <c r="P160" i="3" s="1"/>
  <c r="M161" i="3"/>
  <c r="N161" i="3"/>
  <c r="O161" i="3" s="1"/>
  <c r="P161" i="3" s="1"/>
  <c r="M162" i="3"/>
  <c r="N162" i="3" s="1"/>
  <c r="O162" i="3" s="1"/>
  <c r="P162" i="3" s="1"/>
  <c r="M163" i="3"/>
  <c r="N163" i="3" s="1"/>
  <c r="O163" i="3" s="1"/>
  <c r="P163" i="3" s="1"/>
  <c r="M164" i="3"/>
  <c r="N164" i="3"/>
  <c r="O164" i="3" s="1"/>
  <c r="P164" i="3" s="1"/>
  <c r="M165" i="3"/>
  <c r="N165" i="3" s="1"/>
  <c r="O165" i="3" s="1"/>
  <c r="P165" i="3" s="1"/>
  <c r="M166" i="3"/>
  <c r="N166" i="3" s="1"/>
  <c r="O166" i="3"/>
  <c r="P166" i="3" s="1"/>
  <c r="M167" i="3"/>
  <c r="N167" i="3" s="1"/>
  <c r="O167" i="3" s="1"/>
  <c r="P167" i="3" s="1"/>
  <c r="M168" i="3"/>
  <c r="N168" i="3" s="1"/>
  <c r="O168" i="3"/>
  <c r="P168" i="3" s="1"/>
  <c r="M169" i="3"/>
  <c r="N169" i="3" s="1"/>
  <c r="O169" i="3"/>
  <c r="P169" i="3" s="1"/>
  <c r="M170" i="3"/>
  <c r="N170" i="3" s="1"/>
  <c r="O170" i="3" s="1"/>
  <c r="P170" i="3" s="1"/>
  <c r="M171" i="3"/>
  <c r="N171" i="3" s="1"/>
  <c r="O171" i="3" s="1"/>
  <c r="P171" i="3" s="1"/>
  <c r="M172" i="3"/>
  <c r="N172" i="3" s="1"/>
  <c r="O172" i="3" s="1"/>
  <c r="P172" i="3" s="1"/>
  <c r="M173" i="3"/>
  <c r="N173" i="3"/>
  <c r="O173" i="3" s="1"/>
  <c r="P173" i="3" s="1"/>
  <c r="M174" i="3"/>
  <c r="N174" i="3" s="1"/>
  <c r="O174" i="3"/>
  <c r="P174" i="3"/>
  <c r="M175" i="3"/>
  <c r="N175" i="3" s="1"/>
  <c r="O175" i="3" s="1"/>
  <c r="P175" i="3" s="1"/>
  <c r="M176" i="3"/>
  <c r="N176" i="3" s="1"/>
  <c r="O176" i="3" s="1"/>
  <c r="P176" i="3" s="1"/>
  <c r="M177" i="3"/>
  <c r="N177" i="3" s="1"/>
  <c r="O177" i="3"/>
  <c r="P177" i="3" s="1"/>
  <c r="M178" i="3"/>
  <c r="N178" i="3" s="1"/>
  <c r="O178" i="3"/>
  <c r="P178" i="3" s="1"/>
  <c r="M179" i="3"/>
  <c r="N179" i="3"/>
  <c r="O179" i="3" s="1"/>
  <c r="P179" i="3" s="1"/>
  <c r="M180" i="3"/>
  <c r="N180" i="3" s="1"/>
  <c r="O180" i="3" s="1"/>
  <c r="P180" i="3" s="1"/>
  <c r="M181" i="3"/>
  <c r="N181" i="3" s="1"/>
  <c r="O181" i="3" s="1"/>
  <c r="P181" i="3" s="1"/>
  <c r="M182" i="3"/>
  <c r="N182" i="3"/>
  <c r="O182" i="3" s="1"/>
  <c r="P182" i="3" s="1"/>
  <c r="M183" i="3"/>
  <c r="N183" i="3" s="1"/>
  <c r="O183" i="3" s="1"/>
  <c r="P183" i="3" s="1"/>
  <c r="M184" i="3"/>
  <c r="N184" i="3" s="1"/>
  <c r="O184" i="3"/>
  <c r="P184" i="3" s="1"/>
  <c r="M185" i="3"/>
  <c r="N185" i="3" s="1"/>
  <c r="O185" i="3" s="1"/>
  <c r="P185" i="3" s="1"/>
  <c r="M186" i="3"/>
  <c r="N186" i="3" s="1"/>
  <c r="O186" i="3"/>
  <c r="P186" i="3" s="1"/>
  <c r="M187" i="3"/>
  <c r="N187" i="3" s="1"/>
  <c r="O187" i="3"/>
  <c r="P187" i="3" s="1"/>
  <c r="M188" i="3"/>
  <c r="N188" i="3" s="1"/>
  <c r="O188" i="3" s="1"/>
  <c r="P188" i="3" s="1"/>
  <c r="M189" i="3"/>
  <c r="N189" i="3" s="1"/>
  <c r="O189" i="3" s="1"/>
  <c r="P189" i="3" s="1"/>
  <c r="M190" i="3"/>
  <c r="N190" i="3" s="1"/>
  <c r="O190" i="3" s="1"/>
  <c r="P190" i="3" s="1"/>
  <c r="M191" i="3"/>
  <c r="N191" i="3"/>
  <c r="O191" i="3" s="1"/>
  <c r="P191" i="3" s="1"/>
  <c r="M192" i="3"/>
  <c r="N192" i="3" s="1"/>
  <c r="O192" i="3"/>
  <c r="P192" i="3"/>
  <c r="M193" i="3"/>
  <c r="N193" i="3" s="1"/>
  <c r="O193" i="3" s="1"/>
  <c r="P193" i="3" s="1"/>
  <c r="M194" i="3"/>
  <c r="N194" i="3" s="1"/>
  <c r="O194" i="3" s="1"/>
  <c r="P194" i="3" s="1"/>
  <c r="M195" i="3"/>
  <c r="N195" i="3" s="1"/>
  <c r="O195" i="3"/>
  <c r="P195" i="3" s="1"/>
  <c r="M196" i="3"/>
  <c r="N196" i="3" s="1"/>
  <c r="O196" i="3"/>
  <c r="P196" i="3" s="1"/>
  <c r="M197" i="3"/>
  <c r="N197" i="3"/>
  <c r="O197" i="3" s="1"/>
  <c r="P197" i="3" s="1"/>
  <c r="M198" i="3"/>
  <c r="N198" i="3" s="1"/>
  <c r="O198" i="3" s="1"/>
  <c r="P198" i="3" s="1"/>
  <c r="M199" i="3"/>
  <c r="N199" i="3" s="1"/>
  <c r="O199" i="3" s="1"/>
  <c r="P199" i="3" s="1"/>
  <c r="M200" i="3"/>
  <c r="N200" i="3"/>
  <c r="O200" i="3" s="1"/>
  <c r="P200" i="3" s="1"/>
  <c r="M201" i="3"/>
  <c r="N201" i="3" s="1"/>
  <c r="O201" i="3" s="1"/>
  <c r="P201" i="3" s="1"/>
  <c r="M202" i="3"/>
  <c r="N202" i="3" s="1"/>
  <c r="O202" i="3"/>
  <c r="P202" i="3" s="1"/>
  <c r="M203" i="3"/>
  <c r="N203" i="3" s="1"/>
  <c r="O203" i="3" s="1"/>
  <c r="P203" i="3" s="1"/>
  <c r="M204" i="3"/>
  <c r="N204" i="3" s="1"/>
  <c r="O204" i="3"/>
  <c r="P204" i="3" s="1"/>
  <c r="M205" i="3"/>
  <c r="N205" i="3" s="1"/>
  <c r="O205" i="3"/>
  <c r="P205" i="3" s="1"/>
  <c r="M206" i="3"/>
  <c r="N206" i="3" s="1"/>
  <c r="O206" i="3" s="1"/>
  <c r="P206" i="3" s="1"/>
  <c r="M207" i="3"/>
  <c r="N207" i="3" s="1"/>
  <c r="O207" i="3" s="1"/>
  <c r="P207" i="3" s="1"/>
  <c r="M208" i="3"/>
  <c r="N208" i="3" s="1"/>
  <c r="O208" i="3" s="1"/>
  <c r="P208" i="3" s="1"/>
  <c r="M209" i="3"/>
  <c r="N209" i="3"/>
  <c r="O209" i="3" s="1"/>
  <c r="P209" i="3" s="1"/>
  <c r="M210" i="3"/>
  <c r="N210" i="3" s="1"/>
  <c r="O210" i="3" s="1"/>
  <c r="P210" i="3" s="1"/>
  <c r="M211" i="3"/>
  <c r="N211" i="3"/>
  <c r="O211" i="3"/>
  <c r="P211" i="3" s="1"/>
  <c r="M212" i="3"/>
  <c r="N212" i="3"/>
  <c r="O212" i="3" s="1"/>
  <c r="P212" i="3" s="1"/>
  <c r="M213" i="3"/>
  <c r="N213" i="3" s="1"/>
  <c r="O213" i="3" s="1"/>
  <c r="P213" i="3" s="1"/>
  <c r="M214" i="3"/>
  <c r="N214" i="3"/>
  <c r="O214" i="3"/>
  <c r="P214" i="3" s="1"/>
  <c r="M215" i="3"/>
  <c r="N215" i="3"/>
  <c r="O215" i="3" s="1"/>
  <c r="P215" i="3" s="1"/>
  <c r="M216" i="3"/>
  <c r="N216" i="3" s="1"/>
  <c r="O216" i="3" s="1"/>
  <c r="P216" i="3" s="1"/>
  <c r="M217" i="3"/>
  <c r="N217" i="3"/>
  <c r="O217" i="3"/>
  <c r="P217" i="3" s="1"/>
  <c r="M218" i="3"/>
  <c r="N218" i="3"/>
  <c r="O218" i="3" s="1"/>
  <c r="P218" i="3" s="1"/>
  <c r="M219" i="3"/>
  <c r="N219" i="3" s="1"/>
  <c r="O219" i="3" s="1"/>
  <c r="P219" i="3" s="1"/>
  <c r="M220" i="3"/>
  <c r="N220" i="3"/>
  <c r="O220" i="3"/>
  <c r="P220" i="3" s="1"/>
  <c r="M221" i="3"/>
  <c r="N221" i="3"/>
  <c r="O221" i="3" s="1"/>
  <c r="P221" i="3" s="1"/>
  <c r="M222" i="3"/>
  <c r="N222" i="3" s="1"/>
  <c r="O222" i="3" s="1"/>
  <c r="P222" i="3" s="1"/>
  <c r="M223" i="3"/>
  <c r="N223" i="3"/>
  <c r="O223" i="3"/>
  <c r="P223" i="3" s="1"/>
  <c r="M224" i="3"/>
  <c r="N224" i="3"/>
  <c r="O224" i="3" s="1"/>
  <c r="P224" i="3" s="1"/>
  <c r="M225" i="3"/>
  <c r="N225" i="3" s="1"/>
  <c r="O225" i="3" s="1"/>
  <c r="P225" i="3" s="1"/>
  <c r="M226" i="3"/>
  <c r="N226" i="3"/>
  <c r="O226" i="3"/>
  <c r="P226" i="3" s="1"/>
  <c r="M227" i="3"/>
  <c r="N227" i="3"/>
  <c r="O227" i="3" s="1"/>
  <c r="P227" i="3" s="1"/>
  <c r="M228" i="3"/>
  <c r="N228" i="3" s="1"/>
  <c r="O228" i="3" s="1"/>
  <c r="P228" i="3" s="1"/>
  <c r="M229" i="3"/>
  <c r="N229" i="3"/>
  <c r="O229" i="3"/>
  <c r="P229" i="3" s="1"/>
  <c r="M230" i="3"/>
  <c r="N230" i="3"/>
  <c r="O230" i="3" s="1"/>
  <c r="P230" i="3" s="1"/>
  <c r="M231" i="3"/>
  <c r="N231" i="3" s="1"/>
  <c r="O231" i="3" s="1"/>
  <c r="P231" i="3" s="1"/>
  <c r="M232" i="3"/>
  <c r="N232" i="3"/>
  <c r="O232" i="3"/>
  <c r="P232" i="3" s="1"/>
  <c r="M233" i="3"/>
  <c r="N233" i="3"/>
  <c r="O233" i="3" s="1"/>
  <c r="P233" i="3" s="1"/>
  <c r="M234" i="3"/>
  <c r="N234" i="3" s="1"/>
  <c r="O234" i="3" s="1"/>
  <c r="P234" i="3" s="1"/>
  <c r="M235" i="3"/>
  <c r="N235" i="3"/>
  <c r="O235" i="3"/>
  <c r="P235" i="3" s="1"/>
  <c r="M236" i="3"/>
  <c r="N236" i="3"/>
  <c r="O236" i="3" s="1"/>
  <c r="P236" i="3" s="1"/>
  <c r="M237" i="3"/>
  <c r="N237" i="3" s="1"/>
  <c r="O237" i="3" s="1"/>
  <c r="P237" i="3" s="1"/>
  <c r="M238" i="3"/>
  <c r="N238" i="3"/>
  <c r="O238" i="3"/>
  <c r="P238" i="3" s="1"/>
  <c r="M239" i="3"/>
  <c r="N239" i="3"/>
  <c r="O239" i="3" s="1"/>
  <c r="P239" i="3" s="1"/>
  <c r="M240" i="3"/>
  <c r="N240" i="3" s="1"/>
  <c r="O240" i="3" s="1"/>
  <c r="P240" i="3" s="1"/>
  <c r="M241" i="3"/>
  <c r="N241" i="3"/>
  <c r="O241" i="3"/>
  <c r="P241" i="3" s="1"/>
  <c r="M242" i="3"/>
  <c r="N242" i="3"/>
  <c r="O242" i="3" s="1"/>
  <c r="P242" i="3" s="1"/>
  <c r="M243" i="3"/>
  <c r="N243" i="3" s="1"/>
  <c r="O243" i="3" s="1"/>
  <c r="P243" i="3" s="1"/>
  <c r="M244" i="3"/>
  <c r="N244" i="3"/>
  <c r="O244" i="3"/>
  <c r="P244" i="3" s="1"/>
  <c r="M245" i="3"/>
  <c r="N245" i="3"/>
  <c r="O245" i="3" s="1"/>
  <c r="P245" i="3" s="1"/>
  <c r="M246" i="3"/>
  <c r="N246" i="3" s="1"/>
  <c r="O246" i="3" s="1"/>
  <c r="P246" i="3" s="1"/>
  <c r="M247" i="3"/>
  <c r="N247" i="3"/>
  <c r="O247" i="3"/>
  <c r="P247" i="3" s="1"/>
  <c r="M248" i="3"/>
  <c r="N248" i="3"/>
  <c r="O248" i="3" s="1"/>
  <c r="P248" i="3" s="1"/>
  <c r="M249" i="3"/>
  <c r="N249" i="3" s="1"/>
  <c r="O249" i="3" s="1"/>
  <c r="P249" i="3" s="1"/>
  <c r="M250" i="3"/>
  <c r="N250" i="3"/>
  <c r="O250" i="3"/>
  <c r="P250" i="3" s="1"/>
  <c r="M251" i="3"/>
  <c r="N251" i="3"/>
  <c r="O251" i="3" s="1"/>
  <c r="P251" i="3" s="1"/>
  <c r="M252" i="3"/>
  <c r="N252" i="3" s="1"/>
  <c r="O252" i="3" s="1"/>
  <c r="P252" i="3" s="1"/>
  <c r="M253" i="3"/>
  <c r="N253" i="3"/>
  <c r="O253" i="3"/>
  <c r="P253" i="3" s="1"/>
  <c r="M254" i="3"/>
  <c r="N254" i="3"/>
  <c r="O254" i="3" s="1"/>
  <c r="P254" i="3" s="1"/>
  <c r="M255" i="3"/>
  <c r="N255" i="3" s="1"/>
  <c r="O255" i="3" s="1"/>
  <c r="P255" i="3" s="1"/>
  <c r="M256" i="3"/>
  <c r="N256" i="3"/>
  <c r="O256" i="3"/>
  <c r="P256" i="3" s="1"/>
  <c r="M257" i="3"/>
  <c r="N257" i="3"/>
  <c r="O257" i="3" s="1"/>
  <c r="P257" i="3" s="1"/>
  <c r="M258" i="3"/>
  <c r="N258" i="3" s="1"/>
  <c r="O258" i="3" s="1"/>
  <c r="P258" i="3" s="1"/>
  <c r="M259" i="3"/>
  <c r="N259" i="3"/>
  <c r="O259" i="3"/>
  <c r="P259" i="3" s="1"/>
  <c r="M260" i="3"/>
  <c r="N260" i="3"/>
  <c r="O260" i="3" s="1"/>
  <c r="P260" i="3" s="1"/>
  <c r="M261" i="3"/>
  <c r="N261" i="3" s="1"/>
  <c r="O261" i="3" s="1"/>
  <c r="P261" i="3" s="1"/>
  <c r="M262" i="3"/>
  <c r="N262" i="3"/>
  <c r="O262" i="3"/>
  <c r="P262" i="3" s="1"/>
  <c r="M263" i="3"/>
  <c r="N263" i="3"/>
  <c r="O263" i="3" s="1"/>
  <c r="P263" i="3" s="1"/>
  <c r="N2" i="3"/>
  <c r="O2" i="3"/>
  <c r="P2" i="3"/>
  <c r="M2" i="3"/>
  <c r="I3" i="3"/>
  <c r="J3" i="3"/>
  <c r="K3" i="3" s="1"/>
  <c r="I4" i="3"/>
  <c r="J4" i="3"/>
  <c r="K4" i="3"/>
  <c r="I5" i="3"/>
  <c r="J5" i="3"/>
  <c r="K5" i="3" s="1"/>
  <c r="I6" i="3"/>
  <c r="J6" i="3"/>
  <c r="K6" i="3"/>
  <c r="I7" i="3"/>
  <c r="J7" i="3"/>
  <c r="K7" i="3" s="1"/>
  <c r="I8" i="3"/>
  <c r="J8" i="3"/>
  <c r="K8" i="3" s="1"/>
  <c r="I9" i="3"/>
  <c r="J9" i="3"/>
  <c r="K9" i="3" s="1"/>
  <c r="I10" i="3"/>
  <c r="J10" i="3"/>
  <c r="K10" i="3"/>
  <c r="I11" i="3"/>
  <c r="J11" i="3"/>
  <c r="K11" i="3" s="1"/>
  <c r="I12" i="3"/>
  <c r="J12" i="3"/>
  <c r="K12" i="3" s="1"/>
  <c r="I13" i="3"/>
  <c r="J13" i="3"/>
  <c r="K13" i="3" s="1"/>
  <c r="I14" i="3"/>
  <c r="J14" i="3"/>
  <c r="K14" i="3"/>
  <c r="I15" i="3"/>
  <c r="J15" i="3"/>
  <c r="K15" i="3" s="1"/>
  <c r="I16" i="3"/>
  <c r="J16" i="3"/>
  <c r="K16" i="3"/>
  <c r="I17" i="3"/>
  <c r="J17" i="3"/>
  <c r="K17" i="3" s="1"/>
  <c r="I18" i="3"/>
  <c r="J18" i="3"/>
  <c r="K18" i="3"/>
  <c r="I19" i="3"/>
  <c r="J19" i="3"/>
  <c r="K19" i="3" s="1"/>
  <c r="I20" i="3"/>
  <c r="J20" i="3"/>
  <c r="K20" i="3" s="1"/>
  <c r="I21" i="3"/>
  <c r="J21" i="3"/>
  <c r="K21" i="3" s="1"/>
  <c r="I22" i="3"/>
  <c r="J22" i="3"/>
  <c r="K22" i="3"/>
  <c r="I23" i="3"/>
  <c r="J23" i="3"/>
  <c r="K23" i="3" s="1"/>
  <c r="I24" i="3"/>
  <c r="J24" i="3"/>
  <c r="K24" i="3" s="1"/>
  <c r="I25" i="3"/>
  <c r="J25" i="3"/>
  <c r="K25" i="3" s="1"/>
  <c r="I26" i="3"/>
  <c r="J26" i="3"/>
  <c r="K26" i="3"/>
  <c r="I27" i="3"/>
  <c r="J27" i="3"/>
  <c r="K27" i="3" s="1"/>
  <c r="I28" i="3"/>
  <c r="J28" i="3"/>
  <c r="K28" i="3"/>
  <c r="I29" i="3"/>
  <c r="J29" i="3"/>
  <c r="K29" i="3" s="1"/>
  <c r="I30" i="3"/>
  <c r="J30" i="3"/>
  <c r="K30" i="3"/>
  <c r="I31" i="3"/>
  <c r="J31" i="3"/>
  <c r="K31" i="3" s="1"/>
  <c r="I32" i="3"/>
  <c r="J32" i="3"/>
  <c r="K32" i="3" s="1"/>
  <c r="I33" i="3"/>
  <c r="J33" i="3"/>
  <c r="K33" i="3" s="1"/>
  <c r="I34" i="3"/>
  <c r="J34" i="3"/>
  <c r="K34" i="3"/>
  <c r="I35" i="3"/>
  <c r="J35" i="3"/>
  <c r="K35" i="3" s="1"/>
  <c r="I36" i="3"/>
  <c r="J36" i="3"/>
  <c r="K36" i="3" s="1"/>
  <c r="I37" i="3"/>
  <c r="J37" i="3"/>
  <c r="K37" i="3" s="1"/>
  <c r="I38" i="3"/>
  <c r="J38" i="3"/>
  <c r="K38" i="3"/>
  <c r="I39" i="3"/>
  <c r="J39" i="3"/>
  <c r="K39" i="3" s="1"/>
  <c r="I40" i="3"/>
  <c r="J40" i="3"/>
  <c r="K40" i="3"/>
  <c r="I41" i="3"/>
  <c r="J41" i="3"/>
  <c r="K41" i="3" s="1"/>
  <c r="I42" i="3"/>
  <c r="J42" i="3"/>
  <c r="K42" i="3"/>
  <c r="I43" i="3"/>
  <c r="J43" i="3"/>
  <c r="K43" i="3" s="1"/>
  <c r="I44" i="3"/>
  <c r="J44" i="3"/>
  <c r="K44" i="3" s="1"/>
  <c r="I45" i="3"/>
  <c r="J45" i="3"/>
  <c r="K45" i="3" s="1"/>
  <c r="I46" i="3"/>
  <c r="J46" i="3"/>
  <c r="K46" i="3"/>
  <c r="I47" i="3"/>
  <c r="J47" i="3"/>
  <c r="K47" i="3" s="1"/>
  <c r="I48" i="3"/>
  <c r="J48" i="3"/>
  <c r="K48" i="3" s="1"/>
  <c r="I49" i="3"/>
  <c r="J49" i="3"/>
  <c r="K49" i="3" s="1"/>
  <c r="I50" i="3"/>
  <c r="J50" i="3"/>
  <c r="K50" i="3"/>
  <c r="I51" i="3"/>
  <c r="J51" i="3"/>
  <c r="K51" i="3" s="1"/>
  <c r="I52" i="3"/>
  <c r="J52" i="3"/>
  <c r="K52" i="3"/>
  <c r="I53" i="3"/>
  <c r="J53" i="3"/>
  <c r="K53" i="3" s="1"/>
  <c r="I54" i="3"/>
  <c r="J54" i="3"/>
  <c r="K54" i="3"/>
  <c r="I55" i="3"/>
  <c r="J55" i="3"/>
  <c r="K55" i="3" s="1"/>
  <c r="I56" i="3"/>
  <c r="J56" i="3"/>
  <c r="K56" i="3" s="1"/>
  <c r="I57" i="3"/>
  <c r="J57" i="3"/>
  <c r="K57" i="3" s="1"/>
  <c r="I58" i="3"/>
  <c r="J58" i="3"/>
  <c r="K58" i="3"/>
  <c r="I59" i="3"/>
  <c r="J59" i="3"/>
  <c r="K59" i="3" s="1"/>
  <c r="I60" i="3"/>
  <c r="J60" i="3"/>
  <c r="K60" i="3" s="1"/>
  <c r="I61" i="3"/>
  <c r="J61" i="3"/>
  <c r="K61" i="3" s="1"/>
  <c r="I62" i="3"/>
  <c r="J62" i="3"/>
  <c r="K62" i="3"/>
  <c r="I63" i="3"/>
  <c r="J63" i="3"/>
  <c r="K63" i="3" s="1"/>
  <c r="I64" i="3"/>
  <c r="J64" i="3"/>
  <c r="K64" i="3"/>
  <c r="I65" i="3"/>
  <c r="J65" i="3"/>
  <c r="K65" i="3" s="1"/>
  <c r="I66" i="3"/>
  <c r="J66" i="3"/>
  <c r="K66" i="3"/>
  <c r="I67" i="3"/>
  <c r="J67" i="3"/>
  <c r="K67" i="3" s="1"/>
  <c r="I68" i="3"/>
  <c r="J68" i="3"/>
  <c r="K68" i="3" s="1"/>
  <c r="I69" i="3"/>
  <c r="J69" i="3"/>
  <c r="K69" i="3" s="1"/>
  <c r="I70" i="3"/>
  <c r="J70" i="3"/>
  <c r="K70" i="3"/>
  <c r="I71" i="3"/>
  <c r="J71" i="3"/>
  <c r="K71" i="3" s="1"/>
  <c r="I72" i="3"/>
  <c r="J72" i="3"/>
  <c r="K72" i="3" s="1"/>
  <c r="I73" i="3"/>
  <c r="J73" i="3"/>
  <c r="K73" i="3" s="1"/>
  <c r="I74" i="3"/>
  <c r="J74" i="3"/>
  <c r="K74" i="3"/>
  <c r="I75" i="3"/>
  <c r="J75" i="3"/>
  <c r="K75" i="3" s="1"/>
  <c r="I76" i="3"/>
  <c r="J76" i="3"/>
  <c r="K76" i="3"/>
  <c r="I77" i="3"/>
  <c r="J77" i="3"/>
  <c r="K77" i="3" s="1"/>
  <c r="I78" i="3"/>
  <c r="J78" i="3"/>
  <c r="K78" i="3"/>
  <c r="I79" i="3"/>
  <c r="J79" i="3"/>
  <c r="K79" i="3" s="1"/>
  <c r="I80" i="3"/>
  <c r="J80" i="3"/>
  <c r="K80" i="3" s="1"/>
  <c r="I81" i="3"/>
  <c r="J81" i="3"/>
  <c r="K81" i="3" s="1"/>
  <c r="I82" i="3"/>
  <c r="J82" i="3"/>
  <c r="K82" i="3"/>
  <c r="I83" i="3"/>
  <c r="J83" i="3"/>
  <c r="K83" i="3" s="1"/>
  <c r="I84" i="3"/>
  <c r="J84" i="3"/>
  <c r="K84" i="3" s="1"/>
  <c r="I85" i="3"/>
  <c r="J85" i="3"/>
  <c r="K85" i="3" s="1"/>
  <c r="I86" i="3"/>
  <c r="J86" i="3"/>
  <c r="K86" i="3"/>
  <c r="I87" i="3"/>
  <c r="J87" i="3"/>
  <c r="K87" i="3" s="1"/>
  <c r="I88" i="3"/>
  <c r="J88" i="3"/>
  <c r="K88" i="3"/>
  <c r="I89" i="3"/>
  <c r="J89" i="3"/>
  <c r="K89" i="3" s="1"/>
  <c r="I90" i="3"/>
  <c r="J90" i="3"/>
  <c r="K90" i="3"/>
  <c r="I91" i="3"/>
  <c r="J91" i="3"/>
  <c r="K91" i="3" s="1"/>
  <c r="I92" i="3"/>
  <c r="J92" i="3"/>
  <c r="K92" i="3" s="1"/>
  <c r="I93" i="3"/>
  <c r="J93" i="3"/>
  <c r="K93" i="3" s="1"/>
  <c r="I94" i="3"/>
  <c r="J94" i="3"/>
  <c r="K94" i="3"/>
  <c r="I95" i="3"/>
  <c r="J95" i="3"/>
  <c r="K95" i="3" s="1"/>
  <c r="I96" i="3"/>
  <c r="J96" i="3"/>
  <c r="K96" i="3" s="1"/>
  <c r="I97" i="3"/>
  <c r="J97" i="3"/>
  <c r="K97" i="3" s="1"/>
  <c r="I98" i="3"/>
  <c r="J98" i="3"/>
  <c r="K98" i="3"/>
  <c r="I99" i="3"/>
  <c r="J99" i="3"/>
  <c r="K99" i="3" s="1"/>
  <c r="I100" i="3"/>
  <c r="J100" i="3"/>
  <c r="K100" i="3"/>
  <c r="I101" i="3"/>
  <c r="J101" i="3"/>
  <c r="K101" i="3" s="1"/>
  <c r="I102" i="3"/>
  <c r="J102" i="3"/>
  <c r="K102" i="3"/>
  <c r="I103" i="3"/>
  <c r="J103" i="3"/>
  <c r="K103" i="3" s="1"/>
  <c r="I104" i="3"/>
  <c r="J104" i="3"/>
  <c r="K104" i="3" s="1"/>
  <c r="I105" i="3"/>
  <c r="J105" i="3"/>
  <c r="K105" i="3" s="1"/>
  <c r="I106" i="3"/>
  <c r="J106" i="3"/>
  <c r="K106" i="3"/>
  <c r="I107" i="3"/>
  <c r="J107" i="3"/>
  <c r="K107" i="3" s="1"/>
  <c r="I108" i="3"/>
  <c r="J108" i="3"/>
  <c r="K108" i="3" s="1"/>
  <c r="I109" i="3"/>
  <c r="J109" i="3"/>
  <c r="K109" i="3" s="1"/>
  <c r="I110" i="3"/>
  <c r="J110" i="3"/>
  <c r="K110" i="3"/>
  <c r="I111" i="3"/>
  <c r="J111" i="3"/>
  <c r="K111" i="3" s="1"/>
  <c r="I112" i="3"/>
  <c r="J112" i="3"/>
  <c r="K112" i="3"/>
  <c r="I113" i="3"/>
  <c r="J113" i="3"/>
  <c r="K113" i="3" s="1"/>
  <c r="I114" i="3"/>
  <c r="J114" i="3"/>
  <c r="K114" i="3"/>
  <c r="I115" i="3"/>
  <c r="J115" i="3"/>
  <c r="K115" i="3" s="1"/>
  <c r="I116" i="3"/>
  <c r="J116" i="3"/>
  <c r="K116" i="3" s="1"/>
  <c r="I117" i="3"/>
  <c r="J117" i="3"/>
  <c r="K117" i="3" s="1"/>
  <c r="I118" i="3"/>
  <c r="J118" i="3"/>
  <c r="K118" i="3"/>
  <c r="I119" i="3"/>
  <c r="J119" i="3"/>
  <c r="K119" i="3" s="1"/>
  <c r="I120" i="3"/>
  <c r="J120" i="3"/>
  <c r="K120" i="3" s="1"/>
  <c r="I121" i="3"/>
  <c r="J121" i="3"/>
  <c r="K121" i="3" s="1"/>
  <c r="I122" i="3"/>
  <c r="J122" i="3"/>
  <c r="K122" i="3"/>
  <c r="I123" i="3"/>
  <c r="J123" i="3"/>
  <c r="K123" i="3" s="1"/>
  <c r="I124" i="3"/>
  <c r="J124" i="3"/>
  <c r="K124" i="3"/>
  <c r="I125" i="3"/>
  <c r="J125" i="3"/>
  <c r="K125" i="3" s="1"/>
  <c r="I126" i="3"/>
  <c r="J126" i="3"/>
  <c r="K126" i="3"/>
  <c r="I127" i="3"/>
  <c r="J127" i="3"/>
  <c r="K127" i="3" s="1"/>
  <c r="I128" i="3"/>
  <c r="J128" i="3"/>
  <c r="K128" i="3" s="1"/>
  <c r="I129" i="3"/>
  <c r="J129" i="3"/>
  <c r="K129" i="3" s="1"/>
  <c r="I130" i="3"/>
  <c r="J130" i="3"/>
  <c r="K130" i="3"/>
  <c r="I131" i="3"/>
  <c r="J131" i="3"/>
  <c r="K131" i="3" s="1"/>
  <c r="I132" i="3"/>
  <c r="J132" i="3"/>
  <c r="K132" i="3" s="1"/>
  <c r="I133" i="3"/>
  <c r="J133" i="3"/>
  <c r="K133" i="3" s="1"/>
  <c r="I134" i="3"/>
  <c r="J134" i="3"/>
  <c r="K134" i="3"/>
  <c r="I135" i="3"/>
  <c r="J135" i="3"/>
  <c r="K135" i="3" s="1"/>
  <c r="I136" i="3"/>
  <c r="J136" i="3"/>
  <c r="K136" i="3"/>
  <c r="I137" i="3"/>
  <c r="J137" i="3"/>
  <c r="K137" i="3" s="1"/>
  <c r="I138" i="3"/>
  <c r="J138" i="3"/>
  <c r="K138" i="3"/>
  <c r="I139" i="3"/>
  <c r="J139" i="3"/>
  <c r="K139" i="3" s="1"/>
  <c r="I140" i="3"/>
  <c r="J140" i="3"/>
  <c r="K140" i="3" s="1"/>
  <c r="I141" i="3"/>
  <c r="J141" i="3"/>
  <c r="K141" i="3" s="1"/>
  <c r="I142" i="3"/>
  <c r="J142" i="3"/>
  <c r="K142" i="3"/>
  <c r="I143" i="3"/>
  <c r="J143" i="3"/>
  <c r="K143" i="3" s="1"/>
  <c r="I144" i="3"/>
  <c r="J144" i="3"/>
  <c r="K144" i="3" s="1"/>
  <c r="I145" i="3"/>
  <c r="J145" i="3"/>
  <c r="K145" i="3" s="1"/>
  <c r="I146" i="3"/>
  <c r="J146" i="3"/>
  <c r="K146" i="3"/>
  <c r="I147" i="3"/>
  <c r="J147" i="3"/>
  <c r="K147" i="3" s="1"/>
  <c r="I148" i="3"/>
  <c r="J148" i="3"/>
  <c r="K148" i="3"/>
  <c r="I149" i="3"/>
  <c r="J149" i="3"/>
  <c r="K149" i="3" s="1"/>
  <c r="I150" i="3"/>
  <c r="J150" i="3"/>
  <c r="K150" i="3"/>
  <c r="I151" i="3"/>
  <c r="J151" i="3"/>
  <c r="K151" i="3" s="1"/>
  <c r="I152" i="3"/>
  <c r="J152" i="3"/>
  <c r="K152" i="3" s="1"/>
  <c r="I153" i="3"/>
  <c r="J153" i="3"/>
  <c r="K153" i="3" s="1"/>
  <c r="I154" i="3"/>
  <c r="J154" i="3"/>
  <c r="K154" i="3"/>
  <c r="I155" i="3"/>
  <c r="J155" i="3"/>
  <c r="K155" i="3" s="1"/>
  <c r="I156" i="3"/>
  <c r="J156" i="3"/>
  <c r="K156" i="3" s="1"/>
  <c r="I157" i="3"/>
  <c r="J157" i="3"/>
  <c r="K157" i="3" s="1"/>
  <c r="I158" i="3"/>
  <c r="J158" i="3"/>
  <c r="K158" i="3"/>
  <c r="I159" i="3"/>
  <c r="J159" i="3"/>
  <c r="K159" i="3" s="1"/>
  <c r="I160" i="3"/>
  <c r="J160" i="3"/>
  <c r="K160" i="3"/>
  <c r="I161" i="3"/>
  <c r="J161" i="3"/>
  <c r="K161" i="3" s="1"/>
  <c r="I162" i="3"/>
  <c r="J162" i="3"/>
  <c r="K162" i="3"/>
  <c r="I163" i="3"/>
  <c r="J163" i="3"/>
  <c r="K163" i="3" s="1"/>
  <c r="I164" i="3"/>
  <c r="J164" i="3"/>
  <c r="K164" i="3" s="1"/>
  <c r="I165" i="3"/>
  <c r="J165" i="3"/>
  <c r="K165" i="3" s="1"/>
  <c r="I166" i="3"/>
  <c r="J166" i="3"/>
  <c r="K166" i="3"/>
  <c r="I167" i="3"/>
  <c r="J167" i="3"/>
  <c r="K167" i="3" s="1"/>
  <c r="I168" i="3"/>
  <c r="J168" i="3"/>
  <c r="K168" i="3" s="1"/>
  <c r="I169" i="3"/>
  <c r="J169" i="3"/>
  <c r="K169" i="3" s="1"/>
  <c r="I170" i="3"/>
  <c r="J170" i="3"/>
  <c r="K170" i="3"/>
  <c r="I171" i="3"/>
  <c r="J171" i="3"/>
  <c r="K171" i="3" s="1"/>
  <c r="I172" i="3"/>
  <c r="J172" i="3"/>
  <c r="K172" i="3"/>
  <c r="I173" i="3"/>
  <c r="J173" i="3"/>
  <c r="K173" i="3"/>
  <c r="I174" i="3"/>
  <c r="J174" i="3"/>
  <c r="K174" i="3"/>
  <c r="I175" i="3"/>
  <c r="J175" i="3" s="1"/>
  <c r="K175" i="3" s="1"/>
  <c r="I176" i="3"/>
  <c r="J176" i="3"/>
  <c r="K176" i="3"/>
  <c r="I177" i="3"/>
  <c r="J177" i="3" s="1"/>
  <c r="K177" i="3" s="1"/>
  <c r="I178" i="3"/>
  <c r="J178" i="3"/>
  <c r="K178" i="3"/>
  <c r="I179" i="3"/>
  <c r="J179" i="3" s="1"/>
  <c r="K179" i="3" s="1"/>
  <c r="I180" i="3"/>
  <c r="J180" i="3"/>
  <c r="K180" i="3"/>
  <c r="I181" i="3"/>
  <c r="J181" i="3" s="1"/>
  <c r="K181" i="3" s="1"/>
  <c r="I182" i="3"/>
  <c r="J182" i="3"/>
  <c r="K182" i="3"/>
  <c r="I183" i="3"/>
  <c r="J183" i="3" s="1"/>
  <c r="K183" i="3" s="1"/>
  <c r="I184" i="3"/>
  <c r="J184" i="3"/>
  <c r="K184" i="3"/>
  <c r="I185" i="3"/>
  <c r="J185" i="3" s="1"/>
  <c r="K185" i="3" s="1"/>
  <c r="I186" i="3"/>
  <c r="J186" i="3"/>
  <c r="K186" i="3"/>
  <c r="I187" i="3"/>
  <c r="J187" i="3" s="1"/>
  <c r="K187" i="3" s="1"/>
  <c r="I188" i="3"/>
  <c r="J188" i="3"/>
  <c r="K188" i="3"/>
  <c r="I189" i="3"/>
  <c r="J189" i="3" s="1"/>
  <c r="K189" i="3" s="1"/>
  <c r="I190" i="3"/>
  <c r="J190" i="3"/>
  <c r="K190" i="3"/>
  <c r="I191" i="3"/>
  <c r="J191" i="3" s="1"/>
  <c r="K191" i="3" s="1"/>
  <c r="I192" i="3"/>
  <c r="J192" i="3"/>
  <c r="K192" i="3"/>
  <c r="I193" i="3"/>
  <c r="J193" i="3" s="1"/>
  <c r="K193" i="3" s="1"/>
  <c r="I194" i="3"/>
  <c r="J194" i="3"/>
  <c r="K194" i="3"/>
  <c r="I195" i="3"/>
  <c r="J195" i="3" s="1"/>
  <c r="K195" i="3" s="1"/>
  <c r="I196" i="3"/>
  <c r="J196" i="3"/>
  <c r="K196" i="3"/>
  <c r="I197" i="3"/>
  <c r="J197" i="3" s="1"/>
  <c r="K197" i="3" s="1"/>
  <c r="I198" i="3"/>
  <c r="J198" i="3"/>
  <c r="K198" i="3"/>
  <c r="I199" i="3"/>
  <c r="J199" i="3" s="1"/>
  <c r="K199" i="3" s="1"/>
  <c r="I200" i="3"/>
  <c r="J200" i="3"/>
  <c r="K200" i="3"/>
  <c r="I201" i="3"/>
  <c r="J201" i="3" s="1"/>
  <c r="K201" i="3" s="1"/>
  <c r="I202" i="3"/>
  <c r="J202" i="3"/>
  <c r="K202" i="3"/>
  <c r="I203" i="3"/>
  <c r="J203" i="3" s="1"/>
  <c r="K203" i="3" s="1"/>
  <c r="I204" i="3"/>
  <c r="J204" i="3"/>
  <c r="K204" i="3"/>
  <c r="I205" i="3"/>
  <c r="J205" i="3" s="1"/>
  <c r="K205" i="3" s="1"/>
  <c r="I206" i="3"/>
  <c r="J206" i="3"/>
  <c r="K206" i="3"/>
  <c r="I207" i="3"/>
  <c r="J207" i="3" s="1"/>
  <c r="K207" i="3" s="1"/>
  <c r="I208" i="3"/>
  <c r="J208" i="3"/>
  <c r="K208" i="3"/>
  <c r="I209" i="3"/>
  <c r="J209" i="3" s="1"/>
  <c r="K209" i="3" s="1"/>
  <c r="I210" i="3"/>
  <c r="J210" i="3"/>
  <c r="K210" i="3"/>
  <c r="I211" i="3"/>
  <c r="J211" i="3" s="1"/>
  <c r="K211" i="3" s="1"/>
  <c r="I212" i="3"/>
  <c r="J212" i="3"/>
  <c r="K212" i="3"/>
  <c r="I213" i="3"/>
  <c r="J213" i="3" s="1"/>
  <c r="K213" i="3" s="1"/>
  <c r="I214" i="3"/>
  <c r="J214" i="3"/>
  <c r="K214" i="3"/>
  <c r="I215" i="3"/>
  <c r="J215" i="3" s="1"/>
  <c r="K215" i="3" s="1"/>
  <c r="I216" i="3"/>
  <c r="J216" i="3"/>
  <c r="K216" i="3"/>
  <c r="I217" i="3"/>
  <c r="J217" i="3" s="1"/>
  <c r="K217" i="3" s="1"/>
  <c r="I218" i="3"/>
  <c r="J218" i="3"/>
  <c r="K218" i="3"/>
  <c r="I219" i="3"/>
  <c r="J219" i="3" s="1"/>
  <c r="K219" i="3" s="1"/>
  <c r="I220" i="3"/>
  <c r="J220" i="3"/>
  <c r="K220" i="3"/>
  <c r="I221" i="3"/>
  <c r="J221" i="3" s="1"/>
  <c r="K221" i="3" s="1"/>
  <c r="I222" i="3"/>
  <c r="J222" i="3"/>
  <c r="K222" i="3"/>
  <c r="I223" i="3"/>
  <c r="J223" i="3" s="1"/>
  <c r="K223" i="3" s="1"/>
  <c r="I224" i="3"/>
  <c r="J224" i="3"/>
  <c r="K224" i="3"/>
  <c r="I225" i="3"/>
  <c r="J225" i="3" s="1"/>
  <c r="K225" i="3" s="1"/>
  <c r="I226" i="3"/>
  <c r="J226" i="3"/>
  <c r="K226" i="3"/>
  <c r="I227" i="3"/>
  <c r="J227" i="3" s="1"/>
  <c r="K227" i="3" s="1"/>
  <c r="I228" i="3"/>
  <c r="J228" i="3"/>
  <c r="K228" i="3"/>
  <c r="I229" i="3"/>
  <c r="J229" i="3" s="1"/>
  <c r="K229" i="3" s="1"/>
  <c r="I230" i="3"/>
  <c r="J230" i="3"/>
  <c r="K230" i="3"/>
  <c r="I231" i="3"/>
  <c r="J231" i="3" s="1"/>
  <c r="K231" i="3" s="1"/>
  <c r="I232" i="3"/>
  <c r="J232" i="3"/>
  <c r="K232" i="3"/>
  <c r="I233" i="3"/>
  <c r="J233" i="3" s="1"/>
  <c r="K233" i="3" s="1"/>
  <c r="I234" i="3"/>
  <c r="J234" i="3"/>
  <c r="K234" i="3"/>
  <c r="I235" i="3"/>
  <c r="J235" i="3" s="1"/>
  <c r="K235" i="3" s="1"/>
  <c r="I236" i="3"/>
  <c r="J236" i="3"/>
  <c r="K236" i="3"/>
  <c r="I237" i="3"/>
  <c r="J237" i="3" s="1"/>
  <c r="K237" i="3" s="1"/>
  <c r="I238" i="3"/>
  <c r="J238" i="3"/>
  <c r="K238" i="3"/>
  <c r="I239" i="3"/>
  <c r="J239" i="3" s="1"/>
  <c r="K239" i="3" s="1"/>
  <c r="I240" i="3"/>
  <c r="J240" i="3" s="1"/>
  <c r="K240" i="3" s="1"/>
  <c r="I241" i="3"/>
  <c r="J241" i="3" s="1"/>
  <c r="K241" i="3" s="1"/>
  <c r="I242" i="3"/>
  <c r="J242" i="3" s="1"/>
  <c r="K242" i="3" s="1"/>
  <c r="I243" i="3"/>
  <c r="J243" i="3" s="1"/>
  <c r="K243" i="3" s="1"/>
  <c r="I244" i="3"/>
  <c r="J244" i="3" s="1"/>
  <c r="K244" i="3" s="1"/>
  <c r="I245" i="3"/>
  <c r="J245" i="3" s="1"/>
  <c r="K245" i="3" s="1"/>
  <c r="I246" i="3"/>
  <c r="J246" i="3" s="1"/>
  <c r="K246" i="3" s="1"/>
  <c r="I247" i="3"/>
  <c r="J247" i="3" s="1"/>
  <c r="K247" i="3" s="1"/>
  <c r="I248" i="3"/>
  <c r="J248" i="3" s="1"/>
  <c r="K248" i="3" s="1"/>
  <c r="I249" i="3"/>
  <c r="J249" i="3" s="1"/>
  <c r="K249" i="3" s="1"/>
  <c r="I250" i="3"/>
  <c r="J250" i="3" s="1"/>
  <c r="K250" i="3" s="1"/>
  <c r="I251" i="3"/>
  <c r="J251" i="3" s="1"/>
  <c r="K251" i="3" s="1"/>
  <c r="I252" i="3"/>
  <c r="J252" i="3" s="1"/>
  <c r="K252" i="3" s="1"/>
  <c r="I253" i="3"/>
  <c r="J253" i="3" s="1"/>
  <c r="K253" i="3" s="1"/>
  <c r="I254" i="3"/>
  <c r="J254" i="3" s="1"/>
  <c r="K254" i="3" s="1"/>
  <c r="I255" i="3"/>
  <c r="J255" i="3" s="1"/>
  <c r="K255" i="3" s="1"/>
  <c r="I256" i="3"/>
  <c r="J256" i="3" s="1"/>
  <c r="K256" i="3" s="1"/>
  <c r="I257" i="3"/>
  <c r="J257" i="3" s="1"/>
  <c r="K257" i="3" s="1"/>
  <c r="I258" i="3"/>
  <c r="J258" i="3" s="1"/>
  <c r="K258" i="3" s="1"/>
  <c r="I259" i="3"/>
  <c r="J259" i="3" s="1"/>
  <c r="K259" i="3" s="1"/>
  <c r="I260" i="3"/>
  <c r="J260" i="3" s="1"/>
  <c r="K260" i="3" s="1"/>
  <c r="I261" i="3"/>
  <c r="J261" i="3" s="1"/>
  <c r="K261" i="3" s="1"/>
  <c r="I262" i="3"/>
  <c r="J262" i="3" s="1"/>
  <c r="K262" i="3" s="1"/>
  <c r="I263" i="3"/>
  <c r="J263" i="3" s="1"/>
  <c r="K263" i="3" s="1"/>
  <c r="J2" i="3"/>
  <c r="K2" i="3"/>
  <c r="I2" i="3"/>
  <c r="R200" i="1" l="1"/>
  <c r="AA252" i="1"/>
  <c r="U252" i="1"/>
  <c r="AD255" i="1"/>
  <c r="X255" i="1"/>
  <c r="R255" i="1"/>
  <c r="P255" i="1"/>
  <c r="AD253" i="1"/>
  <c r="X253" i="1"/>
  <c r="R253" i="1"/>
  <c r="P249" i="1"/>
  <c r="P243" i="1"/>
  <c r="P237" i="1"/>
  <c r="P231" i="1"/>
  <c r="P225" i="1"/>
  <c r="P219" i="1"/>
  <c r="AC227" i="1"/>
  <c r="W227" i="1"/>
  <c r="Q227" i="1"/>
  <c r="AA226" i="1"/>
  <c r="U226" i="1"/>
  <c r="AE225" i="1"/>
  <c r="Y225" i="1"/>
  <c r="S225" i="1"/>
  <c r="AC224" i="1"/>
  <c r="W224" i="1"/>
  <c r="Q224" i="1"/>
  <c r="AC221" i="1"/>
  <c r="W221" i="1"/>
  <c r="Q221" i="1"/>
  <c r="AA220" i="1"/>
  <c r="U220" i="1"/>
  <c r="AE219" i="1"/>
  <c r="Y219" i="1"/>
  <c r="S219" i="1"/>
  <c r="AC218" i="1"/>
  <c r="W218" i="1"/>
  <c r="Q218" i="1"/>
  <c r="AC215" i="1"/>
  <c r="W215" i="1"/>
  <c r="Q215" i="1"/>
  <c r="AA214" i="1"/>
  <c r="U214" i="1"/>
  <c r="AE213" i="1"/>
  <c r="Y213" i="1"/>
  <c r="S213" i="1"/>
  <c r="AC212" i="1"/>
  <c r="W212" i="1"/>
  <c r="Q212" i="1"/>
  <c r="AC209" i="1"/>
  <c r="W209" i="1"/>
  <c r="Q209" i="1"/>
  <c r="AA208" i="1"/>
  <c r="U208" i="1"/>
  <c r="AE207" i="1"/>
  <c r="Y207" i="1"/>
  <c r="S207" i="1"/>
  <c r="AC206" i="1"/>
  <c r="W206" i="1"/>
  <c r="Q206" i="1"/>
  <c r="AC203" i="1"/>
  <c r="W203" i="1"/>
  <c r="Q203" i="1"/>
  <c r="AA202" i="1"/>
  <c r="U202" i="1"/>
  <c r="AE201" i="1"/>
  <c r="Y201" i="1"/>
  <c r="S201" i="1"/>
  <c r="AC200" i="1"/>
  <c r="W200" i="1"/>
  <c r="Q200" i="1"/>
  <c r="AC197" i="1"/>
  <c r="W197" i="1"/>
  <c r="Q197" i="1"/>
  <c r="AA196" i="1"/>
  <c r="U196" i="1"/>
  <c r="AE195" i="1"/>
  <c r="Y195" i="1"/>
  <c r="S195" i="1"/>
  <c r="AC194" i="1"/>
  <c r="W194" i="1"/>
  <c r="Q194" i="1"/>
  <c r="AC191" i="1"/>
  <c r="W191" i="1"/>
  <c r="Q191" i="1"/>
  <c r="AA190" i="1"/>
  <c r="U190" i="1"/>
  <c r="AE189" i="1"/>
  <c r="Y189" i="1"/>
  <c r="S189" i="1"/>
  <c r="AC188" i="1"/>
  <c r="W188" i="1"/>
  <c r="Q188" i="1"/>
  <c r="AC185" i="1"/>
  <c r="W185" i="1"/>
  <c r="Q185" i="1"/>
  <c r="AA184" i="1"/>
  <c r="U184" i="1"/>
  <c r="AE183" i="1"/>
  <c r="Y183" i="1"/>
  <c r="S183" i="1"/>
  <c r="AC182" i="1"/>
  <c r="W182" i="1"/>
  <c r="Q182" i="1"/>
  <c r="AC179" i="1"/>
  <c r="W179" i="1"/>
  <c r="Q179" i="1"/>
  <c r="AA178" i="1"/>
  <c r="U178" i="1"/>
  <c r="AE177" i="1"/>
  <c r="Y177" i="1"/>
  <c r="S177" i="1"/>
  <c r="AC176" i="1"/>
  <c r="W176" i="1"/>
  <c r="Q176" i="1"/>
  <c r="AC173" i="1"/>
  <c r="W173" i="1"/>
  <c r="Q173" i="1"/>
  <c r="AA172" i="1"/>
  <c r="U172" i="1"/>
  <c r="AE171" i="1"/>
  <c r="Y171" i="1"/>
  <c r="S171" i="1"/>
  <c r="AC170" i="1"/>
  <c r="W170" i="1"/>
  <c r="Q170" i="1"/>
  <c r="AC167" i="1"/>
  <c r="W167" i="1"/>
  <c r="Q167" i="1"/>
  <c r="AA166" i="1"/>
  <c r="U166" i="1"/>
  <c r="AE165" i="1"/>
  <c r="Y165" i="1"/>
  <c r="S165" i="1"/>
  <c r="AC164" i="1"/>
  <c r="W164" i="1"/>
  <c r="Q164" i="1"/>
  <c r="AC161" i="1"/>
  <c r="W161" i="1"/>
  <c r="Q161" i="1"/>
  <c r="AA160" i="1"/>
  <c r="U160" i="1"/>
  <c r="AE159" i="1"/>
  <c r="Y159" i="1"/>
  <c r="S159" i="1"/>
  <c r="AC158" i="1"/>
  <c r="W158" i="1"/>
  <c r="Q158" i="1"/>
  <c r="AC155" i="1"/>
  <c r="W155" i="1"/>
  <c r="Q155" i="1"/>
  <c r="AA154" i="1"/>
  <c r="U154" i="1"/>
  <c r="AE153" i="1"/>
  <c r="Y153" i="1"/>
  <c r="S153" i="1"/>
  <c r="AC152" i="1"/>
  <c r="W152" i="1"/>
  <c r="Q152" i="1"/>
  <c r="AC149" i="1"/>
  <c r="W149" i="1"/>
  <c r="Q149" i="1"/>
  <c r="AA148" i="1"/>
  <c r="U148" i="1"/>
  <c r="AE147" i="1"/>
  <c r="Y147" i="1"/>
  <c r="S147" i="1"/>
  <c r="AC146" i="1"/>
  <c r="W146" i="1"/>
  <c r="Q146" i="1"/>
  <c r="AC143" i="1"/>
  <c r="W143" i="1"/>
  <c r="Q143" i="1"/>
  <c r="AA142" i="1"/>
  <c r="U142" i="1"/>
  <c r="AE141" i="1"/>
  <c r="Y141" i="1"/>
  <c r="S141" i="1"/>
  <c r="AC140" i="1"/>
  <c r="W140" i="1"/>
  <c r="Q140" i="1"/>
  <c r="AC137" i="1"/>
  <c r="W137" i="1"/>
  <c r="Q137" i="1"/>
  <c r="AA136" i="1"/>
  <c r="U136" i="1"/>
  <c r="AE135" i="1"/>
  <c r="Y135" i="1"/>
  <c r="S135" i="1"/>
  <c r="AC134" i="1"/>
  <c r="W134" i="1"/>
  <c r="Q134" i="1"/>
  <c r="AC131" i="1"/>
  <c r="W131" i="1"/>
  <c r="Q131" i="1"/>
  <c r="AA130" i="1"/>
  <c r="U130" i="1"/>
  <c r="AE129" i="1"/>
  <c r="Y129" i="1"/>
  <c r="S129" i="1"/>
  <c r="AC128" i="1"/>
  <c r="W128" i="1"/>
  <c r="Q128" i="1"/>
  <c r="AC125" i="1"/>
  <c r="W125" i="1"/>
  <c r="Q125" i="1"/>
  <c r="AA124" i="1"/>
  <c r="U124" i="1"/>
  <c r="AE123" i="1"/>
  <c r="Y123" i="1"/>
  <c r="S123" i="1"/>
  <c r="AC122" i="1"/>
  <c r="W122" i="1"/>
  <c r="Q122" i="1"/>
  <c r="AC119" i="1"/>
  <c r="W119" i="1"/>
  <c r="Q119" i="1"/>
  <c r="AA118" i="1"/>
  <c r="U118" i="1"/>
  <c r="AE117" i="1"/>
  <c r="Y117" i="1"/>
  <c r="S117" i="1"/>
  <c r="AC116" i="1"/>
  <c r="W116" i="1"/>
  <c r="Q116" i="1"/>
  <c r="AC113" i="1"/>
  <c r="W113" i="1"/>
  <c r="Q113" i="1"/>
  <c r="AA112" i="1"/>
  <c r="U112" i="1"/>
  <c r="AE111" i="1"/>
  <c r="Y111" i="1"/>
  <c r="S111" i="1"/>
  <c r="AC110" i="1"/>
  <c r="W110" i="1"/>
  <c r="Q110" i="1"/>
  <c r="AC107" i="1"/>
  <c r="W107" i="1"/>
  <c r="Q107" i="1"/>
  <c r="AA106" i="1"/>
  <c r="U106" i="1"/>
  <c r="AE105" i="1"/>
  <c r="Y105" i="1"/>
  <c r="S105" i="1"/>
  <c r="AC104" i="1"/>
  <c r="P213" i="1"/>
  <c r="P207" i="1"/>
  <c r="P201" i="1"/>
  <c r="P195" i="1"/>
  <c r="P189" i="1"/>
  <c r="W104" i="1"/>
  <c r="Q104" i="1"/>
  <c r="AC101" i="1"/>
  <c r="W101" i="1"/>
  <c r="Q101" i="1"/>
  <c r="AA100" i="1"/>
  <c r="U100" i="1"/>
  <c r="AE99" i="1"/>
  <c r="Y99" i="1"/>
  <c r="S99" i="1"/>
  <c r="AC98" i="1"/>
  <c r="W98" i="1"/>
  <c r="Q98" i="1"/>
  <c r="AC95" i="1"/>
  <c r="W95" i="1"/>
  <c r="Q95" i="1"/>
  <c r="AA94" i="1"/>
  <c r="U94" i="1"/>
  <c r="AE93" i="1"/>
  <c r="Y93" i="1"/>
  <c r="S93" i="1"/>
  <c r="AC92" i="1"/>
  <c r="W92" i="1"/>
  <c r="Q92" i="1"/>
  <c r="AC89" i="1"/>
  <c r="W89" i="1"/>
  <c r="Q89" i="1"/>
  <c r="AA88" i="1"/>
  <c r="U88" i="1"/>
  <c r="AA21" i="1"/>
  <c r="U21" i="1"/>
  <c r="AA15" i="1"/>
  <c r="U15" i="1"/>
  <c r="AA9" i="1"/>
  <c r="U9" i="1"/>
  <c r="AA3" i="1"/>
  <c r="U3" i="1"/>
  <c r="AE87" i="1"/>
  <c r="Y87" i="1"/>
  <c r="S87" i="1"/>
  <c r="AC86" i="1"/>
  <c r="W86" i="1"/>
  <c r="Q86" i="1"/>
  <c r="AC83" i="1"/>
  <c r="W83" i="1"/>
  <c r="Q83" i="1"/>
  <c r="AA82" i="1"/>
  <c r="U82" i="1"/>
  <c r="AE81" i="1"/>
  <c r="Y81" i="1"/>
  <c r="S81" i="1"/>
  <c r="AC80" i="1"/>
  <c r="W80" i="1"/>
  <c r="Q80" i="1"/>
  <c r="AC77" i="1"/>
  <c r="W77" i="1"/>
  <c r="Q77" i="1"/>
  <c r="AA76" i="1"/>
  <c r="U76" i="1"/>
  <c r="AE75" i="1"/>
  <c r="Y75" i="1"/>
  <c r="S75" i="1"/>
  <c r="AC74" i="1"/>
  <c r="W74" i="1"/>
  <c r="Q74" i="1"/>
  <c r="AC71" i="1"/>
  <c r="W71" i="1"/>
  <c r="Q71" i="1"/>
  <c r="AA70" i="1"/>
  <c r="U70" i="1"/>
  <c r="AE69" i="1"/>
  <c r="Y69" i="1"/>
  <c r="S69" i="1"/>
  <c r="AC68" i="1"/>
  <c r="W68" i="1"/>
  <c r="Q68" i="1"/>
  <c r="AC65" i="1"/>
  <c r="W65" i="1"/>
  <c r="Q65" i="1"/>
  <c r="AA64" i="1"/>
  <c r="U64" i="1"/>
  <c r="AE63" i="1"/>
  <c r="Y63" i="1"/>
  <c r="S63" i="1"/>
  <c r="AC62" i="1"/>
  <c r="W62" i="1"/>
  <c r="Q62" i="1"/>
  <c r="AC59" i="1"/>
  <c r="W59" i="1"/>
  <c r="Q59" i="1"/>
  <c r="AA58" i="1"/>
  <c r="U58" i="1"/>
  <c r="AE57" i="1"/>
  <c r="Y57" i="1"/>
  <c r="S57" i="1"/>
  <c r="AC56" i="1"/>
  <c r="W56" i="1"/>
  <c r="Q56" i="1"/>
  <c r="AC53" i="1"/>
  <c r="W53" i="1"/>
  <c r="Q53" i="1"/>
  <c r="AA52" i="1"/>
  <c r="U52" i="1"/>
  <c r="AE51" i="1"/>
  <c r="Y51" i="1"/>
  <c r="S51" i="1"/>
  <c r="AC50" i="1"/>
  <c r="W50" i="1"/>
  <c r="Q50" i="1"/>
  <c r="AA49" i="1"/>
  <c r="U49" i="1"/>
  <c r="AC47" i="1"/>
  <c r="W47" i="1"/>
  <c r="Q47" i="1"/>
  <c r="AA46" i="1"/>
  <c r="U46" i="1"/>
  <c r="AE45" i="1"/>
  <c r="Y45" i="1"/>
  <c r="S45" i="1"/>
  <c r="AC44" i="1"/>
  <c r="W44" i="1"/>
  <c r="Q44" i="1"/>
  <c r="P183" i="1"/>
  <c r="P177" i="1"/>
  <c r="P171" i="1"/>
  <c r="P165" i="1"/>
  <c r="P159" i="1"/>
  <c r="P153" i="1"/>
  <c r="P147" i="1"/>
  <c r="P141" i="1"/>
  <c r="P135" i="1"/>
  <c r="P129" i="1"/>
  <c r="P123" i="1"/>
  <c r="P117" i="1"/>
  <c r="P111" i="1"/>
  <c r="P105" i="1"/>
  <c r="P99" i="1"/>
  <c r="P93" i="1"/>
  <c r="P87" i="1"/>
  <c r="P81" i="1"/>
  <c r="P75" i="1"/>
  <c r="P69" i="1"/>
  <c r="P63" i="1"/>
  <c r="P57" i="1"/>
  <c r="P51" i="1"/>
  <c r="P45" i="1"/>
  <c r="P39" i="1"/>
  <c r="P33" i="1"/>
  <c r="P27" i="1"/>
  <c r="P21" i="1"/>
  <c r="P15" i="1"/>
  <c r="P9" i="1"/>
  <c r="P3" i="1"/>
  <c r="AA255" i="1"/>
  <c r="U255" i="1"/>
  <c r="AA249" i="1"/>
  <c r="U249" i="1"/>
  <c r="AA243" i="1"/>
  <c r="U243" i="1"/>
  <c r="AA237" i="1"/>
  <c r="U237" i="1"/>
  <c r="AA231" i="1"/>
  <c r="U231" i="1"/>
  <c r="AA225" i="1"/>
  <c r="U225" i="1"/>
  <c r="AA219" i="1"/>
  <c r="U219" i="1"/>
  <c r="AA213" i="1"/>
  <c r="U213" i="1"/>
  <c r="AA207" i="1"/>
  <c r="U207" i="1"/>
  <c r="AA201" i="1"/>
  <c r="U201" i="1"/>
  <c r="AA195" i="1"/>
  <c r="U195" i="1"/>
  <c r="AA189" i="1"/>
  <c r="U189" i="1"/>
  <c r="AA183" i="1"/>
  <c r="U183" i="1"/>
  <c r="AA177" i="1"/>
  <c r="U177" i="1"/>
  <c r="AA171" i="1"/>
  <c r="U171" i="1"/>
  <c r="AA165" i="1"/>
  <c r="U165" i="1"/>
  <c r="AA159" i="1"/>
  <c r="U159" i="1"/>
  <c r="AA153" i="1"/>
  <c r="U153" i="1"/>
  <c r="AA157" i="1"/>
  <c r="U157" i="1"/>
  <c r="AA151" i="1"/>
  <c r="U151" i="1"/>
  <c r="AA145" i="1"/>
  <c r="U145" i="1"/>
  <c r="AA139" i="1"/>
  <c r="U139" i="1"/>
  <c r="AA133" i="1"/>
  <c r="U133" i="1"/>
  <c r="AA127" i="1"/>
  <c r="U127" i="1"/>
  <c r="AA121" i="1"/>
  <c r="U121" i="1"/>
  <c r="AA115" i="1"/>
  <c r="U115" i="1"/>
  <c r="AA109" i="1"/>
  <c r="U109" i="1"/>
  <c r="AA103" i="1"/>
  <c r="U103" i="1"/>
  <c r="AA97" i="1"/>
  <c r="U97" i="1"/>
  <c r="AA91" i="1"/>
  <c r="U91" i="1"/>
  <c r="AA85" i="1"/>
  <c r="U85" i="1"/>
  <c r="AA79" i="1"/>
  <c r="U79" i="1"/>
  <c r="AA73" i="1"/>
  <c r="U73" i="1"/>
  <c r="AA67" i="1"/>
  <c r="U67" i="1"/>
  <c r="AA61" i="1"/>
  <c r="U61" i="1"/>
  <c r="AA55" i="1"/>
  <c r="U55" i="1"/>
  <c r="U253" i="1"/>
  <c r="AA247" i="1"/>
  <c r="AA235" i="1"/>
  <c r="U223" i="1"/>
  <c r="U217" i="1"/>
  <c r="AA211" i="1"/>
  <c r="AA205" i="1"/>
  <c r="AA199" i="1"/>
  <c r="AA193" i="1"/>
  <c r="U187" i="1"/>
  <c r="U181" i="1"/>
  <c r="U175" i="1"/>
  <c r="U169" i="1"/>
  <c r="AA163" i="1"/>
  <c r="AA253" i="1"/>
  <c r="U241" i="1"/>
  <c r="U235" i="1"/>
  <c r="AA229" i="1"/>
  <c r="AA217" i="1"/>
  <c r="U211" i="1"/>
  <c r="U205" i="1"/>
  <c r="U199" i="1"/>
  <c r="U193" i="1"/>
  <c r="AA187" i="1"/>
  <c r="AA181" i="1"/>
  <c r="AA175" i="1"/>
  <c r="AA169" i="1"/>
  <c r="U163" i="1"/>
  <c r="AA251" i="1"/>
  <c r="U251" i="1"/>
  <c r="AA245" i="1"/>
  <c r="U245" i="1"/>
  <c r="AA239" i="1"/>
  <c r="U239" i="1"/>
  <c r="AA233" i="1"/>
  <c r="U233" i="1"/>
  <c r="AA227" i="1"/>
  <c r="U227" i="1"/>
  <c r="AA221" i="1"/>
  <c r="U221" i="1"/>
  <c r="AA215" i="1"/>
  <c r="U215" i="1"/>
  <c r="AA209" i="1"/>
  <c r="U209" i="1"/>
  <c r="AA203" i="1"/>
  <c r="U203" i="1"/>
  <c r="U247" i="1"/>
  <c r="AA241" i="1"/>
  <c r="U229" i="1"/>
  <c r="AA223" i="1"/>
  <c r="AA2" i="1"/>
  <c r="AD322" i="1"/>
  <c r="X322" i="1"/>
  <c r="R322" i="1"/>
  <c r="AD250" i="1"/>
  <c r="X250" i="1"/>
  <c r="R250" i="1"/>
  <c r="AD244" i="1"/>
  <c r="X244" i="1"/>
  <c r="R244" i="1"/>
  <c r="AD238" i="1"/>
  <c r="X238" i="1"/>
  <c r="R238" i="1"/>
  <c r="AD232" i="1"/>
  <c r="X232" i="1"/>
  <c r="R232" i="1"/>
  <c r="AD226" i="1"/>
  <c r="X226" i="1"/>
  <c r="R226" i="1"/>
  <c r="AD220" i="1"/>
  <c r="X220" i="1"/>
  <c r="R220" i="1"/>
  <c r="AD214" i="1"/>
  <c r="X214" i="1"/>
  <c r="R214" i="1"/>
  <c r="AD208" i="1"/>
  <c r="X208" i="1"/>
  <c r="R208" i="1"/>
  <c r="AD202" i="1"/>
  <c r="X202" i="1"/>
  <c r="R202" i="1"/>
  <c r="AD196" i="1"/>
  <c r="X196" i="1"/>
  <c r="R196" i="1"/>
  <c r="AD190" i="1"/>
  <c r="X190" i="1"/>
  <c r="R190" i="1"/>
  <c r="AD184" i="1"/>
  <c r="X184" i="1"/>
  <c r="R184" i="1"/>
  <c r="AD178" i="1"/>
  <c r="X178" i="1"/>
  <c r="R178" i="1"/>
  <c r="AD172" i="1"/>
  <c r="X172" i="1"/>
  <c r="AA147" i="1"/>
  <c r="U147" i="1"/>
  <c r="AA141" i="1"/>
  <c r="U141" i="1"/>
  <c r="AA135" i="1"/>
  <c r="U135" i="1"/>
  <c r="AA129" i="1"/>
  <c r="U129" i="1"/>
  <c r="AA123" i="1"/>
  <c r="U123" i="1"/>
  <c r="AA117" i="1"/>
  <c r="U117" i="1"/>
  <c r="AA111" i="1"/>
  <c r="U111" i="1"/>
  <c r="AA105" i="1"/>
  <c r="U105" i="1"/>
  <c r="AA99" i="1"/>
  <c r="U99" i="1"/>
  <c r="AA93" i="1"/>
  <c r="U93" i="1"/>
  <c r="AA87" i="1"/>
  <c r="U87" i="1"/>
  <c r="AA81" i="1"/>
  <c r="U81" i="1"/>
  <c r="AA75" i="1"/>
  <c r="U75" i="1"/>
  <c r="AA69" i="1"/>
  <c r="U69" i="1"/>
  <c r="AA63" i="1"/>
  <c r="U63" i="1"/>
  <c r="AA57" i="1"/>
  <c r="U57" i="1"/>
  <c r="AA51" i="1"/>
  <c r="U51" i="1"/>
  <c r="AA45" i="1"/>
  <c r="U45" i="1"/>
  <c r="AA39" i="1"/>
  <c r="U39" i="1"/>
  <c r="AA33" i="1"/>
  <c r="U33" i="1"/>
  <c r="AA27" i="1"/>
  <c r="U27" i="1"/>
  <c r="AA43" i="1"/>
  <c r="U43" i="1"/>
  <c r="AC41" i="1"/>
  <c r="AA197" i="1"/>
  <c r="U197" i="1"/>
  <c r="AA191" i="1"/>
  <c r="U191" i="1"/>
  <c r="AA185" i="1"/>
  <c r="U185" i="1"/>
  <c r="AA179" i="1"/>
  <c r="U179" i="1"/>
  <c r="AA173" i="1"/>
  <c r="U173" i="1"/>
  <c r="AA167" i="1"/>
  <c r="U167" i="1"/>
  <c r="AA161" i="1"/>
  <c r="U161" i="1"/>
  <c r="AA155" i="1"/>
  <c r="U155" i="1"/>
  <c r="AA149" i="1"/>
  <c r="U149" i="1"/>
  <c r="AA143" i="1"/>
  <c r="U143" i="1"/>
  <c r="AA137" i="1"/>
  <c r="U137" i="1"/>
  <c r="AA131" i="1"/>
  <c r="U131" i="1"/>
  <c r="AA125" i="1"/>
  <c r="U125" i="1"/>
  <c r="AA119" i="1"/>
  <c r="U119" i="1"/>
  <c r="AA113" i="1"/>
  <c r="U113" i="1"/>
  <c r="AA107" i="1"/>
  <c r="U107" i="1"/>
  <c r="AA101" i="1"/>
  <c r="U101" i="1"/>
  <c r="AA95" i="1"/>
  <c r="U95" i="1"/>
  <c r="AA89" i="1"/>
  <c r="U89" i="1"/>
  <c r="AA83" i="1"/>
  <c r="U83" i="1"/>
  <c r="R172" i="1"/>
  <c r="AD166" i="1"/>
  <c r="X166" i="1"/>
  <c r="R166" i="1"/>
  <c r="AD160" i="1"/>
  <c r="X160" i="1"/>
  <c r="R160" i="1"/>
  <c r="AD154" i="1"/>
  <c r="X154" i="1"/>
  <c r="R154" i="1"/>
  <c r="AD148" i="1"/>
  <c r="X148" i="1"/>
  <c r="R148" i="1"/>
  <c r="AD142" i="1"/>
  <c r="X142" i="1"/>
  <c r="R142" i="1"/>
  <c r="AD136" i="1"/>
  <c r="X136" i="1"/>
  <c r="R136" i="1"/>
  <c r="AD130" i="1"/>
  <c r="X130" i="1"/>
  <c r="R130" i="1"/>
  <c r="AD124" i="1"/>
  <c r="X124" i="1"/>
  <c r="R124" i="1"/>
  <c r="AD118" i="1"/>
  <c r="X118" i="1"/>
  <c r="R118" i="1"/>
  <c r="AD112" i="1"/>
  <c r="X112" i="1"/>
  <c r="R112" i="1"/>
  <c r="AD106" i="1"/>
  <c r="X106" i="1"/>
  <c r="R106" i="1"/>
  <c r="AD100" i="1"/>
  <c r="X100" i="1"/>
  <c r="R100" i="1"/>
  <c r="AD94" i="1"/>
  <c r="X94" i="1"/>
  <c r="R94" i="1"/>
  <c r="AD88" i="1"/>
  <c r="X88" i="1"/>
  <c r="R88" i="1"/>
  <c r="AD82" i="1"/>
  <c r="X82" i="1"/>
  <c r="R82" i="1"/>
  <c r="AD76" i="1"/>
  <c r="X76" i="1"/>
  <c r="R76" i="1"/>
  <c r="AD70" i="1"/>
  <c r="X70" i="1"/>
  <c r="R70" i="1"/>
  <c r="AD64" i="1"/>
  <c r="X64" i="1"/>
  <c r="R64" i="1"/>
  <c r="AD58" i="1"/>
  <c r="X58" i="1"/>
  <c r="R58" i="1"/>
  <c r="AD52" i="1"/>
  <c r="X52" i="1"/>
  <c r="R52" i="1"/>
  <c r="AD46" i="1"/>
  <c r="X46" i="1"/>
  <c r="R46" i="1"/>
  <c r="AD40" i="1"/>
  <c r="X40" i="1"/>
  <c r="R40" i="1"/>
  <c r="AD34" i="1"/>
  <c r="X34" i="1"/>
  <c r="R34" i="1"/>
  <c r="AD28" i="1"/>
  <c r="X28" i="1"/>
  <c r="R28" i="1"/>
  <c r="AD22" i="1"/>
  <c r="X22" i="1"/>
  <c r="R22" i="1"/>
  <c r="AD16" i="1"/>
  <c r="X16" i="1"/>
  <c r="R16" i="1"/>
  <c r="AD10" i="1"/>
  <c r="X10" i="1"/>
  <c r="R10" i="1"/>
  <c r="AD4" i="1"/>
  <c r="X4" i="1"/>
  <c r="R4" i="1"/>
  <c r="W41" i="1"/>
  <c r="Q41" i="1"/>
  <c r="AA40" i="1"/>
  <c r="U40" i="1"/>
  <c r="AE39" i="1"/>
  <c r="Y39" i="1"/>
  <c r="S39" i="1"/>
  <c r="AC38" i="1"/>
  <c r="W38" i="1"/>
  <c r="Q38" i="1"/>
  <c r="AA37" i="1"/>
  <c r="U37" i="1"/>
  <c r="AC35" i="1"/>
  <c r="W35" i="1"/>
  <c r="Q35" i="1"/>
  <c r="AA34" i="1"/>
  <c r="U34" i="1"/>
  <c r="AE33" i="1"/>
  <c r="Y33" i="1"/>
  <c r="S33" i="1"/>
  <c r="AC32" i="1"/>
  <c r="W32" i="1"/>
  <c r="Q32" i="1"/>
  <c r="AA31" i="1"/>
  <c r="U31" i="1"/>
  <c r="AC29" i="1"/>
  <c r="W29" i="1"/>
  <c r="Q29" i="1"/>
  <c r="AA28" i="1"/>
  <c r="U28" i="1"/>
  <c r="AE27" i="1"/>
  <c r="Y27" i="1"/>
  <c r="S27" i="1"/>
  <c r="AC26" i="1"/>
  <c r="W26" i="1"/>
  <c r="Q26" i="1"/>
  <c r="AA25" i="1"/>
  <c r="U25" i="1"/>
  <c r="AC23" i="1"/>
  <c r="W23" i="1"/>
  <c r="Q23" i="1"/>
  <c r="AA22" i="1"/>
  <c r="U22" i="1"/>
  <c r="AE21" i="1"/>
  <c r="Y21" i="1"/>
  <c r="S21" i="1"/>
  <c r="AC20" i="1"/>
  <c r="W20" i="1"/>
  <c r="Q20" i="1"/>
  <c r="AA19" i="1"/>
  <c r="U19" i="1"/>
  <c r="AC17" i="1"/>
  <c r="W17" i="1"/>
  <c r="Q17" i="1"/>
  <c r="AA16" i="1"/>
  <c r="U16" i="1"/>
  <c r="AE15" i="1"/>
  <c r="Y15" i="1"/>
  <c r="S15" i="1"/>
  <c r="AC14" i="1"/>
  <c r="W14" i="1"/>
  <c r="Q14" i="1"/>
  <c r="AA13" i="1"/>
  <c r="U13" i="1"/>
  <c r="AC11" i="1"/>
  <c r="W11" i="1"/>
  <c r="Q11" i="1"/>
  <c r="AA10" i="1"/>
  <c r="U10" i="1"/>
  <c r="AE9" i="1"/>
  <c r="Y9" i="1"/>
  <c r="S9" i="1"/>
  <c r="AC8" i="1"/>
  <c r="W8" i="1"/>
  <c r="Q8" i="1"/>
  <c r="AA7" i="1"/>
  <c r="U7" i="1"/>
  <c r="AC5" i="1"/>
  <c r="W5" i="1"/>
  <c r="Q5" i="1"/>
  <c r="AA4" i="1"/>
  <c r="U4" i="1"/>
  <c r="AE3" i="1"/>
  <c r="Y3" i="1"/>
  <c r="S3" i="1"/>
  <c r="AB253" i="1"/>
  <c r="V253" i="1"/>
  <c r="AB247" i="1"/>
  <c r="V247" i="1"/>
  <c r="AB241" i="1"/>
  <c r="V241" i="1"/>
  <c r="AB235" i="1"/>
  <c r="V235" i="1"/>
  <c r="AB229" i="1"/>
  <c r="V229" i="1"/>
  <c r="AB223" i="1"/>
  <c r="V223" i="1"/>
  <c r="AB217" i="1"/>
  <c r="V217" i="1"/>
  <c r="AB211" i="1"/>
  <c r="V211" i="1"/>
  <c r="AB205" i="1"/>
  <c r="V205" i="1"/>
  <c r="AB199" i="1"/>
  <c r="V199" i="1"/>
  <c r="AB193" i="1"/>
  <c r="V193" i="1"/>
  <c r="AB187" i="1"/>
  <c r="V187" i="1"/>
  <c r="AB181" i="1"/>
  <c r="V181" i="1"/>
  <c r="AB175" i="1"/>
  <c r="V175" i="1"/>
  <c r="AB169" i="1"/>
  <c r="V169" i="1"/>
  <c r="AB163" i="1"/>
  <c r="V163" i="1"/>
  <c r="AB157" i="1"/>
  <c r="V157" i="1"/>
  <c r="AB151" i="1"/>
  <c r="V151" i="1"/>
  <c r="AB145" i="1"/>
  <c r="V145" i="1"/>
  <c r="AB139" i="1"/>
  <c r="V139" i="1"/>
  <c r="AB133" i="1"/>
  <c r="V133" i="1"/>
  <c r="AE252" i="1"/>
  <c r="Y252" i="1"/>
  <c r="S252" i="1"/>
  <c r="AE246" i="1"/>
  <c r="Y246" i="1"/>
  <c r="S246" i="1"/>
  <c r="AE240" i="1"/>
  <c r="Y240" i="1"/>
  <c r="S240" i="1"/>
  <c r="AE234" i="1"/>
  <c r="Y234" i="1"/>
  <c r="S234" i="1"/>
  <c r="AE228" i="1"/>
  <c r="Y228" i="1"/>
  <c r="S228" i="1"/>
  <c r="AE222" i="1"/>
  <c r="Y222" i="1"/>
  <c r="S222" i="1"/>
  <c r="AE216" i="1"/>
  <c r="Y216" i="1"/>
  <c r="S216" i="1"/>
  <c r="AE210" i="1"/>
  <c r="Y210" i="1"/>
  <c r="S210" i="1"/>
  <c r="AE204" i="1"/>
  <c r="Y204" i="1"/>
  <c r="S204" i="1"/>
  <c r="AE198" i="1"/>
  <c r="Y198" i="1"/>
  <c r="S198" i="1"/>
  <c r="AE192" i="1"/>
  <c r="Y192" i="1"/>
  <c r="S192" i="1"/>
  <c r="AE186" i="1"/>
  <c r="Y186" i="1"/>
  <c r="S186" i="1"/>
  <c r="AE180" i="1"/>
  <c r="Y180" i="1"/>
  <c r="S180" i="1"/>
  <c r="AE174" i="1"/>
  <c r="Y174" i="1"/>
  <c r="S174" i="1"/>
  <c r="AE168" i="1"/>
  <c r="Y168" i="1"/>
  <c r="S168" i="1"/>
  <c r="AE162" i="1"/>
  <c r="Y162" i="1"/>
  <c r="S162" i="1"/>
  <c r="AE156" i="1"/>
  <c r="Y156" i="1"/>
  <c r="S156" i="1"/>
  <c r="AE150" i="1"/>
  <c r="Y150" i="1"/>
  <c r="S150" i="1"/>
  <c r="AE144" i="1"/>
  <c r="Y144" i="1"/>
  <c r="S144" i="1"/>
  <c r="AE138" i="1"/>
  <c r="Y138" i="1"/>
  <c r="S138" i="1"/>
  <c r="AE132" i="1"/>
  <c r="AB254" i="1"/>
  <c r="V254" i="1"/>
  <c r="P254" i="1"/>
  <c r="Z253" i="1"/>
  <c r="T253" i="1"/>
  <c r="AD252" i="1"/>
  <c r="X252" i="1"/>
  <c r="R252" i="1"/>
  <c r="AB251" i="1"/>
  <c r="V251" i="1"/>
  <c r="P251" i="1"/>
  <c r="AD249" i="1"/>
  <c r="X249" i="1"/>
  <c r="R249" i="1"/>
  <c r="AB248" i="1"/>
  <c r="V248" i="1"/>
  <c r="P248" i="1"/>
  <c r="Z247" i="1"/>
  <c r="T247" i="1"/>
  <c r="AD246" i="1"/>
  <c r="X246" i="1"/>
  <c r="R246" i="1"/>
  <c r="AB245" i="1"/>
  <c r="V245" i="1"/>
  <c r="P245" i="1"/>
  <c r="AD243" i="1"/>
  <c r="X243" i="1"/>
  <c r="R243" i="1"/>
  <c r="AB242" i="1"/>
  <c r="V242" i="1"/>
  <c r="P242" i="1"/>
  <c r="Z241" i="1"/>
  <c r="T241" i="1"/>
  <c r="AD240" i="1"/>
  <c r="X240" i="1"/>
  <c r="R240" i="1"/>
  <c r="AB239" i="1"/>
  <c r="V239" i="1"/>
  <c r="P239" i="1"/>
  <c r="AD237" i="1"/>
  <c r="X237" i="1"/>
  <c r="R237" i="1"/>
  <c r="AB236" i="1"/>
  <c r="V236" i="1"/>
  <c r="P236" i="1"/>
  <c r="Z235" i="1"/>
  <c r="T235" i="1"/>
  <c r="AD234" i="1"/>
  <c r="X234" i="1"/>
  <c r="R234" i="1"/>
  <c r="AB233" i="1"/>
  <c r="V233" i="1"/>
  <c r="P233" i="1"/>
  <c r="AD231" i="1"/>
  <c r="X231" i="1"/>
  <c r="R231" i="1"/>
  <c r="AB230" i="1"/>
  <c r="V230" i="1"/>
  <c r="P230" i="1"/>
  <c r="Z229" i="1"/>
  <c r="T229" i="1"/>
  <c r="AD228" i="1"/>
  <c r="X228" i="1"/>
  <c r="R228" i="1"/>
  <c r="AB227" i="1"/>
  <c r="V227" i="1"/>
  <c r="P227" i="1"/>
  <c r="AD225" i="1"/>
  <c r="X225" i="1"/>
  <c r="R225" i="1"/>
  <c r="AB224" i="1"/>
  <c r="V224" i="1"/>
  <c r="P224" i="1"/>
  <c r="Z223" i="1"/>
  <c r="T223" i="1"/>
  <c r="AD222" i="1"/>
  <c r="X222" i="1"/>
  <c r="R222" i="1"/>
  <c r="AB221" i="1"/>
  <c r="V221" i="1"/>
  <c r="P221" i="1"/>
  <c r="AD219" i="1"/>
  <c r="X219" i="1"/>
  <c r="R219" i="1"/>
  <c r="AB218" i="1"/>
  <c r="V218" i="1"/>
  <c r="P218" i="1"/>
  <c r="Z217" i="1"/>
  <c r="T217" i="1"/>
  <c r="AD216" i="1"/>
  <c r="X216" i="1"/>
  <c r="R216" i="1"/>
  <c r="AB215" i="1"/>
  <c r="V215" i="1"/>
  <c r="P215" i="1"/>
  <c r="AD213" i="1"/>
  <c r="X213" i="1"/>
  <c r="R213" i="1"/>
  <c r="AB212" i="1"/>
  <c r="V212" i="1"/>
  <c r="P212" i="1"/>
  <c r="Z211" i="1"/>
  <c r="T211" i="1"/>
  <c r="AD210" i="1"/>
  <c r="X210" i="1"/>
  <c r="R210" i="1"/>
  <c r="AB209" i="1"/>
  <c r="V209" i="1"/>
  <c r="P209" i="1"/>
  <c r="AD207" i="1"/>
  <c r="X207" i="1"/>
  <c r="R207" i="1"/>
  <c r="AB206" i="1"/>
  <c r="V206" i="1"/>
  <c r="P206" i="1"/>
  <c r="Z205" i="1"/>
  <c r="T205" i="1"/>
  <c r="AD204" i="1"/>
  <c r="X204" i="1"/>
  <c r="R204" i="1"/>
  <c r="AB203" i="1"/>
  <c r="V203" i="1"/>
  <c r="P203" i="1"/>
  <c r="AD201" i="1"/>
  <c r="X201" i="1"/>
  <c r="R201" i="1"/>
  <c r="AB200" i="1"/>
  <c r="V200" i="1"/>
  <c r="P200" i="1"/>
  <c r="Z199" i="1"/>
  <c r="T199" i="1"/>
  <c r="AD198" i="1"/>
  <c r="X198" i="1"/>
  <c r="R198" i="1"/>
  <c r="AB197" i="1"/>
  <c r="V197" i="1"/>
  <c r="P197" i="1"/>
  <c r="AD195" i="1"/>
  <c r="X195" i="1"/>
  <c r="R195" i="1"/>
  <c r="AB194" i="1"/>
  <c r="V194" i="1"/>
  <c r="P194" i="1"/>
  <c r="Z193" i="1"/>
  <c r="T193" i="1"/>
  <c r="AD192" i="1"/>
  <c r="X192" i="1"/>
  <c r="R192" i="1"/>
  <c r="AB191" i="1"/>
  <c r="V191" i="1"/>
  <c r="P191" i="1"/>
  <c r="AD189" i="1"/>
  <c r="X189" i="1"/>
  <c r="R189" i="1"/>
  <c r="AB188" i="1"/>
  <c r="V188" i="1"/>
  <c r="P188" i="1"/>
  <c r="Z187" i="1"/>
  <c r="T187" i="1"/>
  <c r="AD186" i="1"/>
  <c r="X186" i="1"/>
  <c r="R186" i="1"/>
  <c r="AB185" i="1"/>
  <c r="V185" i="1"/>
  <c r="P185" i="1"/>
  <c r="AD183" i="1"/>
  <c r="X183" i="1"/>
  <c r="R183" i="1"/>
  <c r="AB182" i="1"/>
  <c r="V182" i="1"/>
  <c r="P182" i="1"/>
  <c r="Z181" i="1"/>
  <c r="T181" i="1"/>
  <c r="AD180" i="1"/>
  <c r="X180" i="1"/>
  <c r="R180" i="1"/>
  <c r="AB179" i="1"/>
  <c r="V179" i="1"/>
  <c r="P179" i="1"/>
  <c r="AD177" i="1"/>
  <c r="X177" i="1"/>
  <c r="R177" i="1"/>
  <c r="AB176" i="1"/>
  <c r="V176" i="1"/>
  <c r="P176" i="1"/>
  <c r="Z175" i="1"/>
  <c r="T175" i="1"/>
  <c r="AD174" i="1"/>
  <c r="X174" i="1"/>
  <c r="R174" i="1"/>
  <c r="AB173" i="1"/>
  <c r="V173" i="1"/>
  <c r="P173" i="1"/>
  <c r="AD171" i="1"/>
  <c r="X171" i="1"/>
  <c r="R171" i="1"/>
  <c r="AB170" i="1"/>
  <c r="V170" i="1"/>
  <c r="P170" i="1"/>
  <c r="Z169" i="1"/>
  <c r="T169" i="1"/>
  <c r="AD168" i="1"/>
  <c r="X168" i="1"/>
  <c r="R168" i="1"/>
  <c r="AB167" i="1"/>
  <c r="V167" i="1"/>
  <c r="P167" i="1"/>
  <c r="AD165" i="1"/>
  <c r="X165" i="1"/>
  <c r="R165" i="1"/>
  <c r="AB164" i="1"/>
  <c r="V164" i="1"/>
  <c r="P164" i="1"/>
  <c r="Z163" i="1"/>
  <c r="T163" i="1"/>
  <c r="AD162" i="1"/>
  <c r="X162" i="1"/>
  <c r="R162" i="1"/>
  <c r="AB161" i="1"/>
  <c r="V161" i="1"/>
  <c r="P161" i="1"/>
  <c r="AD159" i="1"/>
  <c r="X159" i="1"/>
  <c r="R159" i="1"/>
  <c r="AB158" i="1"/>
  <c r="V158" i="1"/>
  <c r="P158" i="1"/>
  <c r="Z157" i="1"/>
  <c r="T157" i="1"/>
  <c r="AD156" i="1"/>
  <c r="X156" i="1"/>
  <c r="R156" i="1"/>
  <c r="AB155" i="1"/>
  <c r="V155" i="1"/>
  <c r="P155" i="1"/>
  <c r="AD153" i="1"/>
  <c r="X153" i="1"/>
  <c r="R153" i="1"/>
  <c r="AB152" i="1"/>
  <c r="V152" i="1"/>
  <c r="P152" i="1"/>
  <c r="Z151" i="1"/>
  <c r="T151" i="1"/>
  <c r="AD150" i="1"/>
  <c r="X150" i="1"/>
  <c r="R150" i="1"/>
  <c r="AB149" i="1"/>
  <c r="V149" i="1"/>
  <c r="P149" i="1"/>
  <c r="AD147" i="1"/>
  <c r="X147" i="1"/>
  <c r="R147" i="1"/>
  <c r="AB146" i="1"/>
  <c r="V146" i="1"/>
  <c r="P146" i="1"/>
  <c r="Z145" i="1"/>
  <c r="T145" i="1"/>
  <c r="AD144" i="1"/>
  <c r="X144" i="1"/>
  <c r="R144" i="1"/>
  <c r="AB143" i="1"/>
  <c r="V143" i="1"/>
  <c r="P143" i="1"/>
  <c r="AD141" i="1"/>
  <c r="X141" i="1"/>
  <c r="R141" i="1"/>
  <c r="AB140" i="1"/>
  <c r="V140" i="1"/>
  <c r="P140" i="1"/>
  <c r="Z139" i="1"/>
  <c r="T139" i="1"/>
  <c r="AD138" i="1"/>
  <c r="X138" i="1"/>
  <c r="R138" i="1"/>
  <c r="AB137" i="1"/>
  <c r="V137" i="1"/>
  <c r="P137" i="1"/>
  <c r="AD135" i="1"/>
  <c r="X135" i="1"/>
  <c r="R135" i="1"/>
  <c r="AB134" i="1"/>
  <c r="V134" i="1"/>
  <c r="P134" i="1"/>
  <c r="Z133" i="1"/>
  <c r="T133" i="1"/>
  <c r="AD132" i="1"/>
  <c r="X132" i="1"/>
  <c r="R132" i="1"/>
  <c r="AB131" i="1"/>
  <c r="V131" i="1"/>
  <c r="P131" i="1"/>
  <c r="AD129" i="1"/>
  <c r="X129" i="1"/>
  <c r="R129" i="1"/>
  <c r="AB128" i="1"/>
  <c r="V128" i="1"/>
  <c r="P128" i="1"/>
  <c r="Z127" i="1"/>
  <c r="T127" i="1"/>
  <c r="AD126" i="1"/>
  <c r="X126" i="1"/>
  <c r="R126" i="1"/>
  <c r="AB125" i="1"/>
  <c r="V125" i="1"/>
  <c r="P125" i="1"/>
  <c r="AD123" i="1"/>
  <c r="X123" i="1"/>
  <c r="R123" i="1"/>
  <c r="AB122" i="1"/>
  <c r="V122" i="1"/>
  <c r="P122" i="1"/>
  <c r="Z121" i="1"/>
  <c r="T121" i="1"/>
  <c r="AD120" i="1"/>
  <c r="X120" i="1"/>
  <c r="R120" i="1"/>
  <c r="AB119" i="1"/>
  <c r="V119" i="1"/>
  <c r="P119" i="1"/>
  <c r="AD117" i="1"/>
  <c r="Z2" i="1"/>
  <c r="AE322" i="1"/>
  <c r="Y322" i="1"/>
  <c r="S322" i="1"/>
  <c r="AE250" i="1"/>
  <c r="Y250" i="1"/>
  <c r="S250" i="1"/>
  <c r="AE244" i="1"/>
  <c r="Y244" i="1"/>
  <c r="S244" i="1"/>
  <c r="AE238" i="1"/>
  <c r="Y238" i="1"/>
  <c r="S238" i="1"/>
  <c r="AE232" i="1"/>
  <c r="Y232" i="1"/>
  <c r="S232" i="1"/>
  <c r="AE226" i="1"/>
  <c r="Y226" i="1"/>
  <c r="S226" i="1"/>
  <c r="AE220" i="1"/>
  <c r="Y220" i="1"/>
  <c r="S220" i="1"/>
  <c r="AE214" i="1"/>
  <c r="Y214" i="1"/>
  <c r="S214" i="1"/>
  <c r="AE208" i="1"/>
  <c r="Y208" i="1"/>
  <c r="S208" i="1"/>
  <c r="AE202" i="1"/>
  <c r="Y202" i="1"/>
  <c r="S202" i="1"/>
  <c r="AE196" i="1"/>
  <c r="Y196" i="1"/>
  <c r="S196" i="1"/>
  <c r="AE190" i="1"/>
  <c r="Y190" i="1"/>
  <c r="S190" i="1"/>
  <c r="AE184" i="1"/>
  <c r="Y184" i="1"/>
  <c r="S184" i="1"/>
  <c r="AE178" i="1"/>
  <c r="Y178" i="1"/>
  <c r="S178" i="1"/>
  <c r="AE172" i="1"/>
  <c r="Y172" i="1"/>
  <c r="S172" i="1"/>
  <c r="AE166" i="1"/>
  <c r="Y166" i="1"/>
  <c r="S166" i="1"/>
  <c r="AE160" i="1"/>
  <c r="Y160" i="1"/>
  <c r="S160" i="1"/>
  <c r="AE154" i="1"/>
  <c r="Y154" i="1"/>
  <c r="S154" i="1"/>
  <c r="AE148" i="1"/>
  <c r="Y148" i="1"/>
  <c r="S148" i="1"/>
  <c r="AE142" i="1"/>
  <c r="Y142" i="1"/>
  <c r="S142" i="1"/>
  <c r="AB255" i="1"/>
  <c r="V255" i="1"/>
  <c r="AB249" i="1"/>
  <c r="V249" i="1"/>
  <c r="AB243" i="1"/>
  <c r="V243" i="1"/>
  <c r="AB237" i="1"/>
  <c r="V237" i="1"/>
  <c r="AB231" i="1"/>
  <c r="V231" i="1"/>
  <c r="AB225" i="1"/>
  <c r="V225" i="1"/>
  <c r="AB219" i="1"/>
  <c r="V219" i="1"/>
  <c r="AB213" i="1"/>
  <c r="V213" i="1"/>
  <c r="AB207" i="1"/>
  <c r="V207" i="1"/>
  <c r="AB201" i="1"/>
  <c r="V201" i="1"/>
  <c r="AB195" i="1"/>
  <c r="V195" i="1"/>
  <c r="AB189" i="1"/>
  <c r="V189" i="1"/>
  <c r="AB183" i="1"/>
  <c r="V183" i="1"/>
  <c r="AB177" i="1"/>
  <c r="V177" i="1"/>
  <c r="AB171" i="1"/>
  <c r="V171" i="1"/>
  <c r="AB165" i="1"/>
  <c r="V165" i="1"/>
  <c r="AB159" i="1"/>
  <c r="V159" i="1"/>
  <c r="AB153" i="1"/>
  <c r="V153" i="1"/>
  <c r="AB147" i="1"/>
  <c r="V147" i="1"/>
  <c r="AB141" i="1"/>
  <c r="V141" i="1"/>
  <c r="AB127" i="1"/>
  <c r="V127" i="1"/>
  <c r="AB121" i="1"/>
  <c r="V121" i="1"/>
  <c r="AB115" i="1"/>
  <c r="V115" i="1"/>
  <c r="AB109" i="1"/>
  <c r="V109" i="1"/>
  <c r="AB103" i="1"/>
  <c r="V103" i="1"/>
  <c r="AB97" i="1"/>
  <c r="V97" i="1"/>
  <c r="AB91" i="1"/>
  <c r="V91" i="1"/>
  <c r="AB85" i="1"/>
  <c r="V85" i="1"/>
  <c r="AB79" i="1"/>
  <c r="V79" i="1"/>
  <c r="AB73" i="1"/>
  <c r="V73" i="1"/>
  <c r="AB67" i="1"/>
  <c r="V67" i="1"/>
  <c r="AB61" i="1"/>
  <c r="V61" i="1"/>
  <c r="AB55" i="1"/>
  <c r="V55" i="1"/>
  <c r="Y132" i="1"/>
  <c r="S132" i="1"/>
  <c r="AE126" i="1"/>
  <c r="Y126" i="1"/>
  <c r="S126" i="1"/>
  <c r="AE120" i="1"/>
  <c r="Y120" i="1"/>
  <c r="S120" i="1"/>
  <c r="AE114" i="1"/>
  <c r="Y114" i="1"/>
  <c r="S114" i="1"/>
  <c r="AE108" i="1"/>
  <c r="Y108" i="1"/>
  <c r="S108" i="1"/>
  <c r="AE102" i="1"/>
  <c r="Y102" i="1"/>
  <c r="S102" i="1"/>
  <c r="AE96" i="1"/>
  <c r="Y96" i="1"/>
  <c r="S96" i="1"/>
  <c r="AE90" i="1"/>
  <c r="Y90" i="1"/>
  <c r="S90" i="1"/>
  <c r="AE84" i="1"/>
  <c r="Y84" i="1"/>
  <c r="S84" i="1"/>
  <c r="AE78" i="1"/>
  <c r="Y78" i="1"/>
  <c r="S78" i="1"/>
  <c r="AE72" i="1"/>
  <c r="Y72" i="1"/>
  <c r="S72" i="1"/>
  <c r="X117" i="1"/>
  <c r="R117" i="1"/>
  <c r="AB116" i="1"/>
  <c r="V116" i="1"/>
  <c r="P116" i="1"/>
  <c r="Z115" i="1"/>
  <c r="T115" i="1"/>
  <c r="AD114" i="1"/>
  <c r="X114" i="1"/>
  <c r="R114" i="1"/>
  <c r="AB113" i="1"/>
  <c r="V113" i="1"/>
  <c r="P113" i="1"/>
  <c r="AD111" i="1"/>
  <c r="X111" i="1"/>
  <c r="R111" i="1"/>
  <c r="AB110" i="1"/>
  <c r="V110" i="1"/>
  <c r="P110" i="1"/>
  <c r="Z109" i="1"/>
  <c r="T109" i="1"/>
  <c r="AD108" i="1"/>
  <c r="X108" i="1"/>
  <c r="R108" i="1"/>
  <c r="AB107" i="1"/>
  <c r="V107" i="1"/>
  <c r="P107" i="1"/>
  <c r="AD105" i="1"/>
  <c r="X105" i="1"/>
  <c r="R105" i="1"/>
  <c r="AB104" i="1"/>
  <c r="V104" i="1"/>
  <c r="P104" i="1"/>
  <c r="Z103" i="1"/>
  <c r="T103" i="1"/>
  <c r="AD102" i="1"/>
  <c r="X102" i="1"/>
  <c r="R102" i="1"/>
  <c r="AB101" i="1"/>
  <c r="V101" i="1"/>
  <c r="P101" i="1"/>
  <c r="AD99" i="1"/>
  <c r="X99" i="1"/>
  <c r="R99" i="1"/>
  <c r="AB98" i="1"/>
  <c r="V98" i="1"/>
  <c r="P98" i="1"/>
  <c r="Z97" i="1"/>
  <c r="T97" i="1"/>
  <c r="AD96" i="1"/>
  <c r="X96" i="1"/>
  <c r="R96" i="1"/>
  <c r="AB95" i="1"/>
  <c r="V95" i="1"/>
  <c r="P95" i="1"/>
  <c r="AD93" i="1"/>
  <c r="X93" i="1"/>
  <c r="R93" i="1"/>
  <c r="AB92" i="1"/>
  <c r="V92" i="1"/>
  <c r="P92" i="1"/>
  <c r="Z91" i="1"/>
  <c r="T91" i="1"/>
  <c r="AD90" i="1"/>
  <c r="X90" i="1"/>
  <c r="R90" i="1"/>
  <c r="AB89" i="1"/>
  <c r="V89" i="1"/>
  <c r="P89" i="1"/>
  <c r="AD87" i="1"/>
  <c r="X87" i="1"/>
  <c r="R87" i="1"/>
  <c r="AB86" i="1"/>
  <c r="V86" i="1"/>
  <c r="P86" i="1"/>
  <c r="Z85" i="1"/>
  <c r="T85" i="1"/>
  <c r="AD84" i="1"/>
  <c r="X84" i="1"/>
  <c r="R84" i="1"/>
  <c r="AB83" i="1"/>
  <c r="V83" i="1"/>
  <c r="P83" i="1"/>
  <c r="AD81" i="1"/>
  <c r="X81" i="1"/>
  <c r="R81" i="1"/>
  <c r="AB80" i="1"/>
  <c r="V80" i="1"/>
  <c r="P80" i="1"/>
  <c r="Z79" i="1"/>
  <c r="T79" i="1"/>
  <c r="AD78" i="1"/>
  <c r="X78" i="1"/>
  <c r="R78" i="1"/>
  <c r="AB77" i="1"/>
  <c r="V77" i="1"/>
  <c r="AD75" i="1"/>
  <c r="X75" i="1"/>
  <c r="R75" i="1"/>
  <c r="AB74" i="1"/>
  <c r="V74" i="1"/>
  <c r="P74" i="1"/>
  <c r="Z73" i="1"/>
  <c r="T73" i="1"/>
  <c r="AD72" i="1"/>
  <c r="X72" i="1"/>
  <c r="R72" i="1"/>
  <c r="AB71" i="1"/>
  <c r="V71" i="1"/>
  <c r="AD69" i="1"/>
  <c r="X69" i="1"/>
  <c r="R69" i="1"/>
  <c r="AB68" i="1"/>
  <c r="V68" i="1"/>
  <c r="P68" i="1"/>
  <c r="Z67" i="1"/>
  <c r="T67" i="1"/>
  <c r="AD66" i="1"/>
  <c r="X66" i="1"/>
  <c r="R66" i="1"/>
  <c r="AB65" i="1"/>
  <c r="V65" i="1"/>
  <c r="AD63" i="1"/>
  <c r="X63" i="1"/>
  <c r="R63" i="1"/>
  <c r="AB62" i="1"/>
  <c r="V62" i="1"/>
  <c r="P62" i="1"/>
  <c r="Z61" i="1"/>
  <c r="T61" i="1"/>
  <c r="AD60" i="1"/>
  <c r="X60" i="1"/>
  <c r="R60" i="1"/>
  <c r="AB59" i="1"/>
  <c r="V59" i="1"/>
  <c r="AD57" i="1"/>
  <c r="X57" i="1"/>
  <c r="R57" i="1"/>
  <c r="AB56" i="1"/>
  <c r="V56" i="1"/>
  <c r="P56" i="1"/>
  <c r="Z55" i="1"/>
  <c r="T55" i="1"/>
  <c r="AD54" i="1"/>
  <c r="X54" i="1"/>
  <c r="R54" i="1"/>
  <c r="AB53" i="1"/>
  <c r="V53" i="1"/>
  <c r="AD51" i="1"/>
  <c r="X51" i="1"/>
  <c r="R51" i="1"/>
  <c r="AB50" i="1"/>
  <c r="V50" i="1"/>
  <c r="P50" i="1"/>
  <c r="Z49" i="1"/>
  <c r="T49" i="1"/>
  <c r="AD48" i="1"/>
  <c r="X48" i="1"/>
  <c r="R48" i="1"/>
  <c r="AB47" i="1"/>
  <c r="V47" i="1"/>
  <c r="AD45" i="1"/>
  <c r="X45" i="1"/>
  <c r="R45" i="1"/>
  <c r="AB44" i="1"/>
  <c r="V44" i="1"/>
  <c r="P44" i="1"/>
  <c r="Z43" i="1"/>
  <c r="T43" i="1"/>
  <c r="AD42" i="1"/>
  <c r="AE136" i="1"/>
  <c r="Y136" i="1"/>
  <c r="S136" i="1"/>
  <c r="AE130" i="1"/>
  <c r="Y130" i="1"/>
  <c r="S130" i="1"/>
  <c r="AE124" i="1"/>
  <c r="Y124" i="1"/>
  <c r="S124" i="1"/>
  <c r="AE118" i="1"/>
  <c r="Y118" i="1"/>
  <c r="S118" i="1"/>
  <c r="AE112" i="1"/>
  <c r="Y112" i="1"/>
  <c r="S112" i="1"/>
  <c r="AE106" i="1"/>
  <c r="Y106" i="1"/>
  <c r="S106" i="1"/>
  <c r="AE100" i="1"/>
  <c r="Y100" i="1"/>
  <c r="S100" i="1"/>
  <c r="AE94" i="1"/>
  <c r="Y94" i="1"/>
  <c r="S94" i="1"/>
  <c r="AE88" i="1"/>
  <c r="Y88" i="1"/>
  <c r="S88" i="1"/>
  <c r="AE82" i="1"/>
  <c r="Y82" i="1"/>
  <c r="AB135" i="1"/>
  <c r="V135" i="1"/>
  <c r="AB129" i="1"/>
  <c r="V129" i="1"/>
  <c r="AB123" i="1"/>
  <c r="V123" i="1"/>
  <c r="AB117" i="1"/>
  <c r="V117" i="1"/>
  <c r="AB111" i="1"/>
  <c r="V111" i="1"/>
  <c r="AB105" i="1"/>
  <c r="V105" i="1"/>
  <c r="AB99" i="1"/>
  <c r="V99" i="1"/>
  <c r="AB93" i="1"/>
  <c r="V93" i="1"/>
  <c r="AB87" i="1"/>
  <c r="V87" i="1"/>
  <c r="AB81" i="1"/>
  <c r="V81" i="1"/>
  <c r="AB75" i="1"/>
  <c r="V75" i="1"/>
  <c r="AB69" i="1"/>
  <c r="V69" i="1"/>
  <c r="AB63" i="1"/>
  <c r="V63" i="1"/>
  <c r="AB49" i="1"/>
  <c r="V49" i="1"/>
  <c r="AB43" i="1"/>
  <c r="V43" i="1"/>
  <c r="AB37" i="1"/>
  <c r="V37" i="1"/>
  <c r="AB31" i="1"/>
  <c r="V31" i="1"/>
  <c r="AB25" i="1"/>
  <c r="V25" i="1"/>
  <c r="AB19" i="1"/>
  <c r="V19" i="1"/>
  <c r="AB13" i="1"/>
  <c r="V13" i="1"/>
  <c r="AB7" i="1"/>
  <c r="V7" i="1"/>
  <c r="AE66" i="1"/>
  <c r="Y66" i="1"/>
  <c r="S66" i="1"/>
  <c r="AE60" i="1"/>
  <c r="Y60" i="1"/>
  <c r="S60" i="1"/>
  <c r="AE54" i="1"/>
  <c r="Y54" i="1"/>
  <c r="S54" i="1"/>
  <c r="AE48" i="1"/>
  <c r="Y48" i="1"/>
  <c r="S48" i="1"/>
  <c r="AE42" i="1"/>
  <c r="Y42" i="1"/>
  <c r="S42" i="1"/>
  <c r="AE36" i="1"/>
  <c r="Y36" i="1"/>
  <c r="S36" i="1"/>
  <c r="AE30" i="1"/>
  <c r="Y30" i="1"/>
  <c r="S30" i="1"/>
  <c r="AE24" i="1"/>
  <c r="Y24" i="1"/>
  <c r="S24" i="1"/>
  <c r="AE18" i="1"/>
  <c r="Y18" i="1"/>
  <c r="S18" i="1"/>
  <c r="AE12" i="1"/>
  <c r="Y12" i="1"/>
  <c r="S12" i="1"/>
  <c r="AE6" i="1"/>
  <c r="Y6" i="1"/>
  <c r="S6" i="1"/>
  <c r="X42" i="1"/>
  <c r="R42" i="1"/>
  <c r="AB41" i="1"/>
  <c r="V41" i="1"/>
  <c r="AD39" i="1"/>
  <c r="X39" i="1"/>
  <c r="R39" i="1"/>
  <c r="AB38" i="1"/>
  <c r="V38" i="1"/>
  <c r="P38" i="1"/>
  <c r="Z37" i="1"/>
  <c r="T37" i="1"/>
  <c r="AD36" i="1"/>
  <c r="X36" i="1"/>
  <c r="R36" i="1"/>
  <c r="AB35" i="1"/>
  <c r="V35" i="1"/>
  <c r="AD33" i="1"/>
  <c r="X33" i="1"/>
  <c r="R33" i="1"/>
  <c r="AB32" i="1"/>
  <c r="V32" i="1"/>
  <c r="P32" i="1"/>
  <c r="Z31" i="1"/>
  <c r="T31" i="1"/>
  <c r="AD30" i="1"/>
  <c r="X30" i="1"/>
  <c r="R30" i="1"/>
  <c r="AB29" i="1"/>
  <c r="V29" i="1"/>
  <c r="AD27" i="1"/>
  <c r="X27" i="1"/>
  <c r="R27" i="1"/>
  <c r="AB26" i="1"/>
  <c r="V26" i="1"/>
  <c r="P26" i="1"/>
  <c r="Z25" i="1"/>
  <c r="T25" i="1"/>
  <c r="AD24" i="1"/>
  <c r="X24" i="1"/>
  <c r="R24" i="1"/>
  <c r="AB23" i="1"/>
  <c r="V23" i="1"/>
  <c r="AD21" i="1"/>
  <c r="X21" i="1"/>
  <c r="R21" i="1"/>
  <c r="AB20" i="1"/>
  <c r="V20" i="1"/>
  <c r="P20" i="1"/>
  <c r="Z19" i="1"/>
  <c r="T19" i="1"/>
  <c r="AD18" i="1"/>
  <c r="X18" i="1"/>
  <c r="R18" i="1"/>
  <c r="AB17" i="1"/>
  <c r="V17" i="1"/>
  <c r="AD15" i="1"/>
  <c r="X15" i="1"/>
  <c r="R15" i="1"/>
  <c r="AB14" i="1"/>
  <c r="V14" i="1"/>
  <c r="P14" i="1"/>
  <c r="Z13" i="1"/>
  <c r="T13" i="1"/>
  <c r="AD12" i="1"/>
  <c r="X12" i="1"/>
  <c r="R12" i="1"/>
  <c r="AB11" i="1"/>
  <c r="V11" i="1"/>
  <c r="AD9" i="1"/>
  <c r="X9" i="1"/>
  <c r="R9" i="1"/>
  <c r="AB8" i="1"/>
  <c r="V8" i="1"/>
  <c r="P8" i="1"/>
  <c r="Z7" i="1"/>
  <c r="T7" i="1"/>
  <c r="AD6" i="1"/>
  <c r="X6" i="1"/>
  <c r="R6" i="1"/>
  <c r="AB5" i="1"/>
  <c r="V5" i="1"/>
  <c r="AD3" i="1"/>
  <c r="X3" i="1"/>
  <c r="R3" i="1"/>
  <c r="AB57" i="1"/>
  <c r="V57" i="1"/>
  <c r="AB51" i="1"/>
  <c r="V51" i="1"/>
  <c r="AB45" i="1"/>
  <c r="V45" i="1"/>
  <c r="AB39" i="1"/>
  <c r="V39" i="1"/>
  <c r="AB33" i="1"/>
  <c r="V33" i="1"/>
  <c r="AB27" i="1"/>
  <c r="V27" i="1"/>
  <c r="AB21" i="1"/>
  <c r="V21" i="1"/>
  <c r="AB15" i="1"/>
  <c r="V15" i="1"/>
  <c r="AB9" i="1"/>
  <c r="V9" i="1"/>
  <c r="AB3" i="1"/>
  <c r="V3" i="1"/>
  <c r="Y2" i="1"/>
  <c r="AE2" i="1"/>
  <c r="Z322" i="1"/>
  <c r="T322" i="1"/>
  <c r="Z250" i="1"/>
  <c r="T250" i="1"/>
  <c r="Z244" i="1"/>
  <c r="T244" i="1"/>
  <c r="Z238" i="1"/>
  <c r="T238" i="1"/>
  <c r="Z232" i="1"/>
  <c r="T232" i="1"/>
  <c r="Z226" i="1"/>
  <c r="T226" i="1"/>
  <c r="Z220" i="1"/>
  <c r="T220" i="1"/>
  <c r="Z214" i="1"/>
  <c r="T214" i="1"/>
  <c r="Z208" i="1"/>
  <c r="T208" i="1"/>
  <c r="Z202" i="1"/>
  <c r="T202" i="1"/>
  <c r="Z196" i="1"/>
  <c r="T196" i="1"/>
  <c r="Z190" i="1"/>
  <c r="T190" i="1"/>
  <c r="Z184" i="1"/>
  <c r="T184" i="1"/>
  <c r="Z178" i="1"/>
  <c r="T178" i="1"/>
  <c r="Z172" i="1"/>
  <c r="T172" i="1"/>
  <c r="Z166" i="1"/>
  <c r="T166" i="1"/>
  <c r="Z160" i="1"/>
  <c r="T160" i="1"/>
  <c r="Z154" i="1"/>
  <c r="T154" i="1"/>
  <c r="Z148" i="1"/>
  <c r="T148" i="1"/>
  <c r="Z142" i="1"/>
  <c r="T142" i="1"/>
  <c r="Z136" i="1"/>
  <c r="T136" i="1"/>
  <c r="Z130" i="1"/>
  <c r="T130" i="1"/>
  <c r="Z124" i="1"/>
  <c r="T124" i="1"/>
  <c r="AC255" i="1"/>
  <c r="W255" i="1"/>
  <c r="Q255" i="1"/>
  <c r="AC252" i="1"/>
  <c r="W252" i="1"/>
  <c r="Q252" i="1"/>
  <c r="AC249" i="1"/>
  <c r="W249" i="1"/>
  <c r="Q249" i="1"/>
  <c r="AC243" i="1"/>
  <c r="W243" i="1"/>
  <c r="Q243" i="1"/>
  <c r="AC237" i="1"/>
  <c r="W237" i="1"/>
  <c r="Q237" i="1"/>
  <c r="AC231" i="1"/>
  <c r="W231" i="1"/>
  <c r="Q231" i="1"/>
  <c r="AC225" i="1"/>
  <c r="W225" i="1"/>
  <c r="Q225" i="1"/>
  <c r="AC219" i="1"/>
  <c r="W219" i="1"/>
  <c r="Q219" i="1"/>
  <c r="AC213" i="1"/>
  <c r="W213" i="1"/>
  <c r="Q213" i="1"/>
  <c r="AC207" i="1"/>
  <c r="W207" i="1"/>
  <c r="Q207" i="1"/>
  <c r="AC201" i="1"/>
  <c r="W201" i="1"/>
  <c r="Q201" i="1"/>
  <c r="AC195" i="1"/>
  <c r="W195" i="1"/>
  <c r="Q195" i="1"/>
  <c r="AC189" i="1"/>
  <c r="W189" i="1"/>
  <c r="Q189" i="1"/>
  <c r="AC183" i="1"/>
  <c r="W183" i="1"/>
  <c r="Q183" i="1"/>
  <c r="AC177" i="1"/>
  <c r="W177" i="1"/>
  <c r="Q177" i="1"/>
  <c r="AC171" i="1"/>
  <c r="W171" i="1"/>
  <c r="Q171" i="1"/>
  <c r="AC165" i="1"/>
  <c r="W165" i="1"/>
  <c r="Q165" i="1"/>
  <c r="AC159" i="1"/>
  <c r="W159" i="1"/>
  <c r="Q159" i="1"/>
  <c r="AC153" i="1"/>
  <c r="W153" i="1"/>
  <c r="Q153" i="1"/>
  <c r="AC253" i="1"/>
  <c r="W253" i="1"/>
  <c r="Q253" i="1"/>
  <c r="AC247" i="1"/>
  <c r="W247" i="1"/>
  <c r="Q247" i="1"/>
  <c r="AC241" i="1"/>
  <c r="W241" i="1"/>
  <c r="Q241" i="1"/>
  <c r="AC235" i="1"/>
  <c r="W235" i="1"/>
  <c r="Q235" i="1"/>
  <c r="AC229" i="1"/>
  <c r="W229" i="1"/>
  <c r="Q229" i="1"/>
  <c r="AC223" i="1"/>
  <c r="W223" i="1"/>
  <c r="Q223" i="1"/>
  <c r="AC217" i="1"/>
  <c r="W217" i="1"/>
  <c r="Q217" i="1"/>
  <c r="AC211" i="1"/>
  <c r="W211" i="1"/>
  <c r="Q211" i="1"/>
  <c r="AC205" i="1"/>
  <c r="W205" i="1"/>
  <c r="Q205" i="1"/>
  <c r="AC199" i="1"/>
  <c r="W199" i="1"/>
  <c r="Q199" i="1"/>
  <c r="AC193" i="1"/>
  <c r="W193" i="1"/>
  <c r="Q193" i="1"/>
  <c r="AC187" i="1"/>
  <c r="W187" i="1"/>
  <c r="Q187" i="1"/>
  <c r="AC181" i="1"/>
  <c r="W181" i="1"/>
  <c r="Q181" i="1"/>
  <c r="AC175" i="1"/>
  <c r="W175" i="1"/>
  <c r="Q175" i="1"/>
  <c r="AC169" i="1"/>
  <c r="W169" i="1"/>
  <c r="Q169" i="1"/>
  <c r="AC163" i="1"/>
  <c r="W163" i="1"/>
  <c r="Q163" i="1"/>
  <c r="AC157" i="1"/>
  <c r="W157" i="1"/>
  <c r="Q157" i="1"/>
  <c r="AC151" i="1"/>
  <c r="W151" i="1"/>
  <c r="Q151" i="1"/>
  <c r="AC145" i="1"/>
  <c r="W145" i="1"/>
  <c r="Q145" i="1"/>
  <c r="AC139" i="1"/>
  <c r="W139" i="1"/>
  <c r="Q139" i="1"/>
  <c r="AC133" i="1"/>
  <c r="W133" i="1"/>
  <c r="Q133" i="1"/>
  <c r="AC127" i="1"/>
  <c r="W127" i="1"/>
  <c r="Q127" i="1"/>
  <c r="AC121" i="1"/>
  <c r="W121" i="1"/>
  <c r="Q121" i="1"/>
  <c r="AC115" i="1"/>
  <c r="W115" i="1"/>
  <c r="Q115" i="1"/>
  <c r="AC109" i="1"/>
  <c r="W109" i="1"/>
  <c r="Q109" i="1"/>
  <c r="AC103" i="1"/>
  <c r="W103" i="1"/>
  <c r="Q103" i="1"/>
  <c r="AC97" i="1"/>
  <c r="W97" i="1"/>
  <c r="Q97" i="1"/>
  <c r="AC91" i="1"/>
  <c r="W91" i="1"/>
  <c r="Q91" i="1"/>
  <c r="AC85" i="1"/>
  <c r="W85" i="1"/>
  <c r="Q85" i="1"/>
  <c r="AC79" i="1"/>
  <c r="W79" i="1"/>
  <c r="Q79" i="1"/>
  <c r="AC73" i="1"/>
  <c r="W73" i="1"/>
  <c r="Q73" i="1"/>
  <c r="AC67" i="1"/>
  <c r="W67" i="1"/>
  <c r="Q67" i="1"/>
  <c r="Z252" i="1"/>
  <c r="T252" i="1"/>
  <c r="Z246" i="1"/>
  <c r="T246" i="1"/>
  <c r="Z240" i="1"/>
  <c r="T240" i="1"/>
  <c r="Z234" i="1"/>
  <c r="T234" i="1"/>
  <c r="Z228" i="1"/>
  <c r="T228" i="1"/>
  <c r="Z222" i="1"/>
  <c r="T222" i="1"/>
  <c r="Z216" i="1"/>
  <c r="T216" i="1"/>
  <c r="Z210" i="1"/>
  <c r="T210" i="1"/>
  <c r="Z204" i="1"/>
  <c r="T204" i="1"/>
  <c r="Z198" i="1"/>
  <c r="T198" i="1"/>
  <c r="Z192" i="1"/>
  <c r="T192" i="1"/>
  <c r="Z186" i="1"/>
  <c r="T186" i="1"/>
  <c r="Z180" i="1"/>
  <c r="T180" i="1"/>
  <c r="Z174" i="1"/>
  <c r="T174" i="1"/>
  <c r="Z168" i="1"/>
  <c r="T168" i="1"/>
  <c r="Z162" i="1"/>
  <c r="T162" i="1"/>
  <c r="Z156" i="1"/>
  <c r="T156" i="1"/>
  <c r="Z150" i="1"/>
  <c r="T150" i="1"/>
  <c r="Z144" i="1"/>
  <c r="T144" i="1"/>
  <c r="Z138" i="1"/>
  <c r="T138" i="1"/>
  <c r="Z132" i="1"/>
  <c r="T132" i="1"/>
  <c r="Z126" i="1"/>
  <c r="T126" i="1"/>
  <c r="Z120" i="1"/>
  <c r="T120" i="1"/>
  <c r="Z114" i="1"/>
  <c r="T114" i="1"/>
  <c r="Z108" i="1"/>
  <c r="T108" i="1"/>
  <c r="Z102" i="1"/>
  <c r="T102" i="1"/>
  <c r="Z96" i="1"/>
  <c r="T96" i="1"/>
  <c r="Z90" i="1"/>
  <c r="T90" i="1"/>
  <c r="Z84" i="1"/>
  <c r="T84" i="1"/>
  <c r="Z78" i="1"/>
  <c r="T78" i="1"/>
  <c r="Z72" i="1"/>
  <c r="T72" i="1"/>
  <c r="Z66" i="1"/>
  <c r="T66" i="1"/>
  <c r="Z60" i="1"/>
  <c r="T60" i="1"/>
  <c r="Z54" i="1"/>
  <c r="T54" i="1"/>
  <c r="Z48" i="1"/>
  <c r="T48" i="1"/>
  <c r="Z42" i="1"/>
  <c r="T42" i="1"/>
  <c r="Z36" i="1"/>
  <c r="T36" i="1"/>
  <c r="Z30" i="1"/>
  <c r="T30" i="1"/>
  <c r="Z24" i="1"/>
  <c r="T24" i="1"/>
  <c r="Z18" i="1"/>
  <c r="T18" i="1"/>
  <c r="Z12" i="1"/>
  <c r="T12" i="1"/>
  <c r="Z6" i="1"/>
  <c r="T6" i="1"/>
  <c r="Z118" i="1"/>
  <c r="T118" i="1"/>
  <c r="Z112" i="1"/>
  <c r="T112" i="1"/>
  <c r="Z106" i="1"/>
  <c r="T106" i="1"/>
  <c r="Z100" i="1"/>
  <c r="T100" i="1"/>
  <c r="Z94" i="1"/>
  <c r="T94" i="1"/>
  <c r="Z88" i="1"/>
  <c r="T88" i="1"/>
  <c r="Z82" i="1"/>
  <c r="T82" i="1"/>
  <c r="P77" i="1"/>
  <c r="Z76" i="1"/>
  <c r="T76" i="1"/>
  <c r="P71" i="1"/>
  <c r="Z70" i="1"/>
  <c r="T70" i="1"/>
  <c r="P65" i="1"/>
  <c r="Z64" i="1"/>
  <c r="T64" i="1"/>
  <c r="P59" i="1"/>
  <c r="Z58" i="1"/>
  <c r="T58" i="1"/>
  <c r="P53" i="1"/>
  <c r="Z52" i="1"/>
  <c r="T52" i="1"/>
  <c r="P47" i="1"/>
  <c r="Z46" i="1"/>
  <c r="T46" i="1"/>
  <c r="P41" i="1"/>
  <c r="Z40" i="1"/>
  <c r="T40" i="1"/>
  <c r="P35" i="1"/>
  <c r="Z34" i="1"/>
  <c r="T34" i="1"/>
  <c r="P29" i="1"/>
  <c r="Z28" i="1"/>
  <c r="T28" i="1"/>
  <c r="P23" i="1"/>
  <c r="Z22" i="1"/>
  <c r="T22" i="1"/>
  <c r="P17" i="1"/>
  <c r="Z16" i="1"/>
  <c r="T16" i="1"/>
  <c r="P11" i="1"/>
  <c r="Z10" i="1"/>
  <c r="T10" i="1"/>
  <c r="P5" i="1"/>
  <c r="Z4" i="1"/>
  <c r="T4" i="1"/>
  <c r="AC147" i="1"/>
  <c r="W147" i="1"/>
  <c r="Q147" i="1"/>
  <c r="AC141" i="1"/>
  <c r="W141" i="1"/>
  <c r="Q141" i="1"/>
  <c r="AC135" i="1"/>
  <c r="W135" i="1"/>
  <c r="Q135" i="1"/>
  <c r="AC129" i="1"/>
  <c r="W129" i="1"/>
  <c r="Q129" i="1"/>
  <c r="AC123" i="1"/>
  <c r="W123" i="1"/>
  <c r="Q123" i="1"/>
  <c r="AC117" i="1"/>
  <c r="W117" i="1"/>
  <c r="Q117" i="1"/>
  <c r="AC111" i="1"/>
  <c r="W111" i="1"/>
  <c r="Q111" i="1"/>
  <c r="AC105" i="1"/>
  <c r="W105" i="1"/>
  <c r="Q105" i="1"/>
  <c r="AC99" i="1"/>
  <c r="W99" i="1"/>
  <c r="Q99" i="1"/>
  <c r="AC93" i="1"/>
  <c r="W93" i="1"/>
  <c r="Q93" i="1"/>
  <c r="AC87" i="1"/>
  <c r="W87" i="1"/>
  <c r="Q87" i="1"/>
  <c r="S82" i="1"/>
  <c r="AC81" i="1"/>
  <c r="W81" i="1"/>
  <c r="Q81" i="1"/>
  <c r="AA80" i="1"/>
  <c r="U80" i="1"/>
  <c r="AE79" i="1"/>
  <c r="Y79" i="1"/>
  <c r="S79" i="1"/>
  <c r="AC78" i="1"/>
  <c r="W78" i="1"/>
  <c r="Q78" i="1"/>
  <c r="AA77" i="1"/>
  <c r="U77" i="1"/>
  <c r="AE76" i="1"/>
  <c r="Y76" i="1"/>
  <c r="S76" i="1"/>
  <c r="AC75" i="1"/>
  <c r="W75" i="1"/>
  <c r="Q75" i="1"/>
  <c r="AA74" i="1"/>
  <c r="U74" i="1"/>
  <c r="AE73" i="1"/>
  <c r="Y73" i="1"/>
  <c r="S73" i="1"/>
  <c r="AC72" i="1"/>
  <c r="W72" i="1"/>
  <c r="Q72" i="1"/>
  <c r="AA71" i="1"/>
  <c r="U71" i="1"/>
  <c r="AE70" i="1"/>
  <c r="Y70" i="1"/>
  <c r="S70" i="1"/>
  <c r="AC69" i="1"/>
  <c r="W69" i="1"/>
  <c r="Q69" i="1"/>
  <c r="AA68" i="1"/>
  <c r="U68" i="1"/>
  <c r="AE67" i="1"/>
  <c r="Y67" i="1"/>
  <c r="S67" i="1"/>
  <c r="AC66" i="1"/>
  <c r="W66" i="1"/>
  <c r="Q66" i="1"/>
  <c r="AA65" i="1"/>
  <c r="U65" i="1"/>
  <c r="AE64" i="1"/>
  <c r="Y64" i="1"/>
  <c r="S64" i="1"/>
  <c r="AC63" i="1"/>
  <c r="W63" i="1"/>
  <c r="Q63" i="1"/>
  <c r="AA62" i="1"/>
  <c r="U62" i="1"/>
  <c r="AE61" i="1"/>
  <c r="Y61" i="1"/>
  <c r="S61" i="1"/>
  <c r="AC60" i="1"/>
  <c r="W60" i="1"/>
  <c r="Q60" i="1"/>
  <c r="AA59" i="1"/>
  <c r="U59" i="1"/>
  <c r="AE58" i="1"/>
  <c r="Y58" i="1"/>
  <c r="S58" i="1"/>
  <c r="AC57" i="1"/>
  <c r="W57" i="1"/>
  <c r="Q57" i="1"/>
  <c r="AA56" i="1"/>
  <c r="U56" i="1"/>
  <c r="AE55" i="1"/>
  <c r="Y55" i="1"/>
  <c r="S55" i="1"/>
  <c r="AC54" i="1"/>
  <c r="W54" i="1"/>
  <c r="Q54" i="1"/>
  <c r="AA53" i="1"/>
  <c r="U53" i="1"/>
  <c r="AE52" i="1"/>
  <c r="Y52" i="1"/>
  <c r="S52" i="1"/>
  <c r="AC51" i="1"/>
  <c r="W51" i="1"/>
  <c r="Q51" i="1"/>
  <c r="AA50" i="1"/>
  <c r="U50" i="1"/>
  <c r="AE49" i="1"/>
  <c r="Y49" i="1"/>
  <c r="S49" i="1"/>
  <c r="AC48" i="1"/>
  <c r="W48" i="1"/>
  <c r="Q48" i="1"/>
  <c r="AA47" i="1"/>
  <c r="U47" i="1"/>
  <c r="AE46" i="1"/>
  <c r="Y46" i="1"/>
  <c r="S46" i="1"/>
  <c r="AC45" i="1"/>
  <c r="W45" i="1"/>
  <c r="Q45" i="1"/>
  <c r="AA44" i="1"/>
  <c r="U44" i="1"/>
  <c r="AE43" i="1"/>
  <c r="Y43" i="1"/>
  <c r="S43" i="1"/>
  <c r="AC42" i="1"/>
  <c r="W42" i="1"/>
  <c r="Q42" i="1"/>
  <c r="AA41" i="1"/>
  <c r="U41" i="1"/>
  <c r="AE40" i="1"/>
  <c r="Y40" i="1"/>
  <c r="S40" i="1"/>
  <c r="AC39" i="1"/>
  <c r="W39" i="1"/>
  <c r="Q39" i="1"/>
  <c r="AA38" i="1"/>
  <c r="U38" i="1"/>
  <c r="AE37" i="1"/>
  <c r="Y37" i="1"/>
  <c r="S37" i="1"/>
  <c r="AC36" i="1"/>
  <c r="W36" i="1"/>
  <c r="Q36" i="1"/>
  <c r="AA35" i="1"/>
  <c r="U35" i="1"/>
  <c r="AE34" i="1"/>
  <c r="Y34" i="1"/>
  <c r="S34" i="1"/>
  <c r="AC33" i="1"/>
  <c r="W33" i="1"/>
  <c r="Q33" i="1"/>
  <c r="AA32" i="1"/>
  <c r="U32" i="1"/>
  <c r="AE31" i="1"/>
  <c r="Y31" i="1"/>
  <c r="S31" i="1"/>
  <c r="AC30" i="1"/>
  <c r="W30" i="1"/>
  <c r="Q30" i="1"/>
  <c r="AA29" i="1"/>
  <c r="U29" i="1"/>
  <c r="AE28" i="1"/>
  <c r="Y28" i="1"/>
  <c r="S28" i="1"/>
  <c r="AC27" i="1"/>
  <c r="W27" i="1"/>
  <c r="Q27" i="1"/>
  <c r="AA26" i="1"/>
  <c r="U26" i="1"/>
  <c r="AE25" i="1"/>
  <c r="Y25" i="1"/>
  <c r="S25" i="1"/>
  <c r="AC24" i="1"/>
  <c r="W24" i="1"/>
  <c r="Q24" i="1"/>
  <c r="AA23" i="1"/>
  <c r="U23" i="1"/>
  <c r="AE22" i="1"/>
  <c r="Y22" i="1"/>
  <c r="S22" i="1"/>
  <c r="AC21" i="1"/>
  <c r="W21" i="1"/>
  <c r="Q21" i="1"/>
  <c r="AA20" i="1"/>
  <c r="U20" i="1"/>
  <c r="AE19" i="1"/>
  <c r="Y19" i="1"/>
  <c r="S19" i="1"/>
  <c r="AC18" i="1"/>
  <c r="W18" i="1"/>
  <c r="Q18" i="1"/>
  <c r="AA17" i="1"/>
  <c r="U17" i="1"/>
  <c r="AE16" i="1"/>
  <c r="Y16" i="1"/>
  <c r="S16" i="1"/>
  <c r="AC15" i="1"/>
  <c r="W15" i="1"/>
  <c r="Q15" i="1"/>
  <c r="AA14" i="1"/>
  <c r="U14" i="1"/>
  <c r="AE13" i="1"/>
  <c r="Y13" i="1"/>
  <c r="S13" i="1"/>
  <c r="AC12" i="1"/>
  <c r="W12" i="1"/>
  <c r="Q12" i="1"/>
  <c r="AA11" i="1"/>
  <c r="U11" i="1"/>
  <c r="AE10" i="1"/>
  <c r="Y10" i="1"/>
  <c r="S10" i="1"/>
  <c r="AC9" i="1"/>
  <c r="W9" i="1"/>
  <c r="Q9" i="1"/>
  <c r="AA8" i="1"/>
  <c r="U8" i="1"/>
  <c r="AE7" i="1"/>
  <c r="Y7" i="1"/>
  <c r="S7" i="1"/>
  <c r="AC6" i="1"/>
  <c r="W6" i="1"/>
  <c r="Q6" i="1"/>
  <c r="AA5" i="1"/>
  <c r="U5" i="1"/>
  <c r="AE4" i="1"/>
  <c r="Y4" i="1"/>
  <c r="S4" i="1"/>
  <c r="AC3" i="1"/>
  <c r="W3" i="1"/>
  <c r="Q3" i="1"/>
  <c r="AC61" i="1"/>
  <c r="W61" i="1"/>
  <c r="Q61" i="1"/>
  <c r="AC55" i="1"/>
  <c r="W55" i="1"/>
  <c r="Q55" i="1"/>
  <c r="AC49" i="1"/>
  <c r="W49" i="1"/>
  <c r="Q49" i="1"/>
  <c r="AC43" i="1"/>
  <c r="W43" i="1"/>
  <c r="Q43" i="1"/>
  <c r="AC37" i="1"/>
  <c r="W37" i="1"/>
  <c r="Q37" i="1"/>
  <c r="AC31" i="1"/>
  <c r="W31" i="1"/>
  <c r="Q31" i="1"/>
  <c r="AC25" i="1"/>
  <c r="W25" i="1"/>
  <c r="Q25" i="1"/>
  <c r="AC19" i="1"/>
  <c r="W19" i="1"/>
  <c r="Q19" i="1"/>
  <c r="AC13" i="1"/>
  <c r="W13" i="1"/>
  <c r="Q13" i="1"/>
  <c r="AC7" i="1"/>
  <c r="W7" i="1"/>
  <c r="Q7" i="1"/>
  <c r="C461" i="1" l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D482" i="1" l="1"/>
  <c r="BX482" i="1"/>
  <c r="BR482" i="1"/>
  <c r="CC482" i="1"/>
  <c r="BW482" i="1"/>
  <c r="BQ482" i="1"/>
  <c r="BY482" i="1"/>
  <c r="BO482" i="1"/>
  <c r="BV482" i="1"/>
  <c r="BU482" i="1"/>
  <c r="BP482" i="1"/>
  <c r="CA482" i="1"/>
  <c r="BZ482" i="1"/>
  <c r="CB482" i="1"/>
  <c r="BT482" i="1"/>
  <c r="BS482" i="1"/>
  <c r="CD476" i="1"/>
  <c r="BX476" i="1"/>
  <c r="BR476" i="1"/>
  <c r="CC476" i="1"/>
  <c r="BW476" i="1"/>
  <c r="BQ476" i="1"/>
  <c r="BU476" i="1"/>
  <c r="CB476" i="1"/>
  <c r="BT476" i="1"/>
  <c r="CA476" i="1"/>
  <c r="BS476" i="1"/>
  <c r="BV476" i="1"/>
  <c r="BO476" i="1"/>
  <c r="BZ476" i="1"/>
  <c r="BP476" i="1"/>
  <c r="BY476" i="1"/>
  <c r="CD470" i="1"/>
  <c r="BX470" i="1"/>
  <c r="BR470" i="1"/>
  <c r="CC470" i="1"/>
  <c r="BW470" i="1"/>
  <c r="BQ470" i="1"/>
  <c r="CA470" i="1"/>
  <c r="BS470" i="1"/>
  <c r="BZ470" i="1"/>
  <c r="BP470" i="1"/>
  <c r="BY470" i="1"/>
  <c r="BO470" i="1"/>
  <c r="CB470" i="1"/>
  <c r="BU470" i="1"/>
  <c r="BT470" i="1"/>
  <c r="BV470" i="1"/>
  <c r="CD464" i="1"/>
  <c r="BX464" i="1"/>
  <c r="BR464" i="1"/>
  <c r="CC464" i="1"/>
  <c r="BW464" i="1"/>
  <c r="BQ464" i="1"/>
  <c r="BY464" i="1"/>
  <c r="BO464" i="1"/>
  <c r="BV464" i="1"/>
  <c r="BU464" i="1"/>
  <c r="BP464" i="1"/>
  <c r="CA464" i="1"/>
  <c r="BZ464" i="1"/>
  <c r="CB464" i="1"/>
  <c r="BT464" i="1"/>
  <c r="BS464" i="1"/>
  <c r="CB481" i="1"/>
  <c r="BV481" i="1"/>
  <c r="BP481" i="1"/>
  <c r="CA481" i="1"/>
  <c r="BU481" i="1"/>
  <c r="BO481" i="1"/>
  <c r="BW481" i="1"/>
  <c r="CD481" i="1"/>
  <c r="BT481" i="1"/>
  <c r="CC481" i="1"/>
  <c r="BS481" i="1"/>
  <c r="BY481" i="1"/>
  <c r="BX481" i="1"/>
  <c r="BZ481" i="1"/>
  <c r="BR481" i="1"/>
  <c r="BQ481" i="1"/>
  <c r="CB475" i="1"/>
  <c r="BV475" i="1"/>
  <c r="BP475" i="1"/>
  <c r="CA475" i="1"/>
  <c r="BU475" i="1"/>
  <c r="BO475" i="1"/>
  <c r="CC475" i="1"/>
  <c r="BS475" i="1"/>
  <c r="BZ475" i="1"/>
  <c r="BR475" i="1"/>
  <c r="BY475" i="1"/>
  <c r="BQ475" i="1"/>
  <c r="BT475" i="1"/>
  <c r="CD475" i="1"/>
  <c r="BX475" i="1"/>
  <c r="BW475" i="1"/>
  <c r="CB469" i="1"/>
  <c r="BV469" i="1"/>
  <c r="BP469" i="1"/>
  <c r="CA469" i="1"/>
  <c r="BU469" i="1"/>
  <c r="BO469" i="1"/>
  <c r="BY469" i="1"/>
  <c r="BQ469" i="1"/>
  <c r="BX469" i="1"/>
  <c r="BW469" i="1"/>
  <c r="BZ469" i="1"/>
  <c r="BS469" i="1"/>
  <c r="BR469" i="1"/>
  <c r="CD469" i="1"/>
  <c r="BT469" i="1"/>
  <c r="CC469" i="1"/>
  <c r="CB463" i="1"/>
  <c r="BV463" i="1"/>
  <c r="BP463" i="1"/>
  <c r="CA463" i="1"/>
  <c r="BU463" i="1"/>
  <c r="BO463" i="1"/>
  <c r="BW463" i="1"/>
  <c r="CD463" i="1"/>
  <c r="BT463" i="1"/>
  <c r="CC463" i="1"/>
  <c r="BS463" i="1"/>
  <c r="BY463" i="1"/>
  <c r="BX463" i="1"/>
  <c r="BZ463" i="1"/>
  <c r="BR463" i="1"/>
  <c r="BQ463" i="1"/>
  <c r="BZ480" i="1"/>
  <c r="BT480" i="1"/>
  <c r="BY480" i="1"/>
  <c r="BS480" i="1"/>
  <c r="CC480" i="1"/>
  <c r="BU480" i="1"/>
  <c r="CB480" i="1"/>
  <c r="BR480" i="1"/>
  <c r="CA480" i="1"/>
  <c r="BQ480" i="1"/>
  <c r="CD480" i="1"/>
  <c r="BW480" i="1"/>
  <c r="BV480" i="1"/>
  <c r="BX480" i="1"/>
  <c r="BP480" i="1"/>
  <c r="BO480" i="1"/>
  <c r="BZ474" i="1"/>
  <c r="BT474" i="1"/>
  <c r="BY474" i="1"/>
  <c r="BS474" i="1"/>
  <c r="CA474" i="1"/>
  <c r="BQ474" i="1"/>
  <c r="BX474" i="1"/>
  <c r="BP474" i="1"/>
  <c r="BW474" i="1"/>
  <c r="BO474" i="1"/>
  <c r="BR474" i="1"/>
  <c r="CC474" i="1"/>
  <c r="CB474" i="1"/>
  <c r="CD474" i="1"/>
  <c r="BV474" i="1"/>
  <c r="BU474" i="1"/>
  <c r="BZ468" i="1"/>
  <c r="BT468" i="1"/>
  <c r="BY468" i="1"/>
  <c r="BS468" i="1"/>
  <c r="BW468" i="1"/>
  <c r="BO468" i="1"/>
  <c r="CD468" i="1"/>
  <c r="BV468" i="1"/>
  <c r="CC468" i="1"/>
  <c r="BU468" i="1"/>
  <c r="BX468" i="1"/>
  <c r="BQ468" i="1"/>
  <c r="BP468" i="1"/>
  <c r="BR468" i="1"/>
  <c r="CB468" i="1"/>
  <c r="CA468" i="1"/>
  <c r="BZ462" i="1"/>
  <c r="BT462" i="1"/>
  <c r="BY462" i="1"/>
  <c r="BS462" i="1"/>
  <c r="CC462" i="1"/>
  <c r="BU462" i="1"/>
  <c r="CB462" i="1"/>
  <c r="BR462" i="1"/>
  <c r="CA462" i="1"/>
  <c r="BQ462" i="1"/>
  <c r="CD462" i="1"/>
  <c r="BW462" i="1"/>
  <c r="BV462" i="1"/>
  <c r="BX462" i="1"/>
  <c r="BP462" i="1"/>
  <c r="BO462" i="1"/>
  <c r="CD479" i="1"/>
  <c r="BX479" i="1"/>
  <c r="BR479" i="1"/>
  <c r="CC479" i="1"/>
  <c r="BW479" i="1"/>
  <c r="BQ479" i="1"/>
  <c r="CA479" i="1"/>
  <c r="BS479" i="1"/>
  <c r="BZ479" i="1"/>
  <c r="BP479" i="1"/>
  <c r="BY479" i="1"/>
  <c r="BO479" i="1"/>
  <c r="CB479" i="1"/>
  <c r="BU479" i="1"/>
  <c r="BT479" i="1"/>
  <c r="BV479" i="1"/>
  <c r="CD473" i="1"/>
  <c r="BX473" i="1"/>
  <c r="BR473" i="1"/>
  <c r="CC473" i="1"/>
  <c r="BW473" i="1"/>
  <c r="BQ473" i="1"/>
  <c r="BY473" i="1"/>
  <c r="BO473" i="1"/>
  <c r="BV473" i="1"/>
  <c r="BU473" i="1"/>
  <c r="BP473" i="1"/>
  <c r="CA473" i="1"/>
  <c r="BZ473" i="1"/>
  <c r="CB473" i="1"/>
  <c r="BT473" i="1"/>
  <c r="BS473" i="1"/>
  <c r="CD467" i="1"/>
  <c r="BX467" i="1"/>
  <c r="BR467" i="1"/>
  <c r="CC467" i="1"/>
  <c r="BW467" i="1"/>
  <c r="BQ467" i="1"/>
  <c r="BU467" i="1"/>
  <c r="CB467" i="1"/>
  <c r="BT467" i="1"/>
  <c r="CA467" i="1"/>
  <c r="BS467" i="1"/>
  <c r="BV467" i="1"/>
  <c r="BO467" i="1"/>
  <c r="BZ467" i="1"/>
  <c r="BP467" i="1"/>
  <c r="BY467" i="1"/>
  <c r="CD461" i="1"/>
  <c r="BX461" i="1"/>
  <c r="BR461" i="1"/>
  <c r="CC461" i="1"/>
  <c r="BW461" i="1"/>
  <c r="BQ461" i="1"/>
  <c r="CA461" i="1"/>
  <c r="BS461" i="1"/>
  <c r="BZ461" i="1"/>
  <c r="BP461" i="1"/>
  <c r="BY461" i="1"/>
  <c r="BO461" i="1"/>
  <c r="CB461" i="1"/>
  <c r="BU461" i="1"/>
  <c r="BT461" i="1"/>
  <c r="BV461" i="1"/>
  <c r="CB484" i="1"/>
  <c r="BV484" i="1"/>
  <c r="BP484" i="1"/>
  <c r="CA484" i="1"/>
  <c r="BU484" i="1"/>
  <c r="BO484" i="1"/>
  <c r="CD484" i="1"/>
  <c r="BT484" i="1"/>
  <c r="CC484" i="1"/>
  <c r="BS484" i="1"/>
  <c r="BZ484" i="1"/>
  <c r="BR484" i="1"/>
  <c r="BY484" i="1"/>
  <c r="BQ484" i="1"/>
  <c r="BX484" i="1"/>
  <c r="BW484" i="1"/>
  <c r="CB478" i="1"/>
  <c r="BV478" i="1"/>
  <c r="BP478" i="1"/>
  <c r="CA478" i="1"/>
  <c r="BU478" i="1"/>
  <c r="BO478" i="1"/>
  <c r="BY478" i="1"/>
  <c r="BQ478" i="1"/>
  <c r="BX478" i="1"/>
  <c r="BW478" i="1"/>
  <c r="BZ478" i="1"/>
  <c r="BS478" i="1"/>
  <c r="BR478" i="1"/>
  <c r="CD478" i="1"/>
  <c r="BT478" i="1"/>
  <c r="CC478" i="1"/>
  <c r="CB472" i="1"/>
  <c r="BV472" i="1"/>
  <c r="BP472" i="1"/>
  <c r="CA472" i="1"/>
  <c r="BU472" i="1"/>
  <c r="BO472" i="1"/>
  <c r="BW472" i="1"/>
  <c r="CD472" i="1"/>
  <c r="BT472" i="1"/>
  <c r="CC472" i="1"/>
  <c r="BS472" i="1"/>
  <c r="BY472" i="1"/>
  <c r="BX472" i="1"/>
  <c r="BZ472" i="1"/>
  <c r="BR472" i="1"/>
  <c r="BQ472" i="1"/>
  <c r="CB466" i="1"/>
  <c r="BV466" i="1"/>
  <c r="BP466" i="1"/>
  <c r="CA466" i="1"/>
  <c r="BU466" i="1"/>
  <c r="BO466" i="1"/>
  <c r="CC466" i="1"/>
  <c r="BS466" i="1"/>
  <c r="BZ466" i="1"/>
  <c r="BR466" i="1"/>
  <c r="BY466" i="1"/>
  <c r="BQ466" i="1"/>
  <c r="BT466" i="1"/>
  <c r="CD466" i="1"/>
  <c r="BX466" i="1"/>
  <c r="BW466" i="1"/>
  <c r="BZ483" i="1"/>
  <c r="BT483" i="1"/>
  <c r="BY483" i="1"/>
  <c r="BS483" i="1"/>
  <c r="CB483" i="1"/>
  <c r="CA483" i="1"/>
  <c r="BQ483" i="1"/>
  <c r="BX483" i="1"/>
  <c r="BP483" i="1"/>
  <c r="BW483" i="1"/>
  <c r="BO483" i="1"/>
  <c r="BR483" i="1"/>
  <c r="CD483" i="1"/>
  <c r="CC483" i="1"/>
  <c r="BV483" i="1"/>
  <c r="BU483" i="1"/>
  <c r="BZ477" i="1"/>
  <c r="BT477" i="1"/>
  <c r="BY477" i="1"/>
  <c r="BS477" i="1"/>
  <c r="BW477" i="1"/>
  <c r="BO477" i="1"/>
  <c r="CD477" i="1"/>
  <c r="BV477" i="1"/>
  <c r="CC477" i="1"/>
  <c r="BU477" i="1"/>
  <c r="BX477" i="1"/>
  <c r="BQ477" i="1"/>
  <c r="BP477" i="1"/>
  <c r="BR477" i="1"/>
  <c r="CB477" i="1"/>
  <c r="CA477" i="1"/>
  <c r="BZ471" i="1"/>
  <c r="BT471" i="1"/>
  <c r="BY471" i="1"/>
  <c r="BS471" i="1"/>
  <c r="CC471" i="1"/>
  <c r="BU471" i="1"/>
  <c r="CB471" i="1"/>
  <c r="BR471" i="1"/>
  <c r="CA471" i="1"/>
  <c r="BQ471" i="1"/>
  <c r="CD471" i="1"/>
  <c r="BW471" i="1"/>
  <c r="BV471" i="1"/>
  <c r="BX471" i="1"/>
  <c r="BP471" i="1"/>
  <c r="BO471" i="1"/>
  <c r="BZ465" i="1"/>
  <c r="BT465" i="1"/>
  <c r="BY465" i="1"/>
  <c r="BS465" i="1"/>
  <c r="CA465" i="1"/>
  <c r="BQ465" i="1"/>
  <c r="BX465" i="1"/>
  <c r="BP465" i="1"/>
  <c r="BW465" i="1"/>
  <c r="BO465" i="1"/>
  <c r="BR465" i="1"/>
  <c r="CC465" i="1"/>
  <c r="CB465" i="1"/>
  <c r="CD465" i="1"/>
  <c r="BV465" i="1"/>
  <c r="BU465" i="1"/>
  <c r="AZ471" i="1"/>
  <c r="Q471" i="1" s="1"/>
  <c r="BF471" i="1"/>
  <c r="BL471" i="1"/>
  <c r="BB471" i="1"/>
  <c r="BI471" i="1"/>
  <c r="AY471" i="1"/>
  <c r="BC471" i="1"/>
  <c r="BJ471" i="1"/>
  <c r="BD471" i="1"/>
  <c r="BK471" i="1"/>
  <c r="BE471" i="1"/>
  <c r="BM471" i="1"/>
  <c r="BG471" i="1"/>
  <c r="BN471" i="1"/>
  <c r="AE471" i="1" s="1"/>
  <c r="BH471" i="1"/>
  <c r="BA471" i="1"/>
  <c r="BB462" i="1"/>
  <c r="BH462" i="1"/>
  <c r="BN462" i="1"/>
  <c r="AE462" i="1" s="1"/>
  <c r="AZ462" i="1"/>
  <c r="BF462" i="1"/>
  <c r="W462" i="1" s="1"/>
  <c r="BL462" i="1"/>
  <c r="AC462" i="1" s="1"/>
  <c r="BC462" i="1"/>
  <c r="BK462" i="1"/>
  <c r="BD462" i="1"/>
  <c r="BM462" i="1"/>
  <c r="AD462" i="1" s="1"/>
  <c r="BE462" i="1"/>
  <c r="V462" i="1" s="1"/>
  <c r="AY462" i="1"/>
  <c r="BG462" i="1"/>
  <c r="X462" i="1" s="1"/>
  <c r="BI462" i="1"/>
  <c r="BJ462" i="1"/>
  <c r="AA462" i="1" s="1"/>
  <c r="BA462" i="1"/>
  <c r="BC476" i="1"/>
  <c r="T476" i="1" s="1"/>
  <c r="BI476" i="1"/>
  <c r="Z476" i="1" s="1"/>
  <c r="BF476" i="1"/>
  <c r="W476" i="1" s="1"/>
  <c r="BM476" i="1"/>
  <c r="AD476" i="1" s="1"/>
  <c r="AZ476" i="1"/>
  <c r="Q476" i="1" s="1"/>
  <c r="BG476" i="1"/>
  <c r="X476" i="1" s="1"/>
  <c r="BN476" i="1"/>
  <c r="BA476" i="1"/>
  <c r="R476" i="1" s="1"/>
  <c r="BH476" i="1"/>
  <c r="BB476" i="1"/>
  <c r="S476" i="1" s="1"/>
  <c r="BJ476" i="1"/>
  <c r="BD476" i="1"/>
  <c r="U476" i="1" s="1"/>
  <c r="BK476" i="1"/>
  <c r="AB476" i="1" s="1"/>
  <c r="BL476" i="1"/>
  <c r="AY476" i="1"/>
  <c r="P476" i="1" s="1"/>
  <c r="BE476" i="1"/>
  <c r="BE466" i="1"/>
  <c r="V466" i="1" s="1"/>
  <c r="BK466" i="1"/>
  <c r="AB466" i="1" s="1"/>
  <c r="BC466" i="1"/>
  <c r="BI466" i="1"/>
  <c r="Z466" i="1" s="1"/>
  <c r="AZ466" i="1"/>
  <c r="Q466" i="1" s="1"/>
  <c r="BH466" i="1"/>
  <c r="Y466" i="1" s="1"/>
  <c r="BD466" i="1"/>
  <c r="BN466" i="1"/>
  <c r="BF466" i="1"/>
  <c r="BG466" i="1"/>
  <c r="X466" i="1" s="1"/>
  <c r="BJ466" i="1"/>
  <c r="AA466" i="1" s="1"/>
  <c r="BA466" i="1"/>
  <c r="BL466" i="1"/>
  <c r="BB466" i="1"/>
  <c r="S466" i="1" s="1"/>
  <c r="BM466" i="1"/>
  <c r="AY466" i="1"/>
  <c r="P466" i="1" s="1"/>
  <c r="BC480" i="1"/>
  <c r="BI480" i="1"/>
  <c r="BD480" i="1"/>
  <c r="BK480" i="1"/>
  <c r="BE480" i="1"/>
  <c r="V480" i="1" s="1"/>
  <c r="BL480" i="1"/>
  <c r="AC480" i="1" s="1"/>
  <c r="BF480" i="1"/>
  <c r="W480" i="1" s="1"/>
  <c r="BM480" i="1"/>
  <c r="AD480" i="1" s="1"/>
  <c r="AZ480" i="1"/>
  <c r="BG480" i="1"/>
  <c r="X480" i="1" s="1"/>
  <c r="BN480" i="1"/>
  <c r="AE480" i="1" s="1"/>
  <c r="AY480" i="1"/>
  <c r="BA480" i="1"/>
  <c r="BH480" i="1"/>
  <c r="BB480" i="1"/>
  <c r="BJ480" i="1"/>
  <c r="AA480" i="1" s="1"/>
  <c r="AZ484" i="1"/>
  <c r="Q484" i="1" s="1"/>
  <c r="BF484" i="1"/>
  <c r="BL484" i="1"/>
  <c r="AC484" i="1" s="1"/>
  <c r="BA484" i="1"/>
  <c r="R484" i="1" s="1"/>
  <c r="BH484" i="1"/>
  <c r="Y484" i="1" s="1"/>
  <c r="BB484" i="1"/>
  <c r="BI484" i="1"/>
  <c r="BC484" i="1"/>
  <c r="T484" i="1" s="1"/>
  <c r="BJ484" i="1"/>
  <c r="AA484" i="1" s="1"/>
  <c r="BD484" i="1"/>
  <c r="U484" i="1" s="1"/>
  <c r="BK484" i="1"/>
  <c r="AB484" i="1" s="1"/>
  <c r="BE484" i="1"/>
  <c r="V484" i="1" s="1"/>
  <c r="BM484" i="1"/>
  <c r="AD484" i="1" s="1"/>
  <c r="BN484" i="1"/>
  <c r="BG484" i="1"/>
  <c r="X484" i="1" s="1"/>
  <c r="AY484" i="1"/>
  <c r="AZ479" i="1"/>
  <c r="BF479" i="1"/>
  <c r="BL479" i="1"/>
  <c r="AC479" i="1" s="1"/>
  <c r="BD479" i="1"/>
  <c r="U479" i="1" s="1"/>
  <c r="BK479" i="1"/>
  <c r="AB479" i="1" s="1"/>
  <c r="BE479" i="1"/>
  <c r="V479" i="1" s="1"/>
  <c r="BM479" i="1"/>
  <c r="BG479" i="1"/>
  <c r="BN479" i="1"/>
  <c r="AE479" i="1" s="1"/>
  <c r="BA479" i="1"/>
  <c r="BH479" i="1"/>
  <c r="Y479" i="1" s="1"/>
  <c r="BB479" i="1"/>
  <c r="S479" i="1" s="1"/>
  <c r="BI479" i="1"/>
  <c r="BJ479" i="1"/>
  <c r="AA479" i="1" s="1"/>
  <c r="AY479" i="1"/>
  <c r="BC479" i="1"/>
  <c r="T479" i="1" s="1"/>
  <c r="AZ473" i="1"/>
  <c r="Q473" i="1" s="1"/>
  <c r="BF473" i="1"/>
  <c r="W473" i="1" s="1"/>
  <c r="BL473" i="1"/>
  <c r="BA473" i="1"/>
  <c r="BH473" i="1"/>
  <c r="BB473" i="1"/>
  <c r="S473" i="1" s="1"/>
  <c r="BI473" i="1"/>
  <c r="Z473" i="1" s="1"/>
  <c r="BC473" i="1"/>
  <c r="T473" i="1" s="1"/>
  <c r="BJ473" i="1"/>
  <c r="BD473" i="1"/>
  <c r="U473" i="1" s="1"/>
  <c r="BK473" i="1"/>
  <c r="BE473" i="1"/>
  <c r="V473" i="1" s="1"/>
  <c r="BM473" i="1"/>
  <c r="AD473" i="1" s="1"/>
  <c r="AY473" i="1"/>
  <c r="P473" i="1" s="1"/>
  <c r="BG473" i="1"/>
  <c r="X473" i="1" s="1"/>
  <c r="BN473" i="1"/>
  <c r="BB469" i="1"/>
  <c r="S469" i="1" s="1"/>
  <c r="BH469" i="1"/>
  <c r="Y469" i="1" s="1"/>
  <c r="BN469" i="1"/>
  <c r="AE469" i="1" s="1"/>
  <c r="AZ469" i="1"/>
  <c r="Q469" i="1" s="1"/>
  <c r="BF469" i="1"/>
  <c r="W469" i="1" s="1"/>
  <c r="BL469" i="1"/>
  <c r="AC469" i="1" s="1"/>
  <c r="BI469" i="1"/>
  <c r="Z469" i="1" s="1"/>
  <c r="BC469" i="1"/>
  <c r="BM469" i="1"/>
  <c r="AD469" i="1" s="1"/>
  <c r="BD469" i="1"/>
  <c r="U469" i="1" s="1"/>
  <c r="BE469" i="1"/>
  <c r="BG469" i="1"/>
  <c r="X469" i="1" s="1"/>
  <c r="BJ469" i="1"/>
  <c r="BK469" i="1"/>
  <c r="AB469" i="1" s="1"/>
  <c r="AY469" i="1"/>
  <c r="BA469" i="1"/>
  <c r="R469" i="1" s="1"/>
  <c r="BB464" i="1"/>
  <c r="S464" i="1" s="1"/>
  <c r="BH464" i="1"/>
  <c r="Y464" i="1" s="1"/>
  <c r="BN464" i="1"/>
  <c r="AE464" i="1" s="1"/>
  <c r="AZ464" i="1"/>
  <c r="BF464" i="1"/>
  <c r="W464" i="1" s="1"/>
  <c r="BL464" i="1"/>
  <c r="AC464" i="1" s="1"/>
  <c r="BI464" i="1"/>
  <c r="Z464" i="1" s="1"/>
  <c r="BA464" i="1"/>
  <c r="BJ464" i="1"/>
  <c r="AA464" i="1" s="1"/>
  <c r="BC464" i="1"/>
  <c r="T464" i="1" s="1"/>
  <c r="BD464" i="1"/>
  <c r="U464" i="1" s="1"/>
  <c r="BE464" i="1"/>
  <c r="V464" i="1" s="1"/>
  <c r="BG464" i="1"/>
  <c r="BK464" i="1"/>
  <c r="AY464" i="1"/>
  <c r="P464" i="1" s="1"/>
  <c r="BM464" i="1"/>
  <c r="AD464" i="1" s="1"/>
  <c r="AZ482" i="1"/>
  <c r="Q482" i="1" s="1"/>
  <c r="BF482" i="1"/>
  <c r="W482" i="1" s="1"/>
  <c r="BL482" i="1"/>
  <c r="AC482" i="1" s="1"/>
  <c r="BB482" i="1"/>
  <c r="S482" i="1" s="1"/>
  <c r="BI482" i="1"/>
  <c r="Z482" i="1" s="1"/>
  <c r="AY482" i="1"/>
  <c r="P482" i="1" s="1"/>
  <c r="BC482" i="1"/>
  <c r="T482" i="1" s="1"/>
  <c r="BJ482" i="1"/>
  <c r="AA482" i="1" s="1"/>
  <c r="BD482" i="1"/>
  <c r="U482" i="1" s="1"/>
  <c r="BK482" i="1"/>
  <c r="BE482" i="1"/>
  <c r="V482" i="1" s="1"/>
  <c r="BM482" i="1"/>
  <c r="AD482" i="1" s="1"/>
  <c r="BG482" i="1"/>
  <c r="X482" i="1" s="1"/>
  <c r="BN482" i="1"/>
  <c r="AE482" i="1" s="1"/>
  <c r="BA482" i="1"/>
  <c r="BH482" i="1"/>
  <c r="Y482" i="1" s="1"/>
  <c r="AZ477" i="1"/>
  <c r="Q477" i="1" s="1"/>
  <c r="BF477" i="1"/>
  <c r="W477" i="1" s="1"/>
  <c r="BL477" i="1"/>
  <c r="AC477" i="1" s="1"/>
  <c r="BE477" i="1"/>
  <c r="BM477" i="1"/>
  <c r="AY477" i="1"/>
  <c r="BG477" i="1"/>
  <c r="BN477" i="1"/>
  <c r="AE477" i="1" s="1"/>
  <c r="BA477" i="1"/>
  <c r="BH477" i="1"/>
  <c r="BB477" i="1"/>
  <c r="BI477" i="1"/>
  <c r="Z477" i="1" s="1"/>
  <c r="BC477" i="1"/>
  <c r="T477" i="1" s="1"/>
  <c r="BJ477" i="1"/>
  <c r="AA477" i="1" s="1"/>
  <c r="BD477" i="1"/>
  <c r="U477" i="1" s="1"/>
  <c r="BK477" i="1"/>
  <c r="BB467" i="1"/>
  <c r="BH467" i="1"/>
  <c r="Y467" i="1" s="1"/>
  <c r="BN467" i="1"/>
  <c r="AE467" i="1" s="1"/>
  <c r="AZ467" i="1"/>
  <c r="BF467" i="1"/>
  <c r="BL467" i="1"/>
  <c r="BC467" i="1"/>
  <c r="T467" i="1" s="1"/>
  <c r="BK467" i="1"/>
  <c r="BJ467" i="1"/>
  <c r="AA467" i="1" s="1"/>
  <c r="AY467" i="1"/>
  <c r="P467" i="1" s="1"/>
  <c r="BA467" i="1"/>
  <c r="BM467" i="1"/>
  <c r="AD467" i="1" s="1"/>
  <c r="BD467" i="1"/>
  <c r="BE467" i="1"/>
  <c r="V467" i="1" s="1"/>
  <c r="BG467" i="1"/>
  <c r="X467" i="1" s="1"/>
  <c r="BI467" i="1"/>
  <c r="BC481" i="1"/>
  <c r="T481" i="1" s="1"/>
  <c r="BI481" i="1"/>
  <c r="Z481" i="1" s="1"/>
  <c r="BB481" i="1"/>
  <c r="S481" i="1" s="1"/>
  <c r="BJ481" i="1"/>
  <c r="BD481" i="1"/>
  <c r="U481" i="1" s="1"/>
  <c r="BK481" i="1"/>
  <c r="AB481" i="1" s="1"/>
  <c r="BE481" i="1"/>
  <c r="V481" i="1" s="1"/>
  <c r="BL481" i="1"/>
  <c r="BF481" i="1"/>
  <c r="BM481" i="1"/>
  <c r="AD481" i="1" s="1"/>
  <c r="AZ481" i="1"/>
  <c r="Q481" i="1" s="1"/>
  <c r="BG481" i="1"/>
  <c r="BN481" i="1"/>
  <c r="AY481" i="1"/>
  <c r="P481" i="1" s="1"/>
  <c r="BH481" i="1"/>
  <c r="BA481" i="1"/>
  <c r="R481" i="1" s="1"/>
  <c r="BC470" i="1"/>
  <c r="T470" i="1" s="1"/>
  <c r="BI470" i="1"/>
  <c r="Z470" i="1" s="1"/>
  <c r="BF470" i="1"/>
  <c r="BM470" i="1"/>
  <c r="AD470" i="1" s="1"/>
  <c r="AZ470" i="1"/>
  <c r="BH470" i="1"/>
  <c r="Y470" i="1" s="1"/>
  <c r="BA470" i="1"/>
  <c r="R470" i="1" s="1"/>
  <c r="BJ470" i="1"/>
  <c r="BB470" i="1"/>
  <c r="S470" i="1" s="1"/>
  <c r="BK470" i="1"/>
  <c r="AB470" i="1" s="1"/>
  <c r="BD470" i="1"/>
  <c r="BL470" i="1"/>
  <c r="AC470" i="1" s="1"/>
  <c r="BE470" i="1"/>
  <c r="V470" i="1" s="1"/>
  <c r="BN470" i="1"/>
  <c r="AE470" i="1" s="1"/>
  <c r="AY470" i="1"/>
  <c r="P470" i="1" s="1"/>
  <c r="BG470" i="1"/>
  <c r="X470" i="1" s="1"/>
  <c r="BE461" i="1"/>
  <c r="V461" i="1" s="1"/>
  <c r="BK461" i="1"/>
  <c r="AB461" i="1" s="1"/>
  <c r="BC461" i="1"/>
  <c r="T461" i="1" s="1"/>
  <c r="BI461" i="1"/>
  <c r="AZ461" i="1"/>
  <c r="Q461" i="1" s="1"/>
  <c r="BH461" i="1"/>
  <c r="Y461" i="1" s="1"/>
  <c r="BA461" i="1"/>
  <c r="BJ461" i="1"/>
  <c r="AA461" i="1" s="1"/>
  <c r="BF461" i="1"/>
  <c r="W461" i="1" s="1"/>
  <c r="BG461" i="1"/>
  <c r="BL461" i="1"/>
  <c r="AC461" i="1" s="1"/>
  <c r="BM461" i="1"/>
  <c r="AD461" i="1" s="1"/>
  <c r="BB461" i="1"/>
  <c r="S461" i="1" s="1"/>
  <c r="BN461" i="1"/>
  <c r="AE461" i="1" s="1"/>
  <c r="BD461" i="1"/>
  <c r="U461" i="1" s="1"/>
  <c r="AY461" i="1"/>
  <c r="AZ475" i="1"/>
  <c r="Q475" i="1" s="1"/>
  <c r="BF475" i="1"/>
  <c r="W475" i="1" s="1"/>
  <c r="BL475" i="1"/>
  <c r="AC475" i="1" s="1"/>
  <c r="BG475" i="1"/>
  <c r="BN475" i="1"/>
  <c r="AE475" i="1" s="1"/>
  <c r="BA475" i="1"/>
  <c r="R475" i="1" s="1"/>
  <c r="BH475" i="1"/>
  <c r="Y475" i="1" s="1"/>
  <c r="BB475" i="1"/>
  <c r="S475" i="1" s="1"/>
  <c r="BI475" i="1"/>
  <c r="Z475" i="1" s="1"/>
  <c r="BC475" i="1"/>
  <c r="T475" i="1" s="1"/>
  <c r="BJ475" i="1"/>
  <c r="BD475" i="1"/>
  <c r="U475" i="1" s="1"/>
  <c r="BK475" i="1"/>
  <c r="AY475" i="1"/>
  <c r="P475" i="1" s="1"/>
  <c r="BE475" i="1"/>
  <c r="V475" i="1" s="1"/>
  <c r="BM475" i="1"/>
  <c r="AD475" i="1" s="1"/>
  <c r="BB465" i="1"/>
  <c r="S465" i="1" s="1"/>
  <c r="BH465" i="1"/>
  <c r="Y465" i="1" s="1"/>
  <c r="BN465" i="1"/>
  <c r="AE465" i="1" s="1"/>
  <c r="AZ465" i="1"/>
  <c r="BF465" i="1"/>
  <c r="BL465" i="1"/>
  <c r="AC465" i="1" s="1"/>
  <c r="BE465" i="1"/>
  <c r="BI465" i="1"/>
  <c r="BJ465" i="1"/>
  <c r="AA465" i="1" s="1"/>
  <c r="BA465" i="1"/>
  <c r="BK465" i="1"/>
  <c r="AB465" i="1" s="1"/>
  <c r="BC465" i="1"/>
  <c r="BM465" i="1"/>
  <c r="AD465" i="1" s="1"/>
  <c r="BD465" i="1"/>
  <c r="U465" i="1" s="1"/>
  <c r="AY465" i="1"/>
  <c r="BG465" i="1"/>
  <c r="BC474" i="1"/>
  <c r="T474" i="1" s="1"/>
  <c r="BI474" i="1"/>
  <c r="Z474" i="1" s="1"/>
  <c r="AZ474" i="1"/>
  <c r="Q474" i="1" s="1"/>
  <c r="BG474" i="1"/>
  <c r="X474" i="1" s="1"/>
  <c r="BN474" i="1"/>
  <c r="AE474" i="1" s="1"/>
  <c r="BA474" i="1"/>
  <c r="R474" i="1" s="1"/>
  <c r="BH474" i="1"/>
  <c r="Y474" i="1" s="1"/>
  <c r="BB474" i="1"/>
  <c r="BJ474" i="1"/>
  <c r="AA474" i="1" s="1"/>
  <c r="BD474" i="1"/>
  <c r="U474" i="1" s="1"/>
  <c r="BK474" i="1"/>
  <c r="AB474" i="1" s="1"/>
  <c r="AY474" i="1"/>
  <c r="P474" i="1" s="1"/>
  <c r="BE474" i="1"/>
  <c r="V474" i="1" s="1"/>
  <c r="BL474" i="1"/>
  <c r="AC474" i="1" s="1"/>
  <c r="BF474" i="1"/>
  <c r="W474" i="1" s="1"/>
  <c r="BM474" i="1"/>
  <c r="BC483" i="1"/>
  <c r="BI483" i="1"/>
  <c r="BA483" i="1"/>
  <c r="R483" i="1" s="1"/>
  <c r="BH483" i="1"/>
  <c r="Y483" i="1" s="1"/>
  <c r="BB483" i="1"/>
  <c r="S483" i="1" s="1"/>
  <c r="BJ483" i="1"/>
  <c r="AA483" i="1" s="1"/>
  <c r="BD483" i="1"/>
  <c r="U483" i="1" s="1"/>
  <c r="BK483" i="1"/>
  <c r="BE483" i="1"/>
  <c r="BL483" i="1"/>
  <c r="AC483" i="1" s="1"/>
  <c r="BF483" i="1"/>
  <c r="BM483" i="1"/>
  <c r="AD483" i="1" s="1"/>
  <c r="AY483" i="1"/>
  <c r="P483" i="1" s="1"/>
  <c r="AZ483" i="1"/>
  <c r="BG483" i="1"/>
  <c r="BN483" i="1"/>
  <c r="AE483" i="1" s="1"/>
  <c r="BC478" i="1"/>
  <c r="T478" i="1" s="1"/>
  <c r="BI478" i="1"/>
  <c r="Z478" i="1" s="1"/>
  <c r="BE478" i="1"/>
  <c r="V478" i="1" s="1"/>
  <c r="BL478" i="1"/>
  <c r="AC478" i="1" s="1"/>
  <c r="BF478" i="1"/>
  <c r="W478" i="1" s="1"/>
  <c r="BM478" i="1"/>
  <c r="AZ478" i="1"/>
  <c r="BG478" i="1"/>
  <c r="BN478" i="1"/>
  <c r="AE478" i="1" s="1"/>
  <c r="BA478" i="1"/>
  <c r="R478" i="1" s="1"/>
  <c r="BH478" i="1"/>
  <c r="BB478" i="1"/>
  <c r="S478" i="1" s="1"/>
  <c r="BJ478" i="1"/>
  <c r="AA478" i="1" s="1"/>
  <c r="BD478" i="1"/>
  <c r="BK478" i="1"/>
  <c r="AY478" i="1"/>
  <c r="P478" i="1" s="1"/>
  <c r="BC472" i="1"/>
  <c r="BI472" i="1"/>
  <c r="BA472" i="1"/>
  <c r="R472" i="1" s="1"/>
  <c r="BH472" i="1"/>
  <c r="Y472" i="1" s="1"/>
  <c r="BB472" i="1"/>
  <c r="S472" i="1" s="1"/>
  <c r="BJ472" i="1"/>
  <c r="AA472" i="1" s="1"/>
  <c r="BD472" i="1"/>
  <c r="U472" i="1" s="1"/>
  <c r="BK472" i="1"/>
  <c r="AB472" i="1" s="1"/>
  <c r="BE472" i="1"/>
  <c r="BL472" i="1"/>
  <c r="AC472" i="1" s="1"/>
  <c r="BF472" i="1"/>
  <c r="W472" i="1" s="1"/>
  <c r="BM472" i="1"/>
  <c r="AD472" i="1" s="1"/>
  <c r="AZ472" i="1"/>
  <c r="Q472" i="1" s="1"/>
  <c r="AY472" i="1"/>
  <c r="BG472" i="1"/>
  <c r="X472" i="1" s="1"/>
  <c r="BN472" i="1"/>
  <c r="AE472" i="1" s="1"/>
  <c r="BE468" i="1"/>
  <c r="V468" i="1" s="1"/>
  <c r="BK468" i="1"/>
  <c r="AB468" i="1" s="1"/>
  <c r="BC468" i="1"/>
  <c r="T468" i="1" s="1"/>
  <c r="BI468" i="1"/>
  <c r="Z468" i="1" s="1"/>
  <c r="BF468" i="1"/>
  <c r="BN468" i="1"/>
  <c r="BG468" i="1"/>
  <c r="X468" i="1" s="1"/>
  <c r="BH468" i="1"/>
  <c r="Y468" i="1" s="1"/>
  <c r="AZ468" i="1"/>
  <c r="BJ468" i="1"/>
  <c r="BA468" i="1"/>
  <c r="R468" i="1" s="1"/>
  <c r="BL468" i="1"/>
  <c r="AC468" i="1" s="1"/>
  <c r="BB468" i="1"/>
  <c r="BM468" i="1"/>
  <c r="AD468" i="1" s="1"/>
  <c r="BD468" i="1"/>
  <c r="AY468" i="1"/>
  <c r="P468" i="1" s="1"/>
  <c r="BE463" i="1"/>
  <c r="V463" i="1" s="1"/>
  <c r="BK463" i="1"/>
  <c r="AB463" i="1" s="1"/>
  <c r="BC463" i="1"/>
  <c r="T463" i="1" s="1"/>
  <c r="BI463" i="1"/>
  <c r="Z463" i="1" s="1"/>
  <c r="BF463" i="1"/>
  <c r="BN463" i="1"/>
  <c r="BG463" i="1"/>
  <c r="BB463" i="1"/>
  <c r="S463" i="1" s="1"/>
  <c r="BD463" i="1"/>
  <c r="U463" i="1" s="1"/>
  <c r="BH463" i="1"/>
  <c r="BJ463" i="1"/>
  <c r="AZ463" i="1"/>
  <c r="Q463" i="1" s="1"/>
  <c r="BL463" i="1"/>
  <c r="AY463" i="1"/>
  <c r="P463" i="1" s="1"/>
  <c r="BA463" i="1"/>
  <c r="R463" i="1" s="1"/>
  <c r="BM463" i="1"/>
  <c r="AD463" i="1" s="1"/>
  <c r="C460" i="1"/>
  <c r="C459" i="1"/>
  <c r="C452" i="1"/>
  <c r="C453" i="1"/>
  <c r="C454" i="1"/>
  <c r="C455" i="1"/>
  <c r="C456" i="1"/>
  <c r="C457" i="1"/>
  <c r="C458" i="1"/>
  <c r="S462" i="1" l="1"/>
  <c r="AD477" i="1"/>
  <c r="AB483" i="1"/>
  <c r="R465" i="1"/>
  <c r="Q465" i="1"/>
  <c r="S477" i="1"/>
  <c r="AC467" i="1"/>
  <c r="R467" i="1"/>
  <c r="W467" i="1"/>
  <c r="Z471" i="1"/>
  <c r="AB471" i="1"/>
  <c r="P465" i="1"/>
  <c r="P469" i="1"/>
  <c r="X478" i="1"/>
  <c r="AD474" i="1"/>
  <c r="S468" i="1"/>
  <c r="T483" i="1"/>
  <c r="AB475" i="1"/>
  <c r="W470" i="1"/>
  <c r="AE481" i="1"/>
  <c r="AE463" i="1"/>
  <c r="P472" i="1"/>
  <c r="Z472" i="1"/>
  <c r="AD478" i="1"/>
  <c r="X475" i="1"/>
  <c r="AB478" i="1"/>
  <c r="R477" i="1"/>
  <c r="W468" i="1"/>
  <c r="AA463" i="1"/>
  <c r="W463" i="1"/>
  <c r="U468" i="1"/>
  <c r="X483" i="1"/>
  <c r="V483" i="1"/>
  <c r="Q470" i="1"/>
  <c r="Y463" i="1"/>
  <c r="Q483" i="1"/>
  <c r="Z483" i="1"/>
  <c r="X465" i="1"/>
  <c r="AC481" i="1"/>
  <c r="AB477" i="1"/>
  <c r="Y477" i="1"/>
  <c r="V477" i="1"/>
  <c r="P484" i="1"/>
  <c r="Y480" i="1"/>
  <c r="R466" i="1"/>
  <c r="Y462" i="1"/>
  <c r="AB473" i="1"/>
  <c r="R473" i="1"/>
  <c r="W479" i="1"/>
  <c r="S484" i="1"/>
  <c r="AD479" i="1"/>
  <c r="Q479" i="1"/>
  <c r="S480" i="1"/>
  <c r="U480" i="1"/>
  <c r="U462" i="1"/>
  <c r="AD471" i="1"/>
  <c r="P471" i="1"/>
  <c r="T471" i="1"/>
  <c r="Z480" i="1"/>
  <c r="V476" i="1"/>
  <c r="Z462" i="1"/>
  <c r="AB462" i="1"/>
  <c r="AE468" i="1"/>
  <c r="U478" i="1"/>
  <c r="Z465" i="1"/>
  <c r="P461" i="1"/>
  <c r="X461" i="1"/>
  <c r="Z461" i="1"/>
  <c r="AA470" i="1"/>
  <c r="X481" i="1"/>
  <c r="Z467" i="1"/>
  <c r="Q467" i="1"/>
  <c r="Q464" i="1"/>
  <c r="T469" i="1"/>
  <c r="R479" i="1"/>
  <c r="AE484" i="1"/>
  <c r="W484" i="1"/>
  <c r="P480" i="1"/>
  <c r="AC476" i="1"/>
  <c r="P462" i="1"/>
  <c r="R471" i="1"/>
  <c r="AC463" i="1"/>
  <c r="X463" i="1"/>
  <c r="V472" i="1"/>
  <c r="Q478" i="1"/>
  <c r="W483" i="1"/>
  <c r="V465" i="1"/>
  <c r="AA475" i="1"/>
  <c r="X477" i="1"/>
  <c r="AA469" i="1"/>
  <c r="Z484" i="1"/>
  <c r="AD466" i="1"/>
  <c r="AE476" i="1"/>
  <c r="AC471" i="1"/>
  <c r="AA468" i="1"/>
  <c r="S474" i="1"/>
  <c r="T465" i="1"/>
  <c r="AA481" i="1"/>
  <c r="AB467" i="1"/>
  <c r="P477" i="1"/>
  <c r="AB482" i="1"/>
  <c r="AB464" i="1"/>
  <c r="R464" i="1"/>
  <c r="AE473" i="1"/>
  <c r="X479" i="1"/>
  <c r="AB480" i="1"/>
  <c r="Q462" i="1"/>
  <c r="AA471" i="1"/>
  <c r="Q468" i="1"/>
  <c r="T472" i="1"/>
  <c r="Y478" i="1"/>
  <c r="W465" i="1"/>
  <c r="R461" i="1"/>
  <c r="U470" i="1"/>
  <c r="Y481" i="1"/>
  <c r="W481" i="1"/>
  <c r="U467" i="1"/>
  <c r="S467" i="1"/>
  <c r="R482" i="1"/>
  <c r="X464" i="1"/>
  <c r="V469" i="1"/>
  <c r="AA473" i="1"/>
  <c r="AC473" i="1"/>
  <c r="Z479" i="1"/>
  <c r="Q480" i="1"/>
  <c r="AC466" i="1"/>
  <c r="U466" i="1"/>
  <c r="AA476" i="1"/>
  <c r="R480" i="1"/>
  <c r="T480" i="1"/>
  <c r="Y476" i="1"/>
  <c r="T462" i="1"/>
  <c r="V471" i="1"/>
  <c r="S471" i="1"/>
  <c r="Y473" i="1"/>
  <c r="P479" i="1"/>
  <c r="W466" i="1"/>
  <c r="T466" i="1"/>
  <c r="Y471" i="1"/>
  <c r="U471" i="1"/>
  <c r="AE466" i="1"/>
  <c r="R462" i="1"/>
  <c r="W471" i="1"/>
  <c r="X471" i="1"/>
  <c r="BZ453" i="1"/>
  <c r="BT453" i="1"/>
  <c r="BY453" i="1"/>
  <c r="BS453" i="1"/>
  <c r="CC453" i="1"/>
  <c r="BU453" i="1"/>
  <c r="CB453" i="1"/>
  <c r="BR453" i="1"/>
  <c r="CA453" i="1"/>
  <c r="BQ453" i="1"/>
  <c r="CD453" i="1"/>
  <c r="BW453" i="1"/>
  <c r="BV453" i="1"/>
  <c r="BX453" i="1"/>
  <c r="BP453" i="1"/>
  <c r="BO453" i="1"/>
  <c r="CD458" i="1"/>
  <c r="BX458" i="1"/>
  <c r="BR458" i="1"/>
  <c r="CC458" i="1"/>
  <c r="BW458" i="1"/>
  <c r="BQ458" i="1"/>
  <c r="BU458" i="1"/>
  <c r="CB458" i="1"/>
  <c r="BT458" i="1"/>
  <c r="CA458" i="1"/>
  <c r="BS458" i="1"/>
  <c r="BV458" i="1"/>
  <c r="BO458" i="1"/>
  <c r="BZ458" i="1"/>
  <c r="BP458" i="1"/>
  <c r="BY458" i="1"/>
  <c r="CC452" i="1"/>
  <c r="BW452" i="1"/>
  <c r="BQ452" i="1"/>
  <c r="CB452" i="1"/>
  <c r="BV452" i="1"/>
  <c r="BP452" i="1"/>
  <c r="CA452" i="1"/>
  <c r="BU452" i="1"/>
  <c r="BO452" i="1"/>
  <c r="CD452" i="1"/>
  <c r="BR452" i="1"/>
  <c r="BY452" i="1"/>
  <c r="BX452" i="1"/>
  <c r="BZ452" i="1"/>
  <c r="BT452" i="1"/>
  <c r="BS452" i="1"/>
  <c r="CB457" i="1"/>
  <c r="BV457" i="1"/>
  <c r="BP457" i="1"/>
  <c r="CA457" i="1"/>
  <c r="BU457" i="1"/>
  <c r="BO457" i="1"/>
  <c r="CC457" i="1"/>
  <c r="BS457" i="1"/>
  <c r="BZ457" i="1"/>
  <c r="BR457" i="1"/>
  <c r="BY457" i="1"/>
  <c r="BQ457" i="1"/>
  <c r="BT457" i="1"/>
  <c r="CD457" i="1"/>
  <c r="BX457" i="1"/>
  <c r="BW457" i="1"/>
  <c r="BZ459" i="1"/>
  <c r="BT459" i="1"/>
  <c r="BY459" i="1"/>
  <c r="BS459" i="1"/>
  <c r="BW459" i="1"/>
  <c r="BO459" i="1"/>
  <c r="CD459" i="1"/>
  <c r="BV459" i="1"/>
  <c r="CC459" i="1"/>
  <c r="BU459" i="1"/>
  <c r="BX459" i="1"/>
  <c r="BQ459" i="1"/>
  <c r="BP459" i="1"/>
  <c r="BR459" i="1"/>
  <c r="CB459" i="1"/>
  <c r="CA459" i="1"/>
  <c r="BZ456" i="1"/>
  <c r="BT456" i="1"/>
  <c r="BY456" i="1"/>
  <c r="BS456" i="1"/>
  <c r="CA456" i="1"/>
  <c r="BQ456" i="1"/>
  <c r="BX456" i="1"/>
  <c r="BP456" i="1"/>
  <c r="BW456" i="1"/>
  <c r="BO456" i="1"/>
  <c r="BR456" i="1"/>
  <c r="CC456" i="1"/>
  <c r="CB456" i="1"/>
  <c r="CD456" i="1"/>
  <c r="BV456" i="1"/>
  <c r="BU456" i="1"/>
  <c r="CD455" i="1"/>
  <c r="BX455" i="1"/>
  <c r="BR455" i="1"/>
  <c r="CC455" i="1"/>
  <c r="BW455" i="1"/>
  <c r="BQ455" i="1"/>
  <c r="BY455" i="1"/>
  <c r="BO455" i="1"/>
  <c r="BV455" i="1"/>
  <c r="BU455" i="1"/>
  <c r="BP455" i="1"/>
  <c r="CA455" i="1"/>
  <c r="BZ455" i="1"/>
  <c r="CB455" i="1"/>
  <c r="BT455" i="1"/>
  <c r="BS455" i="1"/>
  <c r="CB454" i="1"/>
  <c r="BV454" i="1"/>
  <c r="BP454" i="1"/>
  <c r="CA454" i="1"/>
  <c r="BU454" i="1"/>
  <c r="BO454" i="1"/>
  <c r="BW454" i="1"/>
  <c r="CD454" i="1"/>
  <c r="BT454" i="1"/>
  <c r="CC454" i="1"/>
  <c r="BS454" i="1"/>
  <c r="BY454" i="1"/>
  <c r="BX454" i="1"/>
  <c r="BZ454" i="1"/>
  <c r="BR454" i="1"/>
  <c r="BQ454" i="1"/>
  <c r="CB460" i="1"/>
  <c r="BV460" i="1"/>
  <c r="BP460" i="1"/>
  <c r="CA460" i="1"/>
  <c r="BU460" i="1"/>
  <c r="BO460" i="1"/>
  <c r="BY460" i="1"/>
  <c r="BQ460" i="1"/>
  <c r="BX460" i="1"/>
  <c r="BW460" i="1"/>
  <c r="BZ460" i="1"/>
  <c r="BS460" i="1"/>
  <c r="BR460" i="1"/>
  <c r="CD460" i="1"/>
  <c r="BT460" i="1"/>
  <c r="CC460" i="1"/>
  <c r="BE455" i="1"/>
  <c r="BK455" i="1"/>
  <c r="BC455" i="1"/>
  <c r="BI455" i="1"/>
  <c r="AZ455" i="1"/>
  <c r="Q455" i="1" s="1"/>
  <c r="BH455" i="1"/>
  <c r="BA455" i="1"/>
  <c r="BJ455" i="1"/>
  <c r="BB455" i="1"/>
  <c r="S455" i="1" s="1"/>
  <c r="BN455" i="1"/>
  <c r="BD455" i="1"/>
  <c r="BF455" i="1"/>
  <c r="BG455" i="1"/>
  <c r="BL455" i="1"/>
  <c r="AC455" i="1" s="1"/>
  <c r="BM455" i="1"/>
  <c r="AY455" i="1"/>
  <c r="BE453" i="1"/>
  <c r="BK453" i="1"/>
  <c r="BC453" i="1"/>
  <c r="BI453" i="1"/>
  <c r="BB453" i="1"/>
  <c r="BL453" i="1"/>
  <c r="BD453" i="1"/>
  <c r="BM453" i="1"/>
  <c r="BF453" i="1"/>
  <c r="W453" i="1" s="1"/>
  <c r="BG453" i="1"/>
  <c r="BH453" i="1"/>
  <c r="BJ453" i="1"/>
  <c r="AY453" i="1"/>
  <c r="AZ453" i="1"/>
  <c r="BN453" i="1"/>
  <c r="BA453" i="1"/>
  <c r="BB454" i="1"/>
  <c r="BH454" i="1"/>
  <c r="BN454" i="1"/>
  <c r="AZ454" i="1"/>
  <c r="BF454" i="1"/>
  <c r="BL454" i="1"/>
  <c r="BE454" i="1"/>
  <c r="V454" i="1" s="1"/>
  <c r="BG454" i="1"/>
  <c r="BC454" i="1"/>
  <c r="BD454" i="1"/>
  <c r="BI454" i="1"/>
  <c r="BJ454" i="1"/>
  <c r="BK454" i="1"/>
  <c r="AY454" i="1"/>
  <c r="P454" i="1" s="1"/>
  <c r="BM454" i="1"/>
  <c r="BA454" i="1"/>
  <c r="BB460" i="1"/>
  <c r="BH460" i="1"/>
  <c r="BN460" i="1"/>
  <c r="AZ460" i="1"/>
  <c r="BF460" i="1"/>
  <c r="BL460" i="1"/>
  <c r="BE460" i="1"/>
  <c r="V460" i="1" s="1"/>
  <c r="BG460" i="1"/>
  <c r="BI460" i="1"/>
  <c r="Z460" i="1" s="1"/>
  <c r="BJ460" i="1"/>
  <c r="BK460" i="1"/>
  <c r="BA460" i="1"/>
  <c r="BM460" i="1"/>
  <c r="BC460" i="1"/>
  <c r="AY460" i="1"/>
  <c r="BD460" i="1"/>
  <c r="BB458" i="1"/>
  <c r="BH458" i="1"/>
  <c r="Y458" i="1" s="1"/>
  <c r="BN458" i="1"/>
  <c r="AZ458" i="1"/>
  <c r="BF458" i="1"/>
  <c r="BL458" i="1"/>
  <c r="BI458" i="1"/>
  <c r="BA458" i="1"/>
  <c r="BJ458" i="1"/>
  <c r="BK458" i="1"/>
  <c r="AB458" i="1" s="1"/>
  <c r="BM458" i="1"/>
  <c r="BC458" i="1"/>
  <c r="BD458" i="1"/>
  <c r="BE458" i="1"/>
  <c r="BG458" i="1"/>
  <c r="AY458" i="1"/>
  <c r="BB452" i="1"/>
  <c r="BH452" i="1"/>
  <c r="BN452" i="1"/>
  <c r="AZ452" i="1"/>
  <c r="BF452" i="1"/>
  <c r="W452" i="1" s="1"/>
  <c r="BL452" i="1"/>
  <c r="BI452" i="1"/>
  <c r="BA452" i="1"/>
  <c r="BJ452" i="1"/>
  <c r="BE452" i="1"/>
  <c r="BG452" i="1"/>
  <c r="BK452" i="1"/>
  <c r="BM452" i="1"/>
  <c r="AD452" i="1" s="1"/>
  <c r="BC452" i="1"/>
  <c r="BD452" i="1"/>
  <c r="U452" i="1" s="1"/>
  <c r="AY452" i="1"/>
  <c r="BE457" i="1"/>
  <c r="BK457" i="1"/>
  <c r="BC457" i="1"/>
  <c r="BI457" i="1"/>
  <c r="BF457" i="1"/>
  <c r="BN457" i="1"/>
  <c r="BG457" i="1"/>
  <c r="AZ457" i="1"/>
  <c r="BL457" i="1"/>
  <c r="BA457" i="1"/>
  <c r="BM457" i="1"/>
  <c r="BB457" i="1"/>
  <c r="BD457" i="1"/>
  <c r="U457" i="1" s="1"/>
  <c r="BH457" i="1"/>
  <c r="BJ457" i="1"/>
  <c r="AA457" i="1" s="1"/>
  <c r="AY457" i="1"/>
  <c r="BE459" i="1"/>
  <c r="BK459" i="1"/>
  <c r="BC459" i="1"/>
  <c r="BI459" i="1"/>
  <c r="BB459" i="1"/>
  <c r="BL459" i="1"/>
  <c r="BD459" i="1"/>
  <c r="BM459" i="1"/>
  <c r="BH459" i="1"/>
  <c r="BJ459" i="1"/>
  <c r="AZ459" i="1"/>
  <c r="BN459" i="1"/>
  <c r="BA459" i="1"/>
  <c r="AY459" i="1"/>
  <c r="BF459" i="1"/>
  <c r="BG459" i="1"/>
  <c r="BB456" i="1"/>
  <c r="BH456" i="1"/>
  <c r="BN456" i="1"/>
  <c r="AZ456" i="1"/>
  <c r="BF456" i="1"/>
  <c r="BL456" i="1"/>
  <c r="BC456" i="1"/>
  <c r="BK456" i="1"/>
  <c r="BD456" i="1"/>
  <c r="BM456" i="1"/>
  <c r="AY456" i="1"/>
  <c r="BA456" i="1"/>
  <c r="R456" i="1" s="1"/>
  <c r="BE456" i="1"/>
  <c r="BG456" i="1"/>
  <c r="BI456" i="1"/>
  <c r="Z456" i="1" s="1"/>
  <c r="BJ456" i="1"/>
  <c r="AB456" i="1" l="1"/>
  <c r="AC459" i="1"/>
  <c r="AD457" i="1"/>
  <c r="S456" i="1"/>
  <c r="AC457" i="1"/>
  <c r="S452" i="1"/>
  <c r="AD459" i="1"/>
  <c r="Z459" i="1"/>
  <c r="T460" i="1"/>
  <c r="Q458" i="1"/>
  <c r="U458" i="1"/>
  <c r="S458" i="1"/>
  <c r="S454" i="1"/>
  <c r="U454" i="1"/>
  <c r="Q454" i="1"/>
  <c r="AA460" i="1"/>
  <c r="AA453" i="1"/>
  <c r="AC453" i="1"/>
  <c r="U456" i="1"/>
  <c r="AE456" i="1"/>
  <c r="R459" i="1"/>
  <c r="AA452" i="1"/>
  <c r="W460" i="1"/>
  <c r="P453" i="1"/>
  <c r="AE459" i="1"/>
  <c r="Z457" i="1"/>
  <c r="U460" i="1"/>
  <c r="Q460" i="1"/>
  <c r="Y454" i="1"/>
  <c r="Q459" i="1"/>
  <c r="W458" i="1"/>
  <c r="AE460" i="1"/>
  <c r="AD455" i="1"/>
  <c r="T455" i="1"/>
  <c r="AA459" i="1"/>
  <c r="AB457" i="1"/>
  <c r="P458" i="1"/>
  <c r="Y460" i="1"/>
  <c r="AC454" i="1"/>
  <c r="R453" i="1"/>
  <c r="R452" i="1"/>
  <c r="W456" i="1"/>
  <c r="X457" i="1"/>
  <c r="V457" i="1"/>
  <c r="X452" i="1"/>
  <c r="AE458" i="1"/>
  <c r="Z454" i="1"/>
  <c r="AE453" i="1"/>
  <c r="T453" i="1"/>
  <c r="X456" i="1"/>
  <c r="X454" i="1"/>
  <c r="Q456" i="1"/>
  <c r="P459" i="1"/>
  <c r="S457" i="1"/>
  <c r="P452" i="1"/>
  <c r="V452" i="1"/>
  <c r="V458" i="1"/>
  <c r="R458" i="1"/>
  <c r="R460" i="1"/>
  <c r="AD453" i="1"/>
  <c r="P456" i="1"/>
  <c r="W459" i="1"/>
  <c r="AA458" i="1"/>
  <c r="AD460" i="1"/>
  <c r="W454" i="1"/>
  <c r="U459" i="1"/>
  <c r="AE452" i="1"/>
  <c r="AB460" i="1"/>
  <c r="AE454" i="1"/>
  <c r="V453" i="1"/>
  <c r="P457" i="1"/>
  <c r="R457" i="1"/>
  <c r="T452" i="1"/>
  <c r="AC458" i="1"/>
  <c r="V456" i="1"/>
  <c r="T456" i="1"/>
  <c r="S459" i="1"/>
  <c r="AC452" i="1"/>
  <c r="X460" i="1"/>
  <c r="AA454" i="1"/>
  <c r="X453" i="1"/>
  <c r="AB452" i="1"/>
  <c r="Y456" i="1"/>
  <c r="Y452" i="1"/>
  <c r="T458" i="1"/>
  <c r="AE455" i="1"/>
  <c r="Z455" i="1"/>
  <c r="Y459" i="1"/>
  <c r="X458" i="1"/>
  <c r="S460" i="1"/>
  <c r="X459" i="1"/>
  <c r="Q457" i="1"/>
  <c r="AC460" i="1"/>
  <c r="Q453" i="1"/>
  <c r="AB453" i="1"/>
  <c r="W455" i="1"/>
  <c r="AC456" i="1"/>
  <c r="Y457" i="1"/>
  <c r="Z453" i="1"/>
  <c r="AA456" i="1"/>
  <c r="T454" i="1"/>
  <c r="U455" i="1"/>
  <c r="X455" i="1"/>
  <c r="R455" i="1"/>
  <c r="V455" i="1"/>
  <c r="T459" i="1"/>
  <c r="AD456" i="1"/>
  <c r="AB459" i="1"/>
  <c r="AE457" i="1"/>
  <c r="Q452" i="1"/>
  <c r="R454" i="1"/>
  <c r="Y455" i="1"/>
  <c r="V459" i="1"/>
  <c r="W457" i="1"/>
  <c r="Z458" i="1"/>
  <c r="AD454" i="1"/>
  <c r="U453" i="1"/>
  <c r="P455" i="1"/>
  <c r="T457" i="1"/>
  <c r="Z452" i="1"/>
  <c r="AD458" i="1"/>
  <c r="P460" i="1"/>
  <c r="AB454" i="1"/>
  <c r="Y453" i="1"/>
  <c r="S453" i="1"/>
  <c r="AA455" i="1"/>
  <c r="AB455" i="1"/>
  <c r="AF30" i="1"/>
  <c r="AF12" i="1"/>
  <c r="AF13" i="1"/>
  <c r="AF14" i="1"/>
  <c r="AF79" i="1"/>
  <c r="AF90" i="1"/>
  <c r="AF105" i="1"/>
  <c r="AF106" i="1"/>
  <c r="AF108" i="1"/>
  <c r="AF117" i="1"/>
  <c r="AF148" i="1"/>
  <c r="AF150" i="1"/>
  <c r="AF190" i="1"/>
  <c r="AF193" i="1"/>
  <c r="AF194" i="1"/>
  <c r="AF195" i="1"/>
  <c r="AF196" i="1"/>
  <c r="AF197" i="1"/>
  <c r="AF198" i="1"/>
  <c r="AF199" i="1"/>
  <c r="AF200" i="1"/>
  <c r="AF234" i="1"/>
  <c r="AO2" i="1" l="1"/>
  <c r="V2" i="1" s="1"/>
  <c r="AN2" i="1"/>
  <c r="U2" i="1" s="1"/>
  <c r="AM2" i="1"/>
  <c r="T2" i="1" s="1"/>
  <c r="AL2" i="1"/>
  <c r="S2" i="1" s="1"/>
  <c r="AK2" i="1"/>
  <c r="R2" i="1" s="1"/>
  <c r="AJ2" i="1"/>
  <c r="Q2" i="1" s="1"/>
  <c r="AI2" i="1"/>
  <c r="P2" i="1" s="1"/>
  <c r="AF209" i="1" l="1"/>
  <c r="AF137" i="1" l="1"/>
  <c r="AF139" i="1"/>
  <c r="AF146" i="1"/>
  <c r="AF166" i="1"/>
  <c r="AF254" i="1"/>
  <c r="AF135" i="1"/>
  <c r="AF142" i="1"/>
  <c r="AF151" i="1"/>
  <c r="AF228" i="1"/>
  <c r="AF322" i="1"/>
  <c r="AF183" i="1"/>
  <c r="AF191" i="1"/>
  <c r="AF206" i="1"/>
  <c r="AF250" i="1"/>
  <c r="AF134" i="1"/>
  <c r="AF243" i="1"/>
  <c r="AF167" i="1"/>
  <c r="AF174" i="1"/>
  <c r="AF50" i="1"/>
  <c r="AF2" i="1"/>
  <c r="AF140" i="1"/>
  <c r="AF147" i="1"/>
  <c r="AF156" i="1"/>
  <c r="AF207" i="1"/>
  <c r="AF214" i="1"/>
  <c r="AF170" i="1"/>
  <c r="AF251" i="1"/>
  <c r="AF72" i="1"/>
  <c r="AF143" i="1"/>
  <c r="AF159" i="1"/>
  <c r="AF247" i="1"/>
  <c r="AF215" i="1"/>
  <c r="AF222" i="1"/>
  <c r="AF188" i="1"/>
  <c r="AF211" i="1"/>
  <c r="AF218" i="1"/>
  <c r="AF225" i="1"/>
  <c r="AF31" i="1"/>
  <c r="AF88" i="1"/>
  <c r="AF96" i="1"/>
  <c r="AF103" i="1"/>
  <c r="AF164" i="1"/>
  <c r="AF223" i="1"/>
  <c r="AF230" i="1"/>
  <c r="AF238" i="1"/>
  <c r="AF226" i="1"/>
  <c r="AF17" i="1"/>
  <c r="AF124" i="1"/>
  <c r="AF131" i="1"/>
  <c r="AF138" i="1"/>
  <c r="AF145" i="1"/>
  <c r="AF161" i="1"/>
  <c r="AF213" i="1"/>
  <c r="AF220" i="1"/>
  <c r="AF227" i="1"/>
  <c r="AF235" i="1"/>
  <c r="AF242" i="1"/>
  <c r="AF249" i="1"/>
  <c r="AF236" i="1"/>
  <c r="AF24" i="1"/>
  <c r="AF8" i="1"/>
  <c r="AF48" i="1"/>
  <c r="AF55" i="1"/>
  <c r="AF160" i="1"/>
  <c r="AF248" i="1"/>
  <c r="AF255" i="1"/>
  <c r="AF102" i="1"/>
  <c r="AF173" i="1"/>
  <c r="AF180" i="1"/>
  <c r="AF187" i="1"/>
  <c r="AF203" i="1"/>
  <c r="AF210" i="1"/>
  <c r="AF217" i="1"/>
  <c r="AF19" i="1"/>
  <c r="AF91" i="1"/>
  <c r="AF20" i="1"/>
  <c r="AF27" i="1"/>
  <c r="AF49" i="1"/>
  <c r="AF56" i="1"/>
  <c r="AF63" i="1"/>
  <c r="AF76" i="1"/>
  <c r="AF84" i="1"/>
  <c r="AF116" i="1"/>
  <c r="AF154" i="1"/>
  <c r="AF7" i="1"/>
  <c r="AF168" i="1"/>
  <c r="AF175" i="1"/>
  <c r="AF182" i="1"/>
  <c r="AF92" i="1"/>
  <c r="AF99" i="1"/>
  <c r="AF132" i="1"/>
  <c r="AF155" i="1"/>
  <c r="AF162" i="1"/>
  <c r="AF169" i="1"/>
  <c r="AF75" i="1"/>
  <c r="AF107" i="1"/>
  <c r="AF58" i="1"/>
  <c r="AF21" i="1"/>
  <c r="AF64" i="1"/>
  <c r="AF71" i="1"/>
  <c r="AF100" i="1"/>
  <c r="AF110" i="1"/>
  <c r="AF118" i="1"/>
  <c r="AF28" i="1"/>
  <c r="AF35" i="1"/>
  <c r="AF163" i="1"/>
  <c r="AF177" i="1"/>
  <c r="AF244" i="1"/>
  <c r="AF83" i="1"/>
  <c r="AF15" i="1"/>
  <c r="AF78" i="1"/>
  <c r="AF86" i="1"/>
  <c r="AF94" i="1"/>
  <c r="AF111" i="1"/>
  <c r="AF119" i="1"/>
  <c r="AF126" i="1"/>
  <c r="AF11" i="1"/>
  <c r="AF29" i="1"/>
  <c r="AF36" i="1"/>
  <c r="AF43" i="1"/>
  <c r="AF141" i="1"/>
  <c r="AF149" i="1"/>
  <c r="AF157" i="1"/>
  <c r="AF171" i="1"/>
  <c r="AF178" i="1"/>
  <c r="AF185" i="1"/>
  <c r="AF201" i="1"/>
  <c r="AF252" i="1"/>
  <c r="AF69" i="1"/>
  <c r="AF115" i="1"/>
  <c r="AF16" i="1"/>
  <c r="AF23" i="1"/>
  <c r="AF87" i="1"/>
  <c r="AF95" i="1"/>
  <c r="AF127" i="1"/>
  <c r="AF208" i="1"/>
  <c r="AF5" i="1"/>
  <c r="AF37" i="1"/>
  <c r="AF44" i="1"/>
  <c r="AF51" i="1"/>
  <c r="AF172" i="1"/>
  <c r="AF179" i="1"/>
  <c r="AF186" i="1"/>
  <c r="AF202" i="1"/>
  <c r="AF59" i="1"/>
  <c r="AF45" i="1"/>
  <c r="AF123" i="1"/>
  <c r="AF32" i="1"/>
  <c r="AF39" i="1"/>
  <c r="AF60" i="1"/>
  <c r="AF67" i="1"/>
  <c r="AF4" i="1"/>
  <c r="AF158" i="1"/>
  <c r="AF224" i="1"/>
  <c r="AF231" i="1"/>
  <c r="AF239" i="1"/>
  <c r="AF246" i="1"/>
  <c r="AF53" i="1"/>
  <c r="AF122" i="1"/>
  <c r="AF204" i="1"/>
  <c r="AF6" i="1"/>
  <c r="AF38" i="1"/>
  <c r="AF52" i="1"/>
  <c r="AF10" i="1"/>
  <c r="AF34" i="1"/>
  <c r="AF33" i="1"/>
  <c r="AF40" i="1"/>
  <c r="AF47" i="1"/>
  <c r="AF144" i="1"/>
  <c r="AF61" i="1"/>
  <c r="AF68" i="1"/>
  <c r="AF74" i="1"/>
  <c r="AF82" i="1"/>
  <c r="AF114" i="1"/>
  <c r="AF130" i="1"/>
  <c r="AF153" i="1"/>
  <c r="AF212" i="1"/>
  <c r="AF219" i="1"/>
  <c r="AF233" i="1"/>
  <c r="AF241" i="1"/>
  <c r="AF42" i="1"/>
  <c r="AF41" i="1"/>
  <c r="AF232" i="1"/>
  <c r="AF240" i="1"/>
  <c r="AF46" i="1"/>
  <c r="AF181" i="1"/>
  <c r="AF54" i="1"/>
  <c r="AF189" i="1"/>
  <c r="AF205" i="1"/>
  <c r="AF57" i="1"/>
  <c r="AF62" i="1"/>
  <c r="AF66" i="1"/>
  <c r="AF113" i="1"/>
  <c r="AF121" i="1"/>
  <c r="AF65" i="1"/>
  <c r="AF176" i="1"/>
  <c r="AF70" i="1"/>
  <c r="AF109" i="1"/>
  <c r="AF125" i="1"/>
  <c r="AF221" i="1"/>
  <c r="AF73" i="1"/>
  <c r="AF81" i="1"/>
  <c r="AF129" i="1"/>
  <c r="AF80" i="1"/>
  <c r="AF112" i="1"/>
  <c r="AF120" i="1"/>
  <c r="AF9" i="1"/>
  <c r="AF184" i="1"/>
  <c r="AF192" i="1"/>
  <c r="AF98" i="1"/>
  <c r="AF77" i="1"/>
  <c r="AF85" i="1"/>
  <c r="AF93" i="1"/>
  <c r="AF133" i="1"/>
  <c r="AF229" i="1"/>
  <c r="AF237" i="1"/>
  <c r="AF89" i="1"/>
  <c r="AF97" i="1"/>
  <c r="AF128" i="1"/>
  <c r="AF22" i="1"/>
  <c r="AF101" i="1"/>
  <c r="AF245" i="1"/>
  <c r="AF18" i="1"/>
  <c r="AF3" i="1"/>
  <c r="AF26" i="1"/>
  <c r="AF25" i="1"/>
  <c r="AF104" i="1"/>
  <c r="AF136" i="1"/>
  <c r="AF152" i="1"/>
  <c r="AF216" i="1"/>
  <c r="AF165" i="1"/>
  <c r="AF253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8" i="1"/>
  <c r="C449" i="1"/>
  <c r="C450" i="1"/>
  <c r="C45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B263" i="1" l="1"/>
  <c r="BV263" i="1"/>
  <c r="BP263" i="1"/>
  <c r="CA263" i="1"/>
  <c r="BU263" i="1"/>
  <c r="BO263" i="1"/>
  <c r="BZ263" i="1"/>
  <c r="BT263" i="1"/>
  <c r="BY263" i="1"/>
  <c r="BS263" i="1"/>
  <c r="BR263" i="1"/>
  <c r="BQ263" i="1"/>
  <c r="CD263" i="1"/>
  <c r="CC263" i="1"/>
  <c r="BX263" i="1"/>
  <c r="BW263" i="1"/>
  <c r="BY447" i="1"/>
  <c r="BS447" i="1"/>
  <c r="CC447" i="1"/>
  <c r="BW447" i="1"/>
  <c r="BQ447" i="1"/>
  <c r="BV447" i="1"/>
  <c r="CB447" i="1"/>
  <c r="BT447" i="1"/>
  <c r="CA447" i="1"/>
  <c r="BR447" i="1"/>
  <c r="CD447" i="1"/>
  <c r="BZ447" i="1"/>
  <c r="BU447" i="1"/>
  <c r="BP447" i="1"/>
  <c r="BX447" i="1"/>
  <c r="BO447" i="1"/>
  <c r="CB423" i="1"/>
  <c r="BV423" i="1"/>
  <c r="BP423" i="1"/>
  <c r="CA423" i="1"/>
  <c r="BU423" i="1"/>
  <c r="BO423" i="1"/>
  <c r="BY423" i="1"/>
  <c r="BS423" i="1"/>
  <c r="BT423" i="1"/>
  <c r="CD423" i="1"/>
  <c r="BR423" i="1"/>
  <c r="CC423" i="1"/>
  <c r="BQ423" i="1"/>
  <c r="BZ423" i="1"/>
  <c r="BX423" i="1"/>
  <c r="BW423" i="1"/>
  <c r="CA405" i="1"/>
  <c r="BU405" i="1"/>
  <c r="BO405" i="1"/>
  <c r="BY405" i="1"/>
  <c r="BS405" i="1"/>
  <c r="BZ405" i="1"/>
  <c r="BQ405" i="1"/>
  <c r="BX405" i="1"/>
  <c r="BP405" i="1"/>
  <c r="BW405" i="1"/>
  <c r="CD405" i="1"/>
  <c r="BV405" i="1"/>
  <c r="BT405" i="1"/>
  <c r="BR405" i="1"/>
  <c r="CC405" i="1"/>
  <c r="CB405" i="1"/>
  <c r="CA387" i="1"/>
  <c r="BU387" i="1"/>
  <c r="BO387" i="1"/>
  <c r="BY387" i="1"/>
  <c r="BS387" i="1"/>
  <c r="BX387" i="1"/>
  <c r="BP387" i="1"/>
  <c r="BW387" i="1"/>
  <c r="CD387" i="1"/>
  <c r="BV387" i="1"/>
  <c r="BR387" i="1"/>
  <c r="BQ387" i="1"/>
  <c r="CC387" i="1"/>
  <c r="CB387" i="1"/>
  <c r="BZ387" i="1"/>
  <c r="BT387" i="1"/>
  <c r="CD369" i="1"/>
  <c r="BX369" i="1"/>
  <c r="BR369" i="1"/>
  <c r="CC369" i="1"/>
  <c r="BW369" i="1"/>
  <c r="BQ369" i="1"/>
  <c r="CB369" i="1"/>
  <c r="BV369" i="1"/>
  <c r="BP369" i="1"/>
  <c r="BZ369" i="1"/>
  <c r="BY369" i="1"/>
  <c r="BU369" i="1"/>
  <c r="BT369" i="1"/>
  <c r="CA369" i="1"/>
  <c r="BS369" i="1"/>
  <c r="BO369" i="1"/>
  <c r="CD351" i="1"/>
  <c r="BX351" i="1"/>
  <c r="CC351" i="1"/>
  <c r="BW351" i="1"/>
  <c r="CB351" i="1"/>
  <c r="BV351" i="1"/>
  <c r="BZ351" i="1"/>
  <c r="BQ351" i="1"/>
  <c r="BY351" i="1"/>
  <c r="BP351" i="1"/>
  <c r="BU351" i="1"/>
  <c r="BO351" i="1"/>
  <c r="BT351" i="1"/>
  <c r="CA351" i="1"/>
  <c r="BS351" i="1"/>
  <c r="BR351" i="1"/>
  <c r="CC339" i="1"/>
  <c r="BW339" i="1"/>
  <c r="BQ339" i="1"/>
  <c r="CB339" i="1"/>
  <c r="BV339" i="1"/>
  <c r="BP339" i="1"/>
  <c r="CA339" i="1"/>
  <c r="BU339" i="1"/>
  <c r="BO339" i="1"/>
  <c r="BZ339" i="1"/>
  <c r="BT339" i="1"/>
  <c r="BY339" i="1"/>
  <c r="BX339" i="1"/>
  <c r="BS339" i="1"/>
  <c r="BR339" i="1"/>
  <c r="CD339" i="1"/>
  <c r="CC327" i="1"/>
  <c r="BW327" i="1"/>
  <c r="BQ327" i="1"/>
  <c r="CB327" i="1"/>
  <c r="BV327" i="1"/>
  <c r="BP327" i="1"/>
  <c r="CA327" i="1"/>
  <c r="BU327" i="1"/>
  <c r="BO327" i="1"/>
  <c r="BZ327" i="1"/>
  <c r="BT327" i="1"/>
  <c r="BS327" i="1"/>
  <c r="BR327" i="1"/>
  <c r="CD327" i="1"/>
  <c r="BY327" i="1"/>
  <c r="BX327" i="1"/>
  <c r="CB302" i="1"/>
  <c r="BV302" i="1"/>
  <c r="BP302" i="1"/>
  <c r="CA302" i="1"/>
  <c r="BU302" i="1"/>
  <c r="BO302" i="1"/>
  <c r="BZ302" i="1"/>
  <c r="BT302" i="1"/>
  <c r="BY302" i="1"/>
  <c r="BS302" i="1"/>
  <c r="BX302" i="1"/>
  <c r="BW302" i="1"/>
  <c r="BR302" i="1"/>
  <c r="BQ302" i="1"/>
  <c r="CD302" i="1"/>
  <c r="CC302" i="1"/>
  <c r="CB284" i="1"/>
  <c r="BV284" i="1"/>
  <c r="BP284" i="1"/>
  <c r="CA284" i="1"/>
  <c r="BU284" i="1"/>
  <c r="BO284" i="1"/>
  <c r="BZ284" i="1"/>
  <c r="BT284" i="1"/>
  <c r="BY284" i="1"/>
  <c r="BS284" i="1"/>
  <c r="BX284" i="1"/>
  <c r="BW284" i="1"/>
  <c r="BR284" i="1"/>
  <c r="BQ284" i="1"/>
  <c r="CD284" i="1"/>
  <c r="CC284" i="1"/>
  <c r="CD258" i="1"/>
  <c r="BX258" i="1"/>
  <c r="BR258" i="1"/>
  <c r="CC258" i="1"/>
  <c r="BW258" i="1"/>
  <c r="BQ258" i="1"/>
  <c r="CB258" i="1"/>
  <c r="BV258" i="1"/>
  <c r="BP258" i="1"/>
  <c r="CA258" i="1"/>
  <c r="BU258" i="1"/>
  <c r="BO258" i="1"/>
  <c r="BZ258" i="1"/>
  <c r="BY258" i="1"/>
  <c r="BT258" i="1"/>
  <c r="BS258" i="1"/>
  <c r="CD264" i="1"/>
  <c r="BX264" i="1"/>
  <c r="BR264" i="1"/>
  <c r="CC264" i="1"/>
  <c r="BW264" i="1"/>
  <c r="BQ264" i="1"/>
  <c r="CB264" i="1"/>
  <c r="BV264" i="1"/>
  <c r="BP264" i="1"/>
  <c r="CA264" i="1"/>
  <c r="BU264" i="1"/>
  <c r="BO264" i="1"/>
  <c r="BT264" i="1"/>
  <c r="BS264" i="1"/>
  <c r="BZ264" i="1"/>
  <c r="BY264" i="1"/>
  <c r="CC446" i="1"/>
  <c r="BW446" i="1"/>
  <c r="BQ446" i="1"/>
  <c r="CA446" i="1"/>
  <c r="BU446" i="1"/>
  <c r="BO446" i="1"/>
  <c r="CD446" i="1"/>
  <c r="BT446" i="1"/>
  <c r="BZ446" i="1"/>
  <c r="BR446" i="1"/>
  <c r="BY446" i="1"/>
  <c r="BP446" i="1"/>
  <c r="CB446" i="1"/>
  <c r="BX446" i="1"/>
  <c r="BS446" i="1"/>
  <c r="BV446" i="1"/>
  <c r="CA434" i="1"/>
  <c r="BU434" i="1"/>
  <c r="BO434" i="1"/>
  <c r="BY434" i="1"/>
  <c r="BS434" i="1"/>
  <c r="CD434" i="1"/>
  <c r="BX434" i="1"/>
  <c r="BR434" i="1"/>
  <c r="BT434" i="1"/>
  <c r="CC434" i="1"/>
  <c r="BQ434" i="1"/>
  <c r="BZ434" i="1"/>
  <c r="BP434" i="1"/>
  <c r="CB434" i="1"/>
  <c r="BW434" i="1"/>
  <c r="BV434" i="1"/>
  <c r="BZ422" i="1"/>
  <c r="BT422" i="1"/>
  <c r="BY422" i="1"/>
  <c r="BS422" i="1"/>
  <c r="CC422" i="1"/>
  <c r="BW422" i="1"/>
  <c r="BQ422" i="1"/>
  <c r="BX422" i="1"/>
  <c r="BV422" i="1"/>
  <c r="BU422" i="1"/>
  <c r="CD422" i="1"/>
  <c r="BR422" i="1"/>
  <c r="CB422" i="1"/>
  <c r="CA422" i="1"/>
  <c r="BP422" i="1"/>
  <c r="BO422" i="1"/>
  <c r="BZ416" i="1"/>
  <c r="BT416" i="1"/>
  <c r="BY416" i="1"/>
  <c r="BS416" i="1"/>
  <c r="CC416" i="1"/>
  <c r="BW416" i="1"/>
  <c r="BQ416" i="1"/>
  <c r="BX416" i="1"/>
  <c r="BV416" i="1"/>
  <c r="BU416" i="1"/>
  <c r="CD416" i="1"/>
  <c r="BR416" i="1"/>
  <c r="CB416" i="1"/>
  <c r="CA416" i="1"/>
  <c r="BP416" i="1"/>
  <c r="BO416" i="1"/>
  <c r="BY404" i="1"/>
  <c r="BS404" i="1"/>
  <c r="CC404" i="1"/>
  <c r="BW404" i="1"/>
  <c r="BQ404" i="1"/>
  <c r="BX404" i="1"/>
  <c r="BO404" i="1"/>
  <c r="BV404" i="1"/>
  <c r="CD404" i="1"/>
  <c r="BU404" i="1"/>
  <c r="CB404" i="1"/>
  <c r="BT404" i="1"/>
  <c r="CA404" i="1"/>
  <c r="BZ404" i="1"/>
  <c r="BR404" i="1"/>
  <c r="BP404" i="1"/>
  <c r="BY398" i="1"/>
  <c r="BS398" i="1"/>
  <c r="CC398" i="1"/>
  <c r="BW398" i="1"/>
  <c r="BQ398" i="1"/>
  <c r="CD398" i="1"/>
  <c r="BU398" i="1"/>
  <c r="CB398" i="1"/>
  <c r="BT398" i="1"/>
  <c r="CA398" i="1"/>
  <c r="BR398" i="1"/>
  <c r="BZ398" i="1"/>
  <c r="BP398" i="1"/>
  <c r="BX398" i="1"/>
  <c r="BV398" i="1"/>
  <c r="BO398" i="1"/>
  <c r="BY386" i="1"/>
  <c r="BS386" i="1"/>
  <c r="CC386" i="1"/>
  <c r="BW386" i="1"/>
  <c r="BQ386" i="1"/>
  <c r="BV386" i="1"/>
  <c r="CD386" i="1"/>
  <c r="BU386" i="1"/>
  <c r="CB386" i="1"/>
  <c r="BT386" i="1"/>
  <c r="BP386" i="1"/>
  <c r="BO386" i="1"/>
  <c r="CA386" i="1"/>
  <c r="BZ386" i="1"/>
  <c r="BX386" i="1"/>
  <c r="BR386" i="1"/>
  <c r="CB374" i="1"/>
  <c r="BV374" i="1"/>
  <c r="BP374" i="1"/>
  <c r="CA374" i="1"/>
  <c r="BU374" i="1"/>
  <c r="BO374" i="1"/>
  <c r="BZ374" i="1"/>
  <c r="BT374" i="1"/>
  <c r="CD374" i="1"/>
  <c r="BR374" i="1"/>
  <c r="CC374" i="1"/>
  <c r="BQ374" i="1"/>
  <c r="BY374" i="1"/>
  <c r="BX374" i="1"/>
  <c r="BW374" i="1"/>
  <c r="BS374" i="1"/>
  <c r="CB362" i="1"/>
  <c r="BV362" i="1"/>
  <c r="BP362" i="1"/>
  <c r="CA362" i="1"/>
  <c r="BU362" i="1"/>
  <c r="BO362" i="1"/>
  <c r="BZ362" i="1"/>
  <c r="BT362" i="1"/>
  <c r="CD362" i="1"/>
  <c r="BR362" i="1"/>
  <c r="CC362" i="1"/>
  <c r="BQ362" i="1"/>
  <c r="BY362" i="1"/>
  <c r="BX362" i="1"/>
  <c r="BW362" i="1"/>
  <c r="BS362" i="1"/>
  <c r="CB356" i="1"/>
  <c r="BV356" i="1"/>
  <c r="BP356" i="1"/>
  <c r="CA356" i="1"/>
  <c r="BU356" i="1"/>
  <c r="BO356" i="1"/>
  <c r="BZ356" i="1"/>
  <c r="BT356" i="1"/>
  <c r="CD356" i="1"/>
  <c r="BR356" i="1"/>
  <c r="CC356" i="1"/>
  <c r="BQ356" i="1"/>
  <c r="BY356" i="1"/>
  <c r="BX356" i="1"/>
  <c r="BW356" i="1"/>
  <c r="BS356" i="1"/>
  <c r="CA344" i="1"/>
  <c r="BU344" i="1"/>
  <c r="BO344" i="1"/>
  <c r="BZ344" i="1"/>
  <c r="BT344" i="1"/>
  <c r="BY344" i="1"/>
  <c r="BS344" i="1"/>
  <c r="CD344" i="1"/>
  <c r="BX344" i="1"/>
  <c r="BR344" i="1"/>
  <c r="BQ344" i="1"/>
  <c r="BP344" i="1"/>
  <c r="CC344" i="1"/>
  <c r="CB344" i="1"/>
  <c r="BW344" i="1"/>
  <c r="BV344" i="1"/>
  <c r="CA338" i="1"/>
  <c r="BU338" i="1"/>
  <c r="BO338" i="1"/>
  <c r="BZ338" i="1"/>
  <c r="BT338" i="1"/>
  <c r="BY338" i="1"/>
  <c r="BS338" i="1"/>
  <c r="CD338" i="1"/>
  <c r="BX338" i="1"/>
  <c r="BR338" i="1"/>
  <c r="BW338" i="1"/>
  <c r="BV338" i="1"/>
  <c r="BQ338" i="1"/>
  <c r="BP338" i="1"/>
  <c r="CC338" i="1"/>
  <c r="CB338" i="1"/>
  <c r="CA326" i="1"/>
  <c r="BU326" i="1"/>
  <c r="BO326" i="1"/>
  <c r="BZ326" i="1"/>
  <c r="BT326" i="1"/>
  <c r="BY326" i="1"/>
  <c r="BS326" i="1"/>
  <c r="CD326" i="1"/>
  <c r="BX326" i="1"/>
  <c r="BR326" i="1"/>
  <c r="BQ326" i="1"/>
  <c r="BP326" i="1"/>
  <c r="CC326" i="1"/>
  <c r="CB326" i="1"/>
  <c r="BW326" i="1"/>
  <c r="BV326" i="1"/>
  <c r="BY319" i="1"/>
  <c r="BS319" i="1"/>
  <c r="CD319" i="1"/>
  <c r="BX319" i="1"/>
  <c r="BR319" i="1"/>
  <c r="CC319" i="1"/>
  <c r="BW319" i="1"/>
  <c r="BQ319" i="1"/>
  <c r="CB319" i="1"/>
  <c r="BV319" i="1"/>
  <c r="BP319" i="1"/>
  <c r="BT319" i="1"/>
  <c r="BO319" i="1"/>
  <c r="CA319" i="1"/>
  <c r="BZ319" i="1"/>
  <c r="BU319" i="1"/>
  <c r="BZ307" i="1"/>
  <c r="BT307" i="1"/>
  <c r="BY307" i="1"/>
  <c r="BS307" i="1"/>
  <c r="CD307" i="1"/>
  <c r="BX307" i="1"/>
  <c r="BR307" i="1"/>
  <c r="CC307" i="1"/>
  <c r="BW307" i="1"/>
  <c r="BQ307" i="1"/>
  <c r="BP307" i="1"/>
  <c r="BO307" i="1"/>
  <c r="CB307" i="1"/>
  <c r="CA307" i="1"/>
  <c r="BV307" i="1"/>
  <c r="BU307" i="1"/>
  <c r="BZ289" i="1"/>
  <c r="BT289" i="1"/>
  <c r="BY289" i="1"/>
  <c r="BS289" i="1"/>
  <c r="CD289" i="1"/>
  <c r="BX289" i="1"/>
  <c r="BR289" i="1"/>
  <c r="CC289" i="1"/>
  <c r="BW289" i="1"/>
  <c r="BQ289" i="1"/>
  <c r="BP289" i="1"/>
  <c r="BO289" i="1"/>
  <c r="CB289" i="1"/>
  <c r="CA289" i="1"/>
  <c r="BV289" i="1"/>
  <c r="BU289" i="1"/>
  <c r="BZ259" i="1"/>
  <c r="BT259" i="1"/>
  <c r="BY259" i="1"/>
  <c r="BS259" i="1"/>
  <c r="CD259" i="1"/>
  <c r="BX259" i="1"/>
  <c r="BR259" i="1"/>
  <c r="CC259" i="1"/>
  <c r="BW259" i="1"/>
  <c r="BQ259" i="1"/>
  <c r="CB259" i="1"/>
  <c r="CA259" i="1"/>
  <c r="BV259" i="1"/>
  <c r="BU259" i="1"/>
  <c r="BP259" i="1"/>
  <c r="BO259" i="1"/>
  <c r="BZ265" i="1"/>
  <c r="BT265" i="1"/>
  <c r="BY265" i="1"/>
  <c r="BS265" i="1"/>
  <c r="CD265" i="1"/>
  <c r="BX265" i="1"/>
  <c r="BR265" i="1"/>
  <c r="CC265" i="1"/>
  <c r="BW265" i="1"/>
  <c r="BQ265" i="1"/>
  <c r="BV265" i="1"/>
  <c r="BU265" i="1"/>
  <c r="BP265" i="1"/>
  <c r="BO265" i="1"/>
  <c r="CB265" i="1"/>
  <c r="CA265" i="1"/>
  <c r="CA451" i="1"/>
  <c r="BU451" i="1"/>
  <c r="BO451" i="1"/>
  <c r="BZ451" i="1"/>
  <c r="BY451" i="1"/>
  <c r="BS451" i="1"/>
  <c r="BV451" i="1"/>
  <c r="CC451" i="1"/>
  <c r="BR451" i="1"/>
  <c r="CB451" i="1"/>
  <c r="BQ451" i="1"/>
  <c r="BT451" i="1"/>
  <c r="BP451" i="1"/>
  <c r="CD451" i="1"/>
  <c r="BX451" i="1"/>
  <c r="BW451" i="1"/>
  <c r="CA445" i="1"/>
  <c r="BU445" i="1"/>
  <c r="BO445" i="1"/>
  <c r="BY445" i="1"/>
  <c r="BS445" i="1"/>
  <c r="CB445" i="1"/>
  <c r="BR445" i="1"/>
  <c r="BX445" i="1"/>
  <c r="BP445" i="1"/>
  <c r="BW445" i="1"/>
  <c r="BZ445" i="1"/>
  <c r="BV445" i="1"/>
  <c r="BQ445" i="1"/>
  <c r="CD445" i="1"/>
  <c r="CC445" i="1"/>
  <c r="BT445" i="1"/>
  <c r="BY439" i="1"/>
  <c r="BS439" i="1"/>
  <c r="CA439" i="1"/>
  <c r="BT439" i="1"/>
  <c r="BX439" i="1"/>
  <c r="BQ439" i="1"/>
  <c r="CD439" i="1"/>
  <c r="BW439" i="1"/>
  <c r="BP439" i="1"/>
  <c r="BZ439" i="1"/>
  <c r="BV439" i="1"/>
  <c r="BR439" i="1"/>
  <c r="CC439" i="1"/>
  <c r="BO439" i="1"/>
  <c r="CB439" i="1"/>
  <c r="BU439" i="1"/>
  <c r="BY433" i="1"/>
  <c r="BS433" i="1"/>
  <c r="CC433" i="1"/>
  <c r="BW433" i="1"/>
  <c r="BQ433" i="1"/>
  <c r="CB433" i="1"/>
  <c r="BV433" i="1"/>
  <c r="BP433" i="1"/>
  <c r="BX433" i="1"/>
  <c r="BU433" i="1"/>
  <c r="CD433" i="1"/>
  <c r="BR433" i="1"/>
  <c r="CA433" i="1"/>
  <c r="BZ433" i="1"/>
  <c r="BT433" i="1"/>
  <c r="BO433" i="1"/>
  <c r="BY427" i="1"/>
  <c r="CC427" i="1"/>
  <c r="CB427" i="1"/>
  <c r="BX427" i="1"/>
  <c r="BR427" i="1"/>
  <c r="BW427" i="1"/>
  <c r="BQ427" i="1"/>
  <c r="CD427" i="1"/>
  <c r="BU427" i="1"/>
  <c r="BO427" i="1"/>
  <c r="BP427" i="1"/>
  <c r="CA427" i="1"/>
  <c r="BZ427" i="1"/>
  <c r="BV427" i="1"/>
  <c r="BT427" i="1"/>
  <c r="BS427" i="1"/>
  <c r="CD421" i="1"/>
  <c r="BX421" i="1"/>
  <c r="BR421" i="1"/>
  <c r="CC421" i="1"/>
  <c r="BW421" i="1"/>
  <c r="BQ421" i="1"/>
  <c r="CA421" i="1"/>
  <c r="BU421" i="1"/>
  <c r="BO421" i="1"/>
  <c r="CB421" i="1"/>
  <c r="BP421" i="1"/>
  <c r="BZ421" i="1"/>
  <c r="BY421" i="1"/>
  <c r="BV421" i="1"/>
  <c r="BT421" i="1"/>
  <c r="BS421" i="1"/>
  <c r="CD415" i="1"/>
  <c r="BX415" i="1"/>
  <c r="BR415" i="1"/>
  <c r="CC415" i="1"/>
  <c r="BW415" i="1"/>
  <c r="BQ415" i="1"/>
  <c r="CA415" i="1"/>
  <c r="BU415" i="1"/>
  <c r="BO415" i="1"/>
  <c r="CB415" i="1"/>
  <c r="BP415" i="1"/>
  <c r="BZ415" i="1"/>
  <c r="BY415" i="1"/>
  <c r="BV415" i="1"/>
  <c r="BT415" i="1"/>
  <c r="BS415" i="1"/>
  <c r="CC409" i="1"/>
  <c r="BW409" i="1"/>
  <c r="BQ409" i="1"/>
  <c r="CA409" i="1"/>
  <c r="BU409" i="1"/>
  <c r="BO409" i="1"/>
  <c r="BY409" i="1"/>
  <c r="BP409" i="1"/>
  <c r="BX409" i="1"/>
  <c r="BV409" i="1"/>
  <c r="CD409" i="1"/>
  <c r="BT409" i="1"/>
  <c r="CB409" i="1"/>
  <c r="BZ409" i="1"/>
  <c r="BS409" i="1"/>
  <c r="BR409" i="1"/>
  <c r="CC403" i="1"/>
  <c r="BW403" i="1"/>
  <c r="BQ403" i="1"/>
  <c r="CA403" i="1"/>
  <c r="BU403" i="1"/>
  <c r="BO403" i="1"/>
  <c r="BV403" i="1"/>
  <c r="CD403" i="1"/>
  <c r="BT403" i="1"/>
  <c r="CB403" i="1"/>
  <c r="BS403" i="1"/>
  <c r="BZ403" i="1"/>
  <c r="BR403" i="1"/>
  <c r="BY403" i="1"/>
  <c r="BX403" i="1"/>
  <c r="BP403" i="1"/>
  <c r="CC397" i="1"/>
  <c r="BW397" i="1"/>
  <c r="BQ397" i="1"/>
  <c r="CA397" i="1"/>
  <c r="BU397" i="1"/>
  <c r="BO397" i="1"/>
  <c r="CB397" i="1"/>
  <c r="BS397" i="1"/>
  <c r="BZ397" i="1"/>
  <c r="BR397" i="1"/>
  <c r="BY397" i="1"/>
  <c r="BP397" i="1"/>
  <c r="BX397" i="1"/>
  <c r="CD397" i="1"/>
  <c r="BV397" i="1"/>
  <c r="BT397" i="1"/>
  <c r="CC391" i="1"/>
  <c r="BW391" i="1"/>
  <c r="BQ391" i="1"/>
  <c r="CA391" i="1"/>
  <c r="BU391" i="1"/>
  <c r="BO391" i="1"/>
  <c r="BY391" i="1"/>
  <c r="BP391" i="1"/>
  <c r="BX391" i="1"/>
  <c r="BV391" i="1"/>
  <c r="CD391" i="1"/>
  <c r="BT391" i="1"/>
  <c r="CB391" i="1"/>
  <c r="BZ391" i="1"/>
  <c r="BS391" i="1"/>
  <c r="BR391" i="1"/>
  <c r="CC385" i="1"/>
  <c r="BW385" i="1"/>
  <c r="BQ385" i="1"/>
  <c r="CA385" i="1"/>
  <c r="BU385" i="1"/>
  <c r="BO385" i="1"/>
  <c r="CD385" i="1"/>
  <c r="BT385" i="1"/>
  <c r="CB385" i="1"/>
  <c r="BS385" i="1"/>
  <c r="BZ385" i="1"/>
  <c r="BR385" i="1"/>
  <c r="BY385" i="1"/>
  <c r="BX385" i="1"/>
  <c r="BV385" i="1"/>
  <c r="BP385" i="1"/>
  <c r="CC379" i="1"/>
  <c r="CA379" i="1"/>
  <c r="BZ379" i="1"/>
  <c r="BT379" i="1"/>
  <c r="BY379" i="1"/>
  <c r="BS379" i="1"/>
  <c r="BX379" i="1"/>
  <c r="BR379" i="1"/>
  <c r="BV379" i="1"/>
  <c r="BU379" i="1"/>
  <c r="BQ379" i="1"/>
  <c r="CD379" i="1"/>
  <c r="BP379" i="1"/>
  <c r="CB379" i="1"/>
  <c r="BW379" i="1"/>
  <c r="BO379" i="1"/>
  <c r="BZ373" i="1"/>
  <c r="BT373" i="1"/>
  <c r="BY373" i="1"/>
  <c r="BS373" i="1"/>
  <c r="CD373" i="1"/>
  <c r="BX373" i="1"/>
  <c r="BR373" i="1"/>
  <c r="BV373" i="1"/>
  <c r="BU373" i="1"/>
  <c r="CC373" i="1"/>
  <c r="BQ373" i="1"/>
  <c r="CB373" i="1"/>
  <c r="BP373" i="1"/>
  <c r="BO373" i="1"/>
  <c r="CA373" i="1"/>
  <c r="BW373" i="1"/>
  <c r="BZ367" i="1"/>
  <c r="BT367" i="1"/>
  <c r="BY367" i="1"/>
  <c r="BS367" i="1"/>
  <c r="CD367" i="1"/>
  <c r="BX367" i="1"/>
  <c r="BR367" i="1"/>
  <c r="BV367" i="1"/>
  <c r="BU367" i="1"/>
  <c r="CC367" i="1"/>
  <c r="BQ367" i="1"/>
  <c r="CB367" i="1"/>
  <c r="BP367" i="1"/>
  <c r="CA367" i="1"/>
  <c r="BW367" i="1"/>
  <c r="BO367" i="1"/>
  <c r="BZ361" i="1"/>
  <c r="BT361" i="1"/>
  <c r="BY361" i="1"/>
  <c r="BS361" i="1"/>
  <c r="CD361" i="1"/>
  <c r="BX361" i="1"/>
  <c r="BR361" i="1"/>
  <c r="BV361" i="1"/>
  <c r="BU361" i="1"/>
  <c r="CC361" i="1"/>
  <c r="BQ361" i="1"/>
  <c r="CB361" i="1"/>
  <c r="BP361" i="1"/>
  <c r="CA361" i="1"/>
  <c r="BW361" i="1"/>
  <c r="BO361" i="1"/>
  <c r="BZ355" i="1"/>
  <c r="BT355" i="1"/>
  <c r="BY355" i="1"/>
  <c r="BS355" i="1"/>
  <c r="CD355" i="1"/>
  <c r="BX355" i="1"/>
  <c r="BR355" i="1"/>
  <c r="BV355" i="1"/>
  <c r="BU355" i="1"/>
  <c r="CC355" i="1"/>
  <c r="BQ355" i="1"/>
  <c r="CB355" i="1"/>
  <c r="BP355" i="1"/>
  <c r="BO355" i="1"/>
  <c r="CA355" i="1"/>
  <c r="BW355" i="1"/>
  <c r="BY349" i="1"/>
  <c r="BS349" i="1"/>
  <c r="CD349" i="1"/>
  <c r="BX349" i="1"/>
  <c r="BR349" i="1"/>
  <c r="CC349" i="1"/>
  <c r="BW349" i="1"/>
  <c r="BQ349" i="1"/>
  <c r="CB349" i="1"/>
  <c r="BV349" i="1"/>
  <c r="BP349" i="1"/>
  <c r="CA349" i="1"/>
  <c r="BZ349" i="1"/>
  <c r="BU349" i="1"/>
  <c r="BT349" i="1"/>
  <c r="BO349" i="1"/>
  <c r="BY343" i="1"/>
  <c r="BS343" i="1"/>
  <c r="CD343" i="1"/>
  <c r="BX343" i="1"/>
  <c r="BR343" i="1"/>
  <c r="CC343" i="1"/>
  <c r="BW343" i="1"/>
  <c r="BQ343" i="1"/>
  <c r="CB343" i="1"/>
  <c r="BV343" i="1"/>
  <c r="BP343" i="1"/>
  <c r="BO343" i="1"/>
  <c r="CA343" i="1"/>
  <c r="BZ343" i="1"/>
  <c r="BU343" i="1"/>
  <c r="BT343" i="1"/>
  <c r="BY337" i="1"/>
  <c r="BS337" i="1"/>
  <c r="CD337" i="1"/>
  <c r="BX337" i="1"/>
  <c r="BR337" i="1"/>
  <c r="CC337" i="1"/>
  <c r="BW337" i="1"/>
  <c r="BQ337" i="1"/>
  <c r="CB337" i="1"/>
  <c r="BV337" i="1"/>
  <c r="BP337" i="1"/>
  <c r="BU337" i="1"/>
  <c r="BT337" i="1"/>
  <c r="BO337" i="1"/>
  <c r="CA337" i="1"/>
  <c r="BZ337" i="1"/>
  <c r="BY331" i="1"/>
  <c r="BS331" i="1"/>
  <c r="CD331" i="1"/>
  <c r="BX331" i="1"/>
  <c r="BR331" i="1"/>
  <c r="CC331" i="1"/>
  <c r="BW331" i="1"/>
  <c r="BQ331" i="1"/>
  <c r="CB331" i="1"/>
  <c r="BV331" i="1"/>
  <c r="BP331" i="1"/>
  <c r="CA331" i="1"/>
  <c r="BZ331" i="1"/>
  <c r="BU331" i="1"/>
  <c r="BT331" i="1"/>
  <c r="BO331" i="1"/>
  <c r="BY325" i="1"/>
  <c r="BS325" i="1"/>
  <c r="CD325" i="1"/>
  <c r="BX325" i="1"/>
  <c r="BR325" i="1"/>
  <c r="CC325" i="1"/>
  <c r="BW325" i="1"/>
  <c r="BQ325" i="1"/>
  <c r="CB325" i="1"/>
  <c r="BV325" i="1"/>
  <c r="BP325" i="1"/>
  <c r="BO325" i="1"/>
  <c r="CA325" i="1"/>
  <c r="BZ325" i="1"/>
  <c r="BU325" i="1"/>
  <c r="BT325" i="1"/>
  <c r="CC318" i="1"/>
  <c r="BW318" i="1"/>
  <c r="BQ318" i="1"/>
  <c r="CB318" i="1"/>
  <c r="BV318" i="1"/>
  <c r="BP318" i="1"/>
  <c r="CA318" i="1"/>
  <c r="BU318" i="1"/>
  <c r="BO318" i="1"/>
  <c r="BZ318" i="1"/>
  <c r="BT318" i="1"/>
  <c r="BR318" i="1"/>
  <c r="CD318" i="1"/>
  <c r="BY318" i="1"/>
  <c r="BX318" i="1"/>
  <c r="BS318" i="1"/>
  <c r="CD312" i="1"/>
  <c r="BX312" i="1"/>
  <c r="BR312" i="1"/>
  <c r="CC312" i="1"/>
  <c r="BW312" i="1"/>
  <c r="BQ312" i="1"/>
  <c r="CB312" i="1"/>
  <c r="BV312" i="1"/>
  <c r="BP312" i="1"/>
  <c r="CA312" i="1"/>
  <c r="BU312" i="1"/>
  <c r="BO312" i="1"/>
  <c r="BZ312" i="1"/>
  <c r="BY312" i="1"/>
  <c r="BT312" i="1"/>
  <c r="BS312" i="1"/>
  <c r="CD306" i="1"/>
  <c r="BX306" i="1"/>
  <c r="BR306" i="1"/>
  <c r="CC306" i="1"/>
  <c r="BW306" i="1"/>
  <c r="BQ306" i="1"/>
  <c r="CB306" i="1"/>
  <c r="BV306" i="1"/>
  <c r="BP306" i="1"/>
  <c r="CA306" i="1"/>
  <c r="BU306" i="1"/>
  <c r="BO306" i="1"/>
  <c r="BZ306" i="1"/>
  <c r="BY306" i="1"/>
  <c r="BT306" i="1"/>
  <c r="BS306" i="1"/>
  <c r="CD300" i="1"/>
  <c r="BX300" i="1"/>
  <c r="BR300" i="1"/>
  <c r="CC300" i="1"/>
  <c r="BW300" i="1"/>
  <c r="BQ300" i="1"/>
  <c r="CB300" i="1"/>
  <c r="BV300" i="1"/>
  <c r="BP300" i="1"/>
  <c r="CA300" i="1"/>
  <c r="BU300" i="1"/>
  <c r="BO300" i="1"/>
  <c r="BT300" i="1"/>
  <c r="BS300" i="1"/>
  <c r="BZ300" i="1"/>
  <c r="BY300" i="1"/>
  <c r="CD294" i="1"/>
  <c r="BX294" i="1"/>
  <c r="BR294" i="1"/>
  <c r="CC294" i="1"/>
  <c r="BW294" i="1"/>
  <c r="BQ294" i="1"/>
  <c r="CB294" i="1"/>
  <c r="BV294" i="1"/>
  <c r="BP294" i="1"/>
  <c r="CA294" i="1"/>
  <c r="BU294" i="1"/>
  <c r="BO294" i="1"/>
  <c r="BZ294" i="1"/>
  <c r="BY294" i="1"/>
  <c r="BT294" i="1"/>
  <c r="BS294" i="1"/>
  <c r="CD288" i="1"/>
  <c r="BX288" i="1"/>
  <c r="BR288" i="1"/>
  <c r="CC288" i="1"/>
  <c r="BW288" i="1"/>
  <c r="BQ288" i="1"/>
  <c r="CB288" i="1"/>
  <c r="BV288" i="1"/>
  <c r="BP288" i="1"/>
  <c r="CA288" i="1"/>
  <c r="BU288" i="1"/>
  <c r="BO288" i="1"/>
  <c r="BZ288" i="1"/>
  <c r="BY288" i="1"/>
  <c r="BT288" i="1"/>
  <c r="BS288" i="1"/>
  <c r="CD282" i="1"/>
  <c r="BX282" i="1"/>
  <c r="BR282" i="1"/>
  <c r="CC282" i="1"/>
  <c r="BW282" i="1"/>
  <c r="BQ282" i="1"/>
  <c r="CB282" i="1"/>
  <c r="BV282" i="1"/>
  <c r="BP282" i="1"/>
  <c r="CA282" i="1"/>
  <c r="BU282" i="1"/>
  <c r="BO282" i="1"/>
  <c r="BT282" i="1"/>
  <c r="BS282" i="1"/>
  <c r="BZ282" i="1"/>
  <c r="BY282" i="1"/>
  <c r="CD276" i="1"/>
  <c r="BX276" i="1"/>
  <c r="BR276" i="1"/>
  <c r="CC276" i="1"/>
  <c r="BW276" i="1"/>
  <c r="BQ276" i="1"/>
  <c r="CB276" i="1"/>
  <c r="BV276" i="1"/>
  <c r="BP276" i="1"/>
  <c r="CA276" i="1"/>
  <c r="BU276" i="1"/>
  <c r="BO276" i="1"/>
  <c r="BZ276" i="1"/>
  <c r="BY276" i="1"/>
  <c r="BT276" i="1"/>
  <c r="BS276" i="1"/>
  <c r="BZ262" i="1"/>
  <c r="BT262" i="1"/>
  <c r="BY262" i="1"/>
  <c r="BS262" i="1"/>
  <c r="CD262" i="1"/>
  <c r="BX262" i="1"/>
  <c r="BR262" i="1"/>
  <c r="CC262" i="1"/>
  <c r="BW262" i="1"/>
  <c r="BQ262" i="1"/>
  <c r="BP262" i="1"/>
  <c r="BO262" i="1"/>
  <c r="CB262" i="1"/>
  <c r="CA262" i="1"/>
  <c r="BV262" i="1"/>
  <c r="BU262" i="1"/>
  <c r="BY436" i="1"/>
  <c r="BS436" i="1"/>
  <c r="CC436" i="1"/>
  <c r="BW436" i="1"/>
  <c r="BQ436" i="1"/>
  <c r="CB436" i="1"/>
  <c r="BV436" i="1"/>
  <c r="BP436" i="1"/>
  <c r="BX436" i="1"/>
  <c r="BU436" i="1"/>
  <c r="CD436" i="1"/>
  <c r="BR436" i="1"/>
  <c r="CA436" i="1"/>
  <c r="BZ436" i="1"/>
  <c r="BT436" i="1"/>
  <c r="BO436" i="1"/>
  <c r="CB269" i="1"/>
  <c r="BV269" i="1"/>
  <c r="BP269" i="1"/>
  <c r="CA269" i="1"/>
  <c r="BU269" i="1"/>
  <c r="BO269" i="1"/>
  <c r="BZ269" i="1"/>
  <c r="BT269" i="1"/>
  <c r="BY269" i="1"/>
  <c r="BS269" i="1"/>
  <c r="CD269" i="1"/>
  <c r="CC269" i="1"/>
  <c r="BX269" i="1"/>
  <c r="BW269" i="1"/>
  <c r="BR269" i="1"/>
  <c r="BQ269" i="1"/>
  <c r="CC429" i="1"/>
  <c r="BW429" i="1"/>
  <c r="BQ429" i="1"/>
  <c r="CA429" i="1"/>
  <c r="BU429" i="1"/>
  <c r="BO429" i="1"/>
  <c r="BZ429" i="1"/>
  <c r="BT429" i="1"/>
  <c r="CB429" i="1"/>
  <c r="BP429" i="1"/>
  <c r="BY429" i="1"/>
  <c r="BV429" i="1"/>
  <c r="BX429" i="1"/>
  <c r="BS429" i="1"/>
  <c r="BR429" i="1"/>
  <c r="CD429" i="1"/>
  <c r="CB411" i="1"/>
  <c r="BV411" i="1"/>
  <c r="CA411" i="1"/>
  <c r="BU411" i="1"/>
  <c r="BO411" i="1"/>
  <c r="BY411" i="1"/>
  <c r="BS411" i="1"/>
  <c r="BT411" i="1"/>
  <c r="CD411" i="1"/>
  <c r="BR411" i="1"/>
  <c r="CC411" i="1"/>
  <c r="BQ411" i="1"/>
  <c r="BZ411" i="1"/>
  <c r="BP411" i="1"/>
  <c r="BX411" i="1"/>
  <c r="BW411" i="1"/>
  <c r="CA381" i="1"/>
  <c r="BU381" i="1"/>
  <c r="BO381" i="1"/>
  <c r="BY381" i="1"/>
  <c r="BS381" i="1"/>
  <c r="CD381" i="1"/>
  <c r="BV381" i="1"/>
  <c r="CC381" i="1"/>
  <c r="BT381" i="1"/>
  <c r="CB381" i="1"/>
  <c r="BR381" i="1"/>
  <c r="BX381" i="1"/>
  <c r="BW381" i="1"/>
  <c r="BQ381" i="1"/>
  <c r="BP381" i="1"/>
  <c r="BZ381" i="1"/>
  <c r="CD357" i="1"/>
  <c r="BX357" i="1"/>
  <c r="BR357" i="1"/>
  <c r="CC357" i="1"/>
  <c r="BW357" i="1"/>
  <c r="BQ357" i="1"/>
  <c r="CB357" i="1"/>
  <c r="BV357" i="1"/>
  <c r="BP357" i="1"/>
  <c r="BZ357" i="1"/>
  <c r="BY357" i="1"/>
  <c r="BU357" i="1"/>
  <c r="BT357" i="1"/>
  <c r="BS357" i="1"/>
  <c r="BO357" i="1"/>
  <c r="CA357" i="1"/>
  <c r="CC345" i="1"/>
  <c r="BW345" i="1"/>
  <c r="BQ345" i="1"/>
  <c r="CB345" i="1"/>
  <c r="BV345" i="1"/>
  <c r="BP345" i="1"/>
  <c r="CA345" i="1"/>
  <c r="BU345" i="1"/>
  <c r="BO345" i="1"/>
  <c r="BZ345" i="1"/>
  <c r="BT345" i="1"/>
  <c r="BS345" i="1"/>
  <c r="BR345" i="1"/>
  <c r="CD345" i="1"/>
  <c r="BY345" i="1"/>
  <c r="BX345" i="1"/>
  <c r="CA320" i="1"/>
  <c r="BU320" i="1"/>
  <c r="BO320" i="1"/>
  <c r="BZ320" i="1"/>
  <c r="BT320" i="1"/>
  <c r="BY320" i="1"/>
  <c r="BS320" i="1"/>
  <c r="CD320" i="1"/>
  <c r="BX320" i="1"/>
  <c r="BR320" i="1"/>
  <c r="BV320" i="1"/>
  <c r="BQ320" i="1"/>
  <c r="BP320" i="1"/>
  <c r="CC320" i="1"/>
  <c r="CB320" i="1"/>
  <c r="BW320" i="1"/>
  <c r="CB296" i="1"/>
  <c r="BV296" i="1"/>
  <c r="BP296" i="1"/>
  <c r="CA296" i="1"/>
  <c r="BU296" i="1"/>
  <c r="BO296" i="1"/>
  <c r="BZ296" i="1"/>
  <c r="BT296" i="1"/>
  <c r="BY296" i="1"/>
  <c r="BS296" i="1"/>
  <c r="CD296" i="1"/>
  <c r="CC296" i="1"/>
  <c r="BX296" i="1"/>
  <c r="BW296" i="1"/>
  <c r="BR296" i="1"/>
  <c r="BQ296" i="1"/>
  <c r="CB278" i="1"/>
  <c r="BV278" i="1"/>
  <c r="BP278" i="1"/>
  <c r="CA278" i="1"/>
  <c r="BU278" i="1"/>
  <c r="BO278" i="1"/>
  <c r="BZ278" i="1"/>
  <c r="BT278" i="1"/>
  <c r="BY278" i="1"/>
  <c r="BS278" i="1"/>
  <c r="CD278" i="1"/>
  <c r="CC278" i="1"/>
  <c r="BX278" i="1"/>
  <c r="BW278" i="1"/>
  <c r="BR278" i="1"/>
  <c r="BQ278" i="1"/>
  <c r="CD270" i="1"/>
  <c r="BX270" i="1"/>
  <c r="BR270" i="1"/>
  <c r="CC270" i="1"/>
  <c r="BW270" i="1"/>
  <c r="BQ270" i="1"/>
  <c r="CB270" i="1"/>
  <c r="BV270" i="1"/>
  <c r="BP270" i="1"/>
  <c r="CA270" i="1"/>
  <c r="BU270" i="1"/>
  <c r="BO270" i="1"/>
  <c r="BZ270" i="1"/>
  <c r="BY270" i="1"/>
  <c r="BT270" i="1"/>
  <c r="BS270" i="1"/>
  <c r="CB260" i="1"/>
  <c r="BV260" i="1"/>
  <c r="BP260" i="1"/>
  <c r="CA260" i="1"/>
  <c r="BU260" i="1"/>
  <c r="BO260" i="1"/>
  <c r="BZ260" i="1"/>
  <c r="BT260" i="1"/>
  <c r="BY260" i="1"/>
  <c r="BS260" i="1"/>
  <c r="CD260" i="1"/>
  <c r="CC260" i="1"/>
  <c r="BX260" i="1"/>
  <c r="BW260" i="1"/>
  <c r="BR260" i="1"/>
  <c r="BQ260" i="1"/>
  <c r="CB266" i="1"/>
  <c r="BV266" i="1"/>
  <c r="BP266" i="1"/>
  <c r="CA266" i="1"/>
  <c r="BU266" i="1"/>
  <c r="BO266" i="1"/>
  <c r="BZ266" i="1"/>
  <c r="BT266" i="1"/>
  <c r="BY266" i="1"/>
  <c r="BS266" i="1"/>
  <c r="BX266" i="1"/>
  <c r="BW266" i="1"/>
  <c r="BR266" i="1"/>
  <c r="BQ266" i="1"/>
  <c r="CD266" i="1"/>
  <c r="CC266" i="1"/>
  <c r="BY450" i="1"/>
  <c r="BS450" i="1"/>
  <c r="CC450" i="1"/>
  <c r="BW450" i="1"/>
  <c r="BQ450" i="1"/>
  <c r="CB450" i="1"/>
  <c r="BT450" i="1"/>
  <c r="BZ450" i="1"/>
  <c r="BP450" i="1"/>
  <c r="BX450" i="1"/>
  <c r="BO450" i="1"/>
  <c r="BR450" i="1"/>
  <c r="CA450" i="1"/>
  <c r="BV450" i="1"/>
  <c r="CD450" i="1"/>
  <c r="BU450" i="1"/>
  <c r="BY444" i="1"/>
  <c r="BS444" i="1"/>
  <c r="CC444" i="1"/>
  <c r="BW444" i="1"/>
  <c r="BQ444" i="1"/>
  <c r="BZ444" i="1"/>
  <c r="BP444" i="1"/>
  <c r="BV444" i="1"/>
  <c r="CD444" i="1"/>
  <c r="BU444" i="1"/>
  <c r="BX444" i="1"/>
  <c r="BT444" i="1"/>
  <c r="BO444" i="1"/>
  <c r="CB444" i="1"/>
  <c r="BR444" i="1"/>
  <c r="CA444" i="1"/>
  <c r="CC438" i="1"/>
  <c r="BW438" i="1"/>
  <c r="BQ438" i="1"/>
  <c r="CA438" i="1"/>
  <c r="BU438" i="1"/>
  <c r="BO438" i="1"/>
  <c r="BZ438" i="1"/>
  <c r="BT438" i="1"/>
  <c r="CB438" i="1"/>
  <c r="BP438" i="1"/>
  <c r="BY438" i="1"/>
  <c r="BV438" i="1"/>
  <c r="BX438" i="1"/>
  <c r="BS438" i="1"/>
  <c r="BR438" i="1"/>
  <c r="CD438" i="1"/>
  <c r="CC432" i="1"/>
  <c r="BW432" i="1"/>
  <c r="BQ432" i="1"/>
  <c r="CA432" i="1"/>
  <c r="BU432" i="1"/>
  <c r="BO432" i="1"/>
  <c r="BZ432" i="1"/>
  <c r="BT432" i="1"/>
  <c r="CB432" i="1"/>
  <c r="BP432" i="1"/>
  <c r="BY432" i="1"/>
  <c r="BV432" i="1"/>
  <c r="BX432" i="1"/>
  <c r="BS432" i="1"/>
  <c r="BR432" i="1"/>
  <c r="CD432" i="1"/>
  <c r="CB426" i="1"/>
  <c r="BV426" i="1"/>
  <c r="BP426" i="1"/>
  <c r="CA426" i="1"/>
  <c r="BU426" i="1"/>
  <c r="BO426" i="1"/>
  <c r="BY426" i="1"/>
  <c r="BS426" i="1"/>
  <c r="BT426" i="1"/>
  <c r="CD426" i="1"/>
  <c r="BR426" i="1"/>
  <c r="CC426" i="1"/>
  <c r="BQ426" i="1"/>
  <c r="BZ426" i="1"/>
  <c r="BX426" i="1"/>
  <c r="BW426" i="1"/>
  <c r="CB420" i="1"/>
  <c r="BV420" i="1"/>
  <c r="BP420" i="1"/>
  <c r="CA420" i="1"/>
  <c r="BU420" i="1"/>
  <c r="BO420" i="1"/>
  <c r="BY420" i="1"/>
  <c r="BS420" i="1"/>
  <c r="BT420" i="1"/>
  <c r="CD420" i="1"/>
  <c r="BR420" i="1"/>
  <c r="CC420" i="1"/>
  <c r="BQ420" i="1"/>
  <c r="BZ420" i="1"/>
  <c r="BX420" i="1"/>
  <c r="BW420" i="1"/>
  <c r="CB414" i="1"/>
  <c r="BV414" i="1"/>
  <c r="BP414" i="1"/>
  <c r="CA414" i="1"/>
  <c r="BU414" i="1"/>
  <c r="BO414" i="1"/>
  <c r="BY414" i="1"/>
  <c r="BS414" i="1"/>
  <c r="BT414" i="1"/>
  <c r="CD414" i="1"/>
  <c r="BR414" i="1"/>
  <c r="CC414" i="1"/>
  <c r="BQ414" i="1"/>
  <c r="BZ414" i="1"/>
  <c r="BX414" i="1"/>
  <c r="BW414" i="1"/>
  <c r="CA408" i="1"/>
  <c r="BU408" i="1"/>
  <c r="BO408" i="1"/>
  <c r="BY408" i="1"/>
  <c r="BS408" i="1"/>
  <c r="BW408" i="1"/>
  <c r="CD408" i="1"/>
  <c r="BV408" i="1"/>
  <c r="CC408" i="1"/>
  <c r="BT408" i="1"/>
  <c r="CB408" i="1"/>
  <c r="BR408" i="1"/>
  <c r="BZ408" i="1"/>
  <c r="BX408" i="1"/>
  <c r="BQ408" i="1"/>
  <c r="BP408" i="1"/>
  <c r="CA402" i="1"/>
  <c r="BU402" i="1"/>
  <c r="BO402" i="1"/>
  <c r="BY402" i="1"/>
  <c r="BS402" i="1"/>
  <c r="CC402" i="1"/>
  <c r="BT402" i="1"/>
  <c r="CB402" i="1"/>
  <c r="BR402" i="1"/>
  <c r="BZ402" i="1"/>
  <c r="BQ402" i="1"/>
  <c r="BX402" i="1"/>
  <c r="BP402" i="1"/>
  <c r="CD402" i="1"/>
  <c r="BW402" i="1"/>
  <c r="BV402" i="1"/>
  <c r="CA396" i="1"/>
  <c r="BU396" i="1"/>
  <c r="BO396" i="1"/>
  <c r="BY396" i="1"/>
  <c r="BS396" i="1"/>
  <c r="BZ396" i="1"/>
  <c r="BQ396" i="1"/>
  <c r="BX396" i="1"/>
  <c r="BP396" i="1"/>
  <c r="BW396" i="1"/>
  <c r="CD396" i="1"/>
  <c r="BV396" i="1"/>
  <c r="CC396" i="1"/>
  <c r="CB396" i="1"/>
  <c r="BT396" i="1"/>
  <c r="BR396" i="1"/>
  <c r="CA390" i="1"/>
  <c r="BU390" i="1"/>
  <c r="BO390" i="1"/>
  <c r="BY390" i="1"/>
  <c r="BS390" i="1"/>
  <c r="BW390" i="1"/>
  <c r="CD390" i="1"/>
  <c r="BV390" i="1"/>
  <c r="CC390" i="1"/>
  <c r="BT390" i="1"/>
  <c r="CB390" i="1"/>
  <c r="BR390" i="1"/>
  <c r="BQ390" i="1"/>
  <c r="BP390" i="1"/>
  <c r="BZ390" i="1"/>
  <c r="BX390" i="1"/>
  <c r="CA384" i="1"/>
  <c r="BU384" i="1"/>
  <c r="BO384" i="1"/>
  <c r="BY384" i="1"/>
  <c r="BS384" i="1"/>
  <c r="CB384" i="1"/>
  <c r="BR384" i="1"/>
  <c r="BZ384" i="1"/>
  <c r="BQ384" i="1"/>
  <c r="BX384" i="1"/>
  <c r="BP384" i="1"/>
  <c r="CD384" i="1"/>
  <c r="CC384" i="1"/>
  <c r="BW384" i="1"/>
  <c r="BV384" i="1"/>
  <c r="BT384" i="1"/>
  <c r="CD378" i="1"/>
  <c r="BX378" i="1"/>
  <c r="BR378" i="1"/>
  <c r="CC378" i="1"/>
  <c r="BW378" i="1"/>
  <c r="BQ378" i="1"/>
  <c r="CB378" i="1"/>
  <c r="BV378" i="1"/>
  <c r="BP378" i="1"/>
  <c r="BZ378" i="1"/>
  <c r="BY378" i="1"/>
  <c r="BU378" i="1"/>
  <c r="BT378" i="1"/>
  <c r="CA378" i="1"/>
  <c r="BS378" i="1"/>
  <c r="BO378" i="1"/>
  <c r="CD372" i="1"/>
  <c r="BX372" i="1"/>
  <c r="BR372" i="1"/>
  <c r="CC372" i="1"/>
  <c r="BW372" i="1"/>
  <c r="BQ372" i="1"/>
  <c r="CB372" i="1"/>
  <c r="BV372" i="1"/>
  <c r="BP372" i="1"/>
  <c r="BZ372" i="1"/>
  <c r="BY372" i="1"/>
  <c r="BU372" i="1"/>
  <c r="BT372" i="1"/>
  <c r="CA372" i="1"/>
  <c r="BS372" i="1"/>
  <c r="BO372" i="1"/>
  <c r="CD366" i="1"/>
  <c r="BX366" i="1"/>
  <c r="BR366" i="1"/>
  <c r="CC366" i="1"/>
  <c r="BW366" i="1"/>
  <c r="BQ366" i="1"/>
  <c r="CB366" i="1"/>
  <c r="BV366" i="1"/>
  <c r="BP366" i="1"/>
  <c r="BZ366" i="1"/>
  <c r="BY366" i="1"/>
  <c r="BU366" i="1"/>
  <c r="BT366" i="1"/>
  <c r="BS366" i="1"/>
  <c r="BO366" i="1"/>
  <c r="CA366" i="1"/>
  <c r="CD360" i="1"/>
  <c r="BX360" i="1"/>
  <c r="BR360" i="1"/>
  <c r="CC360" i="1"/>
  <c r="BW360" i="1"/>
  <c r="BQ360" i="1"/>
  <c r="CB360" i="1"/>
  <c r="BV360" i="1"/>
  <c r="BP360" i="1"/>
  <c r="BZ360" i="1"/>
  <c r="BY360" i="1"/>
  <c r="BU360" i="1"/>
  <c r="BT360" i="1"/>
  <c r="CA360" i="1"/>
  <c r="BS360" i="1"/>
  <c r="BO360" i="1"/>
  <c r="CD354" i="1"/>
  <c r="BX354" i="1"/>
  <c r="BR354" i="1"/>
  <c r="CC354" i="1"/>
  <c r="BW354" i="1"/>
  <c r="BQ354" i="1"/>
  <c r="CB354" i="1"/>
  <c r="BV354" i="1"/>
  <c r="BP354" i="1"/>
  <c r="BZ354" i="1"/>
  <c r="BY354" i="1"/>
  <c r="BU354" i="1"/>
  <c r="BT354" i="1"/>
  <c r="CA354" i="1"/>
  <c r="BS354" i="1"/>
  <c r="BO354" i="1"/>
  <c r="CC348" i="1"/>
  <c r="BW348" i="1"/>
  <c r="BQ348" i="1"/>
  <c r="CB348" i="1"/>
  <c r="BV348" i="1"/>
  <c r="BP348" i="1"/>
  <c r="CA348" i="1"/>
  <c r="BU348" i="1"/>
  <c r="BO348" i="1"/>
  <c r="BZ348" i="1"/>
  <c r="BT348" i="1"/>
  <c r="BY348" i="1"/>
  <c r="BX348" i="1"/>
  <c r="BS348" i="1"/>
  <c r="BR348" i="1"/>
  <c r="CD348" i="1"/>
  <c r="CC342" i="1"/>
  <c r="BW342" i="1"/>
  <c r="BQ342" i="1"/>
  <c r="CB342" i="1"/>
  <c r="BV342" i="1"/>
  <c r="BP342" i="1"/>
  <c r="CA342" i="1"/>
  <c r="BU342" i="1"/>
  <c r="BO342" i="1"/>
  <c r="BZ342" i="1"/>
  <c r="BT342" i="1"/>
  <c r="CD342" i="1"/>
  <c r="BY342" i="1"/>
  <c r="BX342" i="1"/>
  <c r="BS342" i="1"/>
  <c r="BR342" i="1"/>
  <c r="CC336" i="1"/>
  <c r="BW336" i="1"/>
  <c r="BQ336" i="1"/>
  <c r="CB336" i="1"/>
  <c r="BV336" i="1"/>
  <c r="BP336" i="1"/>
  <c r="CA336" i="1"/>
  <c r="BU336" i="1"/>
  <c r="BO336" i="1"/>
  <c r="BZ336" i="1"/>
  <c r="BT336" i="1"/>
  <c r="BS336" i="1"/>
  <c r="BR336" i="1"/>
  <c r="CD336" i="1"/>
  <c r="BY336" i="1"/>
  <c r="BX336" i="1"/>
  <c r="CC330" i="1"/>
  <c r="BW330" i="1"/>
  <c r="BQ330" i="1"/>
  <c r="CB330" i="1"/>
  <c r="BV330" i="1"/>
  <c r="BP330" i="1"/>
  <c r="CA330" i="1"/>
  <c r="BU330" i="1"/>
  <c r="BO330" i="1"/>
  <c r="BZ330" i="1"/>
  <c r="BT330" i="1"/>
  <c r="BY330" i="1"/>
  <c r="BX330" i="1"/>
  <c r="BS330" i="1"/>
  <c r="BR330" i="1"/>
  <c r="CD330" i="1"/>
  <c r="CC324" i="1"/>
  <c r="BW324" i="1"/>
  <c r="BQ324" i="1"/>
  <c r="CB324" i="1"/>
  <c r="BV324" i="1"/>
  <c r="BP324" i="1"/>
  <c r="CA324" i="1"/>
  <c r="BU324" i="1"/>
  <c r="BO324" i="1"/>
  <c r="BZ324" i="1"/>
  <c r="BT324" i="1"/>
  <c r="CD324" i="1"/>
  <c r="BY324" i="1"/>
  <c r="BX324" i="1"/>
  <c r="BS324" i="1"/>
  <c r="BR324" i="1"/>
  <c r="CA317" i="1"/>
  <c r="BU317" i="1"/>
  <c r="BO317" i="1"/>
  <c r="BZ317" i="1"/>
  <c r="BT317" i="1"/>
  <c r="BY317" i="1"/>
  <c r="BS317" i="1"/>
  <c r="CD317" i="1"/>
  <c r="BX317" i="1"/>
  <c r="BR317" i="1"/>
  <c r="BP317" i="1"/>
  <c r="CC317" i="1"/>
  <c r="CB317" i="1"/>
  <c r="BW317" i="1"/>
  <c r="BV317" i="1"/>
  <c r="BQ317" i="1"/>
  <c r="CB311" i="1"/>
  <c r="BV311" i="1"/>
  <c r="BP311" i="1"/>
  <c r="CA311" i="1"/>
  <c r="BU311" i="1"/>
  <c r="BO311" i="1"/>
  <c r="BZ311" i="1"/>
  <c r="BT311" i="1"/>
  <c r="BY311" i="1"/>
  <c r="BS311" i="1"/>
  <c r="BX311" i="1"/>
  <c r="BW311" i="1"/>
  <c r="BR311" i="1"/>
  <c r="BQ311" i="1"/>
  <c r="CD311" i="1"/>
  <c r="CC311" i="1"/>
  <c r="CB305" i="1"/>
  <c r="BV305" i="1"/>
  <c r="BP305" i="1"/>
  <c r="CA305" i="1"/>
  <c r="BU305" i="1"/>
  <c r="BO305" i="1"/>
  <c r="BZ305" i="1"/>
  <c r="BT305" i="1"/>
  <c r="BY305" i="1"/>
  <c r="BS305" i="1"/>
  <c r="CD305" i="1"/>
  <c r="CC305" i="1"/>
  <c r="BX305" i="1"/>
  <c r="BW305" i="1"/>
  <c r="BR305" i="1"/>
  <c r="BQ305" i="1"/>
  <c r="CB299" i="1"/>
  <c r="BV299" i="1"/>
  <c r="BP299" i="1"/>
  <c r="CA299" i="1"/>
  <c r="BU299" i="1"/>
  <c r="BO299" i="1"/>
  <c r="BZ299" i="1"/>
  <c r="BT299" i="1"/>
  <c r="BY299" i="1"/>
  <c r="BS299" i="1"/>
  <c r="BR299" i="1"/>
  <c r="BQ299" i="1"/>
  <c r="CD299" i="1"/>
  <c r="CC299" i="1"/>
  <c r="BX299" i="1"/>
  <c r="BW299" i="1"/>
  <c r="CB293" i="1"/>
  <c r="BV293" i="1"/>
  <c r="BP293" i="1"/>
  <c r="CA293" i="1"/>
  <c r="BU293" i="1"/>
  <c r="BO293" i="1"/>
  <c r="BZ293" i="1"/>
  <c r="BT293" i="1"/>
  <c r="BY293" i="1"/>
  <c r="BS293" i="1"/>
  <c r="BX293" i="1"/>
  <c r="BW293" i="1"/>
  <c r="BR293" i="1"/>
  <c r="BQ293" i="1"/>
  <c r="CD293" i="1"/>
  <c r="CC293" i="1"/>
  <c r="CB287" i="1"/>
  <c r="BV287" i="1"/>
  <c r="BP287" i="1"/>
  <c r="CA287" i="1"/>
  <c r="BU287" i="1"/>
  <c r="BO287" i="1"/>
  <c r="BZ287" i="1"/>
  <c r="BT287" i="1"/>
  <c r="BY287" i="1"/>
  <c r="BS287" i="1"/>
  <c r="CD287" i="1"/>
  <c r="CC287" i="1"/>
  <c r="BX287" i="1"/>
  <c r="BW287" i="1"/>
  <c r="BR287" i="1"/>
  <c r="BQ287" i="1"/>
  <c r="CB281" i="1"/>
  <c r="BV281" i="1"/>
  <c r="BP281" i="1"/>
  <c r="CA281" i="1"/>
  <c r="BU281" i="1"/>
  <c r="BO281" i="1"/>
  <c r="BZ281" i="1"/>
  <c r="BT281" i="1"/>
  <c r="BY281" i="1"/>
  <c r="BS281" i="1"/>
  <c r="BR281" i="1"/>
  <c r="BQ281" i="1"/>
  <c r="CD281" i="1"/>
  <c r="CC281" i="1"/>
  <c r="BX281" i="1"/>
  <c r="BW281" i="1"/>
  <c r="CB275" i="1"/>
  <c r="BV275" i="1"/>
  <c r="BP275" i="1"/>
  <c r="CA275" i="1"/>
  <c r="BU275" i="1"/>
  <c r="BO275" i="1"/>
  <c r="BZ275" i="1"/>
  <c r="BT275" i="1"/>
  <c r="BY275" i="1"/>
  <c r="BS275" i="1"/>
  <c r="BX275" i="1"/>
  <c r="BW275" i="1"/>
  <c r="BR275" i="1"/>
  <c r="BQ275" i="1"/>
  <c r="CD275" i="1"/>
  <c r="CC275" i="1"/>
  <c r="CA448" i="1"/>
  <c r="BU448" i="1"/>
  <c r="BO448" i="1"/>
  <c r="BY448" i="1"/>
  <c r="BS448" i="1"/>
  <c r="BX448" i="1"/>
  <c r="BP448" i="1"/>
  <c r="CD448" i="1"/>
  <c r="BV448" i="1"/>
  <c r="CC448" i="1"/>
  <c r="BT448" i="1"/>
  <c r="CB448" i="1"/>
  <c r="BW448" i="1"/>
  <c r="BR448" i="1"/>
  <c r="BZ448" i="1"/>
  <c r="BQ448" i="1"/>
  <c r="CD261" i="1"/>
  <c r="BX261" i="1"/>
  <c r="BR261" i="1"/>
  <c r="CC261" i="1"/>
  <c r="BW261" i="1"/>
  <c r="BQ261" i="1"/>
  <c r="CB261" i="1"/>
  <c r="BV261" i="1"/>
  <c r="BP261" i="1"/>
  <c r="CA261" i="1"/>
  <c r="BU261" i="1"/>
  <c r="BO261" i="1"/>
  <c r="BZ261" i="1"/>
  <c r="BY261" i="1"/>
  <c r="BT261" i="1"/>
  <c r="BS261" i="1"/>
  <c r="CD267" i="1"/>
  <c r="BX267" i="1"/>
  <c r="BR267" i="1"/>
  <c r="CC267" i="1"/>
  <c r="BW267" i="1"/>
  <c r="BQ267" i="1"/>
  <c r="CB267" i="1"/>
  <c r="BV267" i="1"/>
  <c r="BP267" i="1"/>
  <c r="CA267" i="1"/>
  <c r="BU267" i="1"/>
  <c r="BO267" i="1"/>
  <c r="BZ267" i="1"/>
  <c r="BY267" i="1"/>
  <c r="BT267" i="1"/>
  <c r="BS267" i="1"/>
  <c r="CC449" i="1"/>
  <c r="BW449" i="1"/>
  <c r="BQ449" i="1"/>
  <c r="CA449" i="1"/>
  <c r="BU449" i="1"/>
  <c r="BO449" i="1"/>
  <c r="BZ449" i="1"/>
  <c r="BR449" i="1"/>
  <c r="BX449" i="1"/>
  <c r="BV449" i="1"/>
  <c r="BP449" i="1"/>
  <c r="CD449" i="1"/>
  <c r="BY449" i="1"/>
  <c r="BT449" i="1"/>
  <c r="CB449" i="1"/>
  <c r="BS449" i="1"/>
  <c r="CC443" i="1"/>
  <c r="BW443" i="1"/>
  <c r="BQ443" i="1"/>
  <c r="CA443" i="1"/>
  <c r="BU443" i="1"/>
  <c r="BO443" i="1"/>
  <c r="BX443" i="1"/>
  <c r="CD443" i="1"/>
  <c r="BT443" i="1"/>
  <c r="CB443" i="1"/>
  <c r="BS443" i="1"/>
  <c r="BV443" i="1"/>
  <c r="BR443" i="1"/>
  <c r="BZ443" i="1"/>
  <c r="BY443" i="1"/>
  <c r="BP443" i="1"/>
  <c r="CA437" i="1"/>
  <c r="BU437" i="1"/>
  <c r="BO437" i="1"/>
  <c r="BY437" i="1"/>
  <c r="BS437" i="1"/>
  <c r="CD437" i="1"/>
  <c r="BX437" i="1"/>
  <c r="BR437" i="1"/>
  <c r="BT437" i="1"/>
  <c r="CC437" i="1"/>
  <c r="BQ437" i="1"/>
  <c r="BZ437" i="1"/>
  <c r="BP437" i="1"/>
  <c r="CB437" i="1"/>
  <c r="BW437" i="1"/>
  <c r="BV437" i="1"/>
  <c r="CA431" i="1"/>
  <c r="BU431" i="1"/>
  <c r="BO431" i="1"/>
  <c r="BY431" i="1"/>
  <c r="BS431" i="1"/>
  <c r="CD431" i="1"/>
  <c r="BX431" i="1"/>
  <c r="BR431" i="1"/>
  <c r="BT431" i="1"/>
  <c r="CC431" i="1"/>
  <c r="BQ431" i="1"/>
  <c r="BZ431" i="1"/>
  <c r="BP431" i="1"/>
  <c r="CB431" i="1"/>
  <c r="BW431" i="1"/>
  <c r="BV431" i="1"/>
  <c r="BZ425" i="1"/>
  <c r="BT425" i="1"/>
  <c r="BY425" i="1"/>
  <c r="BS425" i="1"/>
  <c r="CC425" i="1"/>
  <c r="BW425" i="1"/>
  <c r="BQ425" i="1"/>
  <c r="BX425" i="1"/>
  <c r="BV425" i="1"/>
  <c r="BU425" i="1"/>
  <c r="CD425" i="1"/>
  <c r="BR425" i="1"/>
  <c r="CB425" i="1"/>
  <c r="CA425" i="1"/>
  <c r="BP425" i="1"/>
  <c r="BO425" i="1"/>
  <c r="BZ419" i="1"/>
  <c r="BT419" i="1"/>
  <c r="BY419" i="1"/>
  <c r="BS419" i="1"/>
  <c r="CC419" i="1"/>
  <c r="BW419" i="1"/>
  <c r="BQ419" i="1"/>
  <c r="BX419" i="1"/>
  <c r="BV419" i="1"/>
  <c r="BU419" i="1"/>
  <c r="CD419" i="1"/>
  <c r="BR419" i="1"/>
  <c r="BP419" i="1"/>
  <c r="BO419" i="1"/>
  <c r="CB419" i="1"/>
  <c r="CA419" i="1"/>
  <c r="BZ413" i="1"/>
  <c r="BT413" i="1"/>
  <c r="BY413" i="1"/>
  <c r="BS413" i="1"/>
  <c r="CC413" i="1"/>
  <c r="BW413" i="1"/>
  <c r="BQ413" i="1"/>
  <c r="BX413" i="1"/>
  <c r="BV413" i="1"/>
  <c r="BU413" i="1"/>
  <c r="CD413" i="1"/>
  <c r="BR413" i="1"/>
  <c r="CB413" i="1"/>
  <c r="CA413" i="1"/>
  <c r="BP413" i="1"/>
  <c r="BO413" i="1"/>
  <c r="BY407" i="1"/>
  <c r="BS407" i="1"/>
  <c r="CC407" i="1"/>
  <c r="BW407" i="1"/>
  <c r="BQ407" i="1"/>
  <c r="CD407" i="1"/>
  <c r="BU407" i="1"/>
  <c r="CB407" i="1"/>
  <c r="BT407" i="1"/>
  <c r="CA407" i="1"/>
  <c r="BR407" i="1"/>
  <c r="BZ407" i="1"/>
  <c r="BP407" i="1"/>
  <c r="BO407" i="1"/>
  <c r="BX407" i="1"/>
  <c r="BV407" i="1"/>
  <c r="BY401" i="1"/>
  <c r="BS401" i="1"/>
  <c r="CC401" i="1"/>
  <c r="BW401" i="1"/>
  <c r="BQ401" i="1"/>
  <c r="CA401" i="1"/>
  <c r="BR401" i="1"/>
  <c r="BZ401" i="1"/>
  <c r="BP401" i="1"/>
  <c r="BX401" i="1"/>
  <c r="BO401" i="1"/>
  <c r="BV401" i="1"/>
  <c r="CD401" i="1"/>
  <c r="CB401" i="1"/>
  <c r="BU401" i="1"/>
  <c r="BT401" i="1"/>
  <c r="BY395" i="1"/>
  <c r="BS395" i="1"/>
  <c r="CC395" i="1"/>
  <c r="BW395" i="1"/>
  <c r="BQ395" i="1"/>
  <c r="BX395" i="1"/>
  <c r="BO395" i="1"/>
  <c r="BV395" i="1"/>
  <c r="CD395" i="1"/>
  <c r="BU395" i="1"/>
  <c r="CB395" i="1"/>
  <c r="BT395" i="1"/>
  <c r="BR395" i="1"/>
  <c r="BP395" i="1"/>
  <c r="CA395" i="1"/>
  <c r="BZ395" i="1"/>
  <c r="BY389" i="1"/>
  <c r="BS389" i="1"/>
  <c r="CC389" i="1"/>
  <c r="BW389" i="1"/>
  <c r="BQ389" i="1"/>
  <c r="CD389" i="1"/>
  <c r="BU389" i="1"/>
  <c r="CB389" i="1"/>
  <c r="BT389" i="1"/>
  <c r="CA389" i="1"/>
  <c r="BR389" i="1"/>
  <c r="BZ389" i="1"/>
  <c r="BP389" i="1"/>
  <c r="BX389" i="1"/>
  <c r="BV389" i="1"/>
  <c r="BO389" i="1"/>
  <c r="BY383" i="1"/>
  <c r="BS383" i="1"/>
  <c r="CC383" i="1"/>
  <c r="BW383" i="1"/>
  <c r="BQ383" i="1"/>
  <c r="BZ383" i="1"/>
  <c r="BP383" i="1"/>
  <c r="BX383" i="1"/>
  <c r="BO383" i="1"/>
  <c r="BV383" i="1"/>
  <c r="CB383" i="1"/>
  <c r="CA383" i="1"/>
  <c r="BU383" i="1"/>
  <c r="BT383" i="1"/>
  <c r="BR383" i="1"/>
  <c r="CD383" i="1"/>
  <c r="CB377" i="1"/>
  <c r="BV377" i="1"/>
  <c r="BP377" i="1"/>
  <c r="CA377" i="1"/>
  <c r="BU377" i="1"/>
  <c r="BO377" i="1"/>
  <c r="BZ377" i="1"/>
  <c r="BT377" i="1"/>
  <c r="CD377" i="1"/>
  <c r="BR377" i="1"/>
  <c r="CC377" i="1"/>
  <c r="BQ377" i="1"/>
  <c r="BY377" i="1"/>
  <c r="BX377" i="1"/>
  <c r="BW377" i="1"/>
  <c r="BS377" i="1"/>
  <c r="CB371" i="1"/>
  <c r="BV371" i="1"/>
  <c r="BP371" i="1"/>
  <c r="CA371" i="1"/>
  <c r="BU371" i="1"/>
  <c r="BO371" i="1"/>
  <c r="BZ371" i="1"/>
  <c r="BT371" i="1"/>
  <c r="CD371" i="1"/>
  <c r="BR371" i="1"/>
  <c r="CC371" i="1"/>
  <c r="BQ371" i="1"/>
  <c r="BY371" i="1"/>
  <c r="BX371" i="1"/>
  <c r="BW371" i="1"/>
  <c r="BS371" i="1"/>
  <c r="CB365" i="1"/>
  <c r="BV365" i="1"/>
  <c r="BP365" i="1"/>
  <c r="CA365" i="1"/>
  <c r="BU365" i="1"/>
  <c r="BO365" i="1"/>
  <c r="BZ365" i="1"/>
  <c r="BT365" i="1"/>
  <c r="CD365" i="1"/>
  <c r="BR365" i="1"/>
  <c r="CC365" i="1"/>
  <c r="BQ365" i="1"/>
  <c r="BY365" i="1"/>
  <c r="BX365" i="1"/>
  <c r="BW365" i="1"/>
  <c r="BS365" i="1"/>
  <c r="CB359" i="1"/>
  <c r="BV359" i="1"/>
  <c r="BP359" i="1"/>
  <c r="CA359" i="1"/>
  <c r="BU359" i="1"/>
  <c r="BO359" i="1"/>
  <c r="BZ359" i="1"/>
  <c r="BT359" i="1"/>
  <c r="CD359" i="1"/>
  <c r="BR359" i="1"/>
  <c r="CC359" i="1"/>
  <c r="BQ359" i="1"/>
  <c r="BY359" i="1"/>
  <c r="BX359" i="1"/>
  <c r="BW359" i="1"/>
  <c r="BS359" i="1"/>
  <c r="CB353" i="1"/>
  <c r="BV353" i="1"/>
  <c r="BP353" i="1"/>
  <c r="CA353" i="1"/>
  <c r="BU353" i="1"/>
  <c r="BO353" i="1"/>
  <c r="BZ353" i="1"/>
  <c r="BT353" i="1"/>
  <c r="CD353" i="1"/>
  <c r="BR353" i="1"/>
  <c r="CC353" i="1"/>
  <c r="BQ353" i="1"/>
  <c r="BY353" i="1"/>
  <c r="BX353" i="1"/>
  <c r="BW353" i="1"/>
  <c r="BS353" i="1"/>
  <c r="CA347" i="1"/>
  <c r="BU347" i="1"/>
  <c r="BO347" i="1"/>
  <c r="BZ347" i="1"/>
  <c r="BT347" i="1"/>
  <c r="BY347" i="1"/>
  <c r="BS347" i="1"/>
  <c r="CD347" i="1"/>
  <c r="BX347" i="1"/>
  <c r="BR347" i="1"/>
  <c r="BW347" i="1"/>
  <c r="BV347" i="1"/>
  <c r="BQ347" i="1"/>
  <c r="BP347" i="1"/>
  <c r="CC347" i="1"/>
  <c r="CB347" i="1"/>
  <c r="CA341" i="1"/>
  <c r="BU341" i="1"/>
  <c r="BO341" i="1"/>
  <c r="BZ341" i="1"/>
  <c r="BT341" i="1"/>
  <c r="BY341" i="1"/>
  <c r="BS341" i="1"/>
  <c r="CD341" i="1"/>
  <c r="BX341" i="1"/>
  <c r="BR341" i="1"/>
  <c r="CC341" i="1"/>
  <c r="CB341" i="1"/>
  <c r="BW341" i="1"/>
  <c r="BV341" i="1"/>
  <c r="BQ341" i="1"/>
  <c r="BP341" i="1"/>
  <c r="CA335" i="1"/>
  <c r="BU335" i="1"/>
  <c r="BO335" i="1"/>
  <c r="BZ335" i="1"/>
  <c r="BT335" i="1"/>
  <c r="BY335" i="1"/>
  <c r="BS335" i="1"/>
  <c r="CD335" i="1"/>
  <c r="BX335" i="1"/>
  <c r="BR335" i="1"/>
  <c r="BQ335" i="1"/>
  <c r="BP335" i="1"/>
  <c r="CC335" i="1"/>
  <c r="CB335" i="1"/>
  <c r="BW335" i="1"/>
  <c r="BV335" i="1"/>
  <c r="CA329" i="1"/>
  <c r="BU329" i="1"/>
  <c r="BO329" i="1"/>
  <c r="BZ329" i="1"/>
  <c r="BT329" i="1"/>
  <c r="BY329" i="1"/>
  <c r="BS329" i="1"/>
  <c r="CD329" i="1"/>
  <c r="BX329" i="1"/>
  <c r="BR329" i="1"/>
  <c r="BW329" i="1"/>
  <c r="BV329" i="1"/>
  <c r="BQ329" i="1"/>
  <c r="BP329" i="1"/>
  <c r="CC329" i="1"/>
  <c r="CB329" i="1"/>
  <c r="CA323" i="1"/>
  <c r="BU323" i="1"/>
  <c r="BO323" i="1"/>
  <c r="BZ323" i="1"/>
  <c r="BT323" i="1"/>
  <c r="BY323" i="1"/>
  <c r="BS323" i="1"/>
  <c r="CD323" i="1"/>
  <c r="BX323" i="1"/>
  <c r="BR323" i="1"/>
  <c r="CC323" i="1"/>
  <c r="CB323" i="1"/>
  <c r="BW323" i="1"/>
  <c r="BV323" i="1"/>
  <c r="BQ323" i="1"/>
  <c r="BP323" i="1"/>
  <c r="BY316" i="1"/>
  <c r="BS316" i="1"/>
  <c r="CD316" i="1"/>
  <c r="BX316" i="1"/>
  <c r="BR316" i="1"/>
  <c r="CC316" i="1"/>
  <c r="BW316" i="1"/>
  <c r="BQ316" i="1"/>
  <c r="CB316" i="1"/>
  <c r="BV316" i="1"/>
  <c r="BP316" i="1"/>
  <c r="CA316" i="1"/>
  <c r="BZ316" i="1"/>
  <c r="BU316" i="1"/>
  <c r="BT316" i="1"/>
  <c r="BO316" i="1"/>
  <c r="BZ310" i="1"/>
  <c r="BT310" i="1"/>
  <c r="BY310" i="1"/>
  <c r="BS310" i="1"/>
  <c r="CD310" i="1"/>
  <c r="BX310" i="1"/>
  <c r="BR310" i="1"/>
  <c r="CC310" i="1"/>
  <c r="BW310" i="1"/>
  <c r="BQ310" i="1"/>
  <c r="BV310" i="1"/>
  <c r="BU310" i="1"/>
  <c r="BP310" i="1"/>
  <c r="BO310" i="1"/>
  <c r="CB310" i="1"/>
  <c r="CA310" i="1"/>
  <c r="BZ304" i="1"/>
  <c r="BT304" i="1"/>
  <c r="BY304" i="1"/>
  <c r="BS304" i="1"/>
  <c r="CD304" i="1"/>
  <c r="BX304" i="1"/>
  <c r="BR304" i="1"/>
  <c r="CC304" i="1"/>
  <c r="BW304" i="1"/>
  <c r="BQ304" i="1"/>
  <c r="CB304" i="1"/>
  <c r="CA304" i="1"/>
  <c r="BV304" i="1"/>
  <c r="BU304" i="1"/>
  <c r="BP304" i="1"/>
  <c r="BO304" i="1"/>
  <c r="BZ298" i="1"/>
  <c r="BT298" i="1"/>
  <c r="BY298" i="1"/>
  <c r="BS298" i="1"/>
  <c r="CD298" i="1"/>
  <c r="BX298" i="1"/>
  <c r="BR298" i="1"/>
  <c r="CC298" i="1"/>
  <c r="BW298" i="1"/>
  <c r="BQ298" i="1"/>
  <c r="BP298" i="1"/>
  <c r="BO298" i="1"/>
  <c r="CB298" i="1"/>
  <c r="CA298" i="1"/>
  <c r="BV298" i="1"/>
  <c r="BU298" i="1"/>
  <c r="BZ292" i="1"/>
  <c r="BT292" i="1"/>
  <c r="BY292" i="1"/>
  <c r="BS292" i="1"/>
  <c r="CD292" i="1"/>
  <c r="BX292" i="1"/>
  <c r="BR292" i="1"/>
  <c r="CC292" i="1"/>
  <c r="BW292" i="1"/>
  <c r="BQ292" i="1"/>
  <c r="BV292" i="1"/>
  <c r="BU292" i="1"/>
  <c r="BP292" i="1"/>
  <c r="BO292" i="1"/>
  <c r="CB292" i="1"/>
  <c r="CA292" i="1"/>
  <c r="BZ286" i="1"/>
  <c r="BT286" i="1"/>
  <c r="BY286" i="1"/>
  <c r="BS286" i="1"/>
  <c r="CD286" i="1"/>
  <c r="BX286" i="1"/>
  <c r="BR286" i="1"/>
  <c r="CC286" i="1"/>
  <c r="BW286" i="1"/>
  <c r="BQ286" i="1"/>
  <c r="CB286" i="1"/>
  <c r="CA286" i="1"/>
  <c r="BV286" i="1"/>
  <c r="BU286" i="1"/>
  <c r="BP286" i="1"/>
  <c r="BO286" i="1"/>
  <c r="BZ280" i="1"/>
  <c r="BT280" i="1"/>
  <c r="BY280" i="1"/>
  <c r="BS280" i="1"/>
  <c r="CD280" i="1"/>
  <c r="BX280" i="1"/>
  <c r="BR280" i="1"/>
  <c r="CC280" i="1"/>
  <c r="BW280" i="1"/>
  <c r="BQ280" i="1"/>
  <c r="BP280" i="1"/>
  <c r="BO280" i="1"/>
  <c r="CB280" i="1"/>
  <c r="CA280" i="1"/>
  <c r="BV280" i="1"/>
  <c r="BU280" i="1"/>
  <c r="BZ274" i="1"/>
  <c r="BT274" i="1"/>
  <c r="BY274" i="1"/>
  <c r="BS274" i="1"/>
  <c r="CD274" i="1"/>
  <c r="BX274" i="1"/>
  <c r="BR274" i="1"/>
  <c r="CC274" i="1"/>
  <c r="BW274" i="1"/>
  <c r="BQ274" i="1"/>
  <c r="BV274" i="1"/>
  <c r="BU274" i="1"/>
  <c r="BP274" i="1"/>
  <c r="BO274" i="1"/>
  <c r="CB274" i="1"/>
  <c r="CA274" i="1"/>
  <c r="CA442" i="1"/>
  <c r="BY442" i="1"/>
  <c r="BS442" i="1"/>
  <c r="CD442" i="1"/>
  <c r="BV442" i="1"/>
  <c r="BO442" i="1"/>
  <c r="CB442" i="1"/>
  <c r="BT442" i="1"/>
  <c r="BZ442" i="1"/>
  <c r="BR442" i="1"/>
  <c r="BU442" i="1"/>
  <c r="BQ442" i="1"/>
  <c r="CC442" i="1"/>
  <c r="BX442" i="1"/>
  <c r="BW442" i="1"/>
  <c r="BP442" i="1"/>
  <c r="BY430" i="1"/>
  <c r="BS430" i="1"/>
  <c r="CC430" i="1"/>
  <c r="BW430" i="1"/>
  <c r="BQ430" i="1"/>
  <c r="CB430" i="1"/>
  <c r="BV430" i="1"/>
  <c r="BP430" i="1"/>
  <c r="BX430" i="1"/>
  <c r="BU430" i="1"/>
  <c r="CD430" i="1"/>
  <c r="BR430" i="1"/>
  <c r="CA430" i="1"/>
  <c r="BZ430" i="1"/>
  <c r="BT430" i="1"/>
  <c r="BO430" i="1"/>
  <c r="CD424" i="1"/>
  <c r="BX424" i="1"/>
  <c r="BR424" i="1"/>
  <c r="CC424" i="1"/>
  <c r="BW424" i="1"/>
  <c r="BQ424" i="1"/>
  <c r="CA424" i="1"/>
  <c r="BU424" i="1"/>
  <c r="BO424" i="1"/>
  <c r="CB424" i="1"/>
  <c r="BP424" i="1"/>
  <c r="BZ424" i="1"/>
  <c r="BY424" i="1"/>
  <c r="BV424" i="1"/>
  <c r="BT424" i="1"/>
  <c r="BS424" i="1"/>
  <c r="CD418" i="1"/>
  <c r="BX418" i="1"/>
  <c r="BR418" i="1"/>
  <c r="CC418" i="1"/>
  <c r="BW418" i="1"/>
  <c r="BQ418" i="1"/>
  <c r="CA418" i="1"/>
  <c r="BU418" i="1"/>
  <c r="BO418" i="1"/>
  <c r="CB418" i="1"/>
  <c r="BP418" i="1"/>
  <c r="BZ418" i="1"/>
  <c r="BY418" i="1"/>
  <c r="BV418" i="1"/>
  <c r="BT418" i="1"/>
  <c r="BS418" i="1"/>
  <c r="CD412" i="1"/>
  <c r="BX412" i="1"/>
  <c r="BR412" i="1"/>
  <c r="CC412" i="1"/>
  <c r="BW412" i="1"/>
  <c r="BQ412" i="1"/>
  <c r="CA412" i="1"/>
  <c r="BU412" i="1"/>
  <c r="BO412" i="1"/>
  <c r="CB412" i="1"/>
  <c r="BP412" i="1"/>
  <c r="BZ412" i="1"/>
  <c r="BY412" i="1"/>
  <c r="BV412" i="1"/>
  <c r="BT412" i="1"/>
  <c r="BS412" i="1"/>
  <c r="CC406" i="1"/>
  <c r="BW406" i="1"/>
  <c r="BQ406" i="1"/>
  <c r="CA406" i="1"/>
  <c r="BU406" i="1"/>
  <c r="BO406" i="1"/>
  <c r="CB406" i="1"/>
  <c r="BS406" i="1"/>
  <c r="BZ406" i="1"/>
  <c r="BR406" i="1"/>
  <c r="BY406" i="1"/>
  <c r="BP406" i="1"/>
  <c r="BX406" i="1"/>
  <c r="CD406" i="1"/>
  <c r="BV406" i="1"/>
  <c r="BT406" i="1"/>
  <c r="CC400" i="1"/>
  <c r="BW400" i="1"/>
  <c r="BQ400" i="1"/>
  <c r="CA400" i="1"/>
  <c r="BU400" i="1"/>
  <c r="BO400" i="1"/>
  <c r="BY400" i="1"/>
  <c r="BP400" i="1"/>
  <c r="BX400" i="1"/>
  <c r="BV400" i="1"/>
  <c r="CD400" i="1"/>
  <c r="BT400" i="1"/>
  <c r="BS400" i="1"/>
  <c r="BR400" i="1"/>
  <c r="CB400" i="1"/>
  <c r="BZ400" i="1"/>
  <c r="CC394" i="1"/>
  <c r="BW394" i="1"/>
  <c r="BQ394" i="1"/>
  <c r="CA394" i="1"/>
  <c r="BU394" i="1"/>
  <c r="BO394" i="1"/>
  <c r="BV394" i="1"/>
  <c r="CD394" i="1"/>
  <c r="BT394" i="1"/>
  <c r="CB394" i="1"/>
  <c r="BS394" i="1"/>
  <c r="BZ394" i="1"/>
  <c r="BR394" i="1"/>
  <c r="BY394" i="1"/>
  <c r="BX394" i="1"/>
  <c r="BP394" i="1"/>
  <c r="CC388" i="1"/>
  <c r="BW388" i="1"/>
  <c r="BQ388" i="1"/>
  <c r="CA388" i="1"/>
  <c r="BU388" i="1"/>
  <c r="BO388" i="1"/>
  <c r="CB388" i="1"/>
  <c r="BS388" i="1"/>
  <c r="BZ388" i="1"/>
  <c r="BR388" i="1"/>
  <c r="BY388" i="1"/>
  <c r="BP388" i="1"/>
  <c r="BX388" i="1"/>
  <c r="BV388" i="1"/>
  <c r="BT388" i="1"/>
  <c r="CD388" i="1"/>
  <c r="CC382" i="1"/>
  <c r="BW382" i="1"/>
  <c r="BQ382" i="1"/>
  <c r="CA382" i="1"/>
  <c r="BU382" i="1"/>
  <c r="BO382" i="1"/>
  <c r="BX382" i="1"/>
  <c r="BV382" i="1"/>
  <c r="CD382" i="1"/>
  <c r="BT382" i="1"/>
  <c r="BZ382" i="1"/>
  <c r="BY382" i="1"/>
  <c r="BS382" i="1"/>
  <c r="BR382" i="1"/>
  <c r="CB382" i="1"/>
  <c r="BP382" i="1"/>
  <c r="BZ376" i="1"/>
  <c r="BT376" i="1"/>
  <c r="BY376" i="1"/>
  <c r="BS376" i="1"/>
  <c r="CD376" i="1"/>
  <c r="BX376" i="1"/>
  <c r="BR376" i="1"/>
  <c r="BV376" i="1"/>
  <c r="BU376" i="1"/>
  <c r="CC376" i="1"/>
  <c r="BQ376" i="1"/>
  <c r="CB376" i="1"/>
  <c r="BP376" i="1"/>
  <c r="CA376" i="1"/>
  <c r="BW376" i="1"/>
  <c r="BO376" i="1"/>
  <c r="BZ370" i="1"/>
  <c r="BT370" i="1"/>
  <c r="BY370" i="1"/>
  <c r="BS370" i="1"/>
  <c r="CD370" i="1"/>
  <c r="BX370" i="1"/>
  <c r="BR370" i="1"/>
  <c r="BV370" i="1"/>
  <c r="BU370" i="1"/>
  <c r="CC370" i="1"/>
  <c r="BQ370" i="1"/>
  <c r="CB370" i="1"/>
  <c r="BP370" i="1"/>
  <c r="CA370" i="1"/>
  <c r="BW370" i="1"/>
  <c r="BO370" i="1"/>
  <c r="BZ364" i="1"/>
  <c r="BT364" i="1"/>
  <c r="BY364" i="1"/>
  <c r="BS364" i="1"/>
  <c r="CD364" i="1"/>
  <c r="BX364" i="1"/>
  <c r="BR364" i="1"/>
  <c r="BV364" i="1"/>
  <c r="BU364" i="1"/>
  <c r="CC364" i="1"/>
  <c r="BQ364" i="1"/>
  <c r="CB364" i="1"/>
  <c r="BP364" i="1"/>
  <c r="BO364" i="1"/>
  <c r="CA364" i="1"/>
  <c r="BW364" i="1"/>
  <c r="BZ358" i="1"/>
  <c r="BT358" i="1"/>
  <c r="BY358" i="1"/>
  <c r="BS358" i="1"/>
  <c r="CD358" i="1"/>
  <c r="BX358" i="1"/>
  <c r="BR358" i="1"/>
  <c r="BV358" i="1"/>
  <c r="BU358" i="1"/>
  <c r="CC358" i="1"/>
  <c r="BQ358" i="1"/>
  <c r="CB358" i="1"/>
  <c r="BP358" i="1"/>
  <c r="CA358" i="1"/>
  <c r="BW358" i="1"/>
  <c r="BO358" i="1"/>
  <c r="BZ352" i="1"/>
  <c r="BT352" i="1"/>
  <c r="BY352" i="1"/>
  <c r="BS352" i="1"/>
  <c r="CD352" i="1"/>
  <c r="BX352" i="1"/>
  <c r="BR352" i="1"/>
  <c r="BV352" i="1"/>
  <c r="BU352" i="1"/>
  <c r="CC352" i="1"/>
  <c r="BQ352" i="1"/>
  <c r="CB352" i="1"/>
  <c r="BP352" i="1"/>
  <c r="CA352" i="1"/>
  <c r="BW352" i="1"/>
  <c r="BO352" i="1"/>
  <c r="BY346" i="1"/>
  <c r="BS346" i="1"/>
  <c r="CD346" i="1"/>
  <c r="BX346" i="1"/>
  <c r="BR346" i="1"/>
  <c r="CC346" i="1"/>
  <c r="BW346" i="1"/>
  <c r="BQ346" i="1"/>
  <c r="CB346" i="1"/>
  <c r="BV346" i="1"/>
  <c r="BP346" i="1"/>
  <c r="BU346" i="1"/>
  <c r="BT346" i="1"/>
  <c r="BO346" i="1"/>
  <c r="CA346" i="1"/>
  <c r="BZ346" i="1"/>
  <c r="BY340" i="1"/>
  <c r="BS340" i="1"/>
  <c r="CD340" i="1"/>
  <c r="BX340" i="1"/>
  <c r="BR340" i="1"/>
  <c r="CC340" i="1"/>
  <c r="BW340" i="1"/>
  <c r="BQ340" i="1"/>
  <c r="CB340" i="1"/>
  <c r="BV340" i="1"/>
  <c r="BP340" i="1"/>
  <c r="CA340" i="1"/>
  <c r="BZ340" i="1"/>
  <c r="BU340" i="1"/>
  <c r="BT340" i="1"/>
  <c r="BO340" i="1"/>
  <c r="BY334" i="1"/>
  <c r="BS334" i="1"/>
  <c r="CD334" i="1"/>
  <c r="BX334" i="1"/>
  <c r="BR334" i="1"/>
  <c r="CC334" i="1"/>
  <c r="BW334" i="1"/>
  <c r="BQ334" i="1"/>
  <c r="CB334" i="1"/>
  <c r="BV334" i="1"/>
  <c r="BP334" i="1"/>
  <c r="BO334" i="1"/>
  <c r="CA334" i="1"/>
  <c r="BZ334" i="1"/>
  <c r="BU334" i="1"/>
  <c r="BT334" i="1"/>
  <c r="BY328" i="1"/>
  <c r="BS328" i="1"/>
  <c r="CD328" i="1"/>
  <c r="BX328" i="1"/>
  <c r="BR328" i="1"/>
  <c r="CC328" i="1"/>
  <c r="BW328" i="1"/>
  <c r="BQ328" i="1"/>
  <c r="CB328" i="1"/>
  <c r="BV328" i="1"/>
  <c r="BP328" i="1"/>
  <c r="BU328" i="1"/>
  <c r="BT328" i="1"/>
  <c r="BO328" i="1"/>
  <c r="CA328" i="1"/>
  <c r="BZ328" i="1"/>
  <c r="CC321" i="1"/>
  <c r="BW321" i="1"/>
  <c r="BQ321" i="1"/>
  <c r="CB321" i="1"/>
  <c r="BV321" i="1"/>
  <c r="BP321" i="1"/>
  <c r="CA321" i="1"/>
  <c r="BU321" i="1"/>
  <c r="BO321" i="1"/>
  <c r="BZ321" i="1"/>
  <c r="BT321" i="1"/>
  <c r="BX321" i="1"/>
  <c r="BS321" i="1"/>
  <c r="BR321" i="1"/>
  <c r="CD321" i="1"/>
  <c r="BY321" i="1"/>
  <c r="CC315" i="1"/>
  <c r="BW315" i="1"/>
  <c r="BQ315" i="1"/>
  <c r="CB315" i="1"/>
  <c r="BV315" i="1"/>
  <c r="BP315" i="1"/>
  <c r="CA315" i="1"/>
  <c r="BU315" i="1"/>
  <c r="BO315" i="1"/>
  <c r="BZ315" i="1"/>
  <c r="BT315" i="1"/>
  <c r="CD315" i="1"/>
  <c r="BY315" i="1"/>
  <c r="BX315" i="1"/>
  <c r="BS315" i="1"/>
  <c r="BR315" i="1"/>
  <c r="CD309" i="1"/>
  <c r="BX309" i="1"/>
  <c r="BR309" i="1"/>
  <c r="CC309" i="1"/>
  <c r="BW309" i="1"/>
  <c r="BQ309" i="1"/>
  <c r="CB309" i="1"/>
  <c r="BV309" i="1"/>
  <c r="BP309" i="1"/>
  <c r="CA309" i="1"/>
  <c r="BU309" i="1"/>
  <c r="BO309" i="1"/>
  <c r="BT309" i="1"/>
  <c r="BS309" i="1"/>
  <c r="BZ309" i="1"/>
  <c r="BY309" i="1"/>
  <c r="CD303" i="1"/>
  <c r="BX303" i="1"/>
  <c r="BR303" i="1"/>
  <c r="CC303" i="1"/>
  <c r="BW303" i="1"/>
  <c r="BQ303" i="1"/>
  <c r="CB303" i="1"/>
  <c r="BV303" i="1"/>
  <c r="BP303" i="1"/>
  <c r="CA303" i="1"/>
  <c r="BU303" i="1"/>
  <c r="BO303" i="1"/>
  <c r="BZ303" i="1"/>
  <c r="BY303" i="1"/>
  <c r="BT303" i="1"/>
  <c r="BS303" i="1"/>
  <c r="CD297" i="1"/>
  <c r="BX297" i="1"/>
  <c r="BR297" i="1"/>
  <c r="CC297" i="1"/>
  <c r="BW297" i="1"/>
  <c r="BQ297" i="1"/>
  <c r="CB297" i="1"/>
  <c r="BV297" i="1"/>
  <c r="BP297" i="1"/>
  <c r="CA297" i="1"/>
  <c r="BU297" i="1"/>
  <c r="BO297" i="1"/>
  <c r="BZ297" i="1"/>
  <c r="BY297" i="1"/>
  <c r="BT297" i="1"/>
  <c r="BS297" i="1"/>
  <c r="CD291" i="1"/>
  <c r="BX291" i="1"/>
  <c r="BR291" i="1"/>
  <c r="CC291" i="1"/>
  <c r="BW291" i="1"/>
  <c r="BQ291" i="1"/>
  <c r="CB291" i="1"/>
  <c r="BV291" i="1"/>
  <c r="BP291" i="1"/>
  <c r="CA291" i="1"/>
  <c r="BU291" i="1"/>
  <c r="BO291" i="1"/>
  <c r="BT291" i="1"/>
  <c r="BS291" i="1"/>
  <c r="BZ291" i="1"/>
  <c r="BY291" i="1"/>
  <c r="CD285" i="1"/>
  <c r="BX285" i="1"/>
  <c r="BR285" i="1"/>
  <c r="CC285" i="1"/>
  <c r="BW285" i="1"/>
  <c r="BQ285" i="1"/>
  <c r="CB285" i="1"/>
  <c r="BV285" i="1"/>
  <c r="BP285" i="1"/>
  <c r="CA285" i="1"/>
  <c r="BU285" i="1"/>
  <c r="BO285" i="1"/>
  <c r="BZ285" i="1"/>
  <c r="BY285" i="1"/>
  <c r="BT285" i="1"/>
  <c r="BS285" i="1"/>
  <c r="CD279" i="1"/>
  <c r="BX279" i="1"/>
  <c r="BR279" i="1"/>
  <c r="CC279" i="1"/>
  <c r="BW279" i="1"/>
  <c r="BQ279" i="1"/>
  <c r="CB279" i="1"/>
  <c r="BV279" i="1"/>
  <c r="BP279" i="1"/>
  <c r="CA279" i="1"/>
  <c r="BU279" i="1"/>
  <c r="BO279" i="1"/>
  <c r="BZ279" i="1"/>
  <c r="BY279" i="1"/>
  <c r="BT279" i="1"/>
  <c r="BS279" i="1"/>
  <c r="CD273" i="1"/>
  <c r="BX273" i="1"/>
  <c r="BR273" i="1"/>
  <c r="CC273" i="1"/>
  <c r="BW273" i="1"/>
  <c r="BQ273" i="1"/>
  <c r="CB273" i="1"/>
  <c r="BV273" i="1"/>
  <c r="BP273" i="1"/>
  <c r="CA273" i="1"/>
  <c r="BU273" i="1"/>
  <c r="BO273" i="1"/>
  <c r="BT273" i="1"/>
  <c r="BS273" i="1"/>
  <c r="BZ273" i="1"/>
  <c r="BY273" i="1"/>
  <c r="BZ268" i="1"/>
  <c r="BT268" i="1"/>
  <c r="BY268" i="1"/>
  <c r="BS268" i="1"/>
  <c r="CD268" i="1"/>
  <c r="BX268" i="1"/>
  <c r="BR268" i="1"/>
  <c r="CC268" i="1"/>
  <c r="BW268" i="1"/>
  <c r="BQ268" i="1"/>
  <c r="CB268" i="1"/>
  <c r="CA268" i="1"/>
  <c r="BV268" i="1"/>
  <c r="BU268" i="1"/>
  <c r="BP268" i="1"/>
  <c r="BO268" i="1"/>
  <c r="CC435" i="1"/>
  <c r="BW435" i="1"/>
  <c r="BQ435" i="1"/>
  <c r="CA435" i="1"/>
  <c r="BU435" i="1"/>
  <c r="BO435" i="1"/>
  <c r="BZ435" i="1"/>
  <c r="BT435" i="1"/>
  <c r="CB435" i="1"/>
  <c r="BP435" i="1"/>
  <c r="BY435" i="1"/>
  <c r="BV435" i="1"/>
  <c r="BX435" i="1"/>
  <c r="BS435" i="1"/>
  <c r="BR435" i="1"/>
  <c r="CD435" i="1"/>
  <c r="CA399" i="1"/>
  <c r="BU399" i="1"/>
  <c r="BO399" i="1"/>
  <c r="BY399" i="1"/>
  <c r="BS399" i="1"/>
  <c r="BW399" i="1"/>
  <c r="CD399" i="1"/>
  <c r="BV399" i="1"/>
  <c r="CC399" i="1"/>
  <c r="BT399" i="1"/>
  <c r="CB399" i="1"/>
  <c r="BR399" i="1"/>
  <c r="BZ399" i="1"/>
  <c r="BX399" i="1"/>
  <c r="BQ399" i="1"/>
  <c r="BP399" i="1"/>
  <c r="CD363" i="1"/>
  <c r="BX363" i="1"/>
  <c r="BR363" i="1"/>
  <c r="CC363" i="1"/>
  <c r="BW363" i="1"/>
  <c r="BQ363" i="1"/>
  <c r="CB363" i="1"/>
  <c r="BV363" i="1"/>
  <c r="BP363" i="1"/>
  <c r="BZ363" i="1"/>
  <c r="BY363" i="1"/>
  <c r="BU363" i="1"/>
  <c r="BT363" i="1"/>
  <c r="CA363" i="1"/>
  <c r="BS363" i="1"/>
  <c r="BO363" i="1"/>
  <c r="CC333" i="1"/>
  <c r="BW333" i="1"/>
  <c r="BQ333" i="1"/>
  <c r="CB333" i="1"/>
  <c r="BV333" i="1"/>
  <c r="BP333" i="1"/>
  <c r="CA333" i="1"/>
  <c r="BU333" i="1"/>
  <c r="BO333" i="1"/>
  <c r="BZ333" i="1"/>
  <c r="BT333" i="1"/>
  <c r="CD333" i="1"/>
  <c r="BY333" i="1"/>
  <c r="BX333" i="1"/>
  <c r="BS333" i="1"/>
  <c r="BR333" i="1"/>
  <c r="CB308" i="1"/>
  <c r="BV308" i="1"/>
  <c r="BP308" i="1"/>
  <c r="CA308" i="1"/>
  <c r="BU308" i="1"/>
  <c r="BO308" i="1"/>
  <c r="BZ308" i="1"/>
  <c r="BT308" i="1"/>
  <c r="BY308" i="1"/>
  <c r="BS308" i="1"/>
  <c r="BR308" i="1"/>
  <c r="BQ308" i="1"/>
  <c r="CD308" i="1"/>
  <c r="CC308" i="1"/>
  <c r="BX308" i="1"/>
  <c r="BW308" i="1"/>
  <c r="CB290" i="1"/>
  <c r="BV290" i="1"/>
  <c r="BP290" i="1"/>
  <c r="CA290" i="1"/>
  <c r="BU290" i="1"/>
  <c r="BO290" i="1"/>
  <c r="BZ290" i="1"/>
  <c r="BT290" i="1"/>
  <c r="BY290" i="1"/>
  <c r="BS290" i="1"/>
  <c r="BR290" i="1"/>
  <c r="BQ290" i="1"/>
  <c r="CD290" i="1"/>
  <c r="CC290" i="1"/>
  <c r="BX290" i="1"/>
  <c r="BW290" i="1"/>
  <c r="CB272" i="1"/>
  <c r="BV272" i="1"/>
  <c r="BP272" i="1"/>
  <c r="CA272" i="1"/>
  <c r="BU272" i="1"/>
  <c r="BO272" i="1"/>
  <c r="BZ272" i="1"/>
  <c r="BT272" i="1"/>
  <c r="BY272" i="1"/>
  <c r="BS272" i="1"/>
  <c r="BR272" i="1"/>
  <c r="BQ272" i="1"/>
  <c r="CD272" i="1"/>
  <c r="CC272" i="1"/>
  <c r="BX272" i="1"/>
  <c r="BW272" i="1"/>
  <c r="BZ256" i="1"/>
  <c r="BT256" i="1"/>
  <c r="BY256" i="1"/>
  <c r="BS256" i="1"/>
  <c r="CD256" i="1"/>
  <c r="BX256" i="1"/>
  <c r="BR256" i="1"/>
  <c r="CC256" i="1"/>
  <c r="BW256" i="1"/>
  <c r="BQ256" i="1"/>
  <c r="BV256" i="1"/>
  <c r="BU256" i="1"/>
  <c r="BP256" i="1"/>
  <c r="BO256" i="1"/>
  <c r="CB256" i="1"/>
  <c r="CA256" i="1"/>
  <c r="CB257" i="1"/>
  <c r="BV257" i="1"/>
  <c r="BP257" i="1"/>
  <c r="CA257" i="1"/>
  <c r="BU257" i="1"/>
  <c r="BO257" i="1"/>
  <c r="BZ257" i="1"/>
  <c r="BT257" i="1"/>
  <c r="BY257" i="1"/>
  <c r="BS257" i="1"/>
  <c r="BX257" i="1"/>
  <c r="BW257" i="1"/>
  <c r="BR257" i="1"/>
  <c r="BQ257" i="1"/>
  <c r="CD257" i="1"/>
  <c r="CC257" i="1"/>
  <c r="CC441" i="1"/>
  <c r="BW441" i="1"/>
  <c r="BQ441" i="1"/>
  <c r="BX441" i="1"/>
  <c r="BP441" i="1"/>
  <c r="CB441" i="1"/>
  <c r="BU441" i="1"/>
  <c r="CA441" i="1"/>
  <c r="BT441" i="1"/>
  <c r="BV441" i="1"/>
  <c r="BS441" i="1"/>
  <c r="CD441" i="1"/>
  <c r="BO441" i="1"/>
  <c r="BZ441" i="1"/>
  <c r="BR441" i="1"/>
  <c r="BY441" i="1"/>
  <c r="CB417" i="1"/>
  <c r="BV417" i="1"/>
  <c r="BP417" i="1"/>
  <c r="CA417" i="1"/>
  <c r="BU417" i="1"/>
  <c r="BO417" i="1"/>
  <c r="BY417" i="1"/>
  <c r="BS417" i="1"/>
  <c r="BT417" i="1"/>
  <c r="CD417" i="1"/>
  <c r="BR417" i="1"/>
  <c r="CC417" i="1"/>
  <c r="BQ417" i="1"/>
  <c r="BZ417" i="1"/>
  <c r="BX417" i="1"/>
  <c r="BW417" i="1"/>
  <c r="CA393" i="1"/>
  <c r="BU393" i="1"/>
  <c r="BO393" i="1"/>
  <c r="BY393" i="1"/>
  <c r="BS393" i="1"/>
  <c r="CC393" i="1"/>
  <c r="BT393" i="1"/>
  <c r="CB393" i="1"/>
  <c r="BR393" i="1"/>
  <c r="BZ393" i="1"/>
  <c r="BQ393" i="1"/>
  <c r="BX393" i="1"/>
  <c r="BP393" i="1"/>
  <c r="BW393" i="1"/>
  <c r="BV393" i="1"/>
  <c r="CD393" i="1"/>
  <c r="CD375" i="1"/>
  <c r="BX375" i="1"/>
  <c r="BR375" i="1"/>
  <c r="CC375" i="1"/>
  <c r="BW375" i="1"/>
  <c r="BQ375" i="1"/>
  <c r="CB375" i="1"/>
  <c r="BV375" i="1"/>
  <c r="BP375" i="1"/>
  <c r="BZ375" i="1"/>
  <c r="BY375" i="1"/>
  <c r="BU375" i="1"/>
  <c r="BT375" i="1"/>
  <c r="BS375" i="1"/>
  <c r="BO375" i="1"/>
  <c r="CA375" i="1"/>
  <c r="CA314" i="1"/>
  <c r="BU314" i="1"/>
  <c r="BO314" i="1"/>
  <c r="BZ314" i="1"/>
  <c r="BT314" i="1"/>
  <c r="BY314" i="1"/>
  <c r="BS314" i="1"/>
  <c r="CD314" i="1"/>
  <c r="BX314" i="1"/>
  <c r="BR314" i="1"/>
  <c r="CB314" i="1"/>
  <c r="BW314" i="1"/>
  <c r="BV314" i="1"/>
  <c r="BQ314" i="1"/>
  <c r="BP314" i="1"/>
  <c r="CC314" i="1"/>
  <c r="CA440" i="1"/>
  <c r="BU440" i="1"/>
  <c r="BO440" i="1"/>
  <c r="BY440" i="1"/>
  <c r="BR440" i="1"/>
  <c r="CD440" i="1"/>
  <c r="BW440" i="1"/>
  <c r="BP440" i="1"/>
  <c r="CC440" i="1"/>
  <c r="BV440" i="1"/>
  <c r="BX440" i="1"/>
  <c r="BT440" i="1"/>
  <c r="BQ440" i="1"/>
  <c r="CB440" i="1"/>
  <c r="BZ440" i="1"/>
  <c r="BS440" i="1"/>
  <c r="CA428" i="1"/>
  <c r="BU428" i="1"/>
  <c r="BO428" i="1"/>
  <c r="BY428" i="1"/>
  <c r="BS428" i="1"/>
  <c r="CD428" i="1"/>
  <c r="BX428" i="1"/>
  <c r="BR428" i="1"/>
  <c r="BT428" i="1"/>
  <c r="CC428" i="1"/>
  <c r="BQ428" i="1"/>
  <c r="BZ428" i="1"/>
  <c r="BP428" i="1"/>
  <c r="CB428" i="1"/>
  <c r="BW428" i="1"/>
  <c r="BV428" i="1"/>
  <c r="BY410" i="1"/>
  <c r="BS410" i="1"/>
  <c r="CC410" i="1"/>
  <c r="BW410" i="1"/>
  <c r="BQ410" i="1"/>
  <c r="CA410" i="1"/>
  <c r="BR410" i="1"/>
  <c r="BZ410" i="1"/>
  <c r="BP410" i="1"/>
  <c r="BX410" i="1"/>
  <c r="BO410" i="1"/>
  <c r="BV410" i="1"/>
  <c r="BU410" i="1"/>
  <c r="BT410" i="1"/>
  <c r="CD410" i="1"/>
  <c r="CB410" i="1"/>
  <c r="BY392" i="1"/>
  <c r="BS392" i="1"/>
  <c r="CC392" i="1"/>
  <c r="BW392" i="1"/>
  <c r="BQ392" i="1"/>
  <c r="CA392" i="1"/>
  <c r="BR392" i="1"/>
  <c r="BZ392" i="1"/>
  <c r="BP392" i="1"/>
  <c r="BX392" i="1"/>
  <c r="BO392" i="1"/>
  <c r="BV392" i="1"/>
  <c r="CD392" i="1"/>
  <c r="CB392" i="1"/>
  <c r="BU392" i="1"/>
  <c r="BT392" i="1"/>
  <c r="BY380" i="1"/>
  <c r="BS380" i="1"/>
  <c r="CC380" i="1"/>
  <c r="BW380" i="1"/>
  <c r="BQ380" i="1"/>
  <c r="CB380" i="1"/>
  <c r="BT380" i="1"/>
  <c r="CA380" i="1"/>
  <c r="BR380" i="1"/>
  <c r="BZ380" i="1"/>
  <c r="BP380" i="1"/>
  <c r="BV380" i="1"/>
  <c r="BU380" i="1"/>
  <c r="BO380" i="1"/>
  <c r="CD380" i="1"/>
  <c r="BX380" i="1"/>
  <c r="CB368" i="1"/>
  <c r="BV368" i="1"/>
  <c r="BP368" i="1"/>
  <c r="CA368" i="1"/>
  <c r="BU368" i="1"/>
  <c r="BO368" i="1"/>
  <c r="BZ368" i="1"/>
  <c r="BT368" i="1"/>
  <c r="CD368" i="1"/>
  <c r="BR368" i="1"/>
  <c r="CC368" i="1"/>
  <c r="BQ368" i="1"/>
  <c r="BY368" i="1"/>
  <c r="BX368" i="1"/>
  <c r="BW368" i="1"/>
  <c r="BS368" i="1"/>
  <c r="CA350" i="1"/>
  <c r="BU350" i="1"/>
  <c r="BO350" i="1"/>
  <c r="BZ350" i="1"/>
  <c r="BT350" i="1"/>
  <c r="BY350" i="1"/>
  <c r="BS350" i="1"/>
  <c r="CD350" i="1"/>
  <c r="BX350" i="1"/>
  <c r="BR350" i="1"/>
  <c r="CC350" i="1"/>
  <c r="CB350" i="1"/>
  <c r="BW350" i="1"/>
  <c r="BV350" i="1"/>
  <c r="BQ350" i="1"/>
  <c r="BP350" i="1"/>
  <c r="CA332" i="1"/>
  <c r="BU332" i="1"/>
  <c r="BO332" i="1"/>
  <c r="BZ332" i="1"/>
  <c r="BT332" i="1"/>
  <c r="BY332" i="1"/>
  <c r="BS332" i="1"/>
  <c r="CD332" i="1"/>
  <c r="BX332" i="1"/>
  <c r="BR332" i="1"/>
  <c r="CC332" i="1"/>
  <c r="CB332" i="1"/>
  <c r="BW332" i="1"/>
  <c r="BV332" i="1"/>
  <c r="BQ332" i="1"/>
  <c r="BP332" i="1"/>
  <c r="CD313" i="1"/>
  <c r="CC313" i="1"/>
  <c r="CB313" i="1"/>
  <c r="BZ313" i="1"/>
  <c r="BT313" i="1"/>
  <c r="BY313" i="1"/>
  <c r="BS313" i="1"/>
  <c r="BX313" i="1"/>
  <c r="BR313" i="1"/>
  <c r="BW313" i="1"/>
  <c r="BQ313" i="1"/>
  <c r="CA313" i="1"/>
  <c r="BV313" i="1"/>
  <c r="BU313" i="1"/>
  <c r="BP313" i="1"/>
  <c r="BO313" i="1"/>
  <c r="BZ301" i="1"/>
  <c r="BT301" i="1"/>
  <c r="BY301" i="1"/>
  <c r="BS301" i="1"/>
  <c r="CD301" i="1"/>
  <c r="BX301" i="1"/>
  <c r="BR301" i="1"/>
  <c r="CC301" i="1"/>
  <c r="BW301" i="1"/>
  <c r="BQ301" i="1"/>
  <c r="BV301" i="1"/>
  <c r="BU301" i="1"/>
  <c r="BP301" i="1"/>
  <c r="BO301" i="1"/>
  <c r="CB301" i="1"/>
  <c r="CA301" i="1"/>
  <c r="BZ295" i="1"/>
  <c r="BT295" i="1"/>
  <c r="BY295" i="1"/>
  <c r="BS295" i="1"/>
  <c r="CD295" i="1"/>
  <c r="BX295" i="1"/>
  <c r="BR295" i="1"/>
  <c r="CC295" i="1"/>
  <c r="BW295" i="1"/>
  <c r="BQ295" i="1"/>
  <c r="CB295" i="1"/>
  <c r="CA295" i="1"/>
  <c r="BV295" i="1"/>
  <c r="BU295" i="1"/>
  <c r="BP295" i="1"/>
  <c r="BO295" i="1"/>
  <c r="BZ283" i="1"/>
  <c r="BT283" i="1"/>
  <c r="BY283" i="1"/>
  <c r="BS283" i="1"/>
  <c r="CD283" i="1"/>
  <c r="BX283" i="1"/>
  <c r="BR283" i="1"/>
  <c r="CC283" i="1"/>
  <c r="BW283" i="1"/>
  <c r="BQ283" i="1"/>
  <c r="BV283" i="1"/>
  <c r="BU283" i="1"/>
  <c r="BP283" i="1"/>
  <c r="BO283" i="1"/>
  <c r="CB283" i="1"/>
  <c r="CA283" i="1"/>
  <c r="BZ277" i="1"/>
  <c r="BT277" i="1"/>
  <c r="BY277" i="1"/>
  <c r="BS277" i="1"/>
  <c r="CD277" i="1"/>
  <c r="BX277" i="1"/>
  <c r="BR277" i="1"/>
  <c r="CC277" i="1"/>
  <c r="BW277" i="1"/>
  <c r="BQ277" i="1"/>
  <c r="CB277" i="1"/>
  <c r="CA277" i="1"/>
  <c r="BV277" i="1"/>
  <c r="BU277" i="1"/>
  <c r="BP277" i="1"/>
  <c r="BO277" i="1"/>
  <c r="BZ271" i="1"/>
  <c r="BT271" i="1"/>
  <c r="BY271" i="1"/>
  <c r="BS271" i="1"/>
  <c r="CD271" i="1"/>
  <c r="BX271" i="1"/>
  <c r="BR271" i="1"/>
  <c r="CC271" i="1"/>
  <c r="BW271" i="1"/>
  <c r="BQ271" i="1"/>
  <c r="BP271" i="1"/>
  <c r="BO271" i="1"/>
  <c r="CB271" i="1"/>
  <c r="CA271" i="1"/>
  <c r="BV271" i="1"/>
  <c r="BU271" i="1"/>
  <c r="BE451" i="1"/>
  <c r="BK451" i="1"/>
  <c r="BC451" i="1"/>
  <c r="BI451" i="1"/>
  <c r="BF451" i="1"/>
  <c r="W451" i="1" s="1"/>
  <c r="BN451" i="1"/>
  <c r="AE451" i="1" s="1"/>
  <c r="BG451" i="1"/>
  <c r="X451" i="1" s="1"/>
  <c r="BH451" i="1"/>
  <c r="Y451" i="1" s="1"/>
  <c r="BJ451" i="1"/>
  <c r="AZ451" i="1"/>
  <c r="BL451" i="1"/>
  <c r="AC451" i="1" s="1"/>
  <c r="BA451" i="1"/>
  <c r="BM451" i="1"/>
  <c r="BB451" i="1"/>
  <c r="S451" i="1" s="1"/>
  <c r="BD451" i="1"/>
  <c r="AY451" i="1"/>
  <c r="BE427" i="1"/>
  <c r="V427" i="1" s="1"/>
  <c r="BK427" i="1"/>
  <c r="AB427" i="1" s="1"/>
  <c r="BC427" i="1"/>
  <c r="BJ427" i="1"/>
  <c r="BA427" i="1"/>
  <c r="R427" i="1" s="1"/>
  <c r="BH427" i="1"/>
  <c r="BD427" i="1"/>
  <c r="U427" i="1" s="1"/>
  <c r="BN427" i="1"/>
  <c r="BF427" i="1"/>
  <c r="BG427" i="1"/>
  <c r="X427" i="1" s="1"/>
  <c r="BI427" i="1"/>
  <c r="Z427" i="1" s="1"/>
  <c r="BL427" i="1"/>
  <c r="BM427" i="1"/>
  <c r="AD427" i="1" s="1"/>
  <c r="AZ427" i="1"/>
  <c r="Q427" i="1" s="1"/>
  <c r="BB427" i="1"/>
  <c r="S427" i="1" s="1"/>
  <c r="AY427" i="1"/>
  <c r="BE409" i="1"/>
  <c r="BK409" i="1"/>
  <c r="AZ409" i="1"/>
  <c r="Q409" i="1" s="1"/>
  <c r="BG409" i="1"/>
  <c r="BN409" i="1"/>
  <c r="AE409" i="1" s="1"/>
  <c r="BD409" i="1"/>
  <c r="U409" i="1" s="1"/>
  <c r="BL409" i="1"/>
  <c r="AC409" i="1" s="1"/>
  <c r="BC409" i="1"/>
  <c r="BF409" i="1"/>
  <c r="BA409" i="1"/>
  <c r="BB409" i="1"/>
  <c r="BH409" i="1"/>
  <c r="BI409" i="1"/>
  <c r="Z409" i="1" s="1"/>
  <c r="BJ409" i="1"/>
  <c r="AA409" i="1" s="1"/>
  <c r="BM409" i="1"/>
  <c r="AY409" i="1"/>
  <c r="P409" i="1" s="1"/>
  <c r="BE385" i="1"/>
  <c r="BK385" i="1"/>
  <c r="AZ385" i="1"/>
  <c r="BG385" i="1"/>
  <c r="BN385" i="1"/>
  <c r="AE385" i="1" s="1"/>
  <c r="BD385" i="1"/>
  <c r="U385" i="1" s="1"/>
  <c r="BL385" i="1"/>
  <c r="BH385" i="1"/>
  <c r="Y385" i="1" s="1"/>
  <c r="BI385" i="1"/>
  <c r="Z385" i="1" s="1"/>
  <c r="BC385" i="1"/>
  <c r="T385" i="1" s="1"/>
  <c r="BF385" i="1"/>
  <c r="BJ385" i="1"/>
  <c r="BM385" i="1"/>
  <c r="AD385" i="1" s="1"/>
  <c r="BA385" i="1"/>
  <c r="AY385" i="1"/>
  <c r="BB385" i="1"/>
  <c r="BA361" i="1"/>
  <c r="BG361" i="1"/>
  <c r="X361" i="1" s="1"/>
  <c r="BM361" i="1"/>
  <c r="AD361" i="1" s="1"/>
  <c r="BE361" i="1"/>
  <c r="V361" i="1" s="1"/>
  <c r="BK361" i="1"/>
  <c r="BC361" i="1"/>
  <c r="BL361" i="1"/>
  <c r="AC361" i="1" s="1"/>
  <c r="BD361" i="1"/>
  <c r="U361" i="1" s="1"/>
  <c r="BN361" i="1"/>
  <c r="BF361" i="1"/>
  <c r="AZ361" i="1"/>
  <c r="BI361" i="1"/>
  <c r="Z361" i="1" s="1"/>
  <c r="BB361" i="1"/>
  <c r="S361" i="1" s="1"/>
  <c r="BH361" i="1"/>
  <c r="BJ361" i="1"/>
  <c r="AY361" i="1"/>
  <c r="P361" i="1" s="1"/>
  <c r="BB331" i="1"/>
  <c r="BH331" i="1"/>
  <c r="Y331" i="1" s="1"/>
  <c r="BN331" i="1"/>
  <c r="BD331" i="1"/>
  <c r="BK331" i="1"/>
  <c r="BE331" i="1"/>
  <c r="V331" i="1" s="1"/>
  <c r="BL331" i="1"/>
  <c r="AC331" i="1" s="1"/>
  <c r="BA331" i="1"/>
  <c r="BI331" i="1"/>
  <c r="Z331" i="1" s="1"/>
  <c r="BJ331" i="1"/>
  <c r="AA331" i="1" s="1"/>
  <c r="BM331" i="1"/>
  <c r="AZ331" i="1"/>
  <c r="BC331" i="1"/>
  <c r="BF331" i="1"/>
  <c r="W331" i="1" s="1"/>
  <c r="BG331" i="1"/>
  <c r="X331" i="1" s="1"/>
  <c r="AY331" i="1"/>
  <c r="BE306" i="1"/>
  <c r="BK306" i="1"/>
  <c r="AB306" i="1" s="1"/>
  <c r="BD306" i="1"/>
  <c r="U306" i="1" s="1"/>
  <c r="BL306" i="1"/>
  <c r="BB306" i="1"/>
  <c r="S306" i="1" s="1"/>
  <c r="BI306" i="1"/>
  <c r="Z306" i="1" s="1"/>
  <c r="AZ306" i="1"/>
  <c r="Q306" i="1" s="1"/>
  <c r="BJ306" i="1"/>
  <c r="BA306" i="1"/>
  <c r="BM306" i="1"/>
  <c r="BC306" i="1"/>
  <c r="T306" i="1" s="1"/>
  <c r="BN306" i="1"/>
  <c r="BF306" i="1"/>
  <c r="BG306" i="1"/>
  <c r="BH306" i="1"/>
  <c r="AY306" i="1"/>
  <c r="P306" i="1" s="1"/>
  <c r="BE276" i="1"/>
  <c r="V276" i="1" s="1"/>
  <c r="BK276" i="1"/>
  <c r="AZ276" i="1"/>
  <c r="BF276" i="1"/>
  <c r="W276" i="1" s="1"/>
  <c r="BL276" i="1"/>
  <c r="AC276" i="1" s="1"/>
  <c r="BB276" i="1"/>
  <c r="BH276" i="1"/>
  <c r="Y276" i="1" s="1"/>
  <c r="BN276" i="1"/>
  <c r="AE276" i="1" s="1"/>
  <c r="BC276" i="1"/>
  <c r="BI276" i="1"/>
  <c r="Z276" i="1" s="1"/>
  <c r="BJ276" i="1"/>
  <c r="AA276" i="1" s="1"/>
  <c r="BD276" i="1"/>
  <c r="BG276" i="1"/>
  <c r="X276" i="1" s="1"/>
  <c r="BA276" i="1"/>
  <c r="R276" i="1" s="1"/>
  <c r="BM276" i="1"/>
  <c r="AY276" i="1"/>
  <c r="BB444" i="1"/>
  <c r="BH444" i="1"/>
  <c r="BN444" i="1"/>
  <c r="AE444" i="1" s="1"/>
  <c r="AZ444" i="1"/>
  <c r="BF444" i="1"/>
  <c r="BL444" i="1"/>
  <c r="BC444" i="1"/>
  <c r="BK444" i="1"/>
  <c r="BD444" i="1"/>
  <c r="U444" i="1" s="1"/>
  <c r="BM444" i="1"/>
  <c r="AD444" i="1" s="1"/>
  <c r="BE444" i="1"/>
  <c r="V444" i="1" s="1"/>
  <c r="AY444" i="1"/>
  <c r="BG444" i="1"/>
  <c r="BI444" i="1"/>
  <c r="BJ444" i="1"/>
  <c r="AA444" i="1" s="1"/>
  <c r="BA444" i="1"/>
  <c r="BB420" i="1"/>
  <c r="S420" i="1" s="1"/>
  <c r="BH420" i="1"/>
  <c r="BN420" i="1"/>
  <c r="AZ420" i="1"/>
  <c r="BG420" i="1"/>
  <c r="BE420" i="1"/>
  <c r="V420" i="1" s="1"/>
  <c r="BL420" i="1"/>
  <c r="BA420" i="1"/>
  <c r="BK420" i="1"/>
  <c r="BC420" i="1"/>
  <c r="T420" i="1" s="1"/>
  <c r="BM420" i="1"/>
  <c r="AD420" i="1" s="1"/>
  <c r="AY420" i="1"/>
  <c r="P420" i="1" s="1"/>
  <c r="BD420" i="1"/>
  <c r="BF420" i="1"/>
  <c r="BI420" i="1"/>
  <c r="Z420" i="1" s="1"/>
  <c r="BJ420" i="1"/>
  <c r="AA420" i="1" s="1"/>
  <c r="BB396" i="1"/>
  <c r="S396" i="1" s="1"/>
  <c r="BH396" i="1"/>
  <c r="Y396" i="1" s="1"/>
  <c r="BN396" i="1"/>
  <c r="AZ396" i="1"/>
  <c r="BG396" i="1"/>
  <c r="BE396" i="1"/>
  <c r="BL396" i="1"/>
  <c r="AC396" i="1" s="1"/>
  <c r="BD396" i="1"/>
  <c r="BF396" i="1"/>
  <c r="BA396" i="1"/>
  <c r="R396" i="1" s="1"/>
  <c r="AY396" i="1"/>
  <c r="P396" i="1" s="1"/>
  <c r="BC396" i="1"/>
  <c r="BI396" i="1"/>
  <c r="Z396" i="1" s="1"/>
  <c r="BJ396" i="1"/>
  <c r="AA396" i="1" s="1"/>
  <c r="BK396" i="1"/>
  <c r="AB396" i="1" s="1"/>
  <c r="BM396" i="1"/>
  <c r="AD396" i="1" s="1"/>
  <c r="BD372" i="1"/>
  <c r="BJ372" i="1"/>
  <c r="BB372" i="1"/>
  <c r="S372" i="1" s="1"/>
  <c r="BH372" i="1"/>
  <c r="Y372" i="1" s="1"/>
  <c r="BN372" i="1"/>
  <c r="AZ372" i="1"/>
  <c r="Q372" i="1" s="1"/>
  <c r="BI372" i="1"/>
  <c r="Z372" i="1" s="1"/>
  <c r="BC372" i="1"/>
  <c r="T372" i="1" s="1"/>
  <c r="BL372" i="1"/>
  <c r="AC372" i="1" s="1"/>
  <c r="BF372" i="1"/>
  <c r="W372" i="1" s="1"/>
  <c r="BG372" i="1"/>
  <c r="BK372" i="1"/>
  <c r="BA372" i="1"/>
  <c r="AY372" i="1"/>
  <c r="BE372" i="1"/>
  <c r="V372" i="1" s="1"/>
  <c r="BM372" i="1"/>
  <c r="AD372" i="1" s="1"/>
  <c r="BD360" i="1"/>
  <c r="U360" i="1" s="1"/>
  <c r="BJ360" i="1"/>
  <c r="BB360" i="1"/>
  <c r="S360" i="1" s="1"/>
  <c r="BH360" i="1"/>
  <c r="BN360" i="1"/>
  <c r="AE360" i="1" s="1"/>
  <c r="AZ360" i="1"/>
  <c r="BI360" i="1"/>
  <c r="BA360" i="1"/>
  <c r="BK360" i="1"/>
  <c r="BC360" i="1"/>
  <c r="BL360" i="1"/>
  <c r="AC360" i="1" s="1"/>
  <c r="BF360" i="1"/>
  <c r="W360" i="1" s="1"/>
  <c r="BM360" i="1"/>
  <c r="BE360" i="1"/>
  <c r="AY360" i="1"/>
  <c r="BG360" i="1"/>
  <c r="BE342" i="1"/>
  <c r="V342" i="1" s="1"/>
  <c r="BK342" i="1"/>
  <c r="AB342" i="1" s="1"/>
  <c r="BD342" i="1"/>
  <c r="BL342" i="1"/>
  <c r="BF342" i="1"/>
  <c r="BM342" i="1"/>
  <c r="AD342" i="1" s="1"/>
  <c r="BB342" i="1"/>
  <c r="S342" i="1" s="1"/>
  <c r="BI342" i="1"/>
  <c r="Z342" i="1" s="1"/>
  <c r="BC342" i="1"/>
  <c r="BG342" i="1"/>
  <c r="X342" i="1" s="1"/>
  <c r="BH342" i="1"/>
  <c r="AZ342" i="1"/>
  <c r="BN342" i="1"/>
  <c r="AY342" i="1"/>
  <c r="BA342" i="1"/>
  <c r="BJ342" i="1"/>
  <c r="BE336" i="1"/>
  <c r="BK336" i="1"/>
  <c r="BA336" i="1"/>
  <c r="R336" i="1" s="1"/>
  <c r="BH336" i="1"/>
  <c r="Y336" i="1" s="1"/>
  <c r="BB336" i="1"/>
  <c r="BI336" i="1"/>
  <c r="Z336" i="1" s="1"/>
  <c r="BF336" i="1"/>
  <c r="W336" i="1" s="1"/>
  <c r="BM336" i="1"/>
  <c r="BG336" i="1"/>
  <c r="BJ336" i="1"/>
  <c r="AA336" i="1" s="1"/>
  <c r="BL336" i="1"/>
  <c r="AC336" i="1" s="1"/>
  <c r="AZ336" i="1"/>
  <c r="BN336" i="1"/>
  <c r="BC336" i="1"/>
  <c r="T336" i="1" s="1"/>
  <c r="AY336" i="1"/>
  <c r="P336" i="1" s="1"/>
  <c r="BD336" i="1"/>
  <c r="BE330" i="1"/>
  <c r="BK330" i="1"/>
  <c r="BD330" i="1"/>
  <c r="U330" i="1" s="1"/>
  <c r="BL330" i="1"/>
  <c r="BF330" i="1"/>
  <c r="W330" i="1" s="1"/>
  <c r="BM330" i="1"/>
  <c r="BB330" i="1"/>
  <c r="BI330" i="1"/>
  <c r="Z330" i="1" s="1"/>
  <c r="BJ330" i="1"/>
  <c r="AZ330" i="1"/>
  <c r="BN330" i="1"/>
  <c r="BA330" i="1"/>
  <c r="BC330" i="1"/>
  <c r="BG330" i="1"/>
  <c r="AY330" i="1"/>
  <c r="BH330" i="1"/>
  <c r="BE324" i="1"/>
  <c r="V324" i="1" s="1"/>
  <c r="BK324" i="1"/>
  <c r="AB324" i="1" s="1"/>
  <c r="BF324" i="1"/>
  <c r="BM324" i="1"/>
  <c r="AD324" i="1" s="1"/>
  <c r="BC324" i="1"/>
  <c r="T324" i="1" s="1"/>
  <c r="BL324" i="1"/>
  <c r="AC324" i="1" s="1"/>
  <c r="BD324" i="1"/>
  <c r="U324" i="1" s="1"/>
  <c r="BN324" i="1"/>
  <c r="AE324" i="1" s="1"/>
  <c r="BA324" i="1"/>
  <c r="BI324" i="1"/>
  <c r="Z324" i="1" s="1"/>
  <c r="BJ324" i="1"/>
  <c r="AZ324" i="1"/>
  <c r="BB324" i="1"/>
  <c r="S324" i="1" s="1"/>
  <c r="BG324" i="1"/>
  <c r="X324" i="1" s="1"/>
  <c r="AY324" i="1"/>
  <c r="BH324" i="1"/>
  <c r="Y324" i="1" s="1"/>
  <c r="BB317" i="1"/>
  <c r="BH317" i="1"/>
  <c r="Y317" i="1" s="1"/>
  <c r="BN317" i="1"/>
  <c r="BE317" i="1"/>
  <c r="V317" i="1" s="1"/>
  <c r="BL317" i="1"/>
  <c r="BC317" i="1"/>
  <c r="BJ317" i="1"/>
  <c r="BG317" i="1"/>
  <c r="BI317" i="1"/>
  <c r="Z317" i="1" s="1"/>
  <c r="AZ317" i="1"/>
  <c r="BK317" i="1"/>
  <c r="BA317" i="1"/>
  <c r="R317" i="1" s="1"/>
  <c r="BM317" i="1"/>
  <c r="BD317" i="1"/>
  <c r="BF317" i="1"/>
  <c r="W317" i="1" s="1"/>
  <c r="AY317" i="1"/>
  <c r="P317" i="1" s="1"/>
  <c r="BB311" i="1"/>
  <c r="BH311" i="1"/>
  <c r="Y311" i="1" s="1"/>
  <c r="BN311" i="1"/>
  <c r="BA311" i="1"/>
  <c r="R311" i="1" s="1"/>
  <c r="BI311" i="1"/>
  <c r="Z311" i="1" s="1"/>
  <c r="BF311" i="1"/>
  <c r="BM311" i="1"/>
  <c r="AZ311" i="1"/>
  <c r="BK311" i="1"/>
  <c r="BC311" i="1"/>
  <c r="BL311" i="1"/>
  <c r="BD311" i="1"/>
  <c r="BE311" i="1"/>
  <c r="V311" i="1" s="1"/>
  <c r="BG311" i="1"/>
  <c r="X311" i="1" s="1"/>
  <c r="BJ311" i="1"/>
  <c r="AA311" i="1" s="1"/>
  <c r="AY311" i="1"/>
  <c r="BB305" i="1"/>
  <c r="BH305" i="1"/>
  <c r="Y305" i="1" s="1"/>
  <c r="BN305" i="1"/>
  <c r="BE305" i="1"/>
  <c r="BL305" i="1"/>
  <c r="AC305" i="1" s="1"/>
  <c r="BC305" i="1"/>
  <c r="T305" i="1" s="1"/>
  <c r="BJ305" i="1"/>
  <c r="AA305" i="1" s="1"/>
  <c r="BD305" i="1"/>
  <c r="U305" i="1" s="1"/>
  <c r="BF305" i="1"/>
  <c r="W305" i="1" s="1"/>
  <c r="BG305" i="1"/>
  <c r="X305" i="1" s="1"/>
  <c r="BI305" i="1"/>
  <c r="Z305" i="1" s="1"/>
  <c r="AZ305" i="1"/>
  <c r="BK305" i="1"/>
  <c r="AB305" i="1" s="1"/>
  <c r="BA305" i="1"/>
  <c r="BM305" i="1"/>
  <c r="AY305" i="1"/>
  <c r="BB299" i="1"/>
  <c r="S299" i="1" s="1"/>
  <c r="BH299" i="1"/>
  <c r="Y299" i="1" s="1"/>
  <c r="BN299" i="1"/>
  <c r="AE299" i="1" s="1"/>
  <c r="BA299" i="1"/>
  <c r="BI299" i="1"/>
  <c r="Z299" i="1" s="1"/>
  <c r="BF299" i="1"/>
  <c r="BM299" i="1"/>
  <c r="BG299" i="1"/>
  <c r="BJ299" i="1"/>
  <c r="AA299" i="1" s="1"/>
  <c r="AZ299" i="1"/>
  <c r="Q299" i="1" s="1"/>
  <c r="BK299" i="1"/>
  <c r="AB299" i="1" s="1"/>
  <c r="BC299" i="1"/>
  <c r="T299" i="1" s="1"/>
  <c r="BL299" i="1"/>
  <c r="BD299" i="1"/>
  <c r="BE299" i="1"/>
  <c r="AY299" i="1"/>
  <c r="BD293" i="1"/>
  <c r="BJ293" i="1"/>
  <c r="BB293" i="1"/>
  <c r="S293" i="1" s="1"/>
  <c r="BH293" i="1"/>
  <c r="Y293" i="1" s="1"/>
  <c r="BN293" i="1"/>
  <c r="AE293" i="1" s="1"/>
  <c r="AZ293" i="1"/>
  <c r="BI293" i="1"/>
  <c r="BF293" i="1"/>
  <c r="BL293" i="1"/>
  <c r="AC293" i="1" s="1"/>
  <c r="BA293" i="1"/>
  <c r="R293" i="1" s="1"/>
  <c r="BM293" i="1"/>
  <c r="BC293" i="1"/>
  <c r="T293" i="1" s="1"/>
  <c r="BE293" i="1"/>
  <c r="V293" i="1" s="1"/>
  <c r="BG293" i="1"/>
  <c r="X293" i="1" s="1"/>
  <c r="BK293" i="1"/>
  <c r="AY293" i="1"/>
  <c r="BB287" i="1"/>
  <c r="BH287" i="1"/>
  <c r="Y287" i="1" s="1"/>
  <c r="BN287" i="1"/>
  <c r="BC287" i="1"/>
  <c r="BI287" i="1"/>
  <c r="Z287" i="1" s="1"/>
  <c r="BE287" i="1"/>
  <c r="BK287" i="1"/>
  <c r="AB287" i="1" s="1"/>
  <c r="AZ287" i="1"/>
  <c r="BF287" i="1"/>
  <c r="W287" i="1" s="1"/>
  <c r="BL287" i="1"/>
  <c r="AC287" i="1" s="1"/>
  <c r="BG287" i="1"/>
  <c r="X287" i="1" s="1"/>
  <c r="BA287" i="1"/>
  <c r="R287" i="1" s="1"/>
  <c r="BD287" i="1"/>
  <c r="U287" i="1" s="1"/>
  <c r="BJ287" i="1"/>
  <c r="AA287" i="1" s="1"/>
  <c r="BM287" i="1"/>
  <c r="AY287" i="1"/>
  <c r="BB281" i="1"/>
  <c r="S281" i="1" s="1"/>
  <c r="BH281" i="1"/>
  <c r="Y281" i="1" s="1"/>
  <c r="BN281" i="1"/>
  <c r="AE281" i="1" s="1"/>
  <c r="BC281" i="1"/>
  <c r="T281" i="1" s="1"/>
  <c r="BI281" i="1"/>
  <c r="Z281" i="1" s="1"/>
  <c r="BE281" i="1"/>
  <c r="BK281" i="1"/>
  <c r="AB281" i="1" s="1"/>
  <c r="AZ281" i="1"/>
  <c r="Q281" i="1" s="1"/>
  <c r="BF281" i="1"/>
  <c r="BL281" i="1"/>
  <c r="BG281" i="1"/>
  <c r="X281" i="1" s="1"/>
  <c r="BA281" i="1"/>
  <c r="BM281" i="1"/>
  <c r="BD281" i="1"/>
  <c r="BJ281" i="1"/>
  <c r="AA281" i="1" s="1"/>
  <c r="AY281" i="1"/>
  <c r="BB275" i="1"/>
  <c r="BH275" i="1"/>
  <c r="Y275" i="1" s="1"/>
  <c r="BN275" i="1"/>
  <c r="BC275" i="1"/>
  <c r="BI275" i="1"/>
  <c r="Z275" i="1" s="1"/>
  <c r="BE275" i="1"/>
  <c r="V275" i="1" s="1"/>
  <c r="BK275" i="1"/>
  <c r="AZ275" i="1"/>
  <c r="BF275" i="1"/>
  <c r="BL275" i="1"/>
  <c r="BG275" i="1"/>
  <c r="X275" i="1" s="1"/>
  <c r="BA275" i="1"/>
  <c r="BM275" i="1"/>
  <c r="BD275" i="1"/>
  <c r="BJ275" i="1"/>
  <c r="AA275" i="1" s="1"/>
  <c r="AY275" i="1"/>
  <c r="BB261" i="1"/>
  <c r="S261" i="1" s="1"/>
  <c r="BH261" i="1"/>
  <c r="Y261" i="1" s="1"/>
  <c r="BN261" i="1"/>
  <c r="BC261" i="1"/>
  <c r="T261" i="1" s="1"/>
  <c r="BI261" i="1"/>
  <c r="BD261" i="1"/>
  <c r="U261" i="1" s="1"/>
  <c r="BJ261" i="1"/>
  <c r="AA261" i="1" s="1"/>
  <c r="BE261" i="1"/>
  <c r="BK261" i="1"/>
  <c r="AB261" i="1" s="1"/>
  <c r="AZ261" i="1"/>
  <c r="Q261" i="1" s="1"/>
  <c r="BF261" i="1"/>
  <c r="BL261" i="1"/>
  <c r="BG261" i="1"/>
  <c r="X261" i="1" s="1"/>
  <c r="BA261" i="1"/>
  <c r="BM261" i="1"/>
  <c r="AD261" i="1" s="1"/>
  <c r="AY261" i="1"/>
  <c r="BB267" i="1"/>
  <c r="BH267" i="1"/>
  <c r="Y267" i="1" s="1"/>
  <c r="BN267" i="1"/>
  <c r="AE267" i="1" s="1"/>
  <c r="BC267" i="1"/>
  <c r="T267" i="1" s="1"/>
  <c r="BI267" i="1"/>
  <c r="BD267" i="1"/>
  <c r="BJ267" i="1"/>
  <c r="AA267" i="1" s="1"/>
  <c r="BE267" i="1"/>
  <c r="V267" i="1" s="1"/>
  <c r="BK267" i="1"/>
  <c r="AZ267" i="1"/>
  <c r="BF267" i="1"/>
  <c r="BL267" i="1"/>
  <c r="BM267" i="1"/>
  <c r="BA267" i="1"/>
  <c r="BG267" i="1"/>
  <c r="X267" i="1" s="1"/>
  <c r="AY267" i="1"/>
  <c r="P267" i="1" s="1"/>
  <c r="BE449" i="1"/>
  <c r="BK449" i="1"/>
  <c r="BC449" i="1"/>
  <c r="BI449" i="1"/>
  <c r="Z449" i="1" s="1"/>
  <c r="AZ449" i="1"/>
  <c r="Q449" i="1" s="1"/>
  <c r="BH449" i="1"/>
  <c r="BA449" i="1"/>
  <c r="BJ449" i="1"/>
  <c r="AA449" i="1" s="1"/>
  <c r="BL449" i="1"/>
  <c r="AC449" i="1" s="1"/>
  <c r="BM449" i="1"/>
  <c r="AD449" i="1" s="1"/>
  <c r="BB449" i="1"/>
  <c r="S449" i="1" s="1"/>
  <c r="BN449" i="1"/>
  <c r="AE449" i="1" s="1"/>
  <c r="BD449" i="1"/>
  <c r="U449" i="1" s="1"/>
  <c r="BF449" i="1"/>
  <c r="AY449" i="1"/>
  <c r="BG449" i="1"/>
  <c r="BE443" i="1"/>
  <c r="V443" i="1" s="1"/>
  <c r="BK443" i="1"/>
  <c r="AB443" i="1" s="1"/>
  <c r="BC443" i="1"/>
  <c r="BI443" i="1"/>
  <c r="Z443" i="1" s="1"/>
  <c r="AZ443" i="1"/>
  <c r="Q443" i="1" s="1"/>
  <c r="BH443" i="1"/>
  <c r="BA443" i="1"/>
  <c r="R443" i="1" s="1"/>
  <c r="BJ443" i="1"/>
  <c r="AA443" i="1" s="1"/>
  <c r="BF443" i="1"/>
  <c r="BG443" i="1"/>
  <c r="BL443" i="1"/>
  <c r="AC443" i="1" s="1"/>
  <c r="BM443" i="1"/>
  <c r="BB443" i="1"/>
  <c r="S443" i="1" s="1"/>
  <c r="BN443" i="1"/>
  <c r="AE443" i="1" s="1"/>
  <c r="AY443" i="1"/>
  <c r="BD443" i="1"/>
  <c r="U443" i="1" s="1"/>
  <c r="BE437" i="1"/>
  <c r="BK437" i="1"/>
  <c r="BD437" i="1"/>
  <c r="U437" i="1" s="1"/>
  <c r="BL437" i="1"/>
  <c r="BB437" i="1"/>
  <c r="BI437" i="1"/>
  <c r="BF437" i="1"/>
  <c r="BG437" i="1"/>
  <c r="BA437" i="1"/>
  <c r="R437" i="1" s="1"/>
  <c r="BC437" i="1"/>
  <c r="T437" i="1" s="1"/>
  <c r="BH437" i="1"/>
  <c r="BJ437" i="1"/>
  <c r="AA437" i="1" s="1"/>
  <c r="BM437" i="1"/>
  <c r="AY437" i="1"/>
  <c r="BN437" i="1"/>
  <c r="AE437" i="1" s="1"/>
  <c r="AZ437" i="1"/>
  <c r="Q437" i="1" s="1"/>
  <c r="BE431" i="1"/>
  <c r="V431" i="1" s="1"/>
  <c r="BK431" i="1"/>
  <c r="AB431" i="1" s="1"/>
  <c r="BA431" i="1"/>
  <c r="BH431" i="1"/>
  <c r="Y431" i="1" s="1"/>
  <c r="BF431" i="1"/>
  <c r="W431" i="1" s="1"/>
  <c r="BM431" i="1"/>
  <c r="BI431" i="1"/>
  <c r="AZ431" i="1"/>
  <c r="Q431" i="1" s="1"/>
  <c r="BJ431" i="1"/>
  <c r="BL431" i="1"/>
  <c r="BN431" i="1"/>
  <c r="BB431" i="1"/>
  <c r="S431" i="1" s="1"/>
  <c r="BC431" i="1"/>
  <c r="BD431" i="1"/>
  <c r="AY431" i="1"/>
  <c r="P431" i="1" s="1"/>
  <c r="BG431" i="1"/>
  <c r="BE425" i="1"/>
  <c r="V425" i="1" s="1"/>
  <c r="BK425" i="1"/>
  <c r="AB425" i="1" s="1"/>
  <c r="BD425" i="1"/>
  <c r="BL425" i="1"/>
  <c r="BB425" i="1"/>
  <c r="BI425" i="1"/>
  <c r="Z425" i="1" s="1"/>
  <c r="BA425" i="1"/>
  <c r="R425" i="1" s="1"/>
  <c r="BM425" i="1"/>
  <c r="AD425" i="1" s="1"/>
  <c r="BC425" i="1"/>
  <c r="T425" i="1" s="1"/>
  <c r="BN425" i="1"/>
  <c r="BF425" i="1"/>
  <c r="W425" i="1" s="1"/>
  <c r="BG425" i="1"/>
  <c r="X425" i="1" s="1"/>
  <c r="BH425" i="1"/>
  <c r="BJ425" i="1"/>
  <c r="AY425" i="1"/>
  <c r="P425" i="1" s="1"/>
  <c r="AZ425" i="1"/>
  <c r="Q425" i="1" s="1"/>
  <c r="BE419" i="1"/>
  <c r="BK419" i="1"/>
  <c r="BA419" i="1"/>
  <c r="R419" i="1" s="1"/>
  <c r="BH419" i="1"/>
  <c r="BF419" i="1"/>
  <c r="BM419" i="1"/>
  <c r="AD419" i="1" s="1"/>
  <c r="BD419" i="1"/>
  <c r="BG419" i="1"/>
  <c r="BL419" i="1"/>
  <c r="AC419" i="1" s="1"/>
  <c r="AZ419" i="1"/>
  <c r="Q419" i="1" s="1"/>
  <c r="BN419" i="1"/>
  <c r="AE419" i="1" s="1"/>
  <c r="BB419" i="1"/>
  <c r="S419" i="1" s="1"/>
  <c r="BC419" i="1"/>
  <c r="BI419" i="1"/>
  <c r="BJ419" i="1"/>
  <c r="AA419" i="1" s="1"/>
  <c r="AY419" i="1"/>
  <c r="BE413" i="1"/>
  <c r="BK413" i="1"/>
  <c r="AB413" i="1" s="1"/>
  <c r="BD413" i="1"/>
  <c r="U413" i="1" s="1"/>
  <c r="BL413" i="1"/>
  <c r="AC413" i="1" s="1"/>
  <c r="BB413" i="1"/>
  <c r="BI413" i="1"/>
  <c r="Z413" i="1" s="1"/>
  <c r="BH413" i="1"/>
  <c r="Y413" i="1" s="1"/>
  <c r="AZ413" i="1"/>
  <c r="BJ413" i="1"/>
  <c r="AA413" i="1" s="1"/>
  <c r="BF413" i="1"/>
  <c r="W413" i="1" s="1"/>
  <c r="BG413" i="1"/>
  <c r="BM413" i="1"/>
  <c r="BN413" i="1"/>
  <c r="BA413" i="1"/>
  <c r="R413" i="1" s="1"/>
  <c r="BC413" i="1"/>
  <c r="AY413" i="1"/>
  <c r="P413" i="1" s="1"/>
  <c r="BE407" i="1"/>
  <c r="V407" i="1" s="1"/>
  <c r="BK407" i="1"/>
  <c r="AB407" i="1" s="1"/>
  <c r="BA407" i="1"/>
  <c r="BH407" i="1"/>
  <c r="Y407" i="1" s="1"/>
  <c r="BF407" i="1"/>
  <c r="W407" i="1" s="1"/>
  <c r="BM407" i="1"/>
  <c r="AD407" i="1" s="1"/>
  <c r="BB407" i="1"/>
  <c r="S407" i="1" s="1"/>
  <c r="BL407" i="1"/>
  <c r="AC407" i="1" s="1"/>
  <c r="BC407" i="1"/>
  <c r="BN407" i="1"/>
  <c r="AE407" i="1" s="1"/>
  <c r="AZ407" i="1"/>
  <c r="BD407" i="1"/>
  <c r="U407" i="1" s="1"/>
  <c r="BG407" i="1"/>
  <c r="X407" i="1" s="1"/>
  <c r="BI407" i="1"/>
  <c r="BJ407" i="1"/>
  <c r="AA407" i="1" s="1"/>
  <c r="AY407" i="1"/>
  <c r="BE401" i="1"/>
  <c r="BK401" i="1"/>
  <c r="BD401" i="1"/>
  <c r="BL401" i="1"/>
  <c r="BB401" i="1"/>
  <c r="S401" i="1" s="1"/>
  <c r="BI401" i="1"/>
  <c r="Z401" i="1" s="1"/>
  <c r="BF401" i="1"/>
  <c r="W401" i="1" s="1"/>
  <c r="BG401" i="1"/>
  <c r="BH401" i="1"/>
  <c r="BJ401" i="1"/>
  <c r="AA401" i="1" s="1"/>
  <c r="BM401" i="1"/>
  <c r="AZ401" i="1"/>
  <c r="BN401" i="1"/>
  <c r="AE401" i="1" s="1"/>
  <c r="BA401" i="1"/>
  <c r="R401" i="1" s="1"/>
  <c r="AY401" i="1"/>
  <c r="P401" i="1" s="1"/>
  <c r="BC401" i="1"/>
  <c r="T401" i="1" s="1"/>
  <c r="BE395" i="1"/>
  <c r="V395" i="1" s="1"/>
  <c r="BK395" i="1"/>
  <c r="AB395" i="1" s="1"/>
  <c r="BA395" i="1"/>
  <c r="BH395" i="1"/>
  <c r="BF395" i="1"/>
  <c r="W395" i="1" s="1"/>
  <c r="BM395" i="1"/>
  <c r="AD395" i="1" s="1"/>
  <c r="BI395" i="1"/>
  <c r="Z395" i="1" s="1"/>
  <c r="AZ395" i="1"/>
  <c r="Q395" i="1" s="1"/>
  <c r="BJ395" i="1"/>
  <c r="AA395" i="1" s="1"/>
  <c r="BB395" i="1"/>
  <c r="S395" i="1" s="1"/>
  <c r="BC395" i="1"/>
  <c r="T395" i="1" s="1"/>
  <c r="BD395" i="1"/>
  <c r="U395" i="1" s="1"/>
  <c r="BG395" i="1"/>
  <c r="X395" i="1" s="1"/>
  <c r="BL395" i="1"/>
  <c r="BN395" i="1"/>
  <c r="AE395" i="1" s="1"/>
  <c r="AY395" i="1"/>
  <c r="P395" i="1" s="1"/>
  <c r="BE389" i="1"/>
  <c r="V389" i="1" s="1"/>
  <c r="BK389" i="1"/>
  <c r="AB389" i="1" s="1"/>
  <c r="BD389" i="1"/>
  <c r="U389" i="1" s="1"/>
  <c r="BL389" i="1"/>
  <c r="BB389" i="1"/>
  <c r="S389" i="1" s="1"/>
  <c r="BI389" i="1"/>
  <c r="BA389" i="1"/>
  <c r="R389" i="1" s="1"/>
  <c r="BM389" i="1"/>
  <c r="AD389" i="1" s="1"/>
  <c r="BC389" i="1"/>
  <c r="BN389" i="1"/>
  <c r="AE389" i="1" s="1"/>
  <c r="BH389" i="1"/>
  <c r="BJ389" i="1"/>
  <c r="AA389" i="1" s="1"/>
  <c r="AZ389" i="1"/>
  <c r="Q389" i="1" s="1"/>
  <c r="BF389" i="1"/>
  <c r="W389" i="1" s="1"/>
  <c r="BG389" i="1"/>
  <c r="X389" i="1" s="1"/>
  <c r="AY389" i="1"/>
  <c r="P389" i="1" s="1"/>
  <c r="BE383" i="1"/>
  <c r="V383" i="1" s="1"/>
  <c r="BK383" i="1"/>
  <c r="AB383" i="1" s="1"/>
  <c r="BA383" i="1"/>
  <c r="R383" i="1" s="1"/>
  <c r="BH383" i="1"/>
  <c r="Y383" i="1" s="1"/>
  <c r="BF383" i="1"/>
  <c r="BM383" i="1"/>
  <c r="BD383" i="1"/>
  <c r="U383" i="1" s="1"/>
  <c r="BG383" i="1"/>
  <c r="BB383" i="1"/>
  <c r="S383" i="1" s="1"/>
  <c r="BC383" i="1"/>
  <c r="T383" i="1" s="1"/>
  <c r="BI383" i="1"/>
  <c r="Z383" i="1" s="1"/>
  <c r="BJ383" i="1"/>
  <c r="AA383" i="1" s="1"/>
  <c r="BL383" i="1"/>
  <c r="AC383" i="1" s="1"/>
  <c r="AY383" i="1"/>
  <c r="AZ383" i="1"/>
  <c r="Q383" i="1" s="1"/>
  <c r="BN383" i="1"/>
  <c r="AE383" i="1" s="1"/>
  <c r="BE377" i="1"/>
  <c r="BK377" i="1"/>
  <c r="AB377" i="1" s="1"/>
  <c r="BD377" i="1"/>
  <c r="U377" i="1" s="1"/>
  <c r="BL377" i="1"/>
  <c r="AC377" i="1" s="1"/>
  <c r="AZ377" i="1"/>
  <c r="Q377" i="1" s="1"/>
  <c r="BG377" i="1"/>
  <c r="X377" i="1" s="1"/>
  <c r="BN377" i="1"/>
  <c r="AE377" i="1" s="1"/>
  <c r="BB377" i="1"/>
  <c r="S377" i="1" s="1"/>
  <c r="BI377" i="1"/>
  <c r="Z377" i="1" s="1"/>
  <c r="BJ377" i="1"/>
  <c r="AA377" i="1" s="1"/>
  <c r="BM377" i="1"/>
  <c r="AD377" i="1" s="1"/>
  <c r="BA377" i="1"/>
  <c r="R377" i="1" s="1"/>
  <c r="BC377" i="1"/>
  <c r="T377" i="1" s="1"/>
  <c r="BF377" i="1"/>
  <c r="W377" i="1" s="1"/>
  <c r="BH377" i="1"/>
  <c r="Y377" i="1" s="1"/>
  <c r="AY377" i="1"/>
  <c r="BA371" i="1"/>
  <c r="R371" i="1" s="1"/>
  <c r="BG371" i="1"/>
  <c r="X371" i="1" s="1"/>
  <c r="BM371" i="1"/>
  <c r="AD371" i="1" s="1"/>
  <c r="BE371" i="1"/>
  <c r="V371" i="1" s="1"/>
  <c r="BK371" i="1"/>
  <c r="AB371" i="1" s="1"/>
  <c r="BF371" i="1"/>
  <c r="AZ371" i="1"/>
  <c r="Q371" i="1" s="1"/>
  <c r="BI371" i="1"/>
  <c r="BC371" i="1"/>
  <c r="T371" i="1" s="1"/>
  <c r="BL371" i="1"/>
  <c r="BD371" i="1"/>
  <c r="BH371" i="1"/>
  <c r="BB371" i="1"/>
  <c r="S371" i="1" s="1"/>
  <c r="BJ371" i="1"/>
  <c r="BN371" i="1"/>
  <c r="AE371" i="1" s="1"/>
  <c r="AY371" i="1"/>
  <c r="P371" i="1" s="1"/>
  <c r="BA365" i="1"/>
  <c r="R365" i="1" s="1"/>
  <c r="BG365" i="1"/>
  <c r="BM365" i="1"/>
  <c r="AD365" i="1" s="1"/>
  <c r="BE365" i="1"/>
  <c r="V365" i="1" s="1"/>
  <c r="BK365" i="1"/>
  <c r="BF365" i="1"/>
  <c r="W365" i="1" s="1"/>
  <c r="AZ365" i="1"/>
  <c r="BI365" i="1"/>
  <c r="Z365" i="1" s="1"/>
  <c r="BC365" i="1"/>
  <c r="BL365" i="1"/>
  <c r="AC365" i="1" s="1"/>
  <c r="BD365" i="1"/>
  <c r="U365" i="1" s="1"/>
  <c r="BH365" i="1"/>
  <c r="Y365" i="1" s="1"/>
  <c r="BB365" i="1"/>
  <c r="BJ365" i="1"/>
  <c r="AA365" i="1" s="1"/>
  <c r="BN365" i="1"/>
  <c r="AE365" i="1" s="1"/>
  <c r="AY365" i="1"/>
  <c r="P365" i="1" s="1"/>
  <c r="BA359" i="1"/>
  <c r="BG359" i="1"/>
  <c r="X359" i="1" s="1"/>
  <c r="BM359" i="1"/>
  <c r="BB359" i="1"/>
  <c r="S359" i="1" s="1"/>
  <c r="BE359" i="1"/>
  <c r="V359" i="1" s="1"/>
  <c r="BK359" i="1"/>
  <c r="AB359" i="1" s="1"/>
  <c r="BF359" i="1"/>
  <c r="W359" i="1" s="1"/>
  <c r="BH359" i="1"/>
  <c r="Y359" i="1" s="1"/>
  <c r="BI359" i="1"/>
  <c r="Z359" i="1" s="1"/>
  <c r="BC359" i="1"/>
  <c r="T359" i="1" s="1"/>
  <c r="BL359" i="1"/>
  <c r="AC359" i="1" s="1"/>
  <c r="AZ359" i="1"/>
  <c r="Q359" i="1" s="1"/>
  <c r="BD359" i="1"/>
  <c r="U359" i="1" s="1"/>
  <c r="BJ359" i="1"/>
  <c r="AA359" i="1" s="1"/>
  <c r="BN359" i="1"/>
  <c r="AE359" i="1" s="1"/>
  <c r="AY359" i="1"/>
  <c r="BA353" i="1"/>
  <c r="R353" i="1" s="1"/>
  <c r="BG353" i="1"/>
  <c r="X353" i="1" s="1"/>
  <c r="BM353" i="1"/>
  <c r="AD353" i="1" s="1"/>
  <c r="BB353" i="1"/>
  <c r="S353" i="1" s="1"/>
  <c r="BH353" i="1"/>
  <c r="BN353" i="1"/>
  <c r="AE353" i="1" s="1"/>
  <c r="BE353" i="1"/>
  <c r="V353" i="1" s="1"/>
  <c r="BK353" i="1"/>
  <c r="AB353" i="1" s="1"/>
  <c r="AZ353" i="1"/>
  <c r="Q353" i="1" s="1"/>
  <c r="BL353" i="1"/>
  <c r="BC353" i="1"/>
  <c r="T353" i="1" s="1"/>
  <c r="BD353" i="1"/>
  <c r="BI353" i="1"/>
  <c r="Z353" i="1" s="1"/>
  <c r="BF353" i="1"/>
  <c r="W353" i="1" s="1"/>
  <c r="BJ353" i="1"/>
  <c r="AY353" i="1"/>
  <c r="P353" i="1" s="1"/>
  <c r="BB347" i="1"/>
  <c r="BH347" i="1"/>
  <c r="BN347" i="1"/>
  <c r="AE347" i="1" s="1"/>
  <c r="BA347" i="1"/>
  <c r="R347" i="1" s="1"/>
  <c r="BI347" i="1"/>
  <c r="Z347" i="1" s="1"/>
  <c r="BC347" i="1"/>
  <c r="T347" i="1" s="1"/>
  <c r="BJ347" i="1"/>
  <c r="BF347" i="1"/>
  <c r="W347" i="1" s="1"/>
  <c r="BM347" i="1"/>
  <c r="AD347" i="1" s="1"/>
  <c r="AZ347" i="1"/>
  <c r="Q347" i="1" s="1"/>
  <c r="BD347" i="1"/>
  <c r="U347" i="1" s="1"/>
  <c r="BE347" i="1"/>
  <c r="V347" i="1" s="1"/>
  <c r="BK347" i="1"/>
  <c r="AB347" i="1" s="1"/>
  <c r="BG347" i="1"/>
  <c r="X347" i="1" s="1"/>
  <c r="BL347" i="1"/>
  <c r="AY347" i="1"/>
  <c r="BB341" i="1"/>
  <c r="S341" i="1" s="1"/>
  <c r="BH341" i="1"/>
  <c r="Y341" i="1" s="1"/>
  <c r="BN341" i="1"/>
  <c r="AE341" i="1" s="1"/>
  <c r="BE341" i="1"/>
  <c r="V341" i="1" s="1"/>
  <c r="BL341" i="1"/>
  <c r="BF341" i="1"/>
  <c r="W341" i="1" s="1"/>
  <c r="BM341" i="1"/>
  <c r="BC341" i="1"/>
  <c r="T341" i="1" s="1"/>
  <c r="BJ341" i="1"/>
  <c r="AA341" i="1" s="1"/>
  <c r="BD341" i="1"/>
  <c r="BG341" i="1"/>
  <c r="X341" i="1" s="1"/>
  <c r="BI341" i="1"/>
  <c r="Z341" i="1" s="1"/>
  <c r="AZ341" i="1"/>
  <c r="Q341" i="1" s="1"/>
  <c r="BA341" i="1"/>
  <c r="R341" i="1" s="1"/>
  <c r="BK341" i="1"/>
  <c r="AB341" i="1" s="1"/>
  <c r="AY341" i="1"/>
  <c r="P341" i="1" s="1"/>
  <c r="BB335" i="1"/>
  <c r="S335" i="1" s="1"/>
  <c r="BH335" i="1"/>
  <c r="Y335" i="1" s="1"/>
  <c r="BN335" i="1"/>
  <c r="BA335" i="1"/>
  <c r="R335" i="1" s="1"/>
  <c r="BI335" i="1"/>
  <c r="Z335" i="1" s="1"/>
  <c r="BC335" i="1"/>
  <c r="BJ335" i="1"/>
  <c r="AA335" i="1" s="1"/>
  <c r="BF335" i="1"/>
  <c r="W335" i="1" s="1"/>
  <c r="BM335" i="1"/>
  <c r="BG335" i="1"/>
  <c r="X335" i="1" s="1"/>
  <c r="BK335" i="1"/>
  <c r="BL335" i="1"/>
  <c r="AZ335" i="1"/>
  <c r="Q335" i="1" s="1"/>
  <c r="BD335" i="1"/>
  <c r="U335" i="1" s="1"/>
  <c r="BE335" i="1"/>
  <c r="AY335" i="1"/>
  <c r="P335" i="1" s="1"/>
  <c r="BB329" i="1"/>
  <c r="BH329" i="1"/>
  <c r="BN329" i="1"/>
  <c r="AE329" i="1" s="1"/>
  <c r="BE329" i="1"/>
  <c r="V329" i="1" s="1"/>
  <c r="BL329" i="1"/>
  <c r="BF329" i="1"/>
  <c r="W329" i="1" s="1"/>
  <c r="BM329" i="1"/>
  <c r="BC329" i="1"/>
  <c r="T329" i="1" s="1"/>
  <c r="BJ329" i="1"/>
  <c r="BK329" i="1"/>
  <c r="AB329" i="1" s="1"/>
  <c r="AZ329" i="1"/>
  <c r="Q329" i="1" s="1"/>
  <c r="BA329" i="1"/>
  <c r="R329" i="1" s="1"/>
  <c r="BD329" i="1"/>
  <c r="U329" i="1" s="1"/>
  <c r="BG329" i="1"/>
  <c r="X329" i="1" s="1"/>
  <c r="BI329" i="1"/>
  <c r="Z329" i="1" s="1"/>
  <c r="AY329" i="1"/>
  <c r="BB323" i="1"/>
  <c r="S323" i="1" s="1"/>
  <c r="BH323" i="1"/>
  <c r="Y323" i="1" s="1"/>
  <c r="BN323" i="1"/>
  <c r="AE323" i="1" s="1"/>
  <c r="BF323" i="1"/>
  <c r="W323" i="1" s="1"/>
  <c r="BM323" i="1"/>
  <c r="AD323" i="1" s="1"/>
  <c r="BA323" i="1"/>
  <c r="R323" i="1" s="1"/>
  <c r="BJ323" i="1"/>
  <c r="AA323" i="1" s="1"/>
  <c r="BC323" i="1"/>
  <c r="T323" i="1" s="1"/>
  <c r="BK323" i="1"/>
  <c r="AB323" i="1" s="1"/>
  <c r="BG323" i="1"/>
  <c r="X323" i="1" s="1"/>
  <c r="BI323" i="1"/>
  <c r="BL323" i="1"/>
  <c r="AC323" i="1" s="1"/>
  <c r="AZ323" i="1"/>
  <c r="Q323" i="1" s="1"/>
  <c r="BD323" i="1"/>
  <c r="BE323" i="1"/>
  <c r="V323" i="1" s="1"/>
  <c r="AY323" i="1"/>
  <c r="P323" i="1" s="1"/>
  <c r="BE316" i="1"/>
  <c r="BK316" i="1"/>
  <c r="AB316" i="1" s="1"/>
  <c r="BF316" i="1"/>
  <c r="W316" i="1" s="1"/>
  <c r="BM316" i="1"/>
  <c r="AD316" i="1" s="1"/>
  <c r="BC316" i="1"/>
  <c r="BJ316" i="1"/>
  <c r="BA316" i="1"/>
  <c r="BL316" i="1"/>
  <c r="AC316" i="1" s="1"/>
  <c r="BB316" i="1"/>
  <c r="S316" i="1" s="1"/>
  <c r="BN316" i="1"/>
  <c r="AE316" i="1" s="1"/>
  <c r="BD316" i="1"/>
  <c r="U316" i="1" s="1"/>
  <c r="BG316" i="1"/>
  <c r="BH316" i="1"/>
  <c r="Y316" i="1" s="1"/>
  <c r="AZ316" i="1"/>
  <c r="Q316" i="1" s="1"/>
  <c r="BI316" i="1"/>
  <c r="AY316" i="1"/>
  <c r="P316" i="1" s="1"/>
  <c r="BE310" i="1"/>
  <c r="V310" i="1" s="1"/>
  <c r="BK310" i="1"/>
  <c r="BB310" i="1"/>
  <c r="S310" i="1" s="1"/>
  <c r="BI310" i="1"/>
  <c r="AZ310" i="1"/>
  <c r="Q310" i="1" s="1"/>
  <c r="BG310" i="1"/>
  <c r="BN310" i="1"/>
  <c r="AE310" i="1" s="1"/>
  <c r="BD310" i="1"/>
  <c r="U310" i="1" s="1"/>
  <c r="BF310" i="1"/>
  <c r="W310" i="1" s="1"/>
  <c r="BH310" i="1"/>
  <c r="Y310" i="1" s="1"/>
  <c r="BJ310" i="1"/>
  <c r="AA310" i="1" s="1"/>
  <c r="BA310" i="1"/>
  <c r="BL310" i="1"/>
  <c r="BC310" i="1"/>
  <c r="BM310" i="1"/>
  <c r="AD310" i="1" s="1"/>
  <c r="AY310" i="1"/>
  <c r="P310" i="1" s="1"/>
  <c r="BE304" i="1"/>
  <c r="V304" i="1" s="1"/>
  <c r="BK304" i="1"/>
  <c r="BF304" i="1"/>
  <c r="W304" i="1" s="1"/>
  <c r="BM304" i="1"/>
  <c r="AD304" i="1" s="1"/>
  <c r="BC304" i="1"/>
  <c r="T304" i="1" s="1"/>
  <c r="BJ304" i="1"/>
  <c r="AA304" i="1" s="1"/>
  <c r="BH304" i="1"/>
  <c r="AZ304" i="1"/>
  <c r="Q304" i="1" s="1"/>
  <c r="BI304" i="1"/>
  <c r="Z304" i="1" s="1"/>
  <c r="BA304" i="1"/>
  <c r="R304" i="1" s="1"/>
  <c r="BL304" i="1"/>
  <c r="AC304" i="1" s="1"/>
  <c r="BB304" i="1"/>
  <c r="S304" i="1" s="1"/>
  <c r="BN304" i="1"/>
  <c r="BD304" i="1"/>
  <c r="U304" i="1" s="1"/>
  <c r="BG304" i="1"/>
  <c r="X304" i="1" s="1"/>
  <c r="AY304" i="1"/>
  <c r="P304" i="1" s="1"/>
  <c r="BE298" i="1"/>
  <c r="V298" i="1" s="1"/>
  <c r="BK298" i="1"/>
  <c r="AB298" i="1" s="1"/>
  <c r="BB298" i="1"/>
  <c r="BI298" i="1"/>
  <c r="Z298" i="1" s="1"/>
  <c r="AZ298" i="1"/>
  <c r="Q298" i="1" s="1"/>
  <c r="BG298" i="1"/>
  <c r="X298" i="1" s="1"/>
  <c r="BN298" i="1"/>
  <c r="AE298" i="1" s="1"/>
  <c r="BA298" i="1"/>
  <c r="R298" i="1" s="1"/>
  <c r="BL298" i="1"/>
  <c r="BC298" i="1"/>
  <c r="T298" i="1" s="1"/>
  <c r="BM298" i="1"/>
  <c r="BD298" i="1"/>
  <c r="BF298" i="1"/>
  <c r="W298" i="1" s="1"/>
  <c r="BH298" i="1"/>
  <c r="Y298" i="1" s="1"/>
  <c r="BJ298" i="1"/>
  <c r="AY298" i="1"/>
  <c r="P298" i="1" s="1"/>
  <c r="BA292" i="1"/>
  <c r="BG292" i="1"/>
  <c r="BM292" i="1"/>
  <c r="AD292" i="1" s="1"/>
  <c r="BE292" i="1"/>
  <c r="V292" i="1" s="1"/>
  <c r="BK292" i="1"/>
  <c r="BF292" i="1"/>
  <c r="W292" i="1" s="1"/>
  <c r="BC292" i="1"/>
  <c r="BL292" i="1"/>
  <c r="AZ292" i="1"/>
  <c r="Q292" i="1" s="1"/>
  <c r="BN292" i="1"/>
  <c r="AE292" i="1" s="1"/>
  <c r="BB292" i="1"/>
  <c r="S292" i="1" s="1"/>
  <c r="BD292" i="1"/>
  <c r="U292" i="1" s="1"/>
  <c r="BH292" i="1"/>
  <c r="Y292" i="1" s="1"/>
  <c r="BI292" i="1"/>
  <c r="BJ292" i="1"/>
  <c r="AA292" i="1" s="1"/>
  <c r="AY292" i="1"/>
  <c r="P292" i="1" s="1"/>
  <c r="BE286" i="1"/>
  <c r="V286" i="1" s="1"/>
  <c r="BK286" i="1"/>
  <c r="AZ286" i="1"/>
  <c r="Q286" i="1" s="1"/>
  <c r="BF286" i="1"/>
  <c r="W286" i="1" s="1"/>
  <c r="BL286" i="1"/>
  <c r="AC286" i="1" s="1"/>
  <c r="BB286" i="1"/>
  <c r="S286" i="1" s="1"/>
  <c r="BH286" i="1"/>
  <c r="BN286" i="1"/>
  <c r="BC286" i="1"/>
  <c r="T286" i="1" s="1"/>
  <c r="BI286" i="1"/>
  <c r="Z286" i="1" s="1"/>
  <c r="BD286" i="1"/>
  <c r="U286" i="1" s="1"/>
  <c r="BJ286" i="1"/>
  <c r="AA286" i="1" s="1"/>
  <c r="BA286" i="1"/>
  <c r="R286" i="1" s="1"/>
  <c r="BG286" i="1"/>
  <c r="X286" i="1" s="1"/>
  <c r="BM286" i="1"/>
  <c r="AD286" i="1" s="1"/>
  <c r="AY286" i="1"/>
  <c r="P286" i="1" s="1"/>
  <c r="BE280" i="1"/>
  <c r="V280" i="1" s="1"/>
  <c r="BK280" i="1"/>
  <c r="AB280" i="1" s="1"/>
  <c r="AZ280" i="1"/>
  <c r="Q280" i="1" s="1"/>
  <c r="BF280" i="1"/>
  <c r="W280" i="1" s="1"/>
  <c r="BL280" i="1"/>
  <c r="BB280" i="1"/>
  <c r="BH280" i="1"/>
  <c r="Y280" i="1" s="1"/>
  <c r="BN280" i="1"/>
  <c r="AE280" i="1" s="1"/>
  <c r="BC280" i="1"/>
  <c r="T280" i="1" s="1"/>
  <c r="BI280" i="1"/>
  <c r="Z280" i="1" s="1"/>
  <c r="BD280" i="1"/>
  <c r="BA280" i="1"/>
  <c r="R280" i="1" s="1"/>
  <c r="BJ280" i="1"/>
  <c r="AA280" i="1" s="1"/>
  <c r="BM280" i="1"/>
  <c r="AD280" i="1" s="1"/>
  <c r="BG280" i="1"/>
  <c r="X280" i="1" s="1"/>
  <c r="AY280" i="1"/>
  <c r="P280" i="1" s="1"/>
  <c r="BE274" i="1"/>
  <c r="V274" i="1" s="1"/>
  <c r="BK274" i="1"/>
  <c r="AZ274" i="1"/>
  <c r="Q274" i="1" s="1"/>
  <c r="BF274" i="1"/>
  <c r="W274" i="1" s="1"/>
  <c r="BL274" i="1"/>
  <c r="BB274" i="1"/>
  <c r="S274" i="1" s="1"/>
  <c r="BH274" i="1"/>
  <c r="Y274" i="1" s="1"/>
  <c r="BN274" i="1"/>
  <c r="AE274" i="1" s="1"/>
  <c r="BC274" i="1"/>
  <c r="BI274" i="1"/>
  <c r="BD274" i="1"/>
  <c r="U274" i="1" s="1"/>
  <c r="BJ274" i="1"/>
  <c r="AA274" i="1" s="1"/>
  <c r="BA274" i="1"/>
  <c r="BG274" i="1"/>
  <c r="BM274" i="1"/>
  <c r="AD274" i="1" s="1"/>
  <c r="AY274" i="1"/>
  <c r="P274" i="1" s="1"/>
  <c r="BB265" i="1"/>
  <c r="S265" i="1" s="1"/>
  <c r="BH265" i="1"/>
  <c r="BN265" i="1"/>
  <c r="BC265" i="1"/>
  <c r="T265" i="1" s="1"/>
  <c r="BI265" i="1"/>
  <c r="Z265" i="1" s="1"/>
  <c r="BD265" i="1"/>
  <c r="U265" i="1" s="1"/>
  <c r="BJ265" i="1"/>
  <c r="AA265" i="1" s="1"/>
  <c r="BE265" i="1"/>
  <c r="BK265" i="1"/>
  <c r="AB265" i="1" s="1"/>
  <c r="AZ265" i="1"/>
  <c r="Q265" i="1" s="1"/>
  <c r="BF265" i="1"/>
  <c r="W265" i="1" s="1"/>
  <c r="BL265" i="1"/>
  <c r="AC265" i="1" s="1"/>
  <c r="BG265" i="1"/>
  <c r="X265" i="1" s="1"/>
  <c r="BA265" i="1"/>
  <c r="R265" i="1" s="1"/>
  <c r="BM265" i="1"/>
  <c r="AD265" i="1" s="1"/>
  <c r="AY265" i="1"/>
  <c r="P265" i="1" s="1"/>
  <c r="BE433" i="1"/>
  <c r="V433" i="1" s="1"/>
  <c r="BK433" i="1"/>
  <c r="AZ433" i="1"/>
  <c r="BG433" i="1"/>
  <c r="X433" i="1" s="1"/>
  <c r="BN433" i="1"/>
  <c r="AE433" i="1" s="1"/>
  <c r="BD433" i="1"/>
  <c r="U433" i="1" s="1"/>
  <c r="BL433" i="1"/>
  <c r="AC433" i="1" s="1"/>
  <c r="BA433" i="1"/>
  <c r="R433" i="1" s="1"/>
  <c r="BJ433" i="1"/>
  <c r="BB433" i="1"/>
  <c r="S433" i="1" s="1"/>
  <c r="BM433" i="1"/>
  <c r="AD433" i="1" s="1"/>
  <c r="BC433" i="1"/>
  <c r="BF433" i="1"/>
  <c r="W433" i="1" s="1"/>
  <c r="BH433" i="1"/>
  <c r="Y433" i="1" s="1"/>
  <c r="BI433" i="1"/>
  <c r="AY433" i="1"/>
  <c r="P433" i="1" s="1"/>
  <c r="BE415" i="1"/>
  <c r="BK415" i="1"/>
  <c r="BC415" i="1"/>
  <c r="T415" i="1" s="1"/>
  <c r="BJ415" i="1"/>
  <c r="AA415" i="1" s="1"/>
  <c r="BA415" i="1"/>
  <c r="R415" i="1" s="1"/>
  <c r="BH415" i="1"/>
  <c r="AZ415" i="1"/>
  <c r="Q415" i="1" s="1"/>
  <c r="BL415" i="1"/>
  <c r="AC415" i="1" s="1"/>
  <c r="BB415" i="1"/>
  <c r="S415" i="1" s="1"/>
  <c r="BM415" i="1"/>
  <c r="AD415" i="1" s="1"/>
  <c r="BG415" i="1"/>
  <c r="X415" i="1" s="1"/>
  <c r="BI415" i="1"/>
  <c r="BN415" i="1"/>
  <c r="BD415" i="1"/>
  <c r="U415" i="1" s="1"/>
  <c r="AY415" i="1"/>
  <c r="P415" i="1" s="1"/>
  <c r="BF415" i="1"/>
  <c r="W415" i="1" s="1"/>
  <c r="BE391" i="1"/>
  <c r="V391" i="1" s="1"/>
  <c r="BK391" i="1"/>
  <c r="BC391" i="1"/>
  <c r="BJ391" i="1"/>
  <c r="AA391" i="1" s="1"/>
  <c r="BA391" i="1"/>
  <c r="R391" i="1" s="1"/>
  <c r="BH391" i="1"/>
  <c r="BD391" i="1"/>
  <c r="U391" i="1" s="1"/>
  <c r="BN391" i="1"/>
  <c r="AE391" i="1" s="1"/>
  <c r="BF391" i="1"/>
  <c r="BL391" i="1"/>
  <c r="AC391" i="1" s="1"/>
  <c r="BM391" i="1"/>
  <c r="AD391" i="1" s="1"/>
  <c r="AZ391" i="1"/>
  <c r="Q391" i="1" s="1"/>
  <c r="BB391" i="1"/>
  <c r="BG391" i="1"/>
  <c r="X391" i="1" s="1"/>
  <c r="AY391" i="1"/>
  <c r="P391" i="1" s="1"/>
  <c r="BI391" i="1"/>
  <c r="Z391" i="1" s="1"/>
  <c r="BA373" i="1"/>
  <c r="R373" i="1" s="1"/>
  <c r="BG373" i="1"/>
  <c r="X373" i="1" s="1"/>
  <c r="BM373" i="1"/>
  <c r="BE373" i="1"/>
  <c r="BK373" i="1"/>
  <c r="BC373" i="1"/>
  <c r="BL373" i="1"/>
  <c r="AC373" i="1" s="1"/>
  <c r="BF373" i="1"/>
  <c r="W373" i="1" s="1"/>
  <c r="AZ373" i="1"/>
  <c r="Q373" i="1" s="1"/>
  <c r="BI373" i="1"/>
  <c r="BJ373" i="1"/>
  <c r="AA373" i="1" s="1"/>
  <c r="BN373" i="1"/>
  <c r="AE373" i="1" s="1"/>
  <c r="BB373" i="1"/>
  <c r="S373" i="1" s="1"/>
  <c r="BD373" i="1"/>
  <c r="U373" i="1" s="1"/>
  <c r="BH373" i="1"/>
  <c r="Y373" i="1" s="1"/>
  <c r="AY373" i="1"/>
  <c r="P373" i="1" s="1"/>
  <c r="BB349" i="1"/>
  <c r="AZ349" i="1"/>
  <c r="BG349" i="1"/>
  <c r="X349" i="1" s="1"/>
  <c r="BM349" i="1"/>
  <c r="AD349" i="1" s="1"/>
  <c r="BA349" i="1"/>
  <c r="R349" i="1" s="1"/>
  <c r="BH349" i="1"/>
  <c r="Y349" i="1" s="1"/>
  <c r="BN349" i="1"/>
  <c r="AE349" i="1" s="1"/>
  <c r="BE349" i="1"/>
  <c r="V349" i="1" s="1"/>
  <c r="BK349" i="1"/>
  <c r="BL349" i="1"/>
  <c r="AC349" i="1" s="1"/>
  <c r="BC349" i="1"/>
  <c r="T349" i="1" s="1"/>
  <c r="BD349" i="1"/>
  <c r="U349" i="1" s="1"/>
  <c r="BI349" i="1"/>
  <c r="Z349" i="1" s="1"/>
  <c r="BF349" i="1"/>
  <c r="W349" i="1" s="1"/>
  <c r="BJ349" i="1"/>
  <c r="AA349" i="1" s="1"/>
  <c r="AY349" i="1"/>
  <c r="P349" i="1" s="1"/>
  <c r="BB325" i="1"/>
  <c r="S325" i="1" s="1"/>
  <c r="BH325" i="1"/>
  <c r="Y325" i="1" s="1"/>
  <c r="BN325" i="1"/>
  <c r="AE325" i="1" s="1"/>
  <c r="BE325" i="1"/>
  <c r="V325" i="1" s="1"/>
  <c r="BL325" i="1"/>
  <c r="AC325" i="1" s="1"/>
  <c r="BF325" i="1"/>
  <c r="W325" i="1" s="1"/>
  <c r="BG325" i="1"/>
  <c r="BC325" i="1"/>
  <c r="BK325" i="1"/>
  <c r="BM325" i="1"/>
  <c r="AD325" i="1" s="1"/>
  <c r="AZ325" i="1"/>
  <c r="Q325" i="1" s="1"/>
  <c r="BA325" i="1"/>
  <c r="R325" i="1" s="1"/>
  <c r="BD325" i="1"/>
  <c r="U325" i="1" s="1"/>
  <c r="BI325" i="1"/>
  <c r="BJ325" i="1"/>
  <c r="AY325" i="1"/>
  <c r="P325" i="1" s="1"/>
  <c r="BE300" i="1"/>
  <c r="V300" i="1" s="1"/>
  <c r="BK300" i="1"/>
  <c r="AB300" i="1" s="1"/>
  <c r="BA300" i="1"/>
  <c r="R300" i="1" s="1"/>
  <c r="BH300" i="1"/>
  <c r="Y300" i="1" s="1"/>
  <c r="BF300" i="1"/>
  <c r="W300" i="1" s="1"/>
  <c r="BM300" i="1"/>
  <c r="BC300" i="1"/>
  <c r="T300" i="1" s="1"/>
  <c r="BN300" i="1"/>
  <c r="AE300" i="1" s="1"/>
  <c r="BD300" i="1"/>
  <c r="U300" i="1" s="1"/>
  <c r="BG300" i="1"/>
  <c r="X300" i="1" s="1"/>
  <c r="BI300" i="1"/>
  <c r="AZ300" i="1"/>
  <c r="BJ300" i="1"/>
  <c r="AA300" i="1" s="1"/>
  <c r="BL300" i="1"/>
  <c r="AC300" i="1" s="1"/>
  <c r="BB300" i="1"/>
  <c r="AY300" i="1"/>
  <c r="P300" i="1" s="1"/>
  <c r="BE282" i="1"/>
  <c r="V282" i="1" s="1"/>
  <c r="BK282" i="1"/>
  <c r="AZ282" i="1"/>
  <c r="Q282" i="1" s="1"/>
  <c r="BF282" i="1"/>
  <c r="W282" i="1" s="1"/>
  <c r="BL282" i="1"/>
  <c r="AC282" i="1" s="1"/>
  <c r="BB282" i="1"/>
  <c r="BH282" i="1"/>
  <c r="Y282" i="1" s="1"/>
  <c r="BN282" i="1"/>
  <c r="AE282" i="1" s="1"/>
  <c r="BC282" i="1"/>
  <c r="T282" i="1" s="1"/>
  <c r="BI282" i="1"/>
  <c r="Z282" i="1" s="1"/>
  <c r="BJ282" i="1"/>
  <c r="BD282" i="1"/>
  <c r="U282" i="1" s="1"/>
  <c r="BA282" i="1"/>
  <c r="R282" i="1" s="1"/>
  <c r="BG282" i="1"/>
  <c r="X282" i="1" s="1"/>
  <c r="BM282" i="1"/>
  <c r="AY282" i="1"/>
  <c r="P282" i="1" s="1"/>
  <c r="BB450" i="1"/>
  <c r="BH450" i="1"/>
  <c r="Y450" i="1" s="1"/>
  <c r="BN450" i="1"/>
  <c r="AE450" i="1" s="1"/>
  <c r="AZ450" i="1"/>
  <c r="Q450" i="1" s="1"/>
  <c r="BF450" i="1"/>
  <c r="W450" i="1" s="1"/>
  <c r="BL450" i="1"/>
  <c r="AC450" i="1" s="1"/>
  <c r="BC450" i="1"/>
  <c r="T450" i="1" s="1"/>
  <c r="BK450" i="1"/>
  <c r="AB450" i="1" s="1"/>
  <c r="BD450" i="1"/>
  <c r="U450" i="1" s="1"/>
  <c r="BM450" i="1"/>
  <c r="AD450" i="1" s="1"/>
  <c r="BI450" i="1"/>
  <c r="Z450" i="1" s="1"/>
  <c r="AY450" i="1"/>
  <c r="BJ450" i="1"/>
  <c r="AA450" i="1" s="1"/>
  <c r="BA450" i="1"/>
  <c r="BE450" i="1"/>
  <c r="V450" i="1" s="1"/>
  <c r="BG450" i="1"/>
  <c r="X450" i="1" s="1"/>
  <c r="BB432" i="1"/>
  <c r="S432" i="1" s="1"/>
  <c r="BH432" i="1"/>
  <c r="Y432" i="1" s="1"/>
  <c r="BN432" i="1"/>
  <c r="AE432" i="1" s="1"/>
  <c r="AZ432" i="1"/>
  <c r="Q432" i="1" s="1"/>
  <c r="BG432" i="1"/>
  <c r="X432" i="1" s="1"/>
  <c r="BE432" i="1"/>
  <c r="BL432" i="1"/>
  <c r="AC432" i="1" s="1"/>
  <c r="BD432" i="1"/>
  <c r="U432" i="1" s="1"/>
  <c r="BF432" i="1"/>
  <c r="BK432" i="1"/>
  <c r="AB432" i="1" s="1"/>
  <c r="AY432" i="1"/>
  <c r="BM432" i="1"/>
  <c r="AD432" i="1" s="1"/>
  <c r="BA432" i="1"/>
  <c r="R432" i="1" s="1"/>
  <c r="BC432" i="1"/>
  <c r="T432" i="1" s="1"/>
  <c r="BI432" i="1"/>
  <c r="BJ432" i="1"/>
  <c r="AA432" i="1" s="1"/>
  <c r="BB408" i="1"/>
  <c r="S408" i="1" s="1"/>
  <c r="BH408" i="1"/>
  <c r="BN408" i="1"/>
  <c r="AE408" i="1" s="1"/>
  <c r="AZ408" i="1"/>
  <c r="Q408" i="1" s="1"/>
  <c r="BG408" i="1"/>
  <c r="X408" i="1" s="1"/>
  <c r="BE408" i="1"/>
  <c r="BL408" i="1"/>
  <c r="AC408" i="1" s="1"/>
  <c r="BI408" i="1"/>
  <c r="Z408" i="1" s="1"/>
  <c r="BJ408" i="1"/>
  <c r="AA408" i="1" s="1"/>
  <c r="BA408" i="1"/>
  <c r="R408" i="1" s="1"/>
  <c r="AY408" i="1"/>
  <c r="P408" i="1" s="1"/>
  <c r="BC408" i="1"/>
  <c r="T408" i="1" s="1"/>
  <c r="BD408" i="1"/>
  <c r="U408" i="1" s="1"/>
  <c r="BF408" i="1"/>
  <c r="BK408" i="1"/>
  <c r="AB408" i="1" s="1"/>
  <c r="BM408" i="1"/>
  <c r="AD408" i="1" s="1"/>
  <c r="BB390" i="1"/>
  <c r="S390" i="1" s="1"/>
  <c r="BH390" i="1"/>
  <c r="Y390" i="1" s="1"/>
  <c r="BN390" i="1"/>
  <c r="BD390" i="1"/>
  <c r="U390" i="1" s="1"/>
  <c r="BK390" i="1"/>
  <c r="AB390" i="1" s="1"/>
  <c r="BA390" i="1"/>
  <c r="BI390" i="1"/>
  <c r="Z390" i="1" s="1"/>
  <c r="BG390" i="1"/>
  <c r="X390" i="1" s="1"/>
  <c r="BJ390" i="1"/>
  <c r="AA390" i="1" s="1"/>
  <c r="BL390" i="1"/>
  <c r="AC390" i="1" s="1"/>
  <c r="AY390" i="1"/>
  <c r="P390" i="1" s="1"/>
  <c r="BM390" i="1"/>
  <c r="AD390" i="1" s="1"/>
  <c r="AZ390" i="1"/>
  <c r="BC390" i="1"/>
  <c r="T390" i="1" s="1"/>
  <c r="BE390" i="1"/>
  <c r="BF390" i="1"/>
  <c r="BB378" i="1"/>
  <c r="S378" i="1" s="1"/>
  <c r="BH378" i="1"/>
  <c r="Y378" i="1" s="1"/>
  <c r="BN378" i="1"/>
  <c r="AE378" i="1" s="1"/>
  <c r="BD378" i="1"/>
  <c r="U378" i="1" s="1"/>
  <c r="BK378" i="1"/>
  <c r="AB378" i="1" s="1"/>
  <c r="BF378" i="1"/>
  <c r="W378" i="1" s="1"/>
  <c r="BM378" i="1"/>
  <c r="AD378" i="1" s="1"/>
  <c r="BA378" i="1"/>
  <c r="R378" i="1" s="1"/>
  <c r="BI378" i="1"/>
  <c r="BJ378" i="1"/>
  <c r="AA378" i="1" s="1"/>
  <c r="BL378" i="1"/>
  <c r="AC378" i="1" s="1"/>
  <c r="BE378" i="1"/>
  <c r="AY378" i="1"/>
  <c r="P378" i="1" s="1"/>
  <c r="BG378" i="1"/>
  <c r="AZ378" i="1"/>
  <c r="Q378" i="1" s="1"/>
  <c r="BC378" i="1"/>
  <c r="T378" i="1" s="1"/>
  <c r="BD354" i="1"/>
  <c r="BJ354" i="1"/>
  <c r="AA354" i="1" s="1"/>
  <c r="BE354" i="1"/>
  <c r="V354" i="1" s="1"/>
  <c r="BK354" i="1"/>
  <c r="AB354" i="1" s="1"/>
  <c r="BB354" i="1"/>
  <c r="S354" i="1" s="1"/>
  <c r="BH354" i="1"/>
  <c r="BN354" i="1"/>
  <c r="BI354" i="1"/>
  <c r="Z354" i="1" s="1"/>
  <c r="AZ354" i="1"/>
  <c r="Q354" i="1" s="1"/>
  <c r="BL354" i="1"/>
  <c r="BA354" i="1"/>
  <c r="R354" i="1" s="1"/>
  <c r="BM354" i="1"/>
  <c r="AD354" i="1" s="1"/>
  <c r="BF354" i="1"/>
  <c r="BC354" i="1"/>
  <c r="T354" i="1" s="1"/>
  <c r="BG354" i="1"/>
  <c r="X354" i="1" s="1"/>
  <c r="AY354" i="1"/>
  <c r="P354" i="1" s="1"/>
  <c r="BE268" i="1"/>
  <c r="BK268" i="1"/>
  <c r="AB268" i="1" s="1"/>
  <c r="AZ268" i="1"/>
  <c r="Q268" i="1" s="1"/>
  <c r="BF268" i="1"/>
  <c r="BL268" i="1"/>
  <c r="AC268" i="1" s="1"/>
  <c r="BA268" i="1"/>
  <c r="R268" i="1" s="1"/>
  <c r="BG268" i="1"/>
  <c r="X268" i="1" s="1"/>
  <c r="BB268" i="1"/>
  <c r="BH268" i="1"/>
  <c r="Y268" i="1" s="1"/>
  <c r="BN268" i="1"/>
  <c r="AE268" i="1" s="1"/>
  <c r="BC268" i="1"/>
  <c r="T268" i="1" s="1"/>
  <c r="BI268" i="1"/>
  <c r="Z268" i="1" s="1"/>
  <c r="BJ268" i="1"/>
  <c r="BD268" i="1"/>
  <c r="BM268" i="1"/>
  <c r="AY268" i="1"/>
  <c r="P268" i="1" s="1"/>
  <c r="BB448" i="1"/>
  <c r="S448" i="1" s="1"/>
  <c r="BH448" i="1"/>
  <c r="Y448" i="1" s="1"/>
  <c r="BN448" i="1"/>
  <c r="AE448" i="1" s="1"/>
  <c r="AZ448" i="1"/>
  <c r="Q448" i="1" s="1"/>
  <c r="BF448" i="1"/>
  <c r="W448" i="1" s="1"/>
  <c r="BL448" i="1"/>
  <c r="BE448" i="1"/>
  <c r="V448" i="1" s="1"/>
  <c r="BG448" i="1"/>
  <c r="X448" i="1" s="1"/>
  <c r="BK448" i="1"/>
  <c r="AB448" i="1" s="1"/>
  <c r="BA448" i="1"/>
  <c r="R448" i="1" s="1"/>
  <c r="BM448" i="1"/>
  <c r="AD448" i="1" s="1"/>
  <c r="BC448" i="1"/>
  <c r="BD448" i="1"/>
  <c r="U448" i="1" s="1"/>
  <c r="BI448" i="1"/>
  <c r="Z448" i="1" s="1"/>
  <c r="AY448" i="1"/>
  <c r="P448" i="1" s="1"/>
  <c r="BJ448" i="1"/>
  <c r="AA448" i="1" s="1"/>
  <c r="BB442" i="1"/>
  <c r="S442" i="1" s="1"/>
  <c r="BA442" i="1"/>
  <c r="BH442" i="1"/>
  <c r="Y442" i="1" s="1"/>
  <c r="BN442" i="1"/>
  <c r="AE442" i="1" s="1"/>
  <c r="BF442" i="1"/>
  <c r="BL442" i="1"/>
  <c r="AC442" i="1" s="1"/>
  <c r="BE442" i="1"/>
  <c r="BG442" i="1"/>
  <c r="X442" i="1" s="1"/>
  <c r="BI442" i="1"/>
  <c r="Z442" i="1" s="1"/>
  <c r="BJ442" i="1"/>
  <c r="AA442" i="1" s="1"/>
  <c r="BK442" i="1"/>
  <c r="AB442" i="1" s="1"/>
  <c r="AZ442" i="1"/>
  <c r="Q442" i="1" s="1"/>
  <c r="BM442" i="1"/>
  <c r="AD442" i="1" s="1"/>
  <c r="BC442" i="1"/>
  <c r="T442" i="1" s="1"/>
  <c r="AY442" i="1"/>
  <c r="BD442" i="1"/>
  <c r="U442" i="1" s="1"/>
  <c r="BB436" i="1"/>
  <c r="S436" i="1" s="1"/>
  <c r="BH436" i="1"/>
  <c r="BN436" i="1"/>
  <c r="AE436" i="1" s="1"/>
  <c r="BE436" i="1"/>
  <c r="BL436" i="1"/>
  <c r="AC436" i="1" s="1"/>
  <c r="BC436" i="1"/>
  <c r="T436" i="1" s="1"/>
  <c r="BJ436" i="1"/>
  <c r="AA436" i="1" s="1"/>
  <c r="BI436" i="1"/>
  <c r="Z436" i="1" s="1"/>
  <c r="AZ436" i="1"/>
  <c r="Q436" i="1" s="1"/>
  <c r="BK436" i="1"/>
  <c r="AB436" i="1" s="1"/>
  <c r="BA436" i="1"/>
  <c r="R436" i="1" s="1"/>
  <c r="BD436" i="1"/>
  <c r="BF436" i="1"/>
  <c r="W436" i="1" s="1"/>
  <c r="BG436" i="1"/>
  <c r="BM436" i="1"/>
  <c r="AY436" i="1"/>
  <c r="BB430" i="1"/>
  <c r="S430" i="1" s="1"/>
  <c r="BH430" i="1"/>
  <c r="Y430" i="1" s="1"/>
  <c r="BN430" i="1"/>
  <c r="AE430" i="1" s="1"/>
  <c r="BA430" i="1"/>
  <c r="R430" i="1" s="1"/>
  <c r="BI430" i="1"/>
  <c r="BF430" i="1"/>
  <c r="BM430" i="1"/>
  <c r="AD430" i="1" s="1"/>
  <c r="BC430" i="1"/>
  <c r="T430" i="1" s="1"/>
  <c r="BL430" i="1"/>
  <c r="AC430" i="1" s="1"/>
  <c r="BD430" i="1"/>
  <c r="U430" i="1" s="1"/>
  <c r="BJ430" i="1"/>
  <c r="BK430" i="1"/>
  <c r="AZ430" i="1"/>
  <c r="BE430" i="1"/>
  <c r="V430" i="1" s="1"/>
  <c r="AY430" i="1"/>
  <c r="P430" i="1" s="1"/>
  <c r="BG430" i="1"/>
  <c r="X430" i="1" s="1"/>
  <c r="BB424" i="1"/>
  <c r="BH424" i="1"/>
  <c r="Y424" i="1" s="1"/>
  <c r="BN424" i="1"/>
  <c r="AE424" i="1" s="1"/>
  <c r="BE424" i="1"/>
  <c r="V424" i="1" s="1"/>
  <c r="BL424" i="1"/>
  <c r="BC424" i="1"/>
  <c r="BJ424" i="1"/>
  <c r="AA424" i="1" s="1"/>
  <c r="BF424" i="1"/>
  <c r="W424" i="1" s="1"/>
  <c r="BG424" i="1"/>
  <c r="X424" i="1" s="1"/>
  <c r="BA424" i="1"/>
  <c r="R424" i="1" s="1"/>
  <c r="BD424" i="1"/>
  <c r="BI424" i="1"/>
  <c r="Z424" i="1" s="1"/>
  <c r="BK424" i="1"/>
  <c r="AB424" i="1" s="1"/>
  <c r="BM424" i="1"/>
  <c r="AY424" i="1"/>
  <c r="P424" i="1" s="1"/>
  <c r="AZ424" i="1"/>
  <c r="Q424" i="1" s="1"/>
  <c r="BB418" i="1"/>
  <c r="S418" i="1" s="1"/>
  <c r="BH418" i="1"/>
  <c r="Y418" i="1" s="1"/>
  <c r="BN418" i="1"/>
  <c r="AE418" i="1" s="1"/>
  <c r="BA418" i="1"/>
  <c r="BI418" i="1"/>
  <c r="Z418" i="1" s="1"/>
  <c r="BF418" i="1"/>
  <c r="W418" i="1" s="1"/>
  <c r="BM418" i="1"/>
  <c r="AD418" i="1" s="1"/>
  <c r="BJ418" i="1"/>
  <c r="AZ418" i="1"/>
  <c r="BK418" i="1"/>
  <c r="AB418" i="1" s="1"/>
  <c r="BL418" i="1"/>
  <c r="AC418" i="1" s="1"/>
  <c r="BC418" i="1"/>
  <c r="T418" i="1" s="1"/>
  <c r="BD418" i="1"/>
  <c r="U418" i="1" s="1"/>
  <c r="BE418" i="1"/>
  <c r="V418" i="1" s="1"/>
  <c r="AY418" i="1"/>
  <c r="P418" i="1" s="1"/>
  <c r="BG418" i="1"/>
  <c r="BB412" i="1"/>
  <c r="S412" i="1" s="1"/>
  <c r="BH412" i="1"/>
  <c r="Y412" i="1" s="1"/>
  <c r="BN412" i="1"/>
  <c r="BE412" i="1"/>
  <c r="BL412" i="1"/>
  <c r="AC412" i="1" s="1"/>
  <c r="BC412" i="1"/>
  <c r="T412" i="1" s="1"/>
  <c r="BJ412" i="1"/>
  <c r="AA412" i="1" s="1"/>
  <c r="BA412" i="1"/>
  <c r="R412" i="1" s="1"/>
  <c r="BM412" i="1"/>
  <c r="AD412" i="1" s="1"/>
  <c r="BD412" i="1"/>
  <c r="U412" i="1" s="1"/>
  <c r="BF412" i="1"/>
  <c r="BG412" i="1"/>
  <c r="X412" i="1" s="1"/>
  <c r="BI412" i="1"/>
  <c r="Z412" i="1" s="1"/>
  <c r="BK412" i="1"/>
  <c r="AY412" i="1"/>
  <c r="P412" i="1" s="1"/>
  <c r="AZ412" i="1"/>
  <c r="Q412" i="1" s="1"/>
  <c r="BB406" i="1"/>
  <c r="BH406" i="1"/>
  <c r="Y406" i="1" s="1"/>
  <c r="BN406" i="1"/>
  <c r="AE406" i="1" s="1"/>
  <c r="BA406" i="1"/>
  <c r="BI406" i="1"/>
  <c r="Z406" i="1" s="1"/>
  <c r="BF406" i="1"/>
  <c r="BM406" i="1"/>
  <c r="AD406" i="1" s="1"/>
  <c r="BE406" i="1"/>
  <c r="V406" i="1" s="1"/>
  <c r="BG406" i="1"/>
  <c r="X406" i="1" s="1"/>
  <c r="BL406" i="1"/>
  <c r="AC406" i="1" s="1"/>
  <c r="AZ406" i="1"/>
  <c r="Q406" i="1" s="1"/>
  <c r="BC406" i="1"/>
  <c r="T406" i="1" s="1"/>
  <c r="BD406" i="1"/>
  <c r="BJ406" i="1"/>
  <c r="AY406" i="1"/>
  <c r="P406" i="1" s="1"/>
  <c r="BK406" i="1"/>
  <c r="AB406" i="1" s="1"/>
  <c r="BB400" i="1"/>
  <c r="S400" i="1" s="1"/>
  <c r="BH400" i="1"/>
  <c r="Y400" i="1" s="1"/>
  <c r="BN400" i="1"/>
  <c r="BE400" i="1"/>
  <c r="BL400" i="1"/>
  <c r="AC400" i="1" s="1"/>
  <c r="BC400" i="1"/>
  <c r="T400" i="1" s="1"/>
  <c r="BJ400" i="1"/>
  <c r="AA400" i="1" s="1"/>
  <c r="BI400" i="1"/>
  <c r="Z400" i="1" s="1"/>
  <c r="AZ400" i="1"/>
  <c r="Q400" i="1" s="1"/>
  <c r="BK400" i="1"/>
  <c r="AB400" i="1" s="1"/>
  <c r="BF400" i="1"/>
  <c r="W400" i="1" s="1"/>
  <c r="BG400" i="1"/>
  <c r="X400" i="1" s="1"/>
  <c r="BM400" i="1"/>
  <c r="AD400" i="1" s="1"/>
  <c r="BA400" i="1"/>
  <c r="R400" i="1" s="1"/>
  <c r="AY400" i="1"/>
  <c r="BD400" i="1"/>
  <c r="BB394" i="1"/>
  <c r="S394" i="1" s="1"/>
  <c r="BH394" i="1"/>
  <c r="Y394" i="1" s="1"/>
  <c r="BN394" i="1"/>
  <c r="BA394" i="1"/>
  <c r="R394" i="1" s="1"/>
  <c r="BI394" i="1"/>
  <c r="BF394" i="1"/>
  <c r="BM394" i="1"/>
  <c r="AD394" i="1" s="1"/>
  <c r="BC394" i="1"/>
  <c r="T394" i="1" s="1"/>
  <c r="BL394" i="1"/>
  <c r="AC394" i="1" s="1"/>
  <c r="BD394" i="1"/>
  <c r="U394" i="1" s="1"/>
  <c r="AZ394" i="1"/>
  <c r="Q394" i="1" s="1"/>
  <c r="BE394" i="1"/>
  <c r="V394" i="1" s="1"/>
  <c r="BG394" i="1"/>
  <c r="BJ394" i="1"/>
  <c r="AA394" i="1" s="1"/>
  <c r="AY394" i="1"/>
  <c r="P394" i="1" s="1"/>
  <c r="BK394" i="1"/>
  <c r="AB394" i="1" s="1"/>
  <c r="BB388" i="1"/>
  <c r="BH388" i="1"/>
  <c r="Y388" i="1" s="1"/>
  <c r="BN388" i="1"/>
  <c r="BE388" i="1"/>
  <c r="V388" i="1" s="1"/>
  <c r="BL388" i="1"/>
  <c r="AC388" i="1" s="1"/>
  <c r="BC388" i="1"/>
  <c r="T388" i="1" s="1"/>
  <c r="BJ388" i="1"/>
  <c r="BF388" i="1"/>
  <c r="W388" i="1" s="1"/>
  <c r="BG388" i="1"/>
  <c r="X388" i="1" s="1"/>
  <c r="BI388" i="1"/>
  <c r="Z388" i="1" s="1"/>
  <c r="BK388" i="1"/>
  <c r="BM388" i="1"/>
  <c r="AD388" i="1" s="1"/>
  <c r="AZ388" i="1"/>
  <c r="Q388" i="1" s="1"/>
  <c r="BA388" i="1"/>
  <c r="AY388" i="1"/>
  <c r="P388" i="1" s="1"/>
  <c r="BD388" i="1"/>
  <c r="BB382" i="1"/>
  <c r="S382" i="1" s="1"/>
  <c r="BH382" i="1"/>
  <c r="Y382" i="1" s="1"/>
  <c r="BN382" i="1"/>
  <c r="AE382" i="1" s="1"/>
  <c r="BA382" i="1"/>
  <c r="R382" i="1" s="1"/>
  <c r="BI382" i="1"/>
  <c r="BF382" i="1"/>
  <c r="W382" i="1" s="1"/>
  <c r="BM382" i="1"/>
  <c r="AD382" i="1" s="1"/>
  <c r="BJ382" i="1"/>
  <c r="AZ382" i="1"/>
  <c r="Q382" i="1" s="1"/>
  <c r="BK382" i="1"/>
  <c r="AB382" i="1" s="1"/>
  <c r="BC382" i="1"/>
  <c r="T382" i="1" s="1"/>
  <c r="BD382" i="1"/>
  <c r="U382" i="1" s="1"/>
  <c r="BE382" i="1"/>
  <c r="BG382" i="1"/>
  <c r="X382" i="1" s="1"/>
  <c r="BL382" i="1"/>
  <c r="AC382" i="1" s="1"/>
  <c r="AY382" i="1"/>
  <c r="BB376" i="1"/>
  <c r="S376" i="1" s="1"/>
  <c r="BH376" i="1"/>
  <c r="Y376" i="1" s="1"/>
  <c r="BN376" i="1"/>
  <c r="AE376" i="1" s="1"/>
  <c r="BE376" i="1"/>
  <c r="V376" i="1" s="1"/>
  <c r="BL376" i="1"/>
  <c r="AC376" i="1" s="1"/>
  <c r="AZ376" i="1"/>
  <c r="BG376" i="1"/>
  <c r="X376" i="1" s="1"/>
  <c r="BC376" i="1"/>
  <c r="T376" i="1" s="1"/>
  <c r="BJ376" i="1"/>
  <c r="BK376" i="1"/>
  <c r="BM376" i="1"/>
  <c r="AD376" i="1" s="1"/>
  <c r="BA376" i="1"/>
  <c r="R376" i="1" s="1"/>
  <c r="BD376" i="1"/>
  <c r="BF376" i="1"/>
  <c r="W376" i="1" s="1"/>
  <c r="AY376" i="1"/>
  <c r="P376" i="1" s="1"/>
  <c r="BI376" i="1"/>
  <c r="Z376" i="1" s="1"/>
  <c r="BD370" i="1"/>
  <c r="U370" i="1" s="1"/>
  <c r="BJ370" i="1"/>
  <c r="AA370" i="1" s="1"/>
  <c r="BB370" i="1"/>
  <c r="S370" i="1" s="1"/>
  <c r="BH370" i="1"/>
  <c r="Y370" i="1" s="1"/>
  <c r="BN370" i="1"/>
  <c r="AE370" i="1" s="1"/>
  <c r="BC370" i="1"/>
  <c r="BL370" i="1"/>
  <c r="AC370" i="1" s="1"/>
  <c r="BF370" i="1"/>
  <c r="W370" i="1" s="1"/>
  <c r="AZ370" i="1"/>
  <c r="Q370" i="1" s="1"/>
  <c r="BI370" i="1"/>
  <c r="BA370" i="1"/>
  <c r="R370" i="1" s="1"/>
  <c r="BE370" i="1"/>
  <c r="BG370" i="1"/>
  <c r="BK370" i="1"/>
  <c r="AB370" i="1" s="1"/>
  <c r="BM370" i="1"/>
  <c r="AY370" i="1"/>
  <c r="P370" i="1" s="1"/>
  <c r="BD364" i="1"/>
  <c r="U364" i="1" s="1"/>
  <c r="BJ364" i="1"/>
  <c r="AA364" i="1" s="1"/>
  <c r="BB364" i="1"/>
  <c r="S364" i="1" s="1"/>
  <c r="BH364" i="1"/>
  <c r="BN364" i="1"/>
  <c r="AE364" i="1" s="1"/>
  <c r="BC364" i="1"/>
  <c r="T364" i="1" s="1"/>
  <c r="BL364" i="1"/>
  <c r="BF364" i="1"/>
  <c r="W364" i="1" s="1"/>
  <c r="AZ364" i="1"/>
  <c r="Q364" i="1" s="1"/>
  <c r="BI364" i="1"/>
  <c r="Z364" i="1" s="1"/>
  <c r="BA364" i="1"/>
  <c r="R364" i="1" s="1"/>
  <c r="BE364" i="1"/>
  <c r="V364" i="1" s="1"/>
  <c r="BM364" i="1"/>
  <c r="AD364" i="1" s="1"/>
  <c r="BG364" i="1"/>
  <c r="X364" i="1" s="1"/>
  <c r="AY364" i="1"/>
  <c r="P364" i="1" s="1"/>
  <c r="BK364" i="1"/>
  <c r="AB364" i="1" s="1"/>
  <c r="BD358" i="1"/>
  <c r="BJ358" i="1"/>
  <c r="BE358" i="1"/>
  <c r="V358" i="1" s="1"/>
  <c r="BK358" i="1"/>
  <c r="BB358" i="1"/>
  <c r="BH358" i="1"/>
  <c r="Y358" i="1" s="1"/>
  <c r="BN358" i="1"/>
  <c r="AE358" i="1" s="1"/>
  <c r="BI358" i="1"/>
  <c r="Z358" i="1" s="1"/>
  <c r="AZ358" i="1"/>
  <c r="BL358" i="1"/>
  <c r="AC358" i="1" s="1"/>
  <c r="BA358" i="1"/>
  <c r="R358" i="1" s="1"/>
  <c r="BM358" i="1"/>
  <c r="AD358" i="1" s="1"/>
  <c r="BF358" i="1"/>
  <c r="BC358" i="1"/>
  <c r="T358" i="1" s="1"/>
  <c r="BG358" i="1"/>
  <c r="X358" i="1" s="1"/>
  <c r="AY358" i="1"/>
  <c r="P358" i="1" s="1"/>
  <c r="BD352" i="1"/>
  <c r="U352" i="1" s="1"/>
  <c r="BJ352" i="1"/>
  <c r="AA352" i="1" s="1"/>
  <c r="BE352" i="1"/>
  <c r="V352" i="1" s="1"/>
  <c r="BK352" i="1"/>
  <c r="AB352" i="1" s="1"/>
  <c r="BB352" i="1"/>
  <c r="S352" i="1" s="1"/>
  <c r="BH352" i="1"/>
  <c r="Y352" i="1" s="1"/>
  <c r="BN352" i="1"/>
  <c r="AE352" i="1" s="1"/>
  <c r="BC352" i="1"/>
  <c r="BF352" i="1"/>
  <c r="W352" i="1" s="1"/>
  <c r="BG352" i="1"/>
  <c r="AZ352" i="1"/>
  <c r="Q352" i="1" s="1"/>
  <c r="BL352" i="1"/>
  <c r="AC352" i="1" s="1"/>
  <c r="BA352" i="1"/>
  <c r="R352" i="1" s="1"/>
  <c r="BI352" i="1"/>
  <c r="AY352" i="1"/>
  <c r="BM352" i="1"/>
  <c r="AD352" i="1" s="1"/>
  <c r="BE346" i="1"/>
  <c r="BK346" i="1"/>
  <c r="AB346" i="1" s="1"/>
  <c r="BB346" i="1"/>
  <c r="BI346" i="1"/>
  <c r="Z346" i="1" s="1"/>
  <c r="BC346" i="1"/>
  <c r="T346" i="1" s="1"/>
  <c r="BJ346" i="1"/>
  <c r="AA346" i="1" s="1"/>
  <c r="AZ346" i="1"/>
  <c r="BG346" i="1"/>
  <c r="X346" i="1" s="1"/>
  <c r="BN346" i="1"/>
  <c r="AE346" i="1" s="1"/>
  <c r="BA346" i="1"/>
  <c r="R346" i="1" s="1"/>
  <c r="BD346" i="1"/>
  <c r="U346" i="1" s="1"/>
  <c r="BF346" i="1"/>
  <c r="W346" i="1" s="1"/>
  <c r="BL346" i="1"/>
  <c r="AC346" i="1" s="1"/>
  <c r="BH346" i="1"/>
  <c r="Y346" i="1" s="1"/>
  <c r="BM346" i="1"/>
  <c r="AY346" i="1"/>
  <c r="P346" i="1" s="1"/>
  <c r="BE340" i="1"/>
  <c r="BK340" i="1"/>
  <c r="AB340" i="1" s="1"/>
  <c r="BF340" i="1"/>
  <c r="W340" i="1" s="1"/>
  <c r="BM340" i="1"/>
  <c r="AD340" i="1" s="1"/>
  <c r="AZ340" i="1"/>
  <c r="Q340" i="1" s="1"/>
  <c r="BG340" i="1"/>
  <c r="BN340" i="1"/>
  <c r="AE340" i="1" s="1"/>
  <c r="BC340" i="1"/>
  <c r="T340" i="1" s="1"/>
  <c r="BJ340" i="1"/>
  <c r="BD340" i="1"/>
  <c r="U340" i="1" s="1"/>
  <c r="BH340" i="1"/>
  <c r="Y340" i="1" s="1"/>
  <c r="BI340" i="1"/>
  <c r="BA340" i="1"/>
  <c r="BL340" i="1"/>
  <c r="AC340" i="1" s="1"/>
  <c r="AY340" i="1"/>
  <c r="P340" i="1" s="1"/>
  <c r="BB340" i="1"/>
  <c r="S340" i="1" s="1"/>
  <c r="BE334" i="1"/>
  <c r="BK334" i="1"/>
  <c r="AB334" i="1" s="1"/>
  <c r="BB334" i="1"/>
  <c r="S334" i="1" s="1"/>
  <c r="BI334" i="1"/>
  <c r="Z334" i="1" s="1"/>
  <c r="BC334" i="1"/>
  <c r="T334" i="1" s="1"/>
  <c r="BJ334" i="1"/>
  <c r="AA334" i="1" s="1"/>
  <c r="AZ334" i="1"/>
  <c r="Q334" i="1" s="1"/>
  <c r="BG334" i="1"/>
  <c r="X334" i="1" s="1"/>
  <c r="BN334" i="1"/>
  <c r="AE334" i="1" s="1"/>
  <c r="BH334" i="1"/>
  <c r="Y334" i="1" s="1"/>
  <c r="BL334" i="1"/>
  <c r="BM334" i="1"/>
  <c r="AD334" i="1" s="1"/>
  <c r="BA334" i="1"/>
  <c r="R334" i="1" s="1"/>
  <c r="BD334" i="1"/>
  <c r="AY334" i="1"/>
  <c r="P334" i="1" s="1"/>
  <c r="BF334" i="1"/>
  <c r="W334" i="1" s="1"/>
  <c r="BE328" i="1"/>
  <c r="BK328" i="1"/>
  <c r="AB328" i="1" s="1"/>
  <c r="BF328" i="1"/>
  <c r="W328" i="1" s="1"/>
  <c r="BM328" i="1"/>
  <c r="AZ328" i="1"/>
  <c r="Q328" i="1" s="1"/>
  <c r="BG328" i="1"/>
  <c r="X328" i="1" s="1"/>
  <c r="BN328" i="1"/>
  <c r="AE328" i="1" s="1"/>
  <c r="BC328" i="1"/>
  <c r="T328" i="1" s="1"/>
  <c r="BJ328" i="1"/>
  <c r="AA328" i="1" s="1"/>
  <c r="BL328" i="1"/>
  <c r="AC328" i="1" s="1"/>
  <c r="BA328" i="1"/>
  <c r="R328" i="1" s="1"/>
  <c r="BB328" i="1"/>
  <c r="BD328" i="1"/>
  <c r="U328" i="1" s="1"/>
  <c r="BH328" i="1"/>
  <c r="Y328" i="1" s="1"/>
  <c r="BI328" i="1"/>
  <c r="Z328" i="1" s="1"/>
  <c r="AY328" i="1"/>
  <c r="P328" i="1" s="1"/>
  <c r="BB321" i="1"/>
  <c r="BH321" i="1"/>
  <c r="Y321" i="1" s="1"/>
  <c r="BN321" i="1"/>
  <c r="AE321" i="1" s="1"/>
  <c r="BC321" i="1"/>
  <c r="BJ321" i="1"/>
  <c r="AA321" i="1" s="1"/>
  <c r="AZ321" i="1"/>
  <c r="Q321" i="1" s="1"/>
  <c r="BG321" i="1"/>
  <c r="BA321" i="1"/>
  <c r="R321" i="1" s="1"/>
  <c r="BL321" i="1"/>
  <c r="AC321" i="1" s="1"/>
  <c r="BD321" i="1"/>
  <c r="U321" i="1" s="1"/>
  <c r="BM321" i="1"/>
  <c r="BE321" i="1"/>
  <c r="BF321" i="1"/>
  <c r="W321" i="1" s="1"/>
  <c r="BI321" i="1"/>
  <c r="Z321" i="1" s="1"/>
  <c r="BK321" i="1"/>
  <c r="AY321" i="1"/>
  <c r="P321" i="1" s="1"/>
  <c r="BB315" i="1"/>
  <c r="BH315" i="1"/>
  <c r="Y315" i="1" s="1"/>
  <c r="BN315" i="1"/>
  <c r="AE315" i="1" s="1"/>
  <c r="BF315" i="1"/>
  <c r="W315" i="1" s="1"/>
  <c r="BM315" i="1"/>
  <c r="AD315" i="1" s="1"/>
  <c r="BD315" i="1"/>
  <c r="U315" i="1" s="1"/>
  <c r="BK315" i="1"/>
  <c r="AB315" i="1" s="1"/>
  <c r="BE315" i="1"/>
  <c r="V315" i="1" s="1"/>
  <c r="BG315" i="1"/>
  <c r="X315" i="1" s="1"/>
  <c r="BI315" i="1"/>
  <c r="Z315" i="1" s="1"/>
  <c r="AZ315" i="1"/>
  <c r="Q315" i="1" s="1"/>
  <c r="BJ315" i="1"/>
  <c r="BA315" i="1"/>
  <c r="BL315" i="1"/>
  <c r="BC315" i="1"/>
  <c r="T315" i="1" s="1"/>
  <c r="AY315" i="1"/>
  <c r="BB309" i="1"/>
  <c r="S309" i="1" s="1"/>
  <c r="BH309" i="1"/>
  <c r="Y309" i="1" s="1"/>
  <c r="BN309" i="1"/>
  <c r="AE309" i="1" s="1"/>
  <c r="BC309" i="1"/>
  <c r="T309" i="1" s="1"/>
  <c r="BJ309" i="1"/>
  <c r="AA309" i="1" s="1"/>
  <c r="AZ309" i="1"/>
  <c r="Q309" i="1" s="1"/>
  <c r="BG309" i="1"/>
  <c r="BI309" i="1"/>
  <c r="Z309" i="1" s="1"/>
  <c r="BK309" i="1"/>
  <c r="AB309" i="1" s="1"/>
  <c r="BA309" i="1"/>
  <c r="BL309" i="1"/>
  <c r="AC309" i="1" s="1"/>
  <c r="BD309" i="1"/>
  <c r="U309" i="1" s="1"/>
  <c r="BM309" i="1"/>
  <c r="AD309" i="1" s="1"/>
  <c r="BE309" i="1"/>
  <c r="BF309" i="1"/>
  <c r="W309" i="1" s="1"/>
  <c r="AY309" i="1"/>
  <c r="BB303" i="1"/>
  <c r="S303" i="1" s="1"/>
  <c r="BH303" i="1"/>
  <c r="Y303" i="1" s="1"/>
  <c r="BN303" i="1"/>
  <c r="BF303" i="1"/>
  <c r="BM303" i="1"/>
  <c r="AD303" i="1" s="1"/>
  <c r="BD303" i="1"/>
  <c r="U303" i="1" s="1"/>
  <c r="BK303" i="1"/>
  <c r="AB303" i="1" s="1"/>
  <c r="BA303" i="1"/>
  <c r="R303" i="1" s="1"/>
  <c r="BL303" i="1"/>
  <c r="BC303" i="1"/>
  <c r="T303" i="1" s="1"/>
  <c r="BE303" i="1"/>
  <c r="V303" i="1" s="1"/>
  <c r="BG303" i="1"/>
  <c r="X303" i="1" s="1"/>
  <c r="BI303" i="1"/>
  <c r="AZ303" i="1"/>
  <c r="Q303" i="1" s="1"/>
  <c r="BJ303" i="1"/>
  <c r="AY303" i="1"/>
  <c r="P303" i="1" s="1"/>
  <c r="BB297" i="1"/>
  <c r="BH297" i="1"/>
  <c r="Y297" i="1" s="1"/>
  <c r="BN297" i="1"/>
  <c r="AE297" i="1" s="1"/>
  <c r="BC297" i="1"/>
  <c r="T297" i="1" s="1"/>
  <c r="BJ297" i="1"/>
  <c r="AA297" i="1" s="1"/>
  <c r="AZ297" i="1"/>
  <c r="BG297" i="1"/>
  <c r="X297" i="1" s="1"/>
  <c r="BE297" i="1"/>
  <c r="V297" i="1" s="1"/>
  <c r="BF297" i="1"/>
  <c r="W297" i="1" s="1"/>
  <c r="BI297" i="1"/>
  <c r="Z297" i="1" s="1"/>
  <c r="BK297" i="1"/>
  <c r="BA297" i="1"/>
  <c r="R297" i="1" s="1"/>
  <c r="BL297" i="1"/>
  <c r="AC297" i="1" s="1"/>
  <c r="BD297" i="1"/>
  <c r="BM297" i="1"/>
  <c r="AY297" i="1"/>
  <c r="P297" i="1" s="1"/>
  <c r="BD291" i="1"/>
  <c r="U291" i="1" s="1"/>
  <c r="BJ291" i="1"/>
  <c r="AA291" i="1" s="1"/>
  <c r="BB291" i="1"/>
  <c r="S291" i="1" s="1"/>
  <c r="BH291" i="1"/>
  <c r="Y291" i="1" s="1"/>
  <c r="BN291" i="1"/>
  <c r="AE291" i="1" s="1"/>
  <c r="BC291" i="1"/>
  <c r="T291" i="1" s="1"/>
  <c r="BL291" i="1"/>
  <c r="AC291" i="1" s="1"/>
  <c r="AZ291" i="1"/>
  <c r="Q291" i="1" s="1"/>
  <c r="BI291" i="1"/>
  <c r="Z291" i="1" s="1"/>
  <c r="BA291" i="1"/>
  <c r="BE291" i="1"/>
  <c r="V291" i="1" s="1"/>
  <c r="BF291" i="1"/>
  <c r="W291" i="1" s="1"/>
  <c r="BG291" i="1"/>
  <c r="BK291" i="1"/>
  <c r="AB291" i="1" s="1"/>
  <c r="BM291" i="1"/>
  <c r="AD291" i="1" s="1"/>
  <c r="AY291" i="1"/>
  <c r="BB285" i="1"/>
  <c r="S285" i="1" s="1"/>
  <c r="BH285" i="1"/>
  <c r="Y285" i="1" s="1"/>
  <c r="BN285" i="1"/>
  <c r="BC285" i="1"/>
  <c r="T285" i="1" s="1"/>
  <c r="BI285" i="1"/>
  <c r="BE285" i="1"/>
  <c r="V285" i="1" s="1"/>
  <c r="BK285" i="1"/>
  <c r="AB285" i="1" s="1"/>
  <c r="AZ285" i="1"/>
  <c r="Q285" i="1" s="1"/>
  <c r="BF285" i="1"/>
  <c r="BL285" i="1"/>
  <c r="BA285" i="1"/>
  <c r="R285" i="1" s="1"/>
  <c r="BM285" i="1"/>
  <c r="AD285" i="1" s="1"/>
  <c r="BG285" i="1"/>
  <c r="X285" i="1" s="1"/>
  <c r="BD285" i="1"/>
  <c r="U285" i="1" s="1"/>
  <c r="BJ285" i="1"/>
  <c r="AY285" i="1"/>
  <c r="P285" i="1" s="1"/>
  <c r="BB279" i="1"/>
  <c r="BH279" i="1"/>
  <c r="Y279" i="1" s="1"/>
  <c r="BN279" i="1"/>
  <c r="AE279" i="1" s="1"/>
  <c r="BC279" i="1"/>
  <c r="T279" i="1" s="1"/>
  <c r="BI279" i="1"/>
  <c r="Z279" i="1" s="1"/>
  <c r="BE279" i="1"/>
  <c r="V279" i="1" s="1"/>
  <c r="BK279" i="1"/>
  <c r="AZ279" i="1"/>
  <c r="BF279" i="1"/>
  <c r="W279" i="1" s="1"/>
  <c r="BL279" i="1"/>
  <c r="AC279" i="1" s="1"/>
  <c r="BA279" i="1"/>
  <c r="R279" i="1" s="1"/>
  <c r="BM279" i="1"/>
  <c r="BG279" i="1"/>
  <c r="X279" i="1" s="1"/>
  <c r="BD279" i="1"/>
  <c r="BJ279" i="1"/>
  <c r="AA279" i="1" s="1"/>
  <c r="AY279" i="1"/>
  <c r="P279" i="1" s="1"/>
  <c r="BB273" i="1"/>
  <c r="S273" i="1" s="1"/>
  <c r="BH273" i="1"/>
  <c r="Y273" i="1" s="1"/>
  <c r="BN273" i="1"/>
  <c r="AE273" i="1" s="1"/>
  <c r="BC273" i="1"/>
  <c r="T273" i="1" s="1"/>
  <c r="BI273" i="1"/>
  <c r="Z273" i="1" s="1"/>
  <c r="BE273" i="1"/>
  <c r="BK273" i="1"/>
  <c r="AB273" i="1" s="1"/>
  <c r="AZ273" i="1"/>
  <c r="Q273" i="1" s="1"/>
  <c r="BF273" i="1"/>
  <c r="W273" i="1" s="1"/>
  <c r="BL273" i="1"/>
  <c r="AC273" i="1" s="1"/>
  <c r="BA273" i="1"/>
  <c r="BM273" i="1"/>
  <c r="AD273" i="1" s="1"/>
  <c r="BD273" i="1"/>
  <c r="U273" i="1" s="1"/>
  <c r="BG273" i="1"/>
  <c r="BJ273" i="1"/>
  <c r="AA273" i="1" s="1"/>
  <c r="AY273" i="1"/>
  <c r="BB259" i="1"/>
  <c r="S259" i="1" s="1"/>
  <c r="BH259" i="1"/>
  <c r="Y259" i="1" s="1"/>
  <c r="BN259" i="1"/>
  <c r="AE259" i="1" s="1"/>
  <c r="BC259" i="1"/>
  <c r="BI259" i="1"/>
  <c r="BD259" i="1"/>
  <c r="U259" i="1" s="1"/>
  <c r="BJ259" i="1"/>
  <c r="AA259" i="1" s="1"/>
  <c r="BE259" i="1"/>
  <c r="V259" i="1" s="1"/>
  <c r="BK259" i="1"/>
  <c r="AB259" i="1" s="1"/>
  <c r="AZ259" i="1"/>
  <c r="BF259" i="1"/>
  <c r="W259" i="1" s="1"/>
  <c r="BL259" i="1"/>
  <c r="AC259" i="1" s="1"/>
  <c r="BM259" i="1"/>
  <c r="AD259" i="1" s="1"/>
  <c r="BA259" i="1"/>
  <c r="R259" i="1" s="1"/>
  <c r="BG259" i="1"/>
  <c r="AY259" i="1"/>
  <c r="BE445" i="1"/>
  <c r="V445" i="1" s="1"/>
  <c r="BK445" i="1"/>
  <c r="AB445" i="1" s="1"/>
  <c r="BC445" i="1"/>
  <c r="T445" i="1" s="1"/>
  <c r="BI445" i="1"/>
  <c r="Z445" i="1" s="1"/>
  <c r="BF445" i="1"/>
  <c r="W445" i="1" s="1"/>
  <c r="BN445" i="1"/>
  <c r="AE445" i="1" s="1"/>
  <c r="BG445" i="1"/>
  <c r="BB445" i="1"/>
  <c r="S445" i="1" s="1"/>
  <c r="BD445" i="1"/>
  <c r="BH445" i="1"/>
  <c r="Y445" i="1" s="1"/>
  <c r="BJ445" i="1"/>
  <c r="AA445" i="1" s="1"/>
  <c r="AZ445" i="1"/>
  <c r="BL445" i="1"/>
  <c r="AC445" i="1" s="1"/>
  <c r="BA445" i="1"/>
  <c r="R445" i="1" s="1"/>
  <c r="BM445" i="1"/>
  <c r="AD445" i="1" s="1"/>
  <c r="AY445" i="1"/>
  <c r="BE421" i="1"/>
  <c r="V421" i="1" s="1"/>
  <c r="BK421" i="1"/>
  <c r="AB421" i="1" s="1"/>
  <c r="AZ421" i="1"/>
  <c r="BG421" i="1"/>
  <c r="BN421" i="1"/>
  <c r="AE421" i="1" s="1"/>
  <c r="BD421" i="1"/>
  <c r="U421" i="1" s="1"/>
  <c r="BL421" i="1"/>
  <c r="AC421" i="1" s="1"/>
  <c r="BH421" i="1"/>
  <c r="Y421" i="1" s="1"/>
  <c r="BI421" i="1"/>
  <c r="Z421" i="1" s="1"/>
  <c r="BA421" i="1"/>
  <c r="BB421" i="1"/>
  <c r="S421" i="1" s="1"/>
  <c r="BC421" i="1"/>
  <c r="T421" i="1" s="1"/>
  <c r="BF421" i="1"/>
  <c r="W421" i="1" s="1"/>
  <c r="BJ421" i="1"/>
  <c r="BM421" i="1"/>
  <c r="AD421" i="1" s="1"/>
  <c r="AY421" i="1"/>
  <c r="P421" i="1" s="1"/>
  <c r="BE397" i="1"/>
  <c r="V397" i="1" s="1"/>
  <c r="BK397" i="1"/>
  <c r="AB397" i="1" s="1"/>
  <c r="AZ397" i="1"/>
  <c r="Q397" i="1" s="1"/>
  <c r="BG397" i="1"/>
  <c r="BN397" i="1"/>
  <c r="BD397" i="1"/>
  <c r="U397" i="1" s="1"/>
  <c r="BL397" i="1"/>
  <c r="AC397" i="1" s="1"/>
  <c r="BA397" i="1"/>
  <c r="R397" i="1" s="1"/>
  <c r="BJ397" i="1"/>
  <c r="AA397" i="1" s="1"/>
  <c r="BB397" i="1"/>
  <c r="S397" i="1" s="1"/>
  <c r="BM397" i="1"/>
  <c r="BC397" i="1"/>
  <c r="BF397" i="1"/>
  <c r="W397" i="1" s="1"/>
  <c r="BH397" i="1"/>
  <c r="BI397" i="1"/>
  <c r="Z397" i="1" s="1"/>
  <c r="AY397" i="1"/>
  <c r="P397" i="1" s="1"/>
  <c r="BA367" i="1"/>
  <c r="BG367" i="1"/>
  <c r="X367" i="1" s="1"/>
  <c r="BM367" i="1"/>
  <c r="AD367" i="1" s="1"/>
  <c r="BE367" i="1"/>
  <c r="V367" i="1" s="1"/>
  <c r="BK367" i="1"/>
  <c r="AB367" i="1" s="1"/>
  <c r="BC367" i="1"/>
  <c r="T367" i="1" s="1"/>
  <c r="BL367" i="1"/>
  <c r="BF367" i="1"/>
  <c r="W367" i="1" s="1"/>
  <c r="AZ367" i="1"/>
  <c r="Q367" i="1" s="1"/>
  <c r="BI367" i="1"/>
  <c r="Z367" i="1" s="1"/>
  <c r="BJ367" i="1"/>
  <c r="AA367" i="1" s="1"/>
  <c r="BN367" i="1"/>
  <c r="BB367" i="1"/>
  <c r="S367" i="1" s="1"/>
  <c r="BD367" i="1"/>
  <c r="U367" i="1" s="1"/>
  <c r="BH367" i="1"/>
  <c r="AY367" i="1"/>
  <c r="P367" i="1" s="1"/>
  <c r="BB343" i="1"/>
  <c r="S343" i="1" s="1"/>
  <c r="BH343" i="1"/>
  <c r="Y343" i="1" s="1"/>
  <c r="BN343" i="1"/>
  <c r="AE343" i="1" s="1"/>
  <c r="BD343" i="1"/>
  <c r="U343" i="1" s="1"/>
  <c r="BK343" i="1"/>
  <c r="AB343" i="1" s="1"/>
  <c r="BE343" i="1"/>
  <c r="V343" i="1" s="1"/>
  <c r="BL343" i="1"/>
  <c r="AC343" i="1" s="1"/>
  <c r="BA343" i="1"/>
  <c r="BI343" i="1"/>
  <c r="BC343" i="1"/>
  <c r="BF343" i="1"/>
  <c r="W343" i="1" s="1"/>
  <c r="BG343" i="1"/>
  <c r="BM343" i="1"/>
  <c r="AD343" i="1" s="1"/>
  <c r="BJ343" i="1"/>
  <c r="AZ343" i="1"/>
  <c r="Q343" i="1" s="1"/>
  <c r="AY343" i="1"/>
  <c r="P343" i="1" s="1"/>
  <c r="BE318" i="1"/>
  <c r="V318" i="1" s="1"/>
  <c r="BK318" i="1"/>
  <c r="AB318" i="1" s="1"/>
  <c r="BD318" i="1"/>
  <c r="U318" i="1" s="1"/>
  <c r="BL318" i="1"/>
  <c r="BB318" i="1"/>
  <c r="S318" i="1" s="1"/>
  <c r="BI318" i="1"/>
  <c r="Z318" i="1" s="1"/>
  <c r="BC318" i="1"/>
  <c r="BN318" i="1"/>
  <c r="AE318" i="1" s="1"/>
  <c r="BF318" i="1"/>
  <c r="W318" i="1" s="1"/>
  <c r="BG318" i="1"/>
  <c r="X318" i="1" s="1"/>
  <c r="BH318" i="1"/>
  <c r="AZ318" i="1"/>
  <c r="Q318" i="1" s="1"/>
  <c r="BJ318" i="1"/>
  <c r="BA318" i="1"/>
  <c r="BM318" i="1"/>
  <c r="AD318" i="1" s="1"/>
  <c r="AY318" i="1"/>
  <c r="BA294" i="1"/>
  <c r="BG294" i="1"/>
  <c r="BM294" i="1"/>
  <c r="AD294" i="1" s="1"/>
  <c r="BE294" i="1"/>
  <c r="BK294" i="1"/>
  <c r="AB294" i="1" s="1"/>
  <c r="BC294" i="1"/>
  <c r="T294" i="1" s="1"/>
  <c r="BL294" i="1"/>
  <c r="AC294" i="1" s="1"/>
  <c r="AZ294" i="1"/>
  <c r="Q294" i="1" s="1"/>
  <c r="BI294" i="1"/>
  <c r="Z294" i="1" s="1"/>
  <c r="BJ294" i="1"/>
  <c r="AA294" i="1" s="1"/>
  <c r="BN294" i="1"/>
  <c r="AE294" i="1" s="1"/>
  <c r="BB294" i="1"/>
  <c r="S294" i="1" s="1"/>
  <c r="BD294" i="1"/>
  <c r="U294" i="1" s="1"/>
  <c r="BF294" i="1"/>
  <c r="W294" i="1" s="1"/>
  <c r="BH294" i="1"/>
  <c r="Y294" i="1" s="1"/>
  <c r="AY294" i="1"/>
  <c r="P294" i="1" s="1"/>
  <c r="BE260" i="1"/>
  <c r="V260" i="1" s="1"/>
  <c r="BK260" i="1"/>
  <c r="AB260" i="1" s="1"/>
  <c r="AZ260" i="1"/>
  <c r="Q260" i="1" s="1"/>
  <c r="BF260" i="1"/>
  <c r="BL260" i="1"/>
  <c r="AC260" i="1" s="1"/>
  <c r="BA260" i="1"/>
  <c r="R260" i="1" s="1"/>
  <c r="BG260" i="1"/>
  <c r="BM260" i="1"/>
  <c r="AD260" i="1" s="1"/>
  <c r="BB260" i="1"/>
  <c r="S260" i="1" s="1"/>
  <c r="BH260" i="1"/>
  <c r="BN260" i="1"/>
  <c r="AE260" i="1" s="1"/>
  <c r="BC260" i="1"/>
  <c r="T260" i="1" s="1"/>
  <c r="BI260" i="1"/>
  <c r="Z260" i="1" s="1"/>
  <c r="BJ260" i="1"/>
  <c r="BD260" i="1"/>
  <c r="AY260" i="1"/>
  <c r="P260" i="1" s="1"/>
  <c r="BB438" i="1"/>
  <c r="S438" i="1" s="1"/>
  <c r="BH438" i="1"/>
  <c r="Y438" i="1" s="1"/>
  <c r="BN438" i="1"/>
  <c r="BD438" i="1"/>
  <c r="U438" i="1" s="1"/>
  <c r="BK438" i="1"/>
  <c r="BA438" i="1"/>
  <c r="BI438" i="1"/>
  <c r="Z438" i="1" s="1"/>
  <c r="AZ438" i="1"/>
  <c r="Q438" i="1" s="1"/>
  <c r="BL438" i="1"/>
  <c r="BC438" i="1"/>
  <c r="T438" i="1" s="1"/>
  <c r="BM438" i="1"/>
  <c r="AD438" i="1" s="1"/>
  <c r="BE438" i="1"/>
  <c r="V438" i="1" s="1"/>
  <c r="AY438" i="1"/>
  <c r="P438" i="1" s="1"/>
  <c r="BF438" i="1"/>
  <c r="W438" i="1" s="1"/>
  <c r="BG438" i="1"/>
  <c r="X438" i="1" s="1"/>
  <c r="BJ438" i="1"/>
  <c r="AA438" i="1" s="1"/>
  <c r="BB414" i="1"/>
  <c r="BH414" i="1"/>
  <c r="Y414" i="1" s="1"/>
  <c r="BN414" i="1"/>
  <c r="AE414" i="1" s="1"/>
  <c r="BD414" i="1"/>
  <c r="U414" i="1" s="1"/>
  <c r="BK414" i="1"/>
  <c r="AB414" i="1" s="1"/>
  <c r="BA414" i="1"/>
  <c r="R414" i="1" s="1"/>
  <c r="BI414" i="1"/>
  <c r="Z414" i="1" s="1"/>
  <c r="BE414" i="1"/>
  <c r="BF414" i="1"/>
  <c r="W414" i="1" s="1"/>
  <c r="BG414" i="1"/>
  <c r="X414" i="1" s="1"/>
  <c r="AY414" i="1"/>
  <c r="BJ414" i="1"/>
  <c r="AA414" i="1" s="1"/>
  <c r="BL414" i="1"/>
  <c r="AC414" i="1" s="1"/>
  <c r="BM414" i="1"/>
  <c r="AZ414" i="1"/>
  <c r="Q414" i="1" s="1"/>
  <c r="BC414" i="1"/>
  <c r="T414" i="1" s="1"/>
  <c r="BD366" i="1"/>
  <c r="U366" i="1" s="1"/>
  <c r="BJ366" i="1"/>
  <c r="BB366" i="1"/>
  <c r="BH366" i="1"/>
  <c r="Y366" i="1" s="1"/>
  <c r="BN366" i="1"/>
  <c r="AE366" i="1" s="1"/>
  <c r="AZ366" i="1"/>
  <c r="BI366" i="1"/>
  <c r="Z366" i="1" s="1"/>
  <c r="BC366" i="1"/>
  <c r="T366" i="1" s="1"/>
  <c r="BL366" i="1"/>
  <c r="AC366" i="1" s="1"/>
  <c r="BF366" i="1"/>
  <c r="W366" i="1" s="1"/>
  <c r="BG366" i="1"/>
  <c r="X366" i="1" s="1"/>
  <c r="BK366" i="1"/>
  <c r="AB366" i="1" s="1"/>
  <c r="BM366" i="1"/>
  <c r="AY366" i="1"/>
  <c r="BA366" i="1"/>
  <c r="R366" i="1" s="1"/>
  <c r="BE366" i="1"/>
  <c r="V366" i="1" s="1"/>
  <c r="BE256" i="1"/>
  <c r="BK256" i="1"/>
  <c r="AB256" i="1" s="1"/>
  <c r="AZ256" i="1"/>
  <c r="Q256" i="1" s="1"/>
  <c r="BF256" i="1"/>
  <c r="BL256" i="1"/>
  <c r="AC256" i="1" s="1"/>
  <c r="BA256" i="1"/>
  <c r="R256" i="1" s="1"/>
  <c r="BG256" i="1"/>
  <c r="X256" i="1" s="1"/>
  <c r="BM256" i="1"/>
  <c r="AD256" i="1" s="1"/>
  <c r="BB256" i="1"/>
  <c r="S256" i="1" s="1"/>
  <c r="BH256" i="1"/>
  <c r="BN256" i="1"/>
  <c r="BC256" i="1"/>
  <c r="T256" i="1" s="1"/>
  <c r="BI256" i="1"/>
  <c r="Z256" i="1" s="1"/>
  <c r="BD256" i="1"/>
  <c r="U256" i="1" s="1"/>
  <c r="BJ256" i="1"/>
  <c r="AA256" i="1" s="1"/>
  <c r="AY256" i="1"/>
  <c r="P256" i="1" s="1"/>
  <c r="BE423" i="1"/>
  <c r="V423" i="1" s="1"/>
  <c r="BK423" i="1"/>
  <c r="BF423" i="1"/>
  <c r="W423" i="1" s="1"/>
  <c r="BM423" i="1"/>
  <c r="AD423" i="1" s="1"/>
  <c r="BC423" i="1"/>
  <c r="T423" i="1" s="1"/>
  <c r="BJ423" i="1"/>
  <c r="AA423" i="1" s="1"/>
  <c r="AZ423" i="1"/>
  <c r="BI423" i="1"/>
  <c r="Z423" i="1" s="1"/>
  <c r="BA423" i="1"/>
  <c r="R423" i="1" s="1"/>
  <c r="BL423" i="1"/>
  <c r="AC423" i="1" s="1"/>
  <c r="BB423" i="1"/>
  <c r="S423" i="1" s="1"/>
  <c r="BD423" i="1"/>
  <c r="BG423" i="1"/>
  <c r="BH423" i="1"/>
  <c r="AY423" i="1"/>
  <c r="P423" i="1" s="1"/>
  <c r="BN423" i="1"/>
  <c r="AE423" i="1" s="1"/>
  <c r="BE405" i="1"/>
  <c r="V405" i="1" s="1"/>
  <c r="BK405" i="1"/>
  <c r="AB405" i="1" s="1"/>
  <c r="BB405" i="1"/>
  <c r="S405" i="1" s="1"/>
  <c r="BI405" i="1"/>
  <c r="Z405" i="1" s="1"/>
  <c r="AZ405" i="1"/>
  <c r="Q405" i="1" s="1"/>
  <c r="BG405" i="1"/>
  <c r="X405" i="1" s="1"/>
  <c r="BN405" i="1"/>
  <c r="BJ405" i="1"/>
  <c r="BA405" i="1"/>
  <c r="R405" i="1" s="1"/>
  <c r="BL405" i="1"/>
  <c r="AC405" i="1" s="1"/>
  <c r="BM405" i="1"/>
  <c r="AD405" i="1" s="1"/>
  <c r="BC405" i="1"/>
  <c r="BD405" i="1"/>
  <c r="U405" i="1" s="1"/>
  <c r="AY405" i="1"/>
  <c r="P405" i="1" s="1"/>
  <c r="BF405" i="1"/>
  <c r="BH405" i="1"/>
  <c r="Y405" i="1" s="1"/>
  <c r="BE399" i="1"/>
  <c r="V399" i="1" s="1"/>
  <c r="BK399" i="1"/>
  <c r="AB399" i="1" s="1"/>
  <c r="BF399" i="1"/>
  <c r="W399" i="1" s="1"/>
  <c r="BM399" i="1"/>
  <c r="AD399" i="1" s="1"/>
  <c r="BC399" i="1"/>
  <c r="BJ399" i="1"/>
  <c r="AA399" i="1" s="1"/>
  <c r="BB399" i="1"/>
  <c r="BN399" i="1"/>
  <c r="AE399" i="1" s="1"/>
  <c r="BD399" i="1"/>
  <c r="U399" i="1" s="1"/>
  <c r="BG399" i="1"/>
  <c r="BH399" i="1"/>
  <c r="Y399" i="1" s="1"/>
  <c r="BI399" i="1"/>
  <c r="Z399" i="1" s="1"/>
  <c r="BL399" i="1"/>
  <c r="AC399" i="1" s="1"/>
  <c r="AY399" i="1"/>
  <c r="P399" i="1" s="1"/>
  <c r="AZ399" i="1"/>
  <c r="Q399" i="1" s="1"/>
  <c r="BA399" i="1"/>
  <c r="R399" i="1" s="1"/>
  <c r="BE387" i="1"/>
  <c r="BK387" i="1"/>
  <c r="BF387" i="1"/>
  <c r="W387" i="1" s="1"/>
  <c r="BM387" i="1"/>
  <c r="BC387" i="1"/>
  <c r="T387" i="1" s="1"/>
  <c r="BJ387" i="1"/>
  <c r="AA387" i="1" s="1"/>
  <c r="AZ387" i="1"/>
  <c r="BI387" i="1"/>
  <c r="Z387" i="1" s="1"/>
  <c r="BA387" i="1"/>
  <c r="R387" i="1" s="1"/>
  <c r="BL387" i="1"/>
  <c r="AC387" i="1" s="1"/>
  <c r="BG387" i="1"/>
  <c r="BH387" i="1"/>
  <c r="Y387" i="1" s="1"/>
  <c r="BN387" i="1"/>
  <c r="AE387" i="1" s="1"/>
  <c r="AY387" i="1"/>
  <c r="P387" i="1" s="1"/>
  <c r="BB387" i="1"/>
  <c r="S387" i="1" s="1"/>
  <c r="BD387" i="1"/>
  <c r="U387" i="1" s="1"/>
  <c r="BE381" i="1"/>
  <c r="V381" i="1" s="1"/>
  <c r="BK381" i="1"/>
  <c r="AB381" i="1" s="1"/>
  <c r="BB381" i="1"/>
  <c r="BI381" i="1"/>
  <c r="Z381" i="1" s="1"/>
  <c r="AZ381" i="1"/>
  <c r="Q381" i="1" s="1"/>
  <c r="BG381" i="1"/>
  <c r="X381" i="1" s="1"/>
  <c r="BN381" i="1"/>
  <c r="BC381" i="1"/>
  <c r="BM381" i="1"/>
  <c r="AD381" i="1" s="1"/>
  <c r="BD381" i="1"/>
  <c r="U381" i="1" s="1"/>
  <c r="BA381" i="1"/>
  <c r="R381" i="1" s="1"/>
  <c r="BF381" i="1"/>
  <c r="W381" i="1" s="1"/>
  <c r="BH381" i="1"/>
  <c r="AY381" i="1"/>
  <c r="P381" i="1" s="1"/>
  <c r="BJ381" i="1"/>
  <c r="AA381" i="1" s="1"/>
  <c r="BL381" i="1"/>
  <c r="AC381" i="1" s="1"/>
  <c r="BE375" i="1"/>
  <c r="V375" i="1" s="1"/>
  <c r="BK375" i="1"/>
  <c r="AB375" i="1" s="1"/>
  <c r="BF375" i="1"/>
  <c r="W375" i="1" s="1"/>
  <c r="BM375" i="1"/>
  <c r="BA375" i="1"/>
  <c r="R375" i="1" s="1"/>
  <c r="BH375" i="1"/>
  <c r="Y375" i="1" s="1"/>
  <c r="BC375" i="1"/>
  <c r="T375" i="1" s="1"/>
  <c r="BJ375" i="1"/>
  <c r="AA375" i="1" s="1"/>
  <c r="BL375" i="1"/>
  <c r="AC375" i="1" s="1"/>
  <c r="AZ375" i="1"/>
  <c r="BN375" i="1"/>
  <c r="AE375" i="1" s="1"/>
  <c r="BG375" i="1"/>
  <c r="X375" i="1" s="1"/>
  <c r="BI375" i="1"/>
  <c r="Z375" i="1" s="1"/>
  <c r="AY375" i="1"/>
  <c r="BB375" i="1"/>
  <c r="BD375" i="1"/>
  <c r="U375" i="1" s="1"/>
  <c r="BA369" i="1"/>
  <c r="R369" i="1" s="1"/>
  <c r="BG369" i="1"/>
  <c r="X369" i="1" s="1"/>
  <c r="BM369" i="1"/>
  <c r="BE369" i="1"/>
  <c r="V369" i="1" s="1"/>
  <c r="BK369" i="1"/>
  <c r="AB369" i="1" s="1"/>
  <c r="AZ369" i="1"/>
  <c r="BI369" i="1"/>
  <c r="Z369" i="1" s="1"/>
  <c r="BC369" i="1"/>
  <c r="BL369" i="1"/>
  <c r="AC369" i="1" s="1"/>
  <c r="BF369" i="1"/>
  <c r="W369" i="1" s="1"/>
  <c r="BB369" i="1"/>
  <c r="BD369" i="1"/>
  <c r="U369" i="1" s="1"/>
  <c r="BH369" i="1"/>
  <c r="Y369" i="1" s="1"/>
  <c r="AY369" i="1"/>
  <c r="BJ369" i="1"/>
  <c r="BN369" i="1"/>
  <c r="AE369" i="1" s="1"/>
  <c r="BA363" i="1"/>
  <c r="R363" i="1" s="1"/>
  <c r="BG363" i="1"/>
  <c r="X363" i="1" s="1"/>
  <c r="BM363" i="1"/>
  <c r="AD363" i="1" s="1"/>
  <c r="BE363" i="1"/>
  <c r="V363" i="1" s="1"/>
  <c r="BK363" i="1"/>
  <c r="AZ363" i="1"/>
  <c r="Q363" i="1" s="1"/>
  <c r="BI363" i="1"/>
  <c r="Z363" i="1" s="1"/>
  <c r="BB363" i="1"/>
  <c r="S363" i="1" s="1"/>
  <c r="BC363" i="1"/>
  <c r="T363" i="1" s="1"/>
  <c r="BL363" i="1"/>
  <c r="BF363" i="1"/>
  <c r="BD363" i="1"/>
  <c r="BH363" i="1"/>
  <c r="BJ363" i="1"/>
  <c r="AA363" i="1" s="1"/>
  <c r="BN363" i="1"/>
  <c r="AY363" i="1"/>
  <c r="P363" i="1" s="1"/>
  <c r="BA357" i="1"/>
  <c r="R357" i="1" s="1"/>
  <c r="BG357" i="1"/>
  <c r="X357" i="1" s="1"/>
  <c r="BM357" i="1"/>
  <c r="AD357" i="1" s="1"/>
  <c r="BB357" i="1"/>
  <c r="S357" i="1" s="1"/>
  <c r="BH357" i="1"/>
  <c r="BN357" i="1"/>
  <c r="BE357" i="1"/>
  <c r="V357" i="1" s="1"/>
  <c r="BK357" i="1"/>
  <c r="AB357" i="1" s="1"/>
  <c r="AZ357" i="1"/>
  <c r="Q357" i="1" s="1"/>
  <c r="BL357" i="1"/>
  <c r="BC357" i="1"/>
  <c r="BD357" i="1"/>
  <c r="BI357" i="1"/>
  <c r="Z357" i="1" s="1"/>
  <c r="BF357" i="1"/>
  <c r="W357" i="1" s="1"/>
  <c r="BJ357" i="1"/>
  <c r="AA357" i="1" s="1"/>
  <c r="AY357" i="1"/>
  <c r="P357" i="1" s="1"/>
  <c r="BA351" i="1"/>
  <c r="R351" i="1" s="1"/>
  <c r="BG351" i="1"/>
  <c r="X351" i="1" s="1"/>
  <c r="BM351" i="1"/>
  <c r="AD351" i="1" s="1"/>
  <c r="BB351" i="1"/>
  <c r="S351" i="1" s="1"/>
  <c r="BH351" i="1"/>
  <c r="Y351" i="1" s="1"/>
  <c r="BN351" i="1"/>
  <c r="AE351" i="1" s="1"/>
  <c r="BE351" i="1"/>
  <c r="BK351" i="1"/>
  <c r="AB351" i="1" s="1"/>
  <c r="BF351" i="1"/>
  <c r="BI351" i="1"/>
  <c r="Z351" i="1" s="1"/>
  <c r="BJ351" i="1"/>
  <c r="AA351" i="1" s="1"/>
  <c r="BC351" i="1"/>
  <c r="T351" i="1" s="1"/>
  <c r="BL351" i="1"/>
  <c r="AZ351" i="1"/>
  <c r="Q351" i="1" s="1"/>
  <c r="BD351" i="1"/>
  <c r="U351" i="1" s="1"/>
  <c r="AY351" i="1"/>
  <c r="P351" i="1" s="1"/>
  <c r="BB345" i="1"/>
  <c r="S345" i="1" s="1"/>
  <c r="BH345" i="1"/>
  <c r="BN345" i="1"/>
  <c r="AE345" i="1" s="1"/>
  <c r="BC345" i="1"/>
  <c r="T345" i="1" s="1"/>
  <c r="BJ345" i="1"/>
  <c r="BD345" i="1"/>
  <c r="U345" i="1" s="1"/>
  <c r="BK345" i="1"/>
  <c r="AB345" i="1" s="1"/>
  <c r="AZ345" i="1"/>
  <c r="Q345" i="1" s="1"/>
  <c r="BG345" i="1"/>
  <c r="X345" i="1" s="1"/>
  <c r="BA345" i="1"/>
  <c r="BE345" i="1"/>
  <c r="V345" i="1" s="1"/>
  <c r="BF345" i="1"/>
  <c r="W345" i="1" s="1"/>
  <c r="BL345" i="1"/>
  <c r="BI345" i="1"/>
  <c r="BM345" i="1"/>
  <c r="AD345" i="1" s="1"/>
  <c r="AY345" i="1"/>
  <c r="BB339" i="1"/>
  <c r="S339" i="1" s="1"/>
  <c r="BH339" i="1"/>
  <c r="BN339" i="1"/>
  <c r="AE339" i="1" s="1"/>
  <c r="BF339" i="1"/>
  <c r="W339" i="1" s="1"/>
  <c r="BM339" i="1"/>
  <c r="AZ339" i="1"/>
  <c r="Q339" i="1" s="1"/>
  <c r="BG339" i="1"/>
  <c r="BD339" i="1"/>
  <c r="U339" i="1" s="1"/>
  <c r="BK339" i="1"/>
  <c r="BE339" i="1"/>
  <c r="BI339" i="1"/>
  <c r="Z339" i="1" s="1"/>
  <c r="BJ339" i="1"/>
  <c r="AA339" i="1" s="1"/>
  <c r="BA339" i="1"/>
  <c r="R339" i="1" s="1"/>
  <c r="BC339" i="1"/>
  <c r="T339" i="1" s="1"/>
  <c r="AY339" i="1"/>
  <c r="P339" i="1" s="1"/>
  <c r="BL339" i="1"/>
  <c r="AC339" i="1" s="1"/>
  <c r="BB333" i="1"/>
  <c r="BH333" i="1"/>
  <c r="Y333" i="1" s="1"/>
  <c r="BN333" i="1"/>
  <c r="AE333" i="1" s="1"/>
  <c r="BC333" i="1"/>
  <c r="BJ333" i="1"/>
  <c r="BD333" i="1"/>
  <c r="U333" i="1" s="1"/>
  <c r="BK333" i="1"/>
  <c r="AB333" i="1" s="1"/>
  <c r="AZ333" i="1"/>
  <c r="Q333" i="1" s="1"/>
  <c r="BG333" i="1"/>
  <c r="X333" i="1" s="1"/>
  <c r="BI333" i="1"/>
  <c r="Z333" i="1" s="1"/>
  <c r="BL333" i="1"/>
  <c r="BM333" i="1"/>
  <c r="AD333" i="1" s="1"/>
  <c r="BA333" i="1"/>
  <c r="BE333" i="1"/>
  <c r="V333" i="1" s="1"/>
  <c r="AY333" i="1"/>
  <c r="P333" i="1" s="1"/>
  <c r="BF333" i="1"/>
  <c r="W333" i="1" s="1"/>
  <c r="BB327" i="1"/>
  <c r="S327" i="1" s="1"/>
  <c r="BH327" i="1"/>
  <c r="BN327" i="1"/>
  <c r="AE327" i="1" s="1"/>
  <c r="BF327" i="1"/>
  <c r="W327" i="1" s="1"/>
  <c r="BM327" i="1"/>
  <c r="AD327" i="1" s="1"/>
  <c r="AZ327" i="1"/>
  <c r="Q327" i="1" s="1"/>
  <c r="BG327" i="1"/>
  <c r="X327" i="1" s="1"/>
  <c r="BD327" i="1"/>
  <c r="U327" i="1" s="1"/>
  <c r="BK327" i="1"/>
  <c r="AB327" i="1" s="1"/>
  <c r="BL327" i="1"/>
  <c r="BA327" i="1"/>
  <c r="R327" i="1" s="1"/>
  <c r="BC327" i="1"/>
  <c r="T327" i="1" s="1"/>
  <c r="BE327" i="1"/>
  <c r="V327" i="1" s="1"/>
  <c r="BI327" i="1"/>
  <c r="BJ327" i="1"/>
  <c r="AY327" i="1"/>
  <c r="BE320" i="1"/>
  <c r="V320" i="1" s="1"/>
  <c r="BK320" i="1"/>
  <c r="AB320" i="1" s="1"/>
  <c r="BC320" i="1"/>
  <c r="T320" i="1" s="1"/>
  <c r="BJ320" i="1"/>
  <c r="AA320" i="1" s="1"/>
  <c r="BA320" i="1"/>
  <c r="BH320" i="1"/>
  <c r="Y320" i="1" s="1"/>
  <c r="BF320" i="1"/>
  <c r="W320" i="1" s="1"/>
  <c r="BG320" i="1"/>
  <c r="X320" i="1" s="1"/>
  <c r="BI320" i="1"/>
  <c r="AZ320" i="1"/>
  <c r="Q320" i="1" s="1"/>
  <c r="BL320" i="1"/>
  <c r="AC320" i="1" s="1"/>
  <c r="BB320" i="1"/>
  <c r="S320" i="1" s="1"/>
  <c r="BM320" i="1"/>
  <c r="AD320" i="1" s="1"/>
  <c r="BD320" i="1"/>
  <c r="BN320" i="1"/>
  <c r="AE320" i="1" s="1"/>
  <c r="AY320" i="1"/>
  <c r="P320" i="1" s="1"/>
  <c r="BE314" i="1"/>
  <c r="V314" i="1" s="1"/>
  <c r="BK314" i="1"/>
  <c r="AB314" i="1" s="1"/>
  <c r="AZ314" i="1"/>
  <c r="Q314" i="1" s="1"/>
  <c r="BG314" i="1"/>
  <c r="X314" i="1" s="1"/>
  <c r="BN314" i="1"/>
  <c r="AE314" i="1" s="1"/>
  <c r="BD314" i="1"/>
  <c r="BL314" i="1"/>
  <c r="BI314" i="1"/>
  <c r="BA314" i="1"/>
  <c r="R314" i="1" s="1"/>
  <c r="BJ314" i="1"/>
  <c r="AA314" i="1" s="1"/>
  <c r="BB314" i="1"/>
  <c r="S314" i="1" s="1"/>
  <c r="BM314" i="1"/>
  <c r="AD314" i="1" s="1"/>
  <c r="BC314" i="1"/>
  <c r="T314" i="1" s="1"/>
  <c r="BF314" i="1"/>
  <c r="W314" i="1" s="1"/>
  <c r="BH314" i="1"/>
  <c r="Y314" i="1" s="1"/>
  <c r="AY314" i="1"/>
  <c r="P314" i="1" s="1"/>
  <c r="BE308" i="1"/>
  <c r="BK308" i="1"/>
  <c r="AB308" i="1" s="1"/>
  <c r="BC308" i="1"/>
  <c r="T308" i="1" s="1"/>
  <c r="BJ308" i="1"/>
  <c r="AA308" i="1" s="1"/>
  <c r="BA308" i="1"/>
  <c r="BH308" i="1"/>
  <c r="Y308" i="1" s="1"/>
  <c r="BB308" i="1"/>
  <c r="BM308" i="1"/>
  <c r="AD308" i="1" s="1"/>
  <c r="BD308" i="1"/>
  <c r="U308" i="1" s="1"/>
  <c r="BN308" i="1"/>
  <c r="AE308" i="1" s="1"/>
  <c r="BF308" i="1"/>
  <c r="W308" i="1" s="1"/>
  <c r="BG308" i="1"/>
  <c r="X308" i="1" s="1"/>
  <c r="BI308" i="1"/>
  <c r="Z308" i="1" s="1"/>
  <c r="AZ308" i="1"/>
  <c r="Q308" i="1" s="1"/>
  <c r="AY308" i="1"/>
  <c r="BL308" i="1"/>
  <c r="AC308" i="1" s="1"/>
  <c r="BE302" i="1"/>
  <c r="V302" i="1" s="1"/>
  <c r="BK302" i="1"/>
  <c r="AB302" i="1" s="1"/>
  <c r="AZ302" i="1"/>
  <c r="Q302" i="1" s="1"/>
  <c r="BG302" i="1"/>
  <c r="BN302" i="1"/>
  <c r="AE302" i="1" s="1"/>
  <c r="BD302" i="1"/>
  <c r="U302" i="1" s="1"/>
  <c r="BL302" i="1"/>
  <c r="AC302" i="1" s="1"/>
  <c r="BF302" i="1"/>
  <c r="W302" i="1" s="1"/>
  <c r="BH302" i="1"/>
  <c r="BI302" i="1"/>
  <c r="Z302" i="1" s="1"/>
  <c r="BA302" i="1"/>
  <c r="R302" i="1" s="1"/>
  <c r="BJ302" i="1"/>
  <c r="AA302" i="1" s="1"/>
  <c r="BB302" i="1"/>
  <c r="S302" i="1" s="1"/>
  <c r="BM302" i="1"/>
  <c r="AD302" i="1" s="1"/>
  <c r="BC302" i="1"/>
  <c r="T302" i="1" s="1"/>
  <c r="AY302" i="1"/>
  <c r="BA296" i="1"/>
  <c r="R296" i="1" s="1"/>
  <c r="BG296" i="1"/>
  <c r="BM296" i="1"/>
  <c r="AD296" i="1" s="1"/>
  <c r="BE296" i="1"/>
  <c r="V296" i="1" s="1"/>
  <c r="BK296" i="1"/>
  <c r="AB296" i="1" s="1"/>
  <c r="AZ296" i="1"/>
  <c r="Q296" i="1" s="1"/>
  <c r="BI296" i="1"/>
  <c r="Z296" i="1" s="1"/>
  <c r="BF296" i="1"/>
  <c r="BH296" i="1"/>
  <c r="Y296" i="1" s="1"/>
  <c r="BJ296" i="1"/>
  <c r="BL296" i="1"/>
  <c r="BB296" i="1"/>
  <c r="S296" i="1" s="1"/>
  <c r="BN296" i="1"/>
  <c r="AE296" i="1" s="1"/>
  <c r="BC296" i="1"/>
  <c r="T296" i="1" s="1"/>
  <c r="BD296" i="1"/>
  <c r="AY296" i="1"/>
  <c r="P296" i="1" s="1"/>
  <c r="BA290" i="1"/>
  <c r="R290" i="1" s="1"/>
  <c r="BG290" i="1"/>
  <c r="X290" i="1" s="1"/>
  <c r="BM290" i="1"/>
  <c r="BE290" i="1"/>
  <c r="V290" i="1" s="1"/>
  <c r="BK290" i="1"/>
  <c r="AB290" i="1" s="1"/>
  <c r="AZ290" i="1"/>
  <c r="Q290" i="1" s="1"/>
  <c r="BI290" i="1"/>
  <c r="Z290" i="1" s="1"/>
  <c r="BF290" i="1"/>
  <c r="BC290" i="1"/>
  <c r="T290" i="1" s="1"/>
  <c r="BD290" i="1"/>
  <c r="BH290" i="1"/>
  <c r="Y290" i="1" s="1"/>
  <c r="BJ290" i="1"/>
  <c r="BL290" i="1"/>
  <c r="BN290" i="1"/>
  <c r="BB290" i="1"/>
  <c r="S290" i="1" s="1"/>
  <c r="AY290" i="1"/>
  <c r="P290" i="1" s="1"/>
  <c r="BE284" i="1"/>
  <c r="V284" i="1" s="1"/>
  <c r="BK284" i="1"/>
  <c r="AB284" i="1" s="1"/>
  <c r="AZ284" i="1"/>
  <c r="Q284" i="1" s="1"/>
  <c r="BF284" i="1"/>
  <c r="BL284" i="1"/>
  <c r="BB284" i="1"/>
  <c r="BH284" i="1"/>
  <c r="Y284" i="1" s="1"/>
  <c r="BN284" i="1"/>
  <c r="AE284" i="1" s="1"/>
  <c r="BC284" i="1"/>
  <c r="T284" i="1" s="1"/>
  <c r="BI284" i="1"/>
  <c r="Z284" i="1" s="1"/>
  <c r="BJ284" i="1"/>
  <c r="BM284" i="1"/>
  <c r="AD284" i="1" s="1"/>
  <c r="BA284" i="1"/>
  <c r="BD284" i="1"/>
  <c r="U284" i="1" s="1"/>
  <c r="BG284" i="1"/>
  <c r="X284" i="1" s="1"/>
  <c r="AY284" i="1"/>
  <c r="P284" i="1" s="1"/>
  <c r="BE278" i="1"/>
  <c r="V278" i="1" s="1"/>
  <c r="BK278" i="1"/>
  <c r="AZ278" i="1"/>
  <c r="Q278" i="1" s="1"/>
  <c r="BF278" i="1"/>
  <c r="W278" i="1" s="1"/>
  <c r="BL278" i="1"/>
  <c r="AC278" i="1" s="1"/>
  <c r="BB278" i="1"/>
  <c r="BH278" i="1"/>
  <c r="Y278" i="1" s="1"/>
  <c r="BN278" i="1"/>
  <c r="AE278" i="1" s="1"/>
  <c r="BC278" i="1"/>
  <c r="BI278" i="1"/>
  <c r="BJ278" i="1"/>
  <c r="AA278" i="1" s="1"/>
  <c r="BD278" i="1"/>
  <c r="U278" i="1" s="1"/>
  <c r="BA278" i="1"/>
  <c r="BG278" i="1"/>
  <c r="X278" i="1" s="1"/>
  <c r="BM278" i="1"/>
  <c r="AD278" i="1" s="1"/>
  <c r="AY278" i="1"/>
  <c r="P278" i="1" s="1"/>
  <c r="BE272" i="1"/>
  <c r="V272" i="1" s="1"/>
  <c r="BK272" i="1"/>
  <c r="AZ272" i="1"/>
  <c r="BF272" i="1"/>
  <c r="W272" i="1" s="1"/>
  <c r="BL272" i="1"/>
  <c r="AC272" i="1" s="1"/>
  <c r="BB272" i="1"/>
  <c r="S272" i="1" s="1"/>
  <c r="BH272" i="1"/>
  <c r="BN272" i="1"/>
  <c r="AE272" i="1" s="1"/>
  <c r="BC272" i="1"/>
  <c r="BI272" i="1"/>
  <c r="BJ272" i="1"/>
  <c r="AA272" i="1" s="1"/>
  <c r="BM272" i="1"/>
  <c r="AD272" i="1" s="1"/>
  <c r="BD272" i="1"/>
  <c r="U272" i="1" s="1"/>
  <c r="BG272" i="1"/>
  <c r="BA272" i="1"/>
  <c r="R272" i="1" s="1"/>
  <c r="AY272" i="1"/>
  <c r="P272" i="1" s="1"/>
  <c r="BE439" i="1"/>
  <c r="V439" i="1" s="1"/>
  <c r="BK439" i="1"/>
  <c r="AB439" i="1" s="1"/>
  <c r="BC439" i="1"/>
  <c r="T439" i="1" s="1"/>
  <c r="BJ439" i="1"/>
  <c r="AA439" i="1" s="1"/>
  <c r="BA439" i="1"/>
  <c r="BH439" i="1"/>
  <c r="BG439" i="1"/>
  <c r="X439" i="1" s="1"/>
  <c r="BI439" i="1"/>
  <c r="Z439" i="1" s="1"/>
  <c r="BD439" i="1"/>
  <c r="U439" i="1" s="1"/>
  <c r="BF439" i="1"/>
  <c r="BL439" i="1"/>
  <c r="AC439" i="1" s="1"/>
  <c r="BM439" i="1"/>
  <c r="AD439" i="1" s="1"/>
  <c r="AZ439" i="1"/>
  <c r="Q439" i="1" s="1"/>
  <c r="BN439" i="1"/>
  <c r="AE439" i="1" s="1"/>
  <c r="BB439" i="1"/>
  <c r="AY439" i="1"/>
  <c r="P439" i="1" s="1"/>
  <c r="BE403" i="1"/>
  <c r="BK403" i="1"/>
  <c r="AB403" i="1" s="1"/>
  <c r="BC403" i="1"/>
  <c r="T403" i="1" s="1"/>
  <c r="BJ403" i="1"/>
  <c r="AA403" i="1" s="1"/>
  <c r="BA403" i="1"/>
  <c r="R403" i="1" s="1"/>
  <c r="BH403" i="1"/>
  <c r="Y403" i="1" s="1"/>
  <c r="BG403" i="1"/>
  <c r="X403" i="1" s="1"/>
  <c r="BI403" i="1"/>
  <c r="Z403" i="1" s="1"/>
  <c r="BL403" i="1"/>
  <c r="AC403" i="1" s="1"/>
  <c r="BM403" i="1"/>
  <c r="AD403" i="1" s="1"/>
  <c r="AZ403" i="1"/>
  <c r="Q403" i="1" s="1"/>
  <c r="BN403" i="1"/>
  <c r="AE403" i="1" s="1"/>
  <c r="BB403" i="1"/>
  <c r="S403" i="1" s="1"/>
  <c r="BD403" i="1"/>
  <c r="U403" i="1" s="1"/>
  <c r="AY403" i="1"/>
  <c r="BF403" i="1"/>
  <c r="W403" i="1" s="1"/>
  <c r="BE379" i="1"/>
  <c r="V379" i="1" s="1"/>
  <c r="BK379" i="1"/>
  <c r="BC379" i="1"/>
  <c r="T379" i="1" s="1"/>
  <c r="BJ379" i="1"/>
  <c r="AA379" i="1" s="1"/>
  <c r="BF379" i="1"/>
  <c r="W379" i="1" s="1"/>
  <c r="BM379" i="1"/>
  <c r="BA379" i="1"/>
  <c r="R379" i="1" s="1"/>
  <c r="BH379" i="1"/>
  <c r="BI379" i="1"/>
  <c r="Z379" i="1" s="1"/>
  <c r="BL379" i="1"/>
  <c r="BN379" i="1"/>
  <c r="AE379" i="1" s="1"/>
  <c r="AZ379" i="1"/>
  <c r="BB379" i="1"/>
  <c r="BD379" i="1"/>
  <c r="U379" i="1" s="1"/>
  <c r="BG379" i="1"/>
  <c r="X379" i="1" s="1"/>
  <c r="AY379" i="1"/>
  <c r="P379" i="1" s="1"/>
  <c r="BA355" i="1"/>
  <c r="R355" i="1" s="1"/>
  <c r="BG355" i="1"/>
  <c r="X355" i="1" s="1"/>
  <c r="BM355" i="1"/>
  <c r="BB355" i="1"/>
  <c r="S355" i="1" s="1"/>
  <c r="BH355" i="1"/>
  <c r="Y355" i="1" s="1"/>
  <c r="BN355" i="1"/>
  <c r="AE355" i="1" s="1"/>
  <c r="BE355" i="1"/>
  <c r="V355" i="1" s="1"/>
  <c r="BK355" i="1"/>
  <c r="BF355" i="1"/>
  <c r="W355" i="1" s="1"/>
  <c r="BI355" i="1"/>
  <c r="BJ355" i="1"/>
  <c r="AA355" i="1" s="1"/>
  <c r="BC355" i="1"/>
  <c r="AZ355" i="1"/>
  <c r="Q355" i="1" s="1"/>
  <c r="BD355" i="1"/>
  <c r="U355" i="1" s="1"/>
  <c r="BL355" i="1"/>
  <c r="AC355" i="1" s="1"/>
  <c r="AY355" i="1"/>
  <c r="P355" i="1" s="1"/>
  <c r="BB337" i="1"/>
  <c r="S337" i="1" s="1"/>
  <c r="BH337" i="1"/>
  <c r="BN337" i="1"/>
  <c r="AE337" i="1" s="1"/>
  <c r="AZ337" i="1"/>
  <c r="Q337" i="1" s="1"/>
  <c r="BG337" i="1"/>
  <c r="X337" i="1" s="1"/>
  <c r="BA337" i="1"/>
  <c r="R337" i="1" s="1"/>
  <c r="BI337" i="1"/>
  <c r="Z337" i="1" s="1"/>
  <c r="BE337" i="1"/>
  <c r="V337" i="1" s="1"/>
  <c r="BL337" i="1"/>
  <c r="AC337" i="1" s="1"/>
  <c r="BF337" i="1"/>
  <c r="W337" i="1" s="1"/>
  <c r="BJ337" i="1"/>
  <c r="BK337" i="1"/>
  <c r="BM337" i="1"/>
  <c r="AD337" i="1" s="1"/>
  <c r="BC337" i="1"/>
  <c r="T337" i="1" s="1"/>
  <c r="BD337" i="1"/>
  <c r="U337" i="1" s="1"/>
  <c r="AY337" i="1"/>
  <c r="P337" i="1" s="1"/>
  <c r="BE312" i="1"/>
  <c r="BK312" i="1"/>
  <c r="AB312" i="1" s="1"/>
  <c r="BA312" i="1"/>
  <c r="BH312" i="1"/>
  <c r="Y312" i="1" s="1"/>
  <c r="BF312" i="1"/>
  <c r="W312" i="1" s="1"/>
  <c r="BM312" i="1"/>
  <c r="AD312" i="1" s="1"/>
  <c r="BG312" i="1"/>
  <c r="BI312" i="1"/>
  <c r="Z312" i="1" s="1"/>
  <c r="AZ312" i="1"/>
  <c r="Q312" i="1" s="1"/>
  <c r="BJ312" i="1"/>
  <c r="AA312" i="1" s="1"/>
  <c r="BB312" i="1"/>
  <c r="S312" i="1" s="1"/>
  <c r="BL312" i="1"/>
  <c r="AC312" i="1" s="1"/>
  <c r="BC312" i="1"/>
  <c r="T312" i="1" s="1"/>
  <c r="BN312" i="1"/>
  <c r="AE312" i="1" s="1"/>
  <c r="BD312" i="1"/>
  <c r="U312" i="1" s="1"/>
  <c r="AY312" i="1"/>
  <c r="BE288" i="1"/>
  <c r="V288" i="1" s="1"/>
  <c r="AZ288" i="1"/>
  <c r="Q288" i="1" s="1"/>
  <c r="BF288" i="1"/>
  <c r="BL288" i="1"/>
  <c r="BB288" i="1"/>
  <c r="S288" i="1" s="1"/>
  <c r="BH288" i="1"/>
  <c r="BN288" i="1"/>
  <c r="AE288" i="1" s="1"/>
  <c r="BC288" i="1"/>
  <c r="T288" i="1" s="1"/>
  <c r="BI288" i="1"/>
  <c r="BJ288" i="1"/>
  <c r="BD288" i="1"/>
  <c r="U288" i="1" s="1"/>
  <c r="BM288" i="1"/>
  <c r="AD288" i="1" s="1"/>
  <c r="BG288" i="1"/>
  <c r="X288" i="1" s="1"/>
  <c r="BK288" i="1"/>
  <c r="AB288" i="1" s="1"/>
  <c r="BA288" i="1"/>
  <c r="R288" i="1" s="1"/>
  <c r="AY288" i="1"/>
  <c r="P288" i="1" s="1"/>
  <c r="BE266" i="1"/>
  <c r="V266" i="1" s="1"/>
  <c r="BK266" i="1"/>
  <c r="AZ266" i="1"/>
  <c r="Q266" i="1" s="1"/>
  <c r="BF266" i="1"/>
  <c r="W266" i="1" s="1"/>
  <c r="BL266" i="1"/>
  <c r="AC266" i="1" s="1"/>
  <c r="BA266" i="1"/>
  <c r="R266" i="1" s="1"/>
  <c r="BG266" i="1"/>
  <c r="X266" i="1" s="1"/>
  <c r="BM266" i="1"/>
  <c r="BB266" i="1"/>
  <c r="S266" i="1" s="1"/>
  <c r="BH266" i="1"/>
  <c r="Y266" i="1" s="1"/>
  <c r="BN266" i="1"/>
  <c r="BC266" i="1"/>
  <c r="BI266" i="1"/>
  <c r="BD266" i="1"/>
  <c r="U266" i="1" s="1"/>
  <c r="BJ266" i="1"/>
  <c r="AA266" i="1" s="1"/>
  <c r="AY266" i="1"/>
  <c r="P266" i="1" s="1"/>
  <c r="BB426" i="1"/>
  <c r="S426" i="1" s="1"/>
  <c r="BH426" i="1"/>
  <c r="Y426" i="1" s="1"/>
  <c r="BN426" i="1"/>
  <c r="AE426" i="1" s="1"/>
  <c r="BD426" i="1"/>
  <c r="U426" i="1" s="1"/>
  <c r="BK426" i="1"/>
  <c r="AB426" i="1" s="1"/>
  <c r="BA426" i="1"/>
  <c r="BI426" i="1"/>
  <c r="BG426" i="1"/>
  <c r="X426" i="1" s="1"/>
  <c r="BJ426" i="1"/>
  <c r="BE426" i="1"/>
  <c r="V426" i="1" s="1"/>
  <c r="AY426" i="1"/>
  <c r="P426" i="1" s="1"/>
  <c r="BF426" i="1"/>
  <c r="W426" i="1" s="1"/>
  <c r="BL426" i="1"/>
  <c r="BM426" i="1"/>
  <c r="AD426" i="1" s="1"/>
  <c r="AZ426" i="1"/>
  <c r="Q426" i="1" s="1"/>
  <c r="BC426" i="1"/>
  <c r="BB402" i="1"/>
  <c r="S402" i="1" s="1"/>
  <c r="BH402" i="1"/>
  <c r="Y402" i="1" s="1"/>
  <c r="BN402" i="1"/>
  <c r="AE402" i="1" s="1"/>
  <c r="BD402" i="1"/>
  <c r="U402" i="1" s="1"/>
  <c r="BK402" i="1"/>
  <c r="AB402" i="1" s="1"/>
  <c r="BA402" i="1"/>
  <c r="R402" i="1" s="1"/>
  <c r="BI402" i="1"/>
  <c r="AZ402" i="1"/>
  <c r="Q402" i="1" s="1"/>
  <c r="BL402" i="1"/>
  <c r="AC402" i="1" s="1"/>
  <c r="BC402" i="1"/>
  <c r="T402" i="1" s="1"/>
  <c r="BM402" i="1"/>
  <c r="AD402" i="1" s="1"/>
  <c r="BG402" i="1"/>
  <c r="AY402" i="1"/>
  <c r="P402" i="1" s="1"/>
  <c r="BJ402" i="1"/>
  <c r="AA402" i="1" s="1"/>
  <c r="BE402" i="1"/>
  <c r="V402" i="1" s="1"/>
  <c r="BF402" i="1"/>
  <c r="BB384" i="1"/>
  <c r="S384" i="1" s="1"/>
  <c r="BH384" i="1"/>
  <c r="BN384" i="1"/>
  <c r="AE384" i="1" s="1"/>
  <c r="AZ384" i="1"/>
  <c r="Q384" i="1" s="1"/>
  <c r="BG384" i="1"/>
  <c r="X384" i="1" s="1"/>
  <c r="BE384" i="1"/>
  <c r="V384" i="1" s="1"/>
  <c r="BL384" i="1"/>
  <c r="AC384" i="1" s="1"/>
  <c r="BA384" i="1"/>
  <c r="BK384" i="1"/>
  <c r="AB384" i="1" s="1"/>
  <c r="BC384" i="1"/>
  <c r="T384" i="1" s="1"/>
  <c r="BM384" i="1"/>
  <c r="AD384" i="1" s="1"/>
  <c r="BD384" i="1"/>
  <c r="AY384" i="1"/>
  <c r="BF384" i="1"/>
  <c r="BI384" i="1"/>
  <c r="BJ384" i="1"/>
  <c r="AA384" i="1" s="1"/>
  <c r="BE348" i="1"/>
  <c r="V348" i="1" s="1"/>
  <c r="BK348" i="1"/>
  <c r="AB348" i="1" s="1"/>
  <c r="BA348" i="1"/>
  <c r="BH348" i="1"/>
  <c r="Y348" i="1" s="1"/>
  <c r="BB348" i="1"/>
  <c r="S348" i="1" s="1"/>
  <c r="BI348" i="1"/>
  <c r="Z348" i="1" s="1"/>
  <c r="BF348" i="1"/>
  <c r="W348" i="1" s="1"/>
  <c r="BM348" i="1"/>
  <c r="AD348" i="1" s="1"/>
  <c r="AZ348" i="1"/>
  <c r="Q348" i="1" s="1"/>
  <c r="BN348" i="1"/>
  <c r="BC348" i="1"/>
  <c r="T348" i="1" s="1"/>
  <c r="BD348" i="1"/>
  <c r="U348" i="1" s="1"/>
  <c r="BJ348" i="1"/>
  <c r="AY348" i="1"/>
  <c r="BG348" i="1"/>
  <c r="X348" i="1" s="1"/>
  <c r="BL348" i="1"/>
  <c r="BE262" i="1"/>
  <c r="V262" i="1" s="1"/>
  <c r="BK262" i="1"/>
  <c r="AB262" i="1" s="1"/>
  <c r="AZ262" i="1"/>
  <c r="Q262" i="1" s="1"/>
  <c r="BF262" i="1"/>
  <c r="W262" i="1" s="1"/>
  <c r="BL262" i="1"/>
  <c r="BA262" i="1"/>
  <c r="R262" i="1" s="1"/>
  <c r="BG262" i="1"/>
  <c r="X262" i="1" s="1"/>
  <c r="BM262" i="1"/>
  <c r="AD262" i="1" s="1"/>
  <c r="BB262" i="1"/>
  <c r="BH262" i="1"/>
  <c r="Y262" i="1" s="1"/>
  <c r="BN262" i="1"/>
  <c r="AE262" i="1" s="1"/>
  <c r="BC262" i="1"/>
  <c r="T262" i="1" s="1"/>
  <c r="BI262" i="1"/>
  <c r="Z262" i="1" s="1"/>
  <c r="BD262" i="1"/>
  <c r="U262" i="1" s="1"/>
  <c r="BJ262" i="1"/>
  <c r="AY262" i="1"/>
  <c r="P262" i="1" s="1"/>
  <c r="BB257" i="1"/>
  <c r="BH257" i="1"/>
  <c r="Y257" i="1" s="1"/>
  <c r="BN257" i="1"/>
  <c r="AE257" i="1" s="1"/>
  <c r="BC257" i="1"/>
  <c r="T257" i="1" s="1"/>
  <c r="BI257" i="1"/>
  <c r="Z257" i="1" s="1"/>
  <c r="BD257" i="1"/>
  <c r="BJ257" i="1"/>
  <c r="BE257" i="1"/>
  <c r="V257" i="1" s="1"/>
  <c r="BK257" i="1"/>
  <c r="AB257" i="1" s="1"/>
  <c r="AZ257" i="1"/>
  <c r="Q257" i="1" s="1"/>
  <c r="BF257" i="1"/>
  <c r="BL257" i="1"/>
  <c r="BG257" i="1"/>
  <c r="X257" i="1" s="1"/>
  <c r="BM257" i="1"/>
  <c r="AD257" i="1" s="1"/>
  <c r="BA257" i="1"/>
  <c r="AY257" i="1"/>
  <c r="P257" i="1" s="1"/>
  <c r="BB263" i="1"/>
  <c r="BH263" i="1"/>
  <c r="Y263" i="1" s="1"/>
  <c r="BN263" i="1"/>
  <c r="AE263" i="1" s="1"/>
  <c r="BC263" i="1"/>
  <c r="T263" i="1" s="1"/>
  <c r="BI263" i="1"/>
  <c r="Z263" i="1" s="1"/>
  <c r="BD263" i="1"/>
  <c r="U263" i="1" s="1"/>
  <c r="BJ263" i="1"/>
  <c r="AA263" i="1" s="1"/>
  <c r="BE263" i="1"/>
  <c r="BK263" i="1"/>
  <c r="AB263" i="1" s="1"/>
  <c r="AZ263" i="1"/>
  <c r="Q263" i="1" s="1"/>
  <c r="BF263" i="1"/>
  <c r="W263" i="1" s="1"/>
  <c r="BL263" i="1"/>
  <c r="AC263" i="1" s="1"/>
  <c r="BA263" i="1"/>
  <c r="BG263" i="1"/>
  <c r="X263" i="1" s="1"/>
  <c r="BM263" i="1"/>
  <c r="AD263" i="1" s="1"/>
  <c r="AY263" i="1"/>
  <c r="P263" i="1" s="1"/>
  <c r="BB269" i="1"/>
  <c r="S269" i="1" s="1"/>
  <c r="BH269" i="1"/>
  <c r="Y269" i="1" s="1"/>
  <c r="BN269" i="1"/>
  <c r="BC269" i="1"/>
  <c r="T269" i="1" s="1"/>
  <c r="BI269" i="1"/>
  <c r="Z269" i="1" s="1"/>
  <c r="BE269" i="1"/>
  <c r="BK269" i="1"/>
  <c r="AB269" i="1" s="1"/>
  <c r="AZ269" i="1"/>
  <c r="Q269" i="1" s="1"/>
  <c r="BF269" i="1"/>
  <c r="W269" i="1" s="1"/>
  <c r="BL269" i="1"/>
  <c r="AC269" i="1" s="1"/>
  <c r="BG269" i="1"/>
  <c r="X269" i="1" s="1"/>
  <c r="BA269" i="1"/>
  <c r="R269" i="1" s="1"/>
  <c r="BD269" i="1"/>
  <c r="U269" i="1" s="1"/>
  <c r="BM269" i="1"/>
  <c r="AD269" i="1" s="1"/>
  <c r="BJ269" i="1"/>
  <c r="AA269" i="1" s="1"/>
  <c r="AY269" i="1"/>
  <c r="BE447" i="1"/>
  <c r="BK447" i="1"/>
  <c r="AB447" i="1" s="1"/>
  <c r="BC447" i="1"/>
  <c r="BI447" i="1"/>
  <c r="BB447" i="1"/>
  <c r="S447" i="1" s="1"/>
  <c r="BL447" i="1"/>
  <c r="BD447" i="1"/>
  <c r="BM447" i="1"/>
  <c r="AD447" i="1" s="1"/>
  <c r="AZ447" i="1"/>
  <c r="BN447" i="1"/>
  <c r="AE447" i="1" s="1"/>
  <c r="BA447" i="1"/>
  <c r="R447" i="1" s="1"/>
  <c r="BF447" i="1"/>
  <c r="W447" i="1" s="1"/>
  <c r="BG447" i="1"/>
  <c r="X447" i="1" s="1"/>
  <c r="AY447" i="1"/>
  <c r="P447" i="1" s="1"/>
  <c r="BH447" i="1"/>
  <c r="Y447" i="1" s="1"/>
  <c r="BJ447" i="1"/>
  <c r="AA447" i="1" s="1"/>
  <c r="BE441" i="1"/>
  <c r="V441" i="1" s="1"/>
  <c r="BK441" i="1"/>
  <c r="AB441" i="1" s="1"/>
  <c r="BB441" i="1"/>
  <c r="BI441" i="1"/>
  <c r="AZ441" i="1"/>
  <c r="Q441" i="1" s="1"/>
  <c r="BG441" i="1"/>
  <c r="X441" i="1" s="1"/>
  <c r="BN441" i="1"/>
  <c r="AE441" i="1" s="1"/>
  <c r="BJ441" i="1"/>
  <c r="AA441" i="1" s="1"/>
  <c r="BA441" i="1"/>
  <c r="BL441" i="1"/>
  <c r="AC441" i="1" s="1"/>
  <c r="BF441" i="1"/>
  <c r="BH441" i="1"/>
  <c r="Y441" i="1" s="1"/>
  <c r="BM441" i="1"/>
  <c r="AD441" i="1" s="1"/>
  <c r="AY441" i="1"/>
  <c r="P441" i="1" s="1"/>
  <c r="BC441" i="1"/>
  <c r="T441" i="1" s="1"/>
  <c r="BD441" i="1"/>
  <c r="BE435" i="1"/>
  <c r="V435" i="1" s="1"/>
  <c r="BK435" i="1"/>
  <c r="AB435" i="1" s="1"/>
  <c r="BF435" i="1"/>
  <c r="W435" i="1" s="1"/>
  <c r="BM435" i="1"/>
  <c r="AD435" i="1" s="1"/>
  <c r="BC435" i="1"/>
  <c r="T435" i="1" s="1"/>
  <c r="BJ435" i="1"/>
  <c r="AA435" i="1" s="1"/>
  <c r="BB435" i="1"/>
  <c r="S435" i="1" s="1"/>
  <c r="BN435" i="1"/>
  <c r="AE435" i="1" s="1"/>
  <c r="BD435" i="1"/>
  <c r="U435" i="1" s="1"/>
  <c r="AZ435" i="1"/>
  <c r="BA435" i="1"/>
  <c r="BG435" i="1"/>
  <c r="X435" i="1" s="1"/>
  <c r="BH435" i="1"/>
  <c r="Y435" i="1" s="1"/>
  <c r="AY435" i="1"/>
  <c r="P435" i="1" s="1"/>
  <c r="BI435" i="1"/>
  <c r="Z435" i="1" s="1"/>
  <c r="BL435" i="1"/>
  <c r="BE429" i="1"/>
  <c r="V429" i="1" s="1"/>
  <c r="BK429" i="1"/>
  <c r="AB429" i="1" s="1"/>
  <c r="BB429" i="1"/>
  <c r="S429" i="1" s="1"/>
  <c r="BI429" i="1"/>
  <c r="Z429" i="1" s="1"/>
  <c r="AZ429" i="1"/>
  <c r="Q429" i="1" s="1"/>
  <c r="BG429" i="1"/>
  <c r="BN429" i="1"/>
  <c r="AE429" i="1" s="1"/>
  <c r="BF429" i="1"/>
  <c r="W429" i="1" s="1"/>
  <c r="BH429" i="1"/>
  <c r="Y429" i="1" s="1"/>
  <c r="BJ429" i="1"/>
  <c r="BL429" i="1"/>
  <c r="AC429" i="1" s="1"/>
  <c r="BM429" i="1"/>
  <c r="BA429" i="1"/>
  <c r="R429" i="1" s="1"/>
  <c r="AY429" i="1"/>
  <c r="P429" i="1" s="1"/>
  <c r="BC429" i="1"/>
  <c r="BD429" i="1"/>
  <c r="U429" i="1" s="1"/>
  <c r="BE417" i="1"/>
  <c r="BK417" i="1"/>
  <c r="AB417" i="1" s="1"/>
  <c r="BB417" i="1"/>
  <c r="BI417" i="1"/>
  <c r="Z417" i="1" s="1"/>
  <c r="AZ417" i="1"/>
  <c r="Q417" i="1" s="1"/>
  <c r="BG417" i="1"/>
  <c r="X417" i="1" s="1"/>
  <c r="BN417" i="1"/>
  <c r="AE417" i="1" s="1"/>
  <c r="BC417" i="1"/>
  <c r="T417" i="1" s="1"/>
  <c r="BM417" i="1"/>
  <c r="BD417" i="1"/>
  <c r="U417" i="1" s="1"/>
  <c r="BJ417" i="1"/>
  <c r="AA417" i="1" s="1"/>
  <c r="BL417" i="1"/>
  <c r="AC417" i="1" s="1"/>
  <c r="BA417" i="1"/>
  <c r="R417" i="1" s="1"/>
  <c r="AY417" i="1"/>
  <c r="BF417" i="1"/>
  <c r="W417" i="1" s="1"/>
  <c r="BH417" i="1"/>
  <c r="Y417" i="1" s="1"/>
  <c r="BE411" i="1"/>
  <c r="BK411" i="1"/>
  <c r="BF411" i="1"/>
  <c r="W411" i="1" s="1"/>
  <c r="BM411" i="1"/>
  <c r="AD411" i="1" s="1"/>
  <c r="BC411" i="1"/>
  <c r="T411" i="1" s="1"/>
  <c r="BJ411" i="1"/>
  <c r="AA411" i="1" s="1"/>
  <c r="BG411" i="1"/>
  <c r="BH411" i="1"/>
  <c r="BB411" i="1"/>
  <c r="BD411" i="1"/>
  <c r="U411" i="1" s="1"/>
  <c r="BI411" i="1"/>
  <c r="Z411" i="1" s="1"/>
  <c r="BL411" i="1"/>
  <c r="AC411" i="1" s="1"/>
  <c r="AY411" i="1"/>
  <c r="P411" i="1" s="1"/>
  <c r="AZ411" i="1"/>
  <c r="Q411" i="1" s="1"/>
  <c r="BN411" i="1"/>
  <c r="BA411" i="1"/>
  <c r="R411" i="1" s="1"/>
  <c r="BE393" i="1"/>
  <c r="BK393" i="1"/>
  <c r="BB393" i="1"/>
  <c r="S393" i="1" s="1"/>
  <c r="BI393" i="1"/>
  <c r="Z393" i="1" s="1"/>
  <c r="AZ393" i="1"/>
  <c r="BG393" i="1"/>
  <c r="BN393" i="1"/>
  <c r="AE393" i="1" s="1"/>
  <c r="BF393" i="1"/>
  <c r="W393" i="1" s="1"/>
  <c r="BH393" i="1"/>
  <c r="Y393" i="1" s="1"/>
  <c r="BM393" i="1"/>
  <c r="AD393" i="1" s="1"/>
  <c r="BA393" i="1"/>
  <c r="R393" i="1" s="1"/>
  <c r="BC393" i="1"/>
  <c r="T393" i="1" s="1"/>
  <c r="BD393" i="1"/>
  <c r="AY393" i="1"/>
  <c r="P393" i="1" s="1"/>
  <c r="BJ393" i="1"/>
  <c r="AA393" i="1" s="1"/>
  <c r="BL393" i="1"/>
  <c r="AC393" i="1" s="1"/>
  <c r="BE258" i="1"/>
  <c r="V258" i="1" s="1"/>
  <c r="BK258" i="1"/>
  <c r="AZ258" i="1"/>
  <c r="BF258" i="1"/>
  <c r="W258" i="1" s="1"/>
  <c r="BL258" i="1"/>
  <c r="AC258" i="1" s="1"/>
  <c r="BA258" i="1"/>
  <c r="R258" i="1" s="1"/>
  <c r="BG258" i="1"/>
  <c r="X258" i="1" s="1"/>
  <c r="BM258" i="1"/>
  <c r="BB258" i="1"/>
  <c r="BH258" i="1"/>
  <c r="Y258" i="1" s="1"/>
  <c r="BN258" i="1"/>
  <c r="AE258" i="1" s="1"/>
  <c r="BC258" i="1"/>
  <c r="T258" i="1" s="1"/>
  <c r="BI258" i="1"/>
  <c r="Z258" i="1" s="1"/>
  <c r="BD258" i="1"/>
  <c r="BJ258" i="1"/>
  <c r="AA258" i="1" s="1"/>
  <c r="AY258" i="1"/>
  <c r="P258" i="1" s="1"/>
  <c r="BE264" i="1"/>
  <c r="V264" i="1" s="1"/>
  <c r="BK264" i="1"/>
  <c r="AB264" i="1" s="1"/>
  <c r="AZ264" i="1"/>
  <c r="Q264" i="1" s="1"/>
  <c r="BF264" i="1"/>
  <c r="W264" i="1" s="1"/>
  <c r="BL264" i="1"/>
  <c r="AC264" i="1" s="1"/>
  <c r="BA264" i="1"/>
  <c r="BG264" i="1"/>
  <c r="X264" i="1" s="1"/>
  <c r="BM264" i="1"/>
  <c r="AD264" i="1" s="1"/>
  <c r="BB264" i="1"/>
  <c r="S264" i="1" s="1"/>
  <c r="BH264" i="1"/>
  <c r="Y264" i="1" s="1"/>
  <c r="BN264" i="1"/>
  <c r="AE264" i="1" s="1"/>
  <c r="BC264" i="1"/>
  <c r="T264" i="1" s="1"/>
  <c r="BI264" i="1"/>
  <c r="Z264" i="1" s="1"/>
  <c r="BJ264" i="1"/>
  <c r="AA264" i="1" s="1"/>
  <c r="BD264" i="1"/>
  <c r="U264" i="1" s="1"/>
  <c r="AY264" i="1"/>
  <c r="BE270" i="1"/>
  <c r="BK270" i="1"/>
  <c r="AB270" i="1" s="1"/>
  <c r="AZ270" i="1"/>
  <c r="Q270" i="1" s="1"/>
  <c r="BF270" i="1"/>
  <c r="W270" i="1" s="1"/>
  <c r="BL270" i="1"/>
  <c r="AC270" i="1" s="1"/>
  <c r="BB270" i="1"/>
  <c r="S270" i="1" s="1"/>
  <c r="BH270" i="1"/>
  <c r="Y270" i="1" s="1"/>
  <c r="BN270" i="1"/>
  <c r="AE270" i="1" s="1"/>
  <c r="BC270" i="1"/>
  <c r="T270" i="1" s="1"/>
  <c r="BI270" i="1"/>
  <c r="Z270" i="1" s="1"/>
  <c r="BJ270" i="1"/>
  <c r="AA270" i="1" s="1"/>
  <c r="BD270" i="1"/>
  <c r="U270" i="1" s="1"/>
  <c r="BG270" i="1"/>
  <c r="BA270" i="1"/>
  <c r="BM270" i="1"/>
  <c r="AD270" i="1" s="1"/>
  <c r="AY270" i="1"/>
  <c r="P270" i="1" s="1"/>
  <c r="BB446" i="1"/>
  <c r="S446" i="1" s="1"/>
  <c r="BH446" i="1"/>
  <c r="BN446" i="1"/>
  <c r="AZ446" i="1"/>
  <c r="Q446" i="1" s="1"/>
  <c r="BF446" i="1"/>
  <c r="W446" i="1" s="1"/>
  <c r="BL446" i="1"/>
  <c r="BI446" i="1"/>
  <c r="Z446" i="1" s="1"/>
  <c r="BA446" i="1"/>
  <c r="R446" i="1" s="1"/>
  <c r="BJ446" i="1"/>
  <c r="AA446" i="1" s="1"/>
  <c r="BC446" i="1"/>
  <c r="T446" i="1" s="1"/>
  <c r="BD446" i="1"/>
  <c r="BE446" i="1"/>
  <c r="V446" i="1" s="1"/>
  <c r="BG446" i="1"/>
  <c r="BK446" i="1"/>
  <c r="AB446" i="1" s="1"/>
  <c r="AY446" i="1"/>
  <c r="P446" i="1" s="1"/>
  <c r="BM446" i="1"/>
  <c r="BB440" i="1"/>
  <c r="S440" i="1" s="1"/>
  <c r="BH440" i="1"/>
  <c r="Y440" i="1" s="1"/>
  <c r="BN440" i="1"/>
  <c r="AE440" i="1" s="1"/>
  <c r="BC440" i="1"/>
  <c r="T440" i="1" s="1"/>
  <c r="BJ440" i="1"/>
  <c r="AA440" i="1" s="1"/>
  <c r="AZ440" i="1"/>
  <c r="BG440" i="1"/>
  <c r="X440" i="1" s="1"/>
  <c r="BD440" i="1"/>
  <c r="U440" i="1" s="1"/>
  <c r="BM440" i="1"/>
  <c r="AD440" i="1" s="1"/>
  <c r="BE440" i="1"/>
  <c r="BF440" i="1"/>
  <c r="W440" i="1" s="1"/>
  <c r="BI440" i="1"/>
  <c r="Z440" i="1" s="1"/>
  <c r="BK440" i="1"/>
  <c r="AB440" i="1" s="1"/>
  <c r="BL440" i="1"/>
  <c r="AC440" i="1" s="1"/>
  <c r="BA440" i="1"/>
  <c r="AY440" i="1"/>
  <c r="P440" i="1" s="1"/>
  <c r="BB434" i="1"/>
  <c r="S434" i="1" s="1"/>
  <c r="BH434" i="1"/>
  <c r="Y434" i="1" s="1"/>
  <c r="BN434" i="1"/>
  <c r="AE434" i="1" s="1"/>
  <c r="BF434" i="1"/>
  <c r="W434" i="1" s="1"/>
  <c r="BM434" i="1"/>
  <c r="BD434" i="1"/>
  <c r="BK434" i="1"/>
  <c r="AB434" i="1" s="1"/>
  <c r="BG434" i="1"/>
  <c r="BI434" i="1"/>
  <c r="AZ434" i="1"/>
  <c r="Q434" i="1" s="1"/>
  <c r="BA434" i="1"/>
  <c r="R434" i="1" s="1"/>
  <c r="BC434" i="1"/>
  <c r="T434" i="1" s="1"/>
  <c r="BE434" i="1"/>
  <c r="V434" i="1" s="1"/>
  <c r="BJ434" i="1"/>
  <c r="AA434" i="1" s="1"/>
  <c r="BL434" i="1"/>
  <c r="AC434" i="1" s="1"/>
  <c r="AY434" i="1"/>
  <c r="BB428" i="1"/>
  <c r="S428" i="1" s="1"/>
  <c r="BH428" i="1"/>
  <c r="Y428" i="1" s="1"/>
  <c r="BN428" i="1"/>
  <c r="AE428" i="1" s="1"/>
  <c r="BC428" i="1"/>
  <c r="T428" i="1" s="1"/>
  <c r="BJ428" i="1"/>
  <c r="AA428" i="1" s="1"/>
  <c r="AZ428" i="1"/>
  <c r="Q428" i="1" s="1"/>
  <c r="BG428" i="1"/>
  <c r="BK428" i="1"/>
  <c r="AB428" i="1" s="1"/>
  <c r="BA428" i="1"/>
  <c r="R428" i="1" s="1"/>
  <c r="BL428" i="1"/>
  <c r="AC428" i="1" s="1"/>
  <c r="BF428" i="1"/>
  <c r="BI428" i="1"/>
  <c r="Z428" i="1" s="1"/>
  <c r="BM428" i="1"/>
  <c r="BD428" i="1"/>
  <c r="BE428" i="1"/>
  <c r="V428" i="1" s="1"/>
  <c r="AY428" i="1"/>
  <c r="BB422" i="1"/>
  <c r="BH422" i="1"/>
  <c r="Y422" i="1" s="1"/>
  <c r="BN422" i="1"/>
  <c r="BF422" i="1"/>
  <c r="W422" i="1" s="1"/>
  <c r="BM422" i="1"/>
  <c r="BD422" i="1"/>
  <c r="U422" i="1" s="1"/>
  <c r="BK422" i="1"/>
  <c r="AB422" i="1" s="1"/>
  <c r="BC422" i="1"/>
  <c r="T422" i="1" s="1"/>
  <c r="BE422" i="1"/>
  <c r="V422" i="1" s="1"/>
  <c r="AZ422" i="1"/>
  <c r="Q422" i="1" s="1"/>
  <c r="BA422" i="1"/>
  <c r="R422" i="1" s="1"/>
  <c r="BG422" i="1"/>
  <c r="BI422" i="1"/>
  <c r="Z422" i="1" s="1"/>
  <c r="BJ422" i="1"/>
  <c r="AA422" i="1" s="1"/>
  <c r="AY422" i="1"/>
  <c r="P422" i="1" s="1"/>
  <c r="BL422" i="1"/>
  <c r="AC422" i="1" s="1"/>
  <c r="BB416" i="1"/>
  <c r="S416" i="1" s="1"/>
  <c r="BH416" i="1"/>
  <c r="BN416" i="1"/>
  <c r="AE416" i="1" s="1"/>
  <c r="BC416" i="1"/>
  <c r="T416" i="1" s="1"/>
  <c r="BJ416" i="1"/>
  <c r="AZ416" i="1"/>
  <c r="Q416" i="1" s="1"/>
  <c r="BG416" i="1"/>
  <c r="X416" i="1" s="1"/>
  <c r="BF416" i="1"/>
  <c r="W416" i="1" s="1"/>
  <c r="BI416" i="1"/>
  <c r="Z416" i="1" s="1"/>
  <c r="BK416" i="1"/>
  <c r="AB416" i="1" s="1"/>
  <c r="BL416" i="1"/>
  <c r="BM416" i="1"/>
  <c r="AD416" i="1" s="1"/>
  <c r="BA416" i="1"/>
  <c r="BD416" i="1"/>
  <c r="AY416" i="1"/>
  <c r="P416" i="1" s="1"/>
  <c r="BE416" i="1"/>
  <c r="V416" i="1" s="1"/>
  <c r="BB410" i="1"/>
  <c r="S410" i="1" s="1"/>
  <c r="BH410" i="1"/>
  <c r="Y410" i="1" s="1"/>
  <c r="BN410" i="1"/>
  <c r="AE410" i="1" s="1"/>
  <c r="BF410" i="1"/>
  <c r="BM410" i="1"/>
  <c r="AD410" i="1" s="1"/>
  <c r="BD410" i="1"/>
  <c r="U410" i="1" s="1"/>
  <c r="BK410" i="1"/>
  <c r="AZ410" i="1"/>
  <c r="Q410" i="1" s="1"/>
  <c r="BJ410" i="1"/>
  <c r="AA410" i="1" s="1"/>
  <c r="BA410" i="1"/>
  <c r="BL410" i="1"/>
  <c r="AC410" i="1" s="1"/>
  <c r="BC410" i="1"/>
  <c r="T410" i="1" s="1"/>
  <c r="BE410" i="1"/>
  <c r="V410" i="1" s="1"/>
  <c r="BG410" i="1"/>
  <c r="X410" i="1" s="1"/>
  <c r="BI410" i="1"/>
  <c r="Z410" i="1" s="1"/>
  <c r="AY410" i="1"/>
  <c r="BB404" i="1"/>
  <c r="S404" i="1" s="1"/>
  <c r="BH404" i="1"/>
  <c r="Y404" i="1" s="1"/>
  <c r="BN404" i="1"/>
  <c r="BC404" i="1"/>
  <c r="T404" i="1" s="1"/>
  <c r="BJ404" i="1"/>
  <c r="AA404" i="1" s="1"/>
  <c r="AZ404" i="1"/>
  <c r="BG404" i="1"/>
  <c r="BD404" i="1"/>
  <c r="U404" i="1" s="1"/>
  <c r="BM404" i="1"/>
  <c r="BE404" i="1"/>
  <c r="BK404" i="1"/>
  <c r="AB404" i="1" s="1"/>
  <c r="BL404" i="1"/>
  <c r="AC404" i="1" s="1"/>
  <c r="BA404" i="1"/>
  <c r="R404" i="1" s="1"/>
  <c r="BF404" i="1"/>
  <c r="W404" i="1" s="1"/>
  <c r="AY404" i="1"/>
  <c r="P404" i="1" s="1"/>
  <c r="BI404" i="1"/>
  <c r="Z404" i="1" s="1"/>
  <c r="BB398" i="1"/>
  <c r="BH398" i="1"/>
  <c r="Y398" i="1" s="1"/>
  <c r="BN398" i="1"/>
  <c r="BF398" i="1"/>
  <c r="W398" i="1" s="1"/>
  <c r="BM398" i="1"/>
  <c r="AD398" i="1" s="1"/>
  <c r="BD398" i="1"/>
  <c r="U398" i="1" s="1"/>
  <c r="BK398" i="1"/>
  <c r="AB398" i="1" s="1"/>
  <c r="BG398" i="1"/>
  <c r="X398" i="1" s="1"/>
  <c r="BI398" i="1"/>
  <c r="Z398" i="1" s="1"/>
  <c r="BC398" i="1"/>
  <c r="T398" i="1" s="1"/>
  <c r="BE398" i="1"/>
  <c r="V398" i="1" s="1"/>
  <c r="BJ398" i="1"/>
  <c r="AY398" i="1"/>
  <c r="P398" i="1" s="1"/>
  <c r="BL398" i="1"/>
  <c r="AC398" i="1" s="1"/>
  <c r="AZ398" i="1"/>
  <c r="Q398" i="1" s="1"/>
  <c r="BA398" i="1"/>
  <c r="BB392" i="1"/>
  <c r="BH392" i="1"/>
  <c r="Y392" i="1" s="1"/>
  <c r="BN392" i="1"/>
  <c r="BC392" i="1"/>
  <c r="BJ392" i="1"/>
  <c r="AZ392" i="1"/>
  <c r="Q392" i="1" s="1"/>
  <c r="BG392" i="1"/>
  <c r="X392" i="1" s="1"/>
  <c r="BK392" i="1"/>
  <c r="AB392" i="1" s="1"/>
  <c r="BA392" i="1"/>
  <c r="R392" i="1" s="1"/>
  <c r="BL392" i="1"/>
  <c r="BM392" i="1"/>
  <c r="AD392" i="1" s="1"/>
  <c r="BD392" i="1"/>
  <c r="U392" i="1" s="1"/>
  <c r="AY392" i="1"/>
  <c r="P392" i="1" s="1"/>
  <c r="BE392" i="1"/>
  <c r="V392" i="1" s="1"/>
  <c r="BF392" i="1"/>
  <c r="W392" i="1" s="1"/>
  <c r="BI392" i="1"/>
  <c r="BB386" i="1"/>
  <c r="S386" i="1" s="1"/>
  <c r="BH386" i="1"/>
  <c r="Y386" i="1" s="1"/>
  <c r="BN386" i="1"/>
  <c r="BF386" i="1"/>
  <c r="W386" i="1" s="1"/>
  <c r="BM386" i="1"/>
  <c r="AD386" i="1" s="1"/>
  <c r="BD386" i="1"/>
  <c r="U386" i="1" s="1"/>
  <c r="BK386" i="1"/>
  <c r="AB386" i="1" s="1"/>
  <c r="BC386" i="1"/>
  <c r="T386" i="1" s="1"/>
  <c r="BE386" i="1"/>
  <c r="BG386" i="1"/>
  <c r="X386" i="1" s="1"/>
  <c r="BI386" i="1"/>
  <c r="BJ386" i="1"/>
  <c r="AY386" i="1"/>
  <c r="P386" i="1" s="1"/>
  <c r="BL386" i="1"/>
  <c r="AC386" i="1" s="1"/>
  <c r="AZ386" i="1"/>
  <c r="Q386" i="1" s="1"/>
  <c r="BA386" i="1"/>
  <c r="R386" i="1" s="1"/>
  <c r="BB380" i="1"/>
  <c r="BH380" i="1"/>
  <c r="BN380" i="1"/>
  <c r="AE380" i="1" s="1"/>
  <c r="BC380" i="1"/>
  <c r="T380" i="1" s="1"/>
  <c r="BJ380" i="1"/>
  <c r="AZ380" i="1"/>
  <c r="Q380" i="1" s="1"/>
  <c r="BG380" i="1"/>
  <c r="BF380" i="1"/>
  <c r="W380" i="1" s="1"/>
  <c r="BI380" i="1"/>
  <c r="Z380" i="1" s="1"/>
  <c r="BM380" i="1"/>
  <c r="BA380" i="1"/>
  <c r="R380" i="1" s="1"/>
  <c r="BD380" i="1"/>
  <c r="U380" i="1" s="1"/>
  <c r="AY380" i="1"/>
  <c r="P380" i="1" s="1"/>
  <c r="BE380" i="1"/>
  <c r="V380" i="1" s="1"/>
  <c r="BK380" i="1"/>
  <c r="AB380" i="1" s="1"/>
  <c r="BL380" i="1"/>
  <c r="AC380" i="1" s="1"/>
  <c r="BD374" i="1"/>
  <c r="U374" i="1" s="1"/>
  <c r="BB374" i="1"/>
  <c r="BH374" i="1"/>
  <c r="Y374" i="1" s="1"/>
  <c r="BN374" i="1"/>
  <c r="BF374" i="1"/>
  <c r="W374" i="1" s="1"/>
  <c r="BM374" i="1"/>
  <c r="AD374" i="1" s="1"/>
  <c r="AZ374" i="1"/>
  <c r="BI374" i="1"/>
  <c r="Z374" i="1" s="1"/>
  <c r="BC374" i="1"/>
  <c r="BK374" i="1"/>
  <c r="BL374" i="1"/>
  <c r="AC374" i="1" s="1"/>
  <c r="BA374" i="1"/>
  <c r="R374" i="1" s="1"/>
  <c r="BE374" i="1"/>
  <c r="V374" i="1" s="1"/>
  <c r="BG374" i="1"/>
  <c r="AY374" i="1"/>
  <c r="P374" i="1" s="1"/>
  <c r="BJ374" i="1"/>
  <c r="AA374" i="1" s="1"/>
  <c r="BD368" i="1"/>
  <c r="U368" i="1" s="1"/>
  <c r="BJ368" i="1"/>
  <c r="AA368" i="1" s="1"/>
  <c r="BB368" i="1"/>
  <c r="S368" i="1" s="1"/>
  <c r="BH368" i="1"/>
  <c r="Y368" i="1" s="1"/>
  <c r="BN368" i="1"/>
  <c r="AE368" i="1" s="1"/>
  <c r="BF368" i="1"/>
  <c r="W368" i="1" s="1"/>
  <c r="AZ368" i="1"/>
  <c r="Q368" i="1" s="1"/>
  <c r="BI368" i="1"/>
  <c r="Z368" i="1" s="1"/>
  <c r="BC368" i="1"/>
  <c r="T368" i="1" s="1"/>
  <c r="BL368" i="1"/>
  <c r="AC368" i="1" s="1"/>
  <c r="BM368" i="1"/>
  <c r="BG368" i="1"/>
  <c r="X368" i="1" s="1"/>
  <c r="BK368" i="1"/>
  <c r="AB368" i="1" s="1"/>
  <c r="AY368" i="1"/>
  <c r="P368" i="1" s="1"/>
  <c r="BA368" i="1"/>
  <c r="BE368" i="1"/>
  <c r="BD362" i="1"/>
  <c r="U362" i="1" s="1"/>
  <c r="BJ362" i="1"/>
  <c r="AA362" i="1" s="1"/>
  <c r="BB362" i="1"/>
  <c r="S362" i="1" s="1"/>
  <c r="BH362" i="1"/>
  <c r="Y362" i="1" s="1"/>
  <c r="BN362" i="1"/>
  <c r="AE362" i="1" s="1"/>
  <c r="BF362" i="1"/>
  <c r="W362" i="1" s="1"/>
  <c r="BG362" i="1"/>
  <c r="X362" i="1" s="1"/>
  <c r="AZ362" i="1"/>
  <c r="Q362" i="1" s="1"/>
  <c r="BI362" i="1"/>
  <c r="Z362" i="1" s="1"/>
  <c r="BC362" i="1"/>
  <c r="T362" i="1" s="1"/>
  <c r="BL362" i="1"/>
  <c r="AC362" i="1" s="1"/>
  <c r="BK362" i="1"/>
  <c r="AB362" i="1" s="1"/>
  <c r="BM362" i="1"/>
  <c r="AY362" i="1"/>
  <c r="BA362" i="1"/>
  <c r="BE362" i="1"/>
  <c r="BD356" i="1"/>
  <c r="BJ356" i="1"/>
  <c r="BE356" i="1"/>
  <c r="V356" i="1" s="1"/>
  <c r="BK356" i="1"/>
  <c r="AB356" i="1" s="1"/>
  <c r="BB356" i="1"/>
  <c r="S356" i="1" s="1"/>
  <c r="BH356" i="1"/>
  <c r="Y356" i="1" s="1"/>
  <c r="BN356" i="1"/>
  <c r="AE356" i="1" s="1"/>
  <c r="BC356" i="1"/>
  <c r="T356" i="1" s="1"/>
  <c r="BF356" i="1"/>
  <c r="BG356" i="1"/>
  <c r="X356" i="1" s="1"/>
  <c r="AZ356" i="1"/>
  <c r="Q356" i="1" s="1"/>
  <c r="BL356" i="1"/>
  <c r="BI356" i="1"/>
  <c r="BM356" i="1"/>
  <c r="AD356" i="1" s="1"/>
  <c r="AY356" i="1"/>
  <c r="P356" i="1" s="1"/>
  <c r="BA356" i="1"/>
  <c r="R356" i="1" s="1"/>
  <c r="BD350" i="1"/>
  <c r="U350" i="1" s="1"/>
  <c r="BJ350" i="1"/>
  <c r="AA350" i="1" s="1"/>
  <c r="BE350" i="1"/>
  <c r="BK350" i="1"/>
  <c r="BB350" i="1"/>
  <c r="S350" i="1" s="1"/>
  <c r="BH350" i="1"/>
  <c r="Y350" i="1" s="1"/>
  <c r="BN350" i="1"/>
  <c r="BI350" i="1"/>
  <c r="Z350" i="1" s="1"/>
  <c r="AZ350" i="1"/>
  <c r="Q350" i="1" s="1"/>
  <c r="BL350" i="1"/>
  <c r="AC350" i="1" s="1"/>
  <c r="BA350" i="1"/>
  <c r="R350" i="1" s="1"/>
  <c r="BM350" i="1"/>
  <c r="AD350" i="1" s="1"/>
  <c r="BF350" i="1"/>
  <c r="BC350" i="1"/>
  <c r="BG350" i="1"/>
  <c r="AY350" i="1"/>
  <c r="P350" i="1" s="1"/>
  <c r="BE344" i="1"/>
  <c r="V344" i="1" s="1"/>
  <c r="BK344" i="1"/>
  <c r="AB344" i="1" s="1"/>
  <c r="BC344" i="1"/>
  <c r="T344" i="1" s="1"/>
  <c r="BJ344" i="1"/>
  <c r="AA344" i="1" s="1"/>
  <c r="BD344" i="1"/>
  <c r="U344" i="1" s="1"/>
  <c r="BL344" i="1"/>
  <c r="AC344" i="1" s="1"/>
  <c r="BA344" i="1"/>
  <c r="R344" i="1" s="1"/>
  <c r="BH344" i="1"/>
  <c r="BB344" i="1"/>
  <c r="BF344" i="1"/>
  <c r="W344" i="1" s="1"/>
  <c r="BG344" i="1"/>
  <c r="BM344" i="1"/>
  <c r="AD344" i="1" s="1"/>
  <c r="AZ344" i="1"/>
  <c r="Q344" i="1" s="1"/>
  <c r="AY344" i="1"/>
  <c r="BI344" i="1"/>
  <c r="Z344" i="1" s="1"/>
  <c r="BN344" i="1"/>
  <c r="AE344" i="1" s="1"/>
  <c r="BE338" i="1"/>
  <c r="V338" i="1" s="1"/>
  <c r="BK338" i="1"/>
  <c r="AB338" i="1" s="1"/>
  <c r="AZ338" i="1"/>
  <c r="Q338" i="1" s="1"/>
  <c r="BG338" i="1"/>
  <c r="BN338" i="1"/>
  <c r="AE338" i="1" s="1"/>
  <c r="BA338" i="1"/>
  <c r="R338" i="1" s="1"/>
  <c r="BH338" i="1"/>
  <c r="Y338" i="1" s="1"/>
  <c r="BD338" i="1"/>
  <c r="BL338" i="1"/>
  <c r="AC338" i="1" s="1"/>
  <c r="BF338" i="1"/>
  <c r="BI338" i="1"/>
  <c r="BJ338" i="1"/>
  <c r="AA338" i="1" s="1"/>
  <c r="BB338" i="1"/>
  <c r="S338" i="1" s="1"/>
  <c r="BC338" i="1"/>
  <c r="T338" i="1" s="1"/>
  <c r="BM338" i="1"/>
  <c r="AD338" i="1" s="1"/>
  <c r="AY338" i="1"/>
  <c r="P338" i="1" s="1"/>
  <c r="BE332" i="1"/>
  <c r="V332" i="1" s="1"/>
  <c r="BK332" i="1"/>
  <c r="AB332" i="1" s="1"/>
  <c r="BC332" i="1"/>
  <c r="T332" i="1" s="1"/>
  <c r="BJ332" i="1"/>
  <c r="BD332" i="1"/>
  <c r="U332" i="1" s="1"/>
  <c r="BL332" i="1"/>
  <c r="AC332" i="1" s="1"/>
  <c r="BA332" i="1"/>
  <c r="R332" i="1" s="1"/>
  <c r="BH332" i="1"/>
  <c r="BI332" i="1"/>
  <c r="Z332" i="1" s="1"/>
  <c r="BM332" i="1"/>
  <c r="AD332" i="1" s="1"/>
  <c r="AZ332" i="1"/>
  <c r="BN332" i="1"/>
  <c r="AE332" i="1" s="1"/>
  <c r="BB332" i="1"/>
  <c r="BF332" i="1"/>
  <c r="W332" i="1" s="1"/>
  <c r="BG332" i="1"/>
  <c r="X332" i="1" s="1"/>
  <c r="AY332" i="1"/>
  <c r="BE326" i="1"/>
  <c r="BK326" i="1"/>
  <c r="AZ326" i="1"/>
  <c r="Q326" i="1" s="1"/>
  <c r="BG326" i="1"/>
  <c r="X326" i="1" s="1"/>
  <c r="BN326" i="1"/>
  <c r="BA326" i="1"/>
  <c r="R326" i="1" s="1"/>
  <c r="BH326" i="1"/>
  <c r="Y326" i="1" s="1"/>
  <c r="BD326" i="1"/>
  <c r="U326" i="1" s="1"/>
  <c r="BL326" i="1"/>
  <c r="BM326" i="1"/>
  <c r="BB326" i="1"/>
  <c r="S326" i="1" s="1"/>
  <c r="BC326" i="1"/>
  <c r="BF326" i="1"/>
  <c r="W326" i="1" s="1"/>
  <c r="BI326" i="1"/>
  <c r="Z326" i="1" s="1"/>
  <c r="BJ326" i="1"/>
  <c r="AA326" i="1" s="1"/>
  <c r="AY326" i="1"/>
  <c r="P326" i="1" s="1"/>
  <c r="BB319" i="1"/>
  <c r="S319" i="1" s="1"/>
  <c r="BH319" i="1"/>
  <c r="BN319" i="1"/>
  <c r="BD319" i="1"/>
  <c r="U319" i="1" s="1"/>
  <c r="BK319" i="1"/>
  <c r="AB319" i="1" s="1"/>
  <c r="BA319" i="1"/>
  <c r="R319" i="1" s="1"/>
  <c r="BI319" i="1"/>
  <c r="Z319" i="1" s="1"/>
  <c r="BJ319" i="1"/>
  <c r="AZ319" i="1"/>
  <c r="Q319" i="1" s="1"/>
  <c r="BL319" i="1"/>
  <c r="BC319" i="1"/>
  <c r="T319" i="1" s="1"/>
  <c r="BM319" i="1"/>
  <c r="AD319" i="1" s="1"/>
  <c r="BE319" i="1"/>
  <c r="BF319" i="1"/>
  <c r="BG319" i="1"/>
  <c r="X319" i="1" s="1"/>
  <c r="AY319" i="1"/>
  <c r="P319" i="1" s="1"/>
  <c r="BB313" i="1"/>
  <c r="S313" i="1" s="1"/>
  <c r="BH313" i="1"/>
  <c r="Y313" i="1" s="1"/>
  <c r="BN313" i="1"/>
  <c r="AE313" i="1" s="1"/>
  <c r="AZ313" i="1"/>
  <c r="Q313" i="1" s="1"/>
  <c r="BG313" i="1"/>
  <c r="X313" i="1" s="1"/>
  <c r="BE313" i="1"/>
  <c r="V313" i="1" s="1"/>
  <c r="BL313" i="1"/>
  <c r="AC313" i="1" s="1"/>
  <c r="BC313" i="1"/>
  <c r="T313" i="1" s="1"/>
  <c r="BM313" i="1"/>
  <c r="AD313" i="1" s="1"/>
  <c r="BD313" i="1"/>
  <c r="BF313" i="1"/>
  <c r="W313" i="1" s="1"/>
  <c r="BI313" i="1"/>
  <c r="BJ313" i="1"/>
  <c r="AA313" i="1" s="1"/>
  <c r="BK313" i="1"/>
  <c r="AB313" i="1" s="1"/>
  <c r="AY313" i="1"/>
  <c r="P313" i="1" s="1"/>
  <c r="BA313" i="1"/>
  <c r="BB307" i="1"/>
  <c r="S307" i="1" s="1"/>
  <c r="BH307" i="1"/>
  <c r="BN307" i="1"/>
  <c r="AE307" i="1" s="1"/>
  <c r="BD307" i="1"/>
  <c r="U307" i="1" s="1"/>
  <c r="BK307" i="1"/>
  <c r="AB307" i="1" s="1"/>
  <c r="BA307" i="1"/>
  <c r="R307" i="1" s="1"/>
  <c r="BI307" i="1"/>
  <c r="Z307" i="1" s="1"/>
  <c r="BF307" i="1"/>
  <c r="W307" i="1" s="1"/>
  <c r="BG307" i="1"/>
  <c r="X307" i="1" s="1"/>
  <c r="BJ307" i="1"/>
  <c r="AA307" i="1" s="1"/>
  <c r="AZ307" i="1"/>
  <c r="BL307" i="1"/>
  <c r="AC307" i="1" s="1"/>
  <c r="BC307" i="1"/>
  <c r="T307" i="1" s="1"/>
  <c r="BM307" i="1"/>
  <c r="AD307" i="1" s="1"/>
  <c r="BE307" i="1"/>
  <c r="V307" i="1" s="1"/>
  <c r="AY307" i="1"/>
  <c r="P307" i="1" s="1"/>
  <c r="BB301" i="1"/>
  <c r="BH301" i="1"/>
  <c r="Y301" i="1" s="1"/>
  <c r="BN301" i="1"/>
  <c r="AE301" i="1" s="1"/>
  <c r="AZ301" i="1"/>
  <c r="BG301" i="1"/>
  <c r="X301" i="1" s="1"/>
  <c r="BE301" i="1"/>
  <c r="V301" i="1" s="1"/>
  <c r="BL301" i="1"/>
  <c r="AC301" i="1" s="1"/>
  <c r="BJ301" i="1"/>
  <c r="BA301" i="1"/>
  <c r="R301" i="1" s="1"/>
  <c r="BK301" i="1"/>
  <c r="AB301" i="1" s="1"/>
  <c r="BC301" i="1"/>
  <c r="T301" i="1" s="1"/>
  <c r="BM301" i="1"/>
  <c r="AD301" i="1" s="1"/>
  <c r="BD301" i="1"/>
  <c r="BF301" i="1"/>
  <c r="W301" i="1" s="1"/>
  <c r="BI301" i="1"/>
  <c r="Z301" i="1" s="1"/>
  <c r="AY301" i="1"/>
  <c r="BD295" i="1"/>
  <c r="U295" i="1" s="1"/>
  <c r="BJ295" i="1"/>
  <c r="AA295" i="1" s="1"/>
  <c r="BB295" i="1"/>
  <c r="S295" i="1" s="1"/>
  <c r="BH295" i="1"/>
  <c r="Y295" i="1" s="1"/>
  <c r="BN295" i="1"/>
  <c r="AE295" i="1" s="1"/>
  <c r="BF295" i="1"/>
  <c r="W295" i="1" s="1"/>
  <c r="BC295" i="1"/>
  <c r="BL295" i="1"/>
  <c r="AC295" i="1" s="1"/>
  <c r="BI295" i="1"/>
  <c r="BK295" i="1"/>
  <c r="AB295" i="1" s="1"/>
  <c r="AZ295" i="1"/>
  <c r="BM295" i="1"/>
  <c r="AD295" i="1" s="1"/>
  <c r="BA295" i="1"/>
  <c r="BE295" i="1"/>
  <c r="V295" i="1" s="1"/>
  <c r="BG295" i="1"/>
  <c r="AY295" i="1"/>
  <c r="BC289" i="1"/>
  <c r="T289" i="1" s="1"/>
  <c r="BI289" i="1"/>
  <c r="Z289" i="1" s="1"/>
  <c r="BE289" i="1"/>
  <c r="V289" i="1" s="1"/>
  <c r="BK289" i="1"/>
  <c r="AB289" i="1" s="1"/>
  <c r="AZ289" i="1"/>
  <c r="Q289" i="1" s="1"/>
  <c r="BF289" i="1"/>
  <c r="W289" i="1" s="1"/>
  <c r="BL289" i="1"/>
  <c r="BG289" i="1"/>
  <c r="X289" i="1" s="1"/>
  <c r="BB289" i="1"/>
  <c r="S289" i="1" s="1"/>
  <c r="BN289" i="1"/>
  <c r="AE289" i="1" s="1"/>
  <c r="BJ289" i="1"/>
  <c r="BA289" i="1"/>
  <c r="R289" i="1" s="1"/>
  <c r="BD289" i="1"/>
  <c r="BH289" i="1"/>
  <c r="Y289" i="1" s="1"/>
  <c r="BM289" i="1"/>
  <c r="AY289" i="1"/>
  <c r="P289" i="1" s="1"/>
  <c r="BB283" i="1"/>
  <c r="S283" i="1" s="1"/>
  <c r="BH283" i="1"/>
  <c r="BN283" i="1"/>
  <c r="BC283" i="1"/>
  <c r="T283" i="1" s="1"/>
  <c r="BI283" i="1"/>
  <c r="Z283" i="1" s="1"/>
  <c r="BE283" i="1"/>
  <c r="V283" i="1" s="1"/>
  <c r="BK283" i="1"/>
  <c r="AB283" i="1" s="1"/>
  <c r="AZ283" i="1"/>
  <c r="Q283" i="1" s="1"/>
  <c r="BF283" i="1"/>
  <c r="BL283" i="1"/>
  <c r="AC283" i="1" s="1"/>
  <c r="BM283" i="1"/>
  <c r="AD283" i="1" s="1"/>
  <c r="BG283" i="1"/>
  <c r="X283" i="1" s="1"/>
  <c r="BJ283" i="1"/>
  <c r="AA283" i="1" s="1"/>
  <c r="BA283" i="1"/>
  <c r="R283" i="1" s="1"/>
  <c r="BD283" i="1"/>
  <c r="U283" i="1" s="1"/>
  <c r="AY283" i="1"/>
  <c r="P283" i="1" s="1"/>
  <c r="BB277" i="1"/>
  <c r="S277" i="1" s="1"/>
  <c r="BH277" i="1"/>
  <c r="Y277" i="1" s="1"/>
  <c r="BN277" i="1"/>
  <c r="AE277" i="1" s="1"/>
  <c r="BC277" i="1"/>
  <c r="T277" i="1" s="1"/>
  <c r="BI277" i="1"/>
  <c r="Z277" i="1" s="1"/>
  <c r="BE277" i="1"/>
  <c r="BK277" i="1"/>
  <c r="AB277" i="1" s="1"/>
  <c r="AZ277" i="1"/>
  <c r="Q277" i="1" s="1"/>
  <c r="BF277" i="1"/>
  <c r="BL277" i="1"/>
  <c r="AC277" i="1" s="1"/>
  <c r="BM277" i="1"/>
  <c r="BG277" i="1"/>
  <c r="X277" i="1" s="1"/>
  <c r="BJ277" i="1"/>
  <c r="AA277" i="1" s="1"/>
  <c r="BA277" i="1"/>
  <c r="R277" i="1" s="1"/>
  <c r="BD277" i="1"/>
  <c r="AY277" i="1"/>
  <c r="P277" i="1" s="1"/>
  <c r="BB271" i="1"/>
  <c r="S271" i="1" s="1"/>
  <c r="BH271" i="1"/>
  <c r="Y271" i="1" s="1"/>
  <c r="BN271" i="1"/>
  <c r="AE271" i="1" s="1"/>
  <c r="BC271" i="1"/>
  <c r="T271" i="1" s="1"/>
  <c r="BI271" i="1"/>
  <c r="BE271" i="1"/>
  <c r="BK271" i="1"/>
  <c r="AB271" i="1" s="1"/>
  <c r="AZ271" i="1"/>
  <c r="Q271" i="1" s="1"/>
  <c r="BF271" i="1"/>
  <c r="W271" i="1" s="1"/>
  <c r="BL271" i="1"/>
  <c r="AC271" i="1" s="1"/>
  <c r="BM271" i="1"/>
  <c r="AD271" i="1" s="1"/>
  <c r="BG271" i="1"/>
  <c r="BA271" i="1"/>
  <c r="BD271" i="1"/>
  <c r="U271" i="1" s="1"/>
  <c r="BJ271" i="1"/>
  <c r="AA271" i="1" s="1"/>
  <c r="AY271" i="1"/>
  <c r="P271" i="1" s="1"/>
  <c r="S287" i="1" l="1"/>
  <c r="V299" i="1"/>
  <c r="S305" i="1"/>
  <c r="AC311" i="1"/>
  <c r="AE331" i="1"/>
  <c r="R361" i="1"/>
  <c r="W385" i="1"/>
  <c r="AD409" i="1"/>
  <c r="X431" i="1"/>
  <c r="AB437" i="1"/>
  <c r="AC275" i="1"/>
  <c r="Q305" i="1"/>
  <c r="U317" i="1"/>
  <c r="Y330" i="1"/>
  <c r="T360" i="1"/>
  <c r="Y444" i="1"/>
  <c r="U276" i="1"/>
  <c r="S276" i="1"/>
  <c r="Z451" i="1"/>
  <c r="Q413" i="1"/>
  <c r="AE425" i="1"/>
  <c r="U431" i="1"/>
  <c r="AC267" i="1"/>
  <c r="V281" i="1"/>
  <c r="AA293" i="1"/>
  <c r="AB330" i="1"/>
  <c r="Q396" i="1"/>
  <c r="R420" i="1"/>
  <c r="X306" i="1"/>
  <c r="R385" i="1"/>
  <c r="AA427" i="1"/>
  <c r="R407" i="1"/>
  <c r="Y437" i="1"/>
  <c r="T443" i="1"/>
  <c r="R449" i="1"/>
  <c r="S275" i="1"/>
  <c r="S311" i="1"/>
  <c r="P324" i="1"/>
  <c r="R324" i="1"/>
  <c r="R342" i="1"/>
  <c r="T342" i="1"/>
  <c r="X372" i="1"/>
  <c r="AC420" i="1"/>
  <c r="Q276" i="1"/>
  <c r="V306" i="1"/>
  <c r="AE361" i="1"/>
  <c r="AC385" i="1"/>
  <c r="Y449" i="1"/>
  <c r="V261" i="1"/>
  <c r="Q287" i="1"/>
  <c r="Q317" i="1"/>
  <c r="AD330" i="1"/>
  <c r="U336" i="1"/>
  <c r="P342" i="1"/>
  <c r="Q360" i="1"/>
  <c r="U396" i="1"/>
  <c r="R444" i="1"/>
  <c r="U331" i="1"/>
  <c r="R451" i="1"/>
  <c r="T413" i="1"/>
  <c r="U419" i="1"/>
  <c r="S425" i="1"/>
  <c r="V437" i="1"/>
  <c r="T449" i="1"/>
  <c r="W275" i="1"/>
  <c r="AD317" i="1"/>
  <c r="AA324" i="1"/>
  <c r="P360" i="1"/>
  <c r="R372" i="1"/>
  <c r="X396" i="1"/>
  <c r="AC401" i="1"/>
  <c r="P419" i="1"/>
  <c r="Y419" i="1"/>
  <c r="AD431" i="1"/>
  <c r="AC437" i="1"/>
  <c r="R261" i="1"/>
  <c r="R275" i="1"/>
  <c r="P281" i="1"/>
  <c r="P299" i="1"/>
  <c r="R299" i="1"/>
  <c r="R305" i="1"/>
  <c r="U311" i="1"/>
  <c r="W311" i="1"/>
  <c r="AB276" i="1"/>
  <c r="P331" i="1"/>
  <c r="Y361" i="1"/>
  <c r="X409" i="1"/>
  <c r="AE427" i="1"/>
  <c r="AD326" i="1"/>
  <c r="Y332" i="1"/>
  <c r="T350" i="1"/>
  <c r="AC356" i="1"/>
  <c r="V362" i="1"/>
  <c r="AD380" i="1"/>
  <c r="R398" i="1"/>
  <c r="P434" i="1"/>
  <c r="AC446" i="1"/>
  <c r="Y411" i="1"/>
  <c r="AB411" i="1"/>
  <c r="AA429" i="1"/>
  <c r="Z447" i="1"/>
  <c r="R426" i="1"/>
  <c r="AB355" i="1"/>
  <c r="Q379" i="1"/>
  <c r="AD379" i="1"/>
  <c r="Z278" i="1"/>
  <c r="AA290" i="1"/>
  <c r="AA296" i="1"/>
  <c r="U320" i="1"/>
  <c r="T333" i="1"/>
  <c r="Y339" i="1"/>
  <c r="U363" i="1"/>
  <c r="P375" i="1"/>
  <c r="AD387" i="1"/>
  <c r="T405" i="1"/>
  <c r="Q366" i="1"/>
  <c r="V294" i="1"/>
  <c r="R318" i="1"/>
  <c r="X343" i="1"/>
  <c r="Y397" i="1"/>
  <c r="P445" i="1"/>
  <c r="V273" i="1"/>
  <c r="P315" i="1"/>
  <c r="S328" i="1"/>
  <c r="AC319" i="1"/>
  <c r="AB326" i="1"/>
  <c r="X338" i="1"/>
  <c r="P344" i="1"/>
  <c r="Y344" i="1"/>
  <c r="AE374" i="1"/>
  <c r="Z392" i="1"/>
  <c r="P410" i="1"/>
  <c r="R410" i="1"/>
  <c r="P428" i="1"/>
  <c r="X434" i="1"/>
  <c r="AD446" i="1"/>
  <c r="AB393" i="1"/>
  <c r="U441" i="1"/>
  <c r="V269" i="1"/>
  <c r="W384" i="1"/>
  <c r="R384" i="1"/>
  <c r="X402" i="1"/>
  <c r="Y439" i="1"/>
  <c r="S284" i="1"/>
  <c r="P327" i="1"/>
  <c r="T369" i="1"/>
  <c r="AC289" i="1"/>
  <c r="AE319" i="1"/>
  <c r="AD362" i="1"/>
  <c r="AD368" i="1"/>
  <c r="S380" i="1"/>
  <c r="Z386" i="1"/>
  <c r="AE392" i="1"/>
  <c r="S398" i="1"/>
  <c r="R416" i="1"/>
  <c r="AD422" i="1"/>
  <c r="AE446" i="1"/>
  <c r="X270" i="1"/>
  <c r="V270" i="1"/>
  <c r="S258" i="1"/>
  <c r="Q258" i="1"/>
  <c r="U393" i="1"/>
  <c r="S417" i="1"/>
  <c r="R435" i="1"/>
  <c r="V447" i="1"/>
  <c r="AC262" i="1"/>
  <c r="R348" i="1"/>
  <c r="P384" i="1"/>
  <c r="Z266" i="1"/>
  <c r="V403" i="1"/>
  <c r="AA284" i="1"/>
  <c r="AC284" i="1"/>
  <c r="AD339" i="1"/>
  <c r="AC351" i="1"/>
  <c r="V351" i="1"/>
  <c r="X271" i="1"/>
  <c r="AA301" i="1"/>
  <c r="R313" i="1"/>
  <c r="U313" i="1"/>
  <c r="AA319" i="1"/>
  <c r="T326" i="1"/>
  <c r="P332" i="1"/>
  <c r="U338" i="1"/>
  <c r="AB350" i="1"/>
  <c r="AA356" i="1"/>
  <c r="V368" i="1"/>
  <c r="X374" i="1"/>
  <c r="U428" i="1"/>
  <c r="U434" i="1"/>
  <c r="U258" i="1"/>
  <c r="AD429" i="1"/>
  <c r="AC435" i="1"/>
  <c r="AC447" i="1"/>
  <c r="V263" i="1"/>
  <c r="AC257" i="1"/>
  <c r="P348" i="1"/>
  <c r="AA288" i="1"/>
  <c r="AC288" i="1"/>
  <c r="AB337" i="1"/>
  <c r="Z355" i="1"/>
  <c r="Y379" i="1"/>
  <c r="W439" i="1"/>
  <c r="S278" i="1"/>
  <c r="Z327" i="1"/>
  <c r="Z345" i="1"/>
  <c r="AC357" i="1"/>
  <c r="Q369" i="1"/>
  <c r="U423" i="1"/>
  <c r="Z271" i="1"/>
  <c r="W277" i="1"/>
  <c r="AA289" i="1"/>
  <c r="X295" i="1"/>
  <c r="Z295" i="1"/>
  <c r="S301" i="1"/>
  <c r="Q307" i="1"/>
  <c r="X344" i="1"/>
  <c r="X350" i="1"/>
  <c r="Z356" i="1"/>
  <c r="Q374" i="1"/>
  <c r="AE386" i="1"/>
  <c r="S392" i="1"/>
  <c r="AD404" i="1"/>
  <c r="AE404" i="1"/>
  <c r="AC416" i="1"/>
  <c r="AA416" i="1"/>
  <c r="AE422" i="1"/>
  <c r="X428" i="1"/>
  <c r="R440" i="1"/>
  <c r="Q393" i="1"/>
  <c r="AE411" i="1"/>
  <c r="V417" i="1"/>
  <c r="AE269" i="1"/>
  <c r="S263" i="1"/>
  <c r="AA262" i="1"/>
  <c r="S262" i="1"/>
  <c r="AC426" i="1"/>
  <c r="Z426" i="1"/>
  <c r="AE266" i="1"/>
  <c r="X312" i="1"/>
  <c r="V312" i="1"/>
  <c r="AC296" i="1"/>
  <c r="Y302" i="1"/>
  <c r="AB339" i="1"/>
  <c r="S369" i="1"/>
  <c r="AE405" i="1"/>
  <c r="X352" i="1"/>
  <c r="AA358" i="1"/>
  <c r="Z370" i="1"/>
  <c r="U388" i="1"/>
  <c r="R406" i="1"/>
  <c r="AB412" i="1"/>
  <c r="U436" i="1"/>
  <c r="AC354" i="1"/>
  <c r="X378" i="1"/>
  <c r="R390" i="1"/>
  <c r="P450" i="1"/>
  <c r="Y391" i="1"/>
  <c r="AB433" i="1"/>
  <c r="Z274" i="1"/>
  <c r="Z310" i="1"/>
  <c r="P329" i="1"/>
  <c r="P347" i="1"/>
  <c r="AA371" i="1"/>
  <c r="Z371" i="1"/>
  <c r="Z407" i="1"/>
  <c r="AD413" i="1"/>
  <c r="AA425" i="1"/>
  <c r="Q267" i="1"/>
  <c r="AC281" i="1"/>
  <c r="Q293" i="1"/>
  <c r="R330" i="1"/>
  <c r="Q444" i="1"/>
  <c r="AE306" i="1"/>
  <c r="AA385" i="1"/>
  <c r="R409" i="1"/>
  <c r="Z272" i="1"/>
  <c r="P345" i="1"/>
  <c r="R345" i="1"/>
  <c r="U357" i="1"/>
  <c r="AE357" i="1"/>
  <c r="AC363" i="1"/>
  <c r="AB387" i="1"/>
  <c r="Y423" i="1"/>
  <c r="V414" i="1"/>
  <c r="R438" i="1"/>
  <c r="Y260" i="1"/>
  <c r="X294" i="1"/>
  <c r="X421" i="1"/>
  <c r="U279" i="1"/>
  <c r="Q279" i="1"/>
  <c r="U297" i="1"/>
  <c r="Z340" i="1"/>
  <c r="X340" i="1"/>
  <c r="Z352" i="1"/>
  <c r="Q376" i="1"/>
  <c r="R388" i="1"/>
  <c r="W394" i="1"/>
  <c r="V400" i="1"/>
  <c r="AA406" i="1"/>
  <c r="X418" i="1"/>
  <c r="AB430" i="1"/>
  <c r="W430" i="1"/>
  <c r="T448" i="1"/>
  <c r="W268" i="1"/>
  <c r="V432" i="1"/>
  <c r="Q300" i="1"/>
  <c r="Q349" i="1"/>
  <c r="AB415" i="1"/>
  <c r="X274" i="1"/>
  <c r="S280" i="1"/>
  <c r="Z292" i="1"/>
  <c r="AC292" i="1"/>
  <c r="X292" i="1"/>
  <c r="X316" i="1"/>
  <c r="AA316" i="1"/>
  <c r="Y329" i="1"/>
  <c r="T335" i="1"/>
  <c r="U341" i="1"/>
  <c r="Y347" i="1"/>
  <c r="X365" i="1"/>
  <c r="P383" i="1"/>
  <c r="Z389" i="1"/>
  <c r="R441" i="1"/>
  <c r="S441" i="1"/>
  <c r="AA257" i="1"/>
  <c r="S257" i="1"/>
  <c r="Q272" i="1"/>
  <c r="AC314" i="1"/>
  <c r="R333" i="1"/>
  <c r="AE363" i="1"/>
  <c r="S381" i="1"/>
  <c r="Q387" i="1"/>
  <c r="T399" i="1"/>
  <c r="Q423" i="1"/>
  <c r="AE256" i="1"/>
  <c r="S366" i="1"/>
  <c r="S414" i="1"/>
  <c r="Y318" i="1"/>
  <c r="Z343" i="1"/>
  <c r="R367" i="1"/>
  <c r="AD397" i="1"/>
  <c r="Q421" i="1"/>
  <c r="Z259" i="1"/>
  <c r="S279" i="1"/>
  <c r="S297" i="1"/>
  <c r="R315" i="1"/>
  <c r="AD321" i="1"/>
  <c r="V334" i="1"/>
  <c r="S346" i="1"/>
  <c r="S358" i="1"/>
  <c r="X370" i="1"/>
  <c r="AA388" i="1"/>
  <c r="AE400" i="1"/>
  <c r="Q418" i="1"/>
  <c r="S424" i="1"/>
  <c r="Z430" i="1"/>
  <c r="AD436" i="1"/>
  <c r="V442" i="1"/>
  <c r="AE354" i="1"/>
  <c r="U354" i="1"/>
  <c r="AE390" i="1"/>
  <c r="AB325" i="1"/>
  <c r="S349" i="1"/>
  <c r="AB373" i="1"/>
  <c r="T391" i="1"/>
  <c r="AE415" i="1"/>
  <c r="AE265" i="1"/>
  <c r="AC280" i="1"/>
  <c r="AC310" i="1"/>
  <c r="AD329" i="1"/>
  <c r="AB335" i="1"/>
  <c r="AD359" i="1"/>
  <c r="Q365" i="1"/>
  <c r="R395" i="1"/>
  <c r="V401" i="1"/>
  <c r="Q407" i="1"/>
  <c r="R431" i="1"/>
  <c r="S267" i="1"/>
  <c r="AE275" i="1"/>
  <c r="AC299" i="1"/>
  <c r="AE290" i="1"/>
  <c r="U314" i="1"/>
  <c r="Q375" i="1"/>
  <c r="T381" i="1"/>
  <c r="W256" i="1"/>
  <c r="P366" i="1"/>
  <c r="AA260" i="1"/>
  <c r="P318" i="1"/>
  <c r="AE367" i="1"/>
  <c r="Q445" i="1"/>
  <c r="Q259" i="1"/>
  <c r="X273" i="1"/>
  <c r="AC285" i="1"/>
  <c r="Q297" i="1"/>
  <c r="V309" i="1"/>
  <c r="T321" i="1"/>
  <c r="V370" i="1"/>
  <c r="AA382" i="1"/>
  <c r="W406" i="1"/>
  <c r="Y436" i="1"/>
  <c r="S268" i="1"/>
  <c r="R450" i="1"/>
  <c r="S282" i="1"/>
  <c r="Z325" i="1"/>
  <c r="Z373" i="1"/>
  <c r="V373" i="1"/>
  <c r="Z415" i="1"/>
  <c r="AE286" i="1"/>
  <c r="X310" i="1"/>
  <c r="U323" i="1"/>
  <c r="AC353" i="1"/>
  <c r="AC371" i="1"/>
  <c r="AD383" i="1"/>
  <c r="AC395" i="1"/>
  <c r="Q401" i="1"/>
  <c r="AC425" i="1"/>
  <c r="U267" i="1"/>
  <c r="Q275" i="1"/>
  <c r="V305" i="1"/>
  <c r="Q311" i="1"/>
  <c r="T317" i="1"/>
  <c r="Y420" i="1"/>
  <c r="P444" i="1"/>
  <c r="AA306" i="1"/>
  <c r="Q331" i="1"/>
  <c r="Y409" i="1"/>
  <c r="AB451" i="1"/>
  <c r="Y272" i="1"/>
  <c r="AC290" i="1"/>
  <c r="S308" i="1"/>
  <c r="V308" i="1"/>
  <c r="S375" i="1"/>
  <c r="AC438" i="1"/>
  <c r="X259" i="1"/>
  <c r="AA285" i="1"/>
  <c r="AE285" i="1"/>
  <c r="X291" i="1"/>
  <c r="AA303" i="1"/>
  <c r="AC303" i="1"/>
  <c r="AE303" i="1"/>
  <c r="X309" i="1"/>
  <c r="AB321" i="1"/>
  <c r="AC334" i="1"/>
  <c r="AA340" i="1"/>
  <c r="Q346" i="1"/>
  <c r="Q358" i="1"/>
  <c r="AA376" i="1"/>
  <c r="V382" i="1"/>
  <c r="AE412" i="1"/>
  <c r="U424" i="1"/>
  <c r="W442" i="1"/>
  <c r="AA268" i="1"/>
  <c r="Z378" i="1"/>
  <c r="Z432" i="1"/>
  <c r="AA282" i="1"/>
  <c r="S300" i="1"/>
  <c r="X325" i="1"/>
  <c r="Z433" i="1"/>
  <c r="AC274" i="1"/>
  <c r="AA298" i="1"/>
  <c r="AC298" i="1"/>
  <c r="S298" i="1"/>
  <c r="AE304" i="1"/>
  <c r="Z316" i="1"/>
  <c r="AD335" i="1"/>
  <c r="AD341" i="1"/>
  <c r="AA353" i="1"/>
  <c r="V377" i="1"/>
  <c r="AD401" i="1"/>
  <c r="AE413" i="1"/>
  <c r="W419" i="1"/>
  <c r="T431" i="1"/>
  <c r="V449" i="1"/>
  <c r="AE261" i="1"/>
  <c r="AE287" i="1"/>
  <c r="Z293" i="1"/>
  <c r="AE305" i="1"/>
  <c r="AB317" i="1"/>
  <c r="AC317" i="1"/>
  <c r="W324" i="1"/>
  <c r="S330" i="1"/>
  <c r="S336" i="1"/>
  <c r="U342" i="1"/>
  <c r="Z360" i="1"/>
  <c r="AE372" i="1"/>
  <c r="AE396" i="1"/>
  <c r="U420" i="1"/>
  <c r="AA361" i="1"/>
  <c r="V385" i="1"/>
  <c r="AB401" i="1"/>
  <c r="Z419" i="1"/>
  <c r="X419" i="1"/>
  <c r="AC431" i="1"/>
  <c r="P437" i="1"/>
  <c r="X437" i="1"/>
  <c r="AD443" i="1"/>
  <c r="Y443" i="1"/>
  <c r="X449" i="1"/>
  <c r="R267" i="1"/>
  <c r="AC261" i="1"/>
  <c r="P275" i="1"/>
  <c r="V287" i="1"/>
  <c r="P293" i="1"/>
  <c r="X299" i="1"/>
  <c r="P311" i="1"/>
  <c r="Q330" i="1"/>
  <c r="AD336" i="1"/>
  <c r="AB336" i="1"/>
  <c r="X360" i="1"/>
  <c r="Y360" i="1"/>
  <c r="P372" i="1"/>
  <c r="T396" i="1"/>
  <c r="Q420" i="1"/>
  <c r="Z444" i="1"/>
  <c r="AC306" i="1"/>
  <c r="T409" i="1"/>
  <c r="AC427" i="1"/>
  <c r="Q451" i="1"/>
  <c r="AE311" i="1"/>
  <c r="AA317" i="1"/>
  <c r="S317" i="1"/>
  <c r="P330" i="1"/>
  <c r="Y342" i="1"/>
  <c r="W342" i="1"/>
  <c r="U372" i="1"/>
  <c r="S331" i="1"/>
  <c r="Q361" i="1"/>
  <c r="R306" i="1"/>
  <c r="Q385" i="1"/>
  <c r="U451" i="1"/>
  <c r="T451" i="1"/>
  <c r="W449" i="1"/>
  <c r="AB449" i="1"/>
  <c r="P261" i="1"/>
  <c r="U275" i="1"/>
  <c r="R281" i="1"/>
  <c r="T287" i="1"/>
  <c r="W293" i="1"/>
  <c r="X330" i="1"/>
  <c r="Q336" i="1"/>
  <c r="AA342" i="1"/>
  <c r="AC342" i="1"/>
  <c r="AA360" i="1"/>
  <c r="W420" i="1"/>
  <c r="AB385" i="1"/>
  <c r="V413" i="1"/>
  <c r="Z431" i="1"/>
  <c r="S437" i="1"/>
  <c r="P443" i="1"/>
  <c r="W443" i="1"/>
  <c r="W267" i="1"/>
  <c r="Z267" i="1"/>
  <c r="U293" i="1"/>
  <c r="T330" i="1"/>
  <c r="V330" i="1"/>
  <c r="AD360" i="1"/>
  <c r="AD276" i="1"/>
  <c r="T276" i="1"/>
  <c r="W427" i="1"/>
  <c r="AA372" i="1"/>
  <c r="V396" i="1"/>
  <c r="AB444" i="1"/>
  <c r="AD306" i="1"/>
  <c r="R331" i="1"/>
  <c r="T361" i="1"/>
  <c r="X385" i="1"/>
  <c r="P451" i="1"/>
  <c r="Q301" i="1"/>
  <c r="W283" i="1"/>
  <c r="AE283" i="1"/>
  <c r="Q295" i="1"/>
  <c r="AB360" i="1"/>
  <c r="X444" i="1"/>
  <c r="S444" i="1"/>
  <c r="T331" i="1"/>
  <c r="V409" i="1"/>
  <c r="AA451" i="1"/>
  <c r="AC326" i="1"/>
  <c r="S344" i="1"/>
  <c r="W428" i="1"/>
  <c r="Z434" i="1"/>
  <c r="X411" i="1"/>
  <c r="V411" i="1"/>
  <c r="T429" i="1"/>
  <c r="W441" i="1"/>
  <c r="Q447" i="1"/>
  <c r="T447" i="1"/>
  <c r="R257" i="1"/>
  <c r="Z384" i="1"/>
  <c r="Z402" i="1"/>
  <c r="P362" i="1"/>
  <c r="AB374" i="1"/>
  <c r="Y380" i="1"/>
  <c r="AA386" i="1"/>
  <c r="AC392" i="1"/>
  <c r="T392" i="1"/>
  <c r="T295" i="1"/>
  <c r="W350" i="1"/>
  <c r="AE398" i="1"/>
  <c r="V326" i="1"/>
  <c r="Q332" i="1"/>
  <c r="W356" i="1"/>
  <c r="T374" i="1"/>
  <c r="X380" i="1"/>
  <c r="S332" i="1"/>
  <c r="Z338" i="1"/>
  <c r="R362" i="1"/>
  <c r="X404" i="1"/>
  <c r="P301" i="1"/>
  <c r="Z313" i="1"/>
  <c r="R271" i="1"/>
  <c r="V271" i="1"/>
  <c r="Y283" i="1"/>
  <c r="P295" i="1"/>
  <c r="W319" i="1"/>
  <c r="Y319" i="1"/>
  <c r="AA332" i="1"/>
  <c r="S374" i="1"/>
  <c r="AD289" i="1"/>
  <c r="R295" i="1"/>
  <c r="AE350" i="1"/>
  <c r="AA392" i="1"/>
  <c r="S422" i="1"/>
  <c r="U446" i="1"/>
  <c r="V277" i="1"/>
  <c r="Y307" i="1"/>
  <c r="AF307" i="1" s="1"/>
  <c r="W338" i="1"/>
  <c r="AD277" i="1"/>
  <c r="U289" i="1"/>
  <c r="U277" i="1"/>
  <c r="U301" i="1"/>
  <c r="V319" i="1"/>
  <c r="AE326" i="1"/>
  <c r="V350" i="1"/>
  <c r="U356" i="1"/>
  <c r="R368" i="1"/>
  <c r="AF368" i="1" s="1"/>
  <c r="AA380" i="1"/>
  <c r="V386" i="1"/>
  <c r="P403" i="1"/>
  <c r="AF403" i="1" s="1"/>
  <c r="T278" i="1"/>
  <c r="R284" i="1"/>
  <c r="U296" i="1"/>
  <c r="R308" i="1"/>
  <c r="X339" i="1"/>
  <c r="AA345" i="1"/>
  <c r="W351" i="1"/>
  <c r="W363" i="1"/>
  <c r="AB363" i="1"/>
  <c r="AA369" i="1"/>
  <c r="AD369" i="1"/>
  <c r="S399" i="1"/>
  <c r="V256" i="1"/>
  <c r="AA318" i="1"/>
  <c r="T318" i="1"/>
  <c r="Y367" i="1"/>
  <c r="U445" i="1"/>
  <c r="R273" i="1"/>
  <c r="AD297" i="1"/>
  <c r="Z303" i="1"/>
  <c r="X321" i="1"/>
  <c r="S321" i="1"/>
  <c r="R340" i="1"/>
  <c r="V340" i="1"/>
  <c r="P352" i="1"/>
  <c r="W358" i="1"/>
  <c r="U358" i="1"/>
  <c r="AD370" i="1"/>
  <c r="U376" i="1"/>
  <c r="Z382" i="1"/>
  <c r="AE388" i="1"/>
  <c r="X394" i="1"/>
  <c r="Q430" i="1"/>
  <c r="P442" i="1"/>
  <c r="AD282" i="1"/>
  <c r="AB349" i="1"/>
  <c r="T274" i="1"/>
  <c r="R316" i="1"/>
  <c r="V316" i="1"/>
  <c r="Z323" i="1"/>
  <c r="AA329" i="1"/>
  <c r="AC341" i="1"/>
  <c r="AC347" i="1"/>
  <c r="T365" i="1"/>
  <c r="Y401" i="1"/>
  <c r="U401" i="1"/>
  <c r="X413" i="1"/>
  <c r="S413" i="1"/>
  <c r="Y425" i="1"/>
  <c r="AE431" i="1"/>
  <c r="AB267" i="1"/>
  <c r="W281" i="1"/>
  <c r="AD293" i="1"/>
  <c r="AE317" i="1"/>
  <c r="AE330" i="1"/>
  <c r="X336" i="1"/>
  <c r="AE342" i="1"/>
  <c r="X420" i="1"/>
  <c r="W409" i="1"/>
  <c r="Q404" i="1"/>
  <c r="W410" i="1"/>
  <c r="U416" i="1"/>
  <c r="Y416" i="1"/>
  <c r="X422" i="1"/>
  <c r="Q440" i="1"/>
  <c r="R270" i="1"/>
  <c r="AF270" i="1" s="1"/>
  <c r="R264" i="1"/>
  <c r="Z441" i="1"/>
  <c r="AC348" i="1"/>
  <c r="AE348" i="1"/>
  <c r="Y384" i="1"/>
  <c r="T426" i="1"/>
  <c r="AD266" i="1"/>
  <c r="AB266" i="1"/>
  <c r="Y288" i="1"/>
  <c r="P312" i="1"/>
  <c r="Y337" i="1"/>
  <c r="T355" i="1"/>
  <c r="AC379" i="1"/>
  <c r="AB278" i="1"/>
  <c r="U290" i="1"/>
  <c r="W296" i="1"/>
  <c r="X296" i="1"/>
  <c r="Z314" i="1"/>
  <c r="AC327" i="1"/>
  <c r="P369" i="1"/>
  <c r="AB423" i="1"/>
  <c r="AD414" i="1"/>
  <c r="W260" i="1"/>
  <c r="T343" i="1"/>
  <c r="T397" i="1"/>
  <c r="R421" i="1"/>
  <c r="P273" i="1"/>
  <c r="P291" i="1"/>
  <c r="R291" i="1"/>
  <c r="P309" i="1"/>
  <c r="R309" i="1"/>
  <c r="AC315" i="1"/>
  <c r="V321" i="1"/>
  <c r="AD328" i="1"/>
  <c r="U334" i="1"/>
  <c r="T352" i="1"/>
  <c r="Y364" i="1"/>
  <c r="P382" i="1"/>
  <c r="U400" i="1"/>
  <c r="R418" i="1"/>
  <c r="AD424" i="1"/>
  <c r="P436" i="1"/>
  <c r="V436" i="1"/>
  <c r="R442" i="1"/>
  <c r="AC448" i="1"/>
  <c r="V378" i="1"/>
  <c r="W390" i="1"/>
  <c r="W408" i="1"/>
  <c r="Y408" i="1"/>
  <c r="AB282" i="1"/>
  <c r="AD300" i="1"/>
  <c r="T373" i="1"/>
  <c r="T433" i="1"/>
  <c r="AB274" i="1"/>
  <c r="U298" i="1"/>
  <c r="T310" i="1"/>
  <c r="AB310" i="1"/>
  <c r="AC335" i="1"/>
  <c r="U353" i="1"/>
  <c r="P359" i="1"/>
  <c r="Y371" i="1"/>
  <c r="W371" i="1"/>
  <c r="P377" i="1"/>
  <c r="AF377" i="1" s="1"/>
  <c r="X383" i="1"/>
  <c r="Y395" i="1"/>
  <c r="X401" i="1"/>
  <c r="AB419" i="1"/>
  <c r="T275" i="1"/>
  <c r="U281" i="1"/>
  <c r="U299" i="1"/>
  <c r="T311" i="1"/>
  <c r="X317" i="1"/>
  <c r="Q324" i="1"/>
  <c r="AC330" i="1"/>
  <c r="Q342" i="1"/>
  <c r="S385" i="1"/>
  <c r="AB409" i="1"/>
  <c r="Y427" i="1"/>
  <c r="V393" i="1"/>
  <c r="AD417" i="1"/>
  <c r="U447" i="1"/>
  <c r="AA426" i="1"/>
  <c r="R312" i="1"/>
  <c r="R439" i="1"/>
  <c r="T272" i="1"/>
  <c r="R278" i="1"/>
  <c r="AD290" i="1"/>
  <c r="P308" i="1"/>
  <c r="R320" i="1"/>
  <c r="AA327" i="1"/>
  <c r="S333" i="1"/>
  <c r="T357" i="1"/>
  <c r="Y357" i="1"/>
  <c r="V387" i="1"/>
  <c r="W405" i="1"/>
  <c r="X423" i="1"/>
  <c r="AB438" i="1"/>
  <c r="U260" i="1"/>
  <c r="R294" i="1"/>
  <c r="AC367" i="1"/>
  <c r="AE397" i="1"/>
  <c r="X445" i="1"/>
  <c r="AB279" i="1"/>
  <c r="Z285" i="1"/>
  <c r="S315" i="1"/>
  <c r="AD346" i="1"/>
  <c r="S388" i="1"/>
  <c r="Z394" i="1"/>
  <c r="P400" i="1"/>
  <c r="U406" i="1"/>
  <c r="S406" i="1"/>
  <c r="W412" i="1"/>
  <c r="AA430" i="1"/>
  <c r="AD268" i="1"/>
  <c r="W354" i="1"/>
  <c r="V390" i="1"/>
  <c r="P432" i="1"/>
  <c r="Z300" i="1"/>
  <c r="AA325" i="1"/>
  <c r="W391" i="1"/>
  <c r="V415" i="1"/>
  <c r="R274" i="1"/>
  <c r="U280" i="1"/>
  <c r="T292" i="1"/>
  <c r="R292" i="1"/>
  <c r="AD298" i="1"/>
  <c r="T316" i="1"/>
  <c r="S329" i="1"/>
  <c r="AA347" i="1"/>
  <c r="S347" i="1"/>
  <c r="Y353" i="1"/>
  <c r="S365" i="1"/>
  <c r="U371" i="1"/>
  <c r="Y389" i="1"/>
  <c r="T419" i="1"/>
  <c r="V419" i="1"/>
  <c r="AA431" i="1"/>
  <c r="AD437" i="1"/>
  <c r="W437" i="1"/>
  <c r="P449" i="1"/>
  <c r="AD267" i="1"/>
  <c r="W261" i="1"/>
  <c r="Z261" i="1"/>
  <c r="AD281" i="1"/>
  <c r="AB293" i="1"/>
  <c r="AD299" i="1"/>
  <c r="AB311" i="1"/>
  <c r="AA330" i="1"/>
  <c r="AE336" i="1"/>
  <c r="V336" i="1"/>
  <c r="AB420" i="1"/>
  <c r="AE420" i="1"/>
  <c r="T444" i="1"/>
  <c r="Y306" i="1"/>
  <c r="AB361" i="1"/>
  <c r="P385" i="1"/>
  <c r="AA398" i="1"/>
  <c r="V404" i="1"/>
  <c r="V440" i="1"/>
  <c r="Y446" i="1"/>
  <c r="P264" i="1"/>
  <c r="AD258" i="1"/>
  <c r="AB258" i="1"/>
  <c r="X393" i="1"/>
  <c r="P417" i="1"/>
  <c r="X429" i="1"/>
  <c r="Q435" i="1"/>
  <c r="P269" i="1"/>
  <c r="AF269" i="1" s="1"/>
  <c r="U257" i="1"/>
  <c r="U384" i="1"/>
  <c r="W402" i="1"/>
  <c r="T266" i="1"/>
  <c r="AB379" i="1"/>
  <c r="X272" i="1"/>
  <c r="AB272" i="1"/>
  <c r="W284" i="1"/>
  <c r="W290" i="1"/>
  <c r="P302" i="1"/>
  <c r="X302" i="1"/>
  <c r="Y327" i="1"/>
  <c r="V339" i="1"/>
  <c r="Y345" i="1"/>
  <c r="AD375" i="1"/>
  <c r="X399" i="1"/>
  <c r="AA405" i="1"/>
  <c r="AF405" i="1" s="1"/>
  <c r="Y256" i="1"/>
  <c r="AA366" i="1"/>
  <c r="AC318" i="1"/>
  <c r="AA343" i="1"/>
  <c r="R343" i="1"/>
  <c r="X397" i="1"/>
  <c r="AA421" i="1"/>
  <c r="P259" i="1"/>
  <c r="T259" i="1"/>
  <c r="AD279" i="1"/>
  <c r="W303" i="1"/>
  <c r="AA315" i="1"/>
  <c r="AB358" i="1"/>
  <c r="T370" i="1"/>
  <c r="AB376" i="1"/>
  <c r="V412" i="1"/>
  <c r="AA418" i="1"/>
  <c r="T424" i="1"/>
  <c r="X436" i="1"/>
  <c r="U268" i="1"/>
  <c r="Y354" i="1"/>
  <c r="V408" i="1"/>
  <c r="T325" i="1"/>
  <c r="AB391" i="1"/>
  <c r="Y415" i="1"/>
  <c r="V265" i="1"/>
  <c r="Y265" i="1"/>
  <c r="AB286" i="1"/>
  <c r="AB304" i="1"/>
  <c r="R310" i="1"/>
  <c r="AC389" i="1"/>
  <c r="P407" i="1"/>
  <c r="Z437" i="1"/>
  <c r="X443" i="1"/>
  <c r="P287" i="1"/>
  <c r="W299" i="1"/>
  <c r="P305" i="1"/>
  <c r="V360" i="1"/>
  <c r="R360" i="1"/>
  <c r="AB372" i="1"/>
  <c r="AC444" i="1"/>
  <c r="P276" i="1"/>
  <c r="W361" i="1"/>
  <c r="P427" i="1"/>
  <c r="AB410" i="1"/>
  <c r="AD428" i="1"/>
  <c r="AD434" i="1"/>
  <c r="X446" i="1"/>
  <c r="S411" i="1"/>
  <c r="R263" i="1"/>
  <c r="W257" i="1"/>
  <c r="AA348" i="1"/>
  <c r="Z288" i="1"/>
  <c r="W288" i="1"/>
  <c r="AA337" i="1"/>
  <c r="AD355" i="1"/>
  <c r="S379" i="1"/>
  <c r="S439" i="1"/>
  <c r="Z320" i="1"/>
  <c r="AC333" i="1"/>
  <c r="AA333" i="1"/>
  <c r="AC345" i="1"/>
  <c r="Y363" i="1"/>
  <c r="Y381" i="1"/>
  <c r="AE381" i="1"/>
  <c r="X387" i="1"/>
  <c r="AD366" i="1"/>
  <c r="P414" i="1"/>
  <c r="AE438" i="1"/>
  <c r="X260" i="1"/>
  <c r="W285" i="1"/>
  <c r="AB297" i="1"/>
  <c r="V328" i="1"/>
  <c r="V346" i="1"/>
  <c r="AC364" i="1"/>
  <c r="AB388" i="1"/>
  <c r="AE394" i="1"/>
  <c r="AC424" i="1"/>
  <c r="V268" i="1"/>
  <c r="Q390" i="1"/>
  <c r="W432" i="1"/>
  <c r="S450" i="1"/>
  <c r="AD373" i="1"/>
  <c r="S391" i="1"/>
  <c r="AA433" i="1"/>
  <c r="Q433" i="1"/>
  <c r="Y286" i="1"/>
  <c r="AB292" i="1"/>
  <c r="Y304" i="1"/>
  <c r="AF304" i="1" s="1"/>
  <c r="AC329" i="1"/>
  <c r="V335" i="1"/>
  <c r="AE335" i="1"/>
  <c r="R359" i="1"/>
  <c r="AB365" i="1"/>
  <c r="W383" i="1"/>
  <c r="T389" i="1"/>
  <c r="T407" i="1"/>
  <c r="U425" i="1"/>
  <c r="AD275" i="1"/>
  <c r="AB275" i="1"/>
  <c r="AD287" i="1"/>
  <c r="AD305" i="1"/>
  <c r="AD311" i="1"/>
  <c r="W396" i="1"/>
  <c r="W444" i="1"/>
  <c r="W306" i="1"/>
  <c r="AD331" i="1"/>
  <c r="AB331" i="1"/>
  <c r="S409" i="1"/>
  <c r="T427" i="1"/>
  <c r="AD451" i="1"/>
  <c r="V451" i="1"/>
  <c r="AF262" i="1" l="1"/>
  <c r="AF284" i="1"/>
  <c r="AF387" i="1"/>
  <c r="AF435" i="1"/>
  <c r="AF395" i="1"/>
  <c r="AF344" i="1"/>
  <c r="AF425" i="1"/>
  <c r="AF355" i="1"/>
  <c r="AF263" i="1"/>
  <c r="AF407" i="1"/>
  <c r="AF258" i="1"/>
  <c r="AF324" i="1"/>
  <c r="AF351" i="1"/>
  <c r="AF350" i="1"/>
  <c r="AF277" i="1"/>
  <c r="AF313" i="1"/>
  <c r="AF374" i="1"/>
  <c r="AF448" i="1"/>
  <c r="AF283" i="1"/>
  <c r="AF441" i="1"/>
  <c r="AF265" i="1"/>
  <c r="AF398" i="1"/>
  <c r="AF371" i="1"/>
  <c r="AF415" i="1"/>
  <c r="AF298" i="1"/>
  <c r="AF309" i="1"/>
  <c r="AF256" i="1"/>
  <c r="AF380" i="1"/>
  <c r="AF449" i="1"/>
  <c r="AF317" i="1"/>
  <c r="AF421" i="1"/>
  <c r="AF276" i="1"/>
  <c r="AF334" i="1"/>
  <c r="AF356" i="1"/>
  <c r="AF383" i="1"/>
  <c r="AF303" i="1"/>
  <c r="AF422" i="1"/>
  <c r="AF375" i="1"/>
  <c r="AF294" i="1"/>
  <c r="AF312" i="1"/>
  <c r="AF323" i="1"/>
  <c r="AF289" i="1"/>
  <c r="AF362" i="1"/>
  <c r="AF349" i="1"/>
  <c r="AF382" i="1"/>
  <c r="AF325" i="1"/>
  <c r="AF384" i="1"/>
  <c r="AF376" i="1"/>
  <c r="AF378" i="1"/>
  <c r="AF442" i="1"/>
  <c r="AF305" i="1"/>
  <c r="AF361" i="1"/>
  <c r="AF365" i="1"/>
  <c r="AF348" i="1"/>
  <c r="AF272" i="1"/>
  <c r="AF327" i="1"/>
  <c r="AF274" i="1"/>
  <c r="AF301" i="1"/>
  <c r="AF341" i="1"/>
  <c r="AF308" i="1"/>
  <c r="AF373" i="1"/>
  <c r="AF314" i="1"/>
  <c r="AF367" i="1"/>
  <c r="AF291" i="1"/>
  <c r="AF369" i="1"/>
  <c r="AF329" i="1"/>
  <c r="AF285" i="1"/>
  <c r="AF306" i="1"/>
  <c r="AF450" i="1"/>
  <c r="AF381" i="1"/>
  <c r="AF428" i="1"/>
  <c r="AF408" i="1"/>
  <c r="AF321" i="1"/>
  <c r="AF359" i="1"/>
  <c r="AF438" i="1"/>
  <c r="AF259" i="1"/>
  <c r="AF278" i="1"/>
  <c r="AF332" i="1"/>
  <c r="AF434" i="1"/>
  <c r="AF264" i="1"/>
  <c r="AF431" i="1"/>
  <c r="AF320" i="1"/>
  <c r="AF433" i="1"/>
  <c r="AF293" i="1"/>
  <c r="AF340" i="1"/>
  <c r="AF339" i="1"/>
  <c r="AF295" i="1"/>
  <c r="AF392" i="1"/>
  <c r="AF429" i="1"/>
  <c r="AF326" i="1"/>
  <c r="AF385" i="1"/>
  <c r="AF372" i="1"/>
  <c r="AF342" i="1"/>
  <c r="AF396" i="1"/>
  <c r="AF418" i="1"/>
  <c r="AF328" i="1"/>
  <c r="AF414" i="1"/>
  <c r="AF297" i="1"/>
  <c r="AF397" i="1"/>
  <c r="AF336" i="1"/>
  <c r="AF287" i="1"/>
  <c r="AF443" i="1"/>
  <c r="AF412" i="1"/>
  <c r="AF280" i="1"/>
  <c r="AF273" i="1"/>
  <c r="AF353" i="1"/>
  <c r="AF379" i="1"/>
  <c r="AF411" i="1"/>
  <c r="AF424" i="1"/>
  <c r="AF346" i="1"/>
  <c r="AF370" i="1"/>
  <c r="AF366" i="1"/>
  <c r="AF360" i="1"/>
  <c r="AF420" i="1"/>
  <c r="AF390" i="1"/>
  <c r="AF409" i="1"/>
  <c r="AF335" i="1"/>
  <c r="AF337" i="1"/>
  <c r="AF426" i="1"/>
  <c r="AF413" i="1"/>
  <c r="AF319" i="1"/>
  <c r="AF451" i="1"/>
  <c r="AF275" i="1"/>
  <c r="AF292" i="1"/>
  <c r="AF388" i="1"/>
  <c r="AF260" i="1"/>
  <c r="AF286" i="1"/>
  <c r="AF402" i="1"/>
  <c r="AF417" i="1"/>
  <c r="AF440" i="1"/>
  <c r="AF444" i="1"/>
  <c r="AF311" i="1"/>
  <c r="AF419" i="1"/>
  <c r="AF347" i="1"/>
  <c r="AF406" i="1"/>
  <c r="AF315" i="1"/>
  <c r="AF357" i="1"/>
  <c r="AF281" i="1"/>
  <c r="AF310" i="1"/>
  <c r="AF300" i="1"/>
  <c r="AF288" i="1"/>
  <c r="AF416" i="1"/>
  <c r="AF430" i="1"/>
  <c r="AF358" i="1"/>
  <c r="AF318" i="1"/>
  <c r="AF296" i="1"/>
  <c r="AF446" i="1"/>
  <c r="AF271" i="1"/>
  <c r="AF338" i="1"/>
  <c r="AF386" i="1"/>
  <c r="AF257" i="1"/>
  <c r="AF290" i="1"/>
  <c r="AF363" i="1"/>
  <c r="AF427" i="1"/>
  <c r="AF268" i="1"/>
  <c r="AF437" i="1"/>
  <c r="AF316" i="1"/>
  <c r="AF354" i="1"/>
  <c r="AF333" i="1"/>
  <c r="AF393" i="1"/>
  <c r="AF266" i="1"/>
  <c r="AF330" i="1"/>
  <c r="AF352" i="1"/>
  <c r="AF447" i="1"/>
  <c r="AF394" i="1"/>
  <c r="AF423" i="1"/>
  <c r="AF439" i="1"/>
  <c r="AF401" i="1"/>
  <c r="AF436" i="1"/>
  <c r="AF343" i="1"/>
  <c r="AF404" i="1"/>
  <c r="AF399" i="1"/>
  <c r="AF267" i="1"/>
  <c r="AF389" i="1"/>
  <c r="AF391" i="1"/>
  <c r="AF299" i="1"/>
  <c r="AF302" i="1"/>
  <c r="AF261" i="1"/>
  <c r="AF445" i="1"/>
  <c r="AF331" i="1"/>
  <c r="AF432" i="1"/>
  <c r="AF364" i="1"/>
  <c r="AF410" i="1"/>
  <c r="AF345" i="1"/>
  <c r="AF282" i="1"/>
  <c r="AF400" i="1"/>
  <c r="AF279" i="1"/>
</calcChain>
</file>

<file path=xl/sharedStrings.xml><?xml version="1.0" encoding="utf-8"?>
<sst xmlns="http://schemas.openxmlformats.org/spreadsheetml/2006/main" count="5803" uniqueCount="3306">
  <si>
    <t>port_id_no</t>
  </si>
  <si>
    <t>port_name</t>
  </si>
  <si>
    <t>node_name</t>
  </si>
  <si>
    <t>train_link</t>
  </si>
  <si>
    <t>latlon</t>
  </si>
  <si>
    <t>lat</t>
  </si>
  <si>
    <t>lon</t>
  </si>
  <si>
    <t>Bao'An MPT</t>
  </si>
  <si>
    <t>port 1 Bao'An MPT</t>
  </si>
  <si>
    <t>26.74448920554368, 119.6386626155372</t>
  </si>
  <si>
    <t>Baoshan Steel Plant</t>
  </si>
  <si>
    <t>port 2 Baoshan Steel Plant</t>
  </si>
  <si>
    <t>31.46249786204192, 121.41641414704151</t>
  </si>
  <si>
    <t>Baosteel Zhanjiang</t>
  </si>
  <si>
    <t>port 3 Baosteel Zhanjiang</t>
  </si>
  <si>
    <t>21.072521402979632, 110.4950040744378</t>
  </si>
  <si>
    <t>31.923392835608283, 120.89917360632812</t>
  </si>
  <si>
    <t>Basuo</t>
  </si>
  <si>
    <t>port 5 Basuo</t>
  </si>
  <si>
    <t>19.101889501345436, 108.62527010329362</t>
  </si>
  <si>
    <t>Basuo Harbour</t>
  </si>
  <si>
    <t>port 6 Basuo Harbour</t>
  </si>
  <si>
    <t>Bayuquan</t>
  </si>
  <si>
    <t>port 7 Bayuquan</t>
  </si>
  <si>
    <t>40.29769661417219, 122.0909853999279</t>
  </si>
  <si>
    <t>Beihai</t>
  </si>
  <si>
    <t>port 8 Beihai</t>
  </si>
  <si>
    <t>21.47312425050556, 109.06124798887447</t>
  </si>
  <si>
    <t>Beihai Bebuwan Power Station</t>
  </si>
  <si>
    <t>port 9 Beihai Bebuwan Power Station</t>
  </si>
  <si>
    <t>21.583663420053643, 109.58253791322241</t>
  </si>
  <si>
    <t>Beiliang Grain</t>
  </si>
  <si>
    <t>port 10 Beiliang Grain</t>
  </si>
  <si>
    <t>38.980481181542864, 121.80790619538017</t>
  </si>
  <si>
    <t>Beilun Coal Terminal</t>
  </si>
  <si>
    <t>port 11 Beilun Coal Terminal</t>
  </si>
  <si>
    <t>29.93074897343136, 121.85144500297817</t>
  </si>
  <si>
    <t>Caofeidian Coal</t>
  </si>
  <si>
    <t>port 12 Caofeidian Coal</t>
  </si>
  <si>
    <t>38.95348367899362, 118.45069328881723</t>
  </si>
  <si>
    <t>Caofeidian MPT</t>
  </si>
  <si>
    <t>port 13 Caofeidian MPT</t>
  </si>
  <si>
    <t>39.00196094174917, 118.44694020413604</t>
  </si>
  <si>
    <t>Caofeidian Ore</t>
  </si>
  <si>
    <t>port 14 Caofeidian Ore</t>
  </si>
  <si>
    <t>38.93203489553372, 118.49296155190892</t>
  </si>
  <si>
    <t>Caojing</t>
  </si>
  <si>
    <t>port 15 Caojing</t>
  </si>
  <si>
    <t>30.78023151388084, 121.44899610592695</t>
  </si>
  <si>
    <t>Chang Jia Kou</t>
  </si>
  <si>
    <t>port 16 Chang Jia Kou</t>
  </si>
  <si>
    <t>31.96771220453018, 120.39122433423277</t>
  </si>
  <si>
    <t>Changhong International</t>
  </si>
  <si>
    <t>port 17 Changhong International</t>
  </si>
  <si>
    <t>31.920986405833894, 120.1878203584599</t>
  </si>
  <si>
    <t>Changshu CR Power</t>
  </si>
  <si>
    <t>port 18 Changshu CR Power</t>
  </si>
  <si>
    <t>31.756597410000023, 120.96431268249023</t>
  </si>
  <si>
    <t>Changxing Port</t>
  </si>
  <si>
    <t>port 19 Changxing Port</t>
  </si>
  <si>
    <t>39.50330145999913, 121.26692202299866</t>
  </si>
  <si>
    <t>Changzhou</t>
  </si>
  <si>
    <t>port 20 Changzhou</t>
  </si>
  <si>
    <t>31.96489746574694, 119.99563497028235</t>
  </si>
  <si>
    <t>Chaozhou Sanbaimen</t>
  </si>
  <si>
    <t>port 21 Chaozhou Sanbaimen</t>
  </si>
  <si>
    <t>23.56300511559844, 117.0987231070287</t>
  </si>
  <si>
    <t>Chizhou</t>
  </si>
  <si>
    <t>port 22 Chizhou</t>
  </si>
  <si>
    <t>30.757211823982875, 117.59182007724569</t>
  </si>
  <si>
    <t>Chenjiagang</t>
  </si>
  <si>
    <t>port 23 Chenjiagang</t>
  </si>
  <si>
    <t>34.425679920709044, 119.79622554024719</t>
  </si>
  <si>
    <t>Chuanshan</t>
  </si>
  <si>
    <t>port 24 Chuanshan</t>
  </si>
  <si>
    <t>29.891111454679947, 122.08265800018383</t>
  </si>
  <si>
    <t>Chuanshan MPT</t>
  </si>
  <si>
    <t>port 25 Chuanshan MPT</t>
  </si>
  <si>
    <t>29.900501810402734, 122.1066376000754</t>
  </si>
  <si>
    <t>Chungzhou</t>
  </si>
  <si>
    <t>port 26 Chungzhou</t>
  </si>
  <si>
    <t>22.708476111377443, 114.58727899404114</t>
  </si>
  <si>
    <t>CLPGX Coal Terminal</t>
  </si>
  <si>
    <t>port 27 CLPGX Coal Terminal</t>
  </si>
  <si>
    <t>21.594915969144708, 108.39008497575456</t>
  </si>
  <si>
    <t>CR Changzhou Power Station</t>
  </si>
  <si>
    <t>port 28 CR Changzhou Power Station</t>
  </si>
  <si>
    <t>31.967334645594626, 119.99362793961488</t>
  </si>
  <si>
    <t>Dafeng MPT</t>
  </si>
  <si>
    <t>port 29 Dafeng MPT</t>
  </si>
  <si>
    <t>33.274070513749734, 120.776092464606</t>
  </si>
  <si>
    <t>Tongling Wanneng</t>
  </si>
  <si>
    <t>port 30 Tongling Wanneng</t>
  </si>
  <si>
    <t>30.898177653679433, 117.75031871706207</t>
  </si>
  <si>
    <t>Dagushan aka Dalian Port Ore Terminal</t>
  </si>
  <si>
    <t>port 31 Dagushan aka Dalian Port Ore Terminal</t>
  </si>
  <si>
    <t>38.95228482154274, 121.87308915667555</t>
  </si>
  <si>
    <t>Dagushan West Port</t>
  </si>
  <si>
    <t>port 32 Dagushan West Port</t>
  </si>
  <si>
    <t>38.966834417370954, 121.8137955416641</t>
  </si>
  <si>
    <t>Dalian Bulk Grain Terminal</t>
  </si>
  <si>
    <t>port 33 Dalian Bulk Grain Terminal</t>
  </si>
  <si>
    <t>38.997002308003175, 121.89475707448784</t>
  </si>
  <si>
    <t>Dalong</t>
  </si>
  <si>
    <t>port 34 Dalong</t>
  </si>
  <si>
    <t>31.94178199735454, 120.07997116851905</t>
  </si>
  <si>
    <t>Damaiyu</t>
  </si>
  <si>
    <t>port 35 Damaiyu</t>
  </si>
  <si>
    <t>28.087700635053285, 121.14286676581683</t>
  </si>
  <si>
    <t>Dandong</t>
  </si>
  <si>
    <t>port 36 Dandong</t>
  </si>
  <si>
    <t>39.82635471663302, 124.14141701331808</t>
  </si>
  <si>
    <t>Dandong Grain</t>
  </si>
  <si>
    <t>port 37 Dandong Grain</t>
  </si>
  <si>
    <t>39.84603237496923, 124.15868645674001</t>
  </si>
  <si>
    <t>Datang</t>
  </si>
  <si>
    <t>port 38 Datang</t>
  </si>
  <si>
    <t>29.509829899078163, 121.66637437674294</t>
  </si>
  <si>
    <t>Datang Nanjing Xiaguan-3 Power Station</t>
  </si>
  <si>
    <t>port 39 Datang Nanjing Xiaguan-3 Power Station</t>
  </si>
  <si>
    <t>32.21859773773638, 119.21342551475358</t>
  </si>
  <si>
    <t>Datang Ningde</t>
  </si>
  <si>
    <t>port 40 Datang Ningde</t>
  </si>
  <si>
    <t>26.75230558597246, 119.7317615451925</t>
  </si>
  <si>
    <t>Dayang Wei</t>
  </si>
  <si>
    <t>port 41 Dayang Wei</t>
  </si>
  <si>
    <t>32.03710679894358, 119.93145323678844</t>
  </si>
  <si>
    <t>Denggang</t>
  </si>
  <si>
    <t>port 42 Denggang</t>
  </si>
  <si>
    <t>32.01248703261904, 120.35976761726312</t>
  </si>
  <si>
    <t>Dongjiakou</t>
  </si>
  <si>
    <t>port 43 Dongjiakou</t>
  </si>
  <si>
    <t>35.59021196638634, 119.78589193170284</t>
  </si>
  <si>
    <t>Dongshan</t>
  </si>
  <si>
    <t>port 44 Dongshan</t>
  </si>
  <si>
    <t>23.76899005594401, 117.58055266429054</t>
  </si>
  <si>
    <t>Fangcheng MPT</t>
  </si>
  <si>
    <t>port 45 Fangcheng MPT</t>
  </si>
  <si>
    <t>21.569988847145623, 108.34422019618317</t>
  </si>
  <si>
    <t>Fujian Hongshan</t>
  </si>
  <si>
    <t>port 46 Fujian Hongshan</t>
  </si>
  <si>
    <t>24.725512012028734, 118.75211437610363</t>
  </si>
  <si>
    <t>Fujian Terminal</t>
  </si>
  <si>
    <t>port 47 Fujian Terminal</t>
  </si>
  <si>
    <t>25.419141292205456, 119.29532046490937</t>
  </si>
  <si>
    <t>Ganjingzi Port</t>
  </si>
  <si>
    <t>port 48 Ganjingzi Port</t>
  </si>
  <si>
    <t>39.01875422695685, 121.73955747444637</t>
  </si>
  <si>
    <t>Gaogang</t>
  </si>
  <si>
    <t>port 49 Gaogang</t>
  </si>
  <si>
    <t>32.2898283560585, 119.85734910460417</t>
  </si>
  <si>
    <t>Gengzou Import Terminal</t>
  </si>
  <si>
    <t>port 50 Gengzou Import Terminal</t>
  </si>
  <si>
    <t>32.19489622437485, 119.25967627696271</t>
  </si>
  <si>
    <t>Guangao</t>
  </si>
  <si>
    <t>port 51 Guangao</t>
  </si>
  <si>
    <t>23.221819447649736, 116.77710988234654</t>
  </si>
  <si>
    <t>Guangdong Jinwan Power Station</t>
  </si>
  <si>
    <t>port 52 Guangdong Jinwan Power Station</t>
  </si>
  <si>
    <t>21.960391321287524, 113.18625114544734</t>
  </si>
  <si>
    <t>Guangzhou Humen</t>
  </si>
  <si>
    <t>port 53 Guangzhou Humen</t>
  </si>
  <si>
    <t>22.80372578632916, 113.58482852365718</t>
  </si>
  <si>
    <t>Guangzhou Nansha Power Station</t>
  </si>
  <si>
    <t>port 54 Guangzhou Nansha Power Station</t>
  </si>
  <si>
    <t>22.874677874988556, 113.52431772961943</t>
  </si>
  <si>
    <t>Guodian Beilun</t>
  </si>
  <si>
    <t>port 55 Guodian Beilun</t>
  </si>
  <si>
    <t>29.94514111497122, 121.82367877528323</t>
  </si>
  <si>
    <t>Guodian Jiangyin</t>
  </si>
  <si>
    <t>port 56 Guodian Jiangyin</t>
  </si>
  <si>
    <t>25.434812193912098, 119.3424281674058</t>
  </si>
  <si>
    <t>Guodian Taizhou Power Station</t>
  </si>
  <si>
    <t>port 57 Guodian Taizhou Power Station</t>
  </si>
  <si>
    <t>32.154976768264625, 119.91450224746345</t>
  </si>
  <si>
    <t>Guohua Taicang Power Station</t>
  </si>
  <si>
    <t>port 58 Guohua Taicang Power Station</t>
  </si>
  <si>
    <t>31.587496466397166, 121.25998929388841</t>
  </si>
  <si>
    <t>Guohua Taishan</t>
  </si>
  <si>
    <t>port 59 Guohua Taishan</t>
  </si>
  <si>
    <t>21.859494426382728, 112.92072053447902</t>
  </si>
  <si>
    <t>Guohua Zhoushan</t>
  </si>
  <si>
    <t>port 60 Guohua Zhoushan</t>
  </si>
  <si>
    <t>30.10406006154835, 122.18804220415863</t>
  </si>
  <si>
    <t>Haichang</t>
  </si>
  <si>
    <t>port 61 Haichang</t>
  </si>
  <si>
    <t>32.3241548190002, 119.81148975609429</t>
  </si>
  <si>
    <t>Haimen</t>
  </si>
  <si>
    <t>port 62 Haimen</t>
  </si>
  <si>
    <t>23.18149875635237, 116.65827247704728</t>
  </si>
  <si>
    <t>Hainan Southwest Power Station</t>
  </si>
  <si>
    <t>port 63 Hainan Southwest Power Station</t>
  </si>
  <si>
    <t>18.534428987675465, 108.6822327118936</t>
  </si>
  <si>
    <t>Hengli</t>
  </si>
  <si>
    <t>port 64 Hengli</t>
  </si>
  <si>
    <t>39.5704202250712, 121.25138688994312</t>
  </si>
  <si>
    <t>Hengyun</t>
  </si>
  <si>
    <t>port 65 Hengyun</t>
  </si>
  <si>
    <t>23.059910632720204, 113.50303390435714</t>
  </si>
  <si>
    <t>Hongtai Wharf</t>
  </si>
  <si>
    <t>port 66 Hongtai Wharf</t>
  </si>
  <si>
    <t>31.83179938803181, 120.83912654520648</t>
  </si>
  <si>
    <t>Houshi</t>
  </si>
  <si>
    <t>port 67 Houshi</t>
  </si>
  <si>
    <t>24.306833485400198, 118.1299457755805</t>
  </si>
  <si>
    <t>Huada</t>
  </si>
  <si>
    <t>port 68 Huada</t>
  </si>
  <si>
    <t>31.99796036820268, 120.551150036732</t>
  </si>
  <si>
    <t>Huadian Laizhou Power Station</t>
  </si>
  <si>
    <t>port 69 Huadian Laizhou Power Station</t>
  </si>
  <si>
    <t>37.43676945820194, 120.02151939042226</t>
  </si>
  <si>
    <t>Huadian Power Station</t>
  </si>
  <si>
    <t>port 70 Huadian Power Station</t>
  </si>
  <si>
    <t>32.20228854148877, 119.24858851025708</t>
  </si>
  <si>
    <t>Huaneng Dalian</t>
  </si>
  <si>
    <t>port 71 Huaneng Dalian</t>
  </si>
  <si>
    <t>39.01803351040519, 121.74353303184411</t>
  </si>
  <si>
    <t>Huaneng Fuzhou</t>
  </si>
  <si>
    <t>port 72 Huaneng Fuzhou</t>
  </si>
  <si>
    <t>25.98781461959263, 119.47561246678643</t>
  </si>
  <si>
    <t>Huaneng Haikou Power Station</t>
  </si>
  <si>
    <t>port 74 Huaneng Haikou Power Station</t>
  </si>
  <si>
    <t>19.96259793393564, 110.03193702833306</t>
  </si>
  <si>
    <t>Huaneng Jinling</t>
  </si>
  <si>
    <t>port 75 Huaneng Jinling</t>
  </si>
  <si>
    <t>32.17767767103135, 119.01740114894268</t>
  </si>
  <si>
    <t>Huaneng Luoyuan Power Station</t>
  </si>
  <si>
    <t>port 76 Huaneng Luoyuan Power Station</t>
  </si>
  <si>
    <t>26.410603617444828, 119.76922149416879</t>
  </si>
  <si>
    <t>Huaneng Shantou Power Station</t>
  </si>
  <si>
    <t>port 77 Huaneng Shantou Power Station</t>
  </si>
  <si>
    <t>23.334528725874197, 116.73515637685058</t>
  </si>
  <si>
    <t>Huaneng Taicang</t>
  </si>
  <si>
    <t>port 78 Huaneng Taicang</t>
  </si>
  <si>
    <t>31.665817572202336, 121.1861648142484</t>
  </si>
  <si>
    <t>Huaneng Yuhuan</t>
  </si>
  <si>
    <t>port 79 Huaneng Yuhuan</t>
  </si>
  <si>
    <t>28.119215278245363, 121.13533252146577</t>
  </si>
  <si>
    <t>Huanghua</t>
  </si>
  <si>
    <t>port 80 Huanghua</t>
  </si>
  <si>
    <t>38.31664936793284, 117.8685171374095</t>
  </si>
  <si>
    <t>Huanghua Grains Terminal</t>
  </si>
  <si>
    <t>port 81 Huanghua Grains Terminal</t>
  </si>
  <si>
    <t>38.32694964751076, 117.82673954475723</t>
  </si>
  <si>
    <t>Huanghua MPT</t>
  </si>
  <si>
    <t>port 82 Huanghua MPT</t>
  </si>
  <si>
    <t>38.336574402532165, 117.86383734690018</t>
  </si>
  <si>
    <t>Huangizhou</t>
  </si>
  <si>
    <t>port 83 Huangizhou</t>
  </si>
  <si>
    <t>22.696343540359873, 114.55939817539242</t>
  </si>
  <si>
    <t>Huangpu</t>
  </si>
  <si>
    <t>port 84 Huangpu</t>
  </si>
  <si>
    <t>23.095221814459784, 113.44115556962095</t>
  </si>
  <si>
    <t>Huangpu Xingang</t>
  </si>
  <si>
    <t>port 85 Huangpu Xingang</t>
  </si>
  <si>
    <t>23.052597988038123, 113.50928974426357</t>
  </si>
  <si>
    <t>Huarun Cangnan Power Station</t>
  </si>
  <si>
    <t>port 86 Huarun Cangnan Power Station</t>
  </si>
  <si>
    <t>27.496223742772333, 120.66883237903785</t>
  </si>
  <si>
    <t>Guangdong Huilai Power Station</t>
  </si>
  <si>
    <t>port 87 Guangdong Huilai Power Station</t>
  </si>
  <si>
    <t>23.00038881477898, 116.5458276613294</t>
  </si>
  <si>
    <t>Huining Wharf</t>
  </si>
  <si>
    <t>port 88 Huining Wharf</t>
  </si>
  <si>
    <t>32.173805503043596, 118.87020777778214</t>
  </si>
  <si>
    <t>Huizhou Cogen</t>
  </si>
  <si>
    <t>port 89 Huizhou Cogen</t>
  </si>
  <si>
    <t>22.750281030613095, 114.6259836674993</t>
  </si>
  <si>
    <t>Huizhou Pinghai</t>
  </si>
  <si>
    <t>port 90 Huizhou Pinghai</t>
  </si>
  <si>
    <t>22.60631350033445, 114.73777159347863</t>
  </si>
  <si>
    <t>Huludao</t>
  </si>
  <si>
    <t>port 91 Huludao</t>
  </si>
  <si>
    <t>40.707212865449215, 120.96334294511266</t>
  </si>
  <si>
    <t>Humen</t>
  </si>
  <si>
    <t>port 92 Humen</t>
  </si>
  <si>
    <t>22.86396220789347, 113.57309127851357</t>
  </si>
  <si>
    <t>Humen Coal</t>
  </si>
  <si>
    <t>port 93 Humen Coal</t>
  </si>
  <si>
    <t>22.890821933570866, 113.57769276513567</t>
  </si>
  <si>
    <t>Jianbi Power Station</t>
  </si>
  <si>
    <t>port 94 Jianbi Power Station</t>
  </si>
  <si>
    <t>32.184403730353154, 119.58141834229002</t>
  </si>
  <si>
    <t>Jiangdu</t>
  </si>
  <si>
    <t>port 95 Jiangdu</t>
  </si>
  <si>
    <t>32.32941259429635, 119.74164938946788</t>
  </si>
  <si>
    <t>Jiangsu Dagang</t>
  </si>
  <si>
    <t>port 96 Jiangsu Dagang</t>
  </si>
  <si>
    <t>32.19750745875122, 119.65105025416615</t>
  </si>
  <si>
    <t>Jiangsu Dagang MPT</t>
  </si>
  <si>
    <t>port 97 Jiangsu Dagang MPT</t>
  </si>
  <si>
    <t>32.20395448491443, 119.66594438293413</t>
  </si>
  <si>
    <t>Jiangsu Guoxin Jingjiang Power Station</t>
  </si>
  <si>
    <t>port 98 Jiangsu Guoxin Jingjiang Power Station</t>
  </si>
  <si>
    <t>32.02491992672866, 120.37985430346843</t>
  </si>
  <si>
    <t>Jiangsu Huacheng Terminal</t>
  </si>
  <si>
    <t>port 99 Jiangsu Huacheng Terminal</t>
  </si>
  <si>
    <t>31.947721634268852, 120.1895706497794</t>
  </si>
  <si>
    <t>Jiangsu Import</t>
  </si>
  <si>
    <t>port 100 Jiangsu Import</t>
  </si>
  <si>
    <t>31.835951143774686, 120.83755118638669</t>
  </si>
  <si>
    <t>Jiangsu Nantong Power Station</t>
  </si>
  <si>
    <t>port 101 Jiangsu Nantong Power Station</t>
  </si>
  <si>
    <t>32.029672555535036, 120.77034832101582</t>
  </si>
  <si>
    <t>Jiangsu Sheyanggan</t>
  </si>
  <si>
    <t>port 102 Jiangsu Sheyanggan</t>
  </si>
  <si>
    <t>33.81552284257722, 120.46230287030846</t>
  </si>
  <si>
    <t>Jiangsu Zhenjiang Power Station</t>
  </si>
  <si>
    <t>port 103 Jiangsu Zhenjiang Power Station</t>
  </si>
  <si>
    <t>32.18923664925949, 119.27578986537071</t>
  </si>
  <si>
    <t>Jiangyin Sulong Power Station</t>
  </si>
  <si>
    <t>port 104 Jiangyin Sulong Power Station</t>
  </si>
  <si>
    <t>31.92235707045695, 120.20536449253461</t>
  </si>
  <si>
    <t>Jiaxing Power Station</t>
  </si>
  <si>
    <t>port 105 Jiaxing Power Station</t>
  </si>
  <si>
    <t>30.626578592944174, 121.14994180535813</t>
  </si>
  <si>
    <t>Jingtang</t>
  </si>
  <si>
    <t>port 106 Jingtang</t>
  </si>
  <si>
    <t>39.226996416485555, 119.03429082739635</t>
  </si>
  <si>
    <t>Jingtang Coal</t>
  </si>
  <si>
    <t>port 107 Jingtang Coal</t>
  </si>
  <si>
    <t>39.213073851328474, 118.98992488643866</t>
  </si>
  <si>
    <t>Jinshangzhen</t>
  </si>
  <si>
    <t>port 108 Jinshangzhen</t>
  </si>
  <si>
    <t>24.717153100963785, 118.7406385963381</t>
  </si>
  <si>
    <t>Jinzhou</t>
  </si>
  <si>
    <t>port 109 Jinzhou</t>
  </si>
  <si>
    <t>40.81257551439193, 121.05658556141574</t>
  </si>
  <si>
    <t>Jiulong Paper Breakbulk Terminal</t>
  </si>
  <si>
    <t>port 110 Jiulong Paper Breakbulk Terminal</t>
  </si>
  <si>
    <t>31.688975746658397, 121.14496293268161</t>
  </si>
  <si>
    <t>Jiulong Paper Mill Hailong Power Station</t>
  </si>
  <si>
    <t>port 111 Jiulong Paper Mill Hailong Power Station</t>
  </si>
  <si>
    <t>31.59555825634717, 121.25600570852647</t>
  </si>
  <si>
    <t>Jubaowei</t>
  </si>
  <si>
    <t>port 112 Jubaowei</t>
  </si>
  <si>
    <t>32.16139605476957, 119.915378821298</t>
  </si>
  <si>
    <t>Kemen</t>
  </si>
  <si>
    <t>port 113 Kemen</t>
  </si>
  <si>
    <t>26.37831132315573, 119.76817620402218</t>
  </si>
  <si>
    <t>Kemen Port</t>
  </si>
  <si>
    <t>port 114 Kemen Port</t>
  </si>
  <si>
    <t>26.380230794547604, 119.76719669059449</t>
  </si>
  <si>
    <t>Laizhou</t>
  </si>
  <si>
    <t>port 115 Laizhou</t>
  </si>
  <si>
    <t>37.41276155285945, 119.94840770858518</t>
  </si>
  <si>
    <t>Lanshan</t>
  </si>
  <si>
    <t>port 116 Lanshan</t>
  </si>
  <si>
    <t>35.09930838838661, 119.36947923206182</t>
  </si>
  <si>
    <t>Liangtandao</t>
  </si>
  <si>
    <t>port 117 Liangtandao</t>
  </si>
  <si>
    <t>29.727690615925415, 122.20409070067801</t>
  </si>
  <si>
    <t>Lianyungang</t>
  </si>
  <si>
    <t>port 118 Lianyungang</t>
  </si>
  <si>
    <t>34.73561034292209, 119.47441768675665</t>
  </si>
  <si>
    <t>Lianyungang Containers</t>
  </si>
  <si>
    <t>port 119 Lianyungang Containers</t>
  </si>
  <si>
    <t>34.74705340262698, 119.43654943725204</t>
  </si>
  <si>
    <t>Lianyungang MPT</t>
  </si>
  <si>
    <t>port 120 Lianyungang MPT</t>
  </si>
  <si>
    <t>34.746437191796005, 119.39079537701517</t>
  </si>
  <si>
    <t>Linjiang</t>
  </si>
  <si>
    <t>port 121 Linjiang</t>
  </si>
  <si>
    <t>32.030500728789434, 120.58494629416955</t>
  </si>
  <si>
    <t>Longkou</t>
  </si>
  <si>
    <t>port 122 Longkou</t>
  </si>
  <si>
    <t>37.64919099675711, 120.28326504169262</t>
  </si>
  <si>
    <t>Longkou Grains Terminal</t>
  </si>
  <si>
    <t>port 123 Longkou Grains Terminal</t>
  </si>
  <si>
    <t>37.65817974694619, 120.31059131007405</t>
  </si>
  <si>
    <t>Longtan</t>
  </si>
  <si>
    <t>port 124 Longtan</t>
  </si>
  <si>
    <t>32.21763492854079, 119.0659845970266</t>
  </si>
  <si>
    <t>Longwu</t>
  </si>
  <si>
    <t>port 125 Longwu</t>
  </si>
  <si>
    <t>31.09858146475999, 121.45801845128591</t>
  </si>
  <si>
    <t>Longyan Wan</t>
  </si>
  <si>
    <t>port 126 Longyan Wan</t>
  </si>
  <si>
    <t>37.420317615126244, 122.63620263996852</t>
  </si>
  <si>
    <t>Lufeng Jiahuwan Power Station</t>
  </si>
  <si>
    <t>port 127 Lufeng Jiahuwan Power Station</t>
  </si>
  <si>
    <t>22.8282506974014, 115.99034962158817</t>
  </si>
  <si>
    <t>Luojing</t>
  </si>
  <si>
    <t>port 128 Luojing</t>
  </si>
  <si>
    <t>31.493634401822444, 121.37135351714211</t>
  </si>
  <si>
    <t>Lusigang Power Station</t>
  </si>
  <si>
    <t>port 129 Lusigang Power Station</t>
  </si>
  <si>
    <t>32.10268001473978, 121.58804119831815</t>
  </si>
  <si>
    <t>Macun Harbour</t>
  </si>
  <si>
    <t>port 130 Macun Harbour</t>
  </si>
  <si>
    <t>19.95493297481986, 110.02033866067866</t>
  </si>
  <si>
    <t>Majishan</t>
  </si>
  <si>
    <t>port 131 Majishan</t>
  </si>
  <si>
    <t>30.66926472222554, 122.41403812074049</t>
  </si>
  <si>
    <t>Mawan</t>
  </si>
  <si>
    <t>port 132 Mawan</t>
  </si>
  <si>
    <t>22.46992485311688, 113.87881003929958</t>
  </si>
  <si>
    <t>Meizhou Wan</t>
  </si>
  <si>
    <t>port 133 Meizhou Wan</t>
  </si>
  <si>
    <t>25.14663836353794, 119.02981470324339</t>
  </si>
  <si>
    <t>Mingzhou</t>
  </si>
  <si>
    <t>port 134 Mingzhou</t>
  </si>
  <si>
    <t>32.18458657930859, 119.02875045232582</t>
  </si>
  <si>
    <t>Mushaotou</t>
  </si>
  <si>
    <t>port 135 Mushaotou</t>
  </si>
  <si>
    <t>28.686751430428334, 121.74912836937665</t>
  </si>
  <si>
    <t>Nanpu Quanzhou</t>
  </si>
  <si>
    <t>port 136 Nanpu Quanzhou</t>
  </si>
  <si>
    <t>25.207449598702624, 118.95118175670272</t>
  </si>
  <si>
    <t>Nansha Grain Terminal</t>
  </si>
  <si>
    <t>port 137 Nansha Grain Terminal</t>
  </si>
  <si>
    <t>22.671203647745852, 113.66922584312897</t>
  </si>
  <si>
    <t>Nansha Steel</t>
  </si>
  <si>
    <t>port 138 Nansha Steel</t>
  </si>
  <si>
    <t>22.678502320636014, 113.66588079196575</t>
  </si>
  <si>
    <t>Nantong East</t>
  </si>
  <si>
    <t>port 139 Nantong East</t>
  </si>
  <si>
    <t>Nantong West</t>
  </si>
  <si>
    <t>port 140 Nantong West</t>
  </si>
  <si>
    <t>31.980026928047206, 120.84902514298788</t>
  </si>
  <si>
    <t>Ningbo Daxie</t>
  </si>
  <si>
    <t>port 141 Ningbo Daxie</t>
  </si>
  <si>
    <t>29.94507407024149, 121.94945423806269</t>
  </si>
  <si>
    <t>Ningbo Steel Plant</t>
  </si>
  <si>
    <t>port 142 Ningbo Steel Plant</t>
  </si>
  <si>
    <t>29.926546224138477, 121.8798978751223</t>
  </si>
  <si>
    <t>Ningbo Zhoushan South</t>
  </si>
  <si>
    <t>port 143 Ningbo Zhoushan South</t>
  </si>
  <si>
    <t>30.043135671888304, 122.00141612731471</t>
  </si>
  <si>
    <t>Ningde Honghai</t>
  </si>
  <si>
    <t>port 144 Ningde Honghai</t>
  </si>
  <si>
    <t>26.770838797600693, 119.72584412809742</t>
  </si>
  <si>
    <t>Ninghai Power Station</t>
  </si>
  <si>
    <t>port 145 Ninghai Power Station</t>
  </si>
  <si>
    <t>29.486125912780132, 121.51331285851064</t>
  </si>
  <si>
    <t>Panjin Grains Terminal</t>
  </si>
  <si>
    <t>port 146 Panjin Grains Terminal</t>
  </si>
  <si>
    <t>40.68910480213053, 122.01512322409133</t>
  </si>
  <si>
    <t>Penglai</t>
  </si>
  <si>
    <t>port 147 Penglai</t>
  </si>
  <si>
    <t>37.82408021577686, 120.83817860715908</t>
  </si>
  <si>
    <t>Penglai MPT</t>
  </si>
  <si>
    <t>port 148 Penglai MPT</t>
  </si>
  <si>
    <t>37.79222200599242, 120.63010307446164</t>
  </si>
  <si>
    <t>Qianwan</t>
  </si>
  <si>
    <t>port 149 Qianwan</t>
  </si>
  <si>
    <t>36.02884586681691, 120.22425203271808</t>
  </si>
  <si>
    <t>Qingdao MPT</t>
  </si>
  <si>
    <t>port 150 Qingdao MPT</t>
  </si>
  <si>
    <t>36.09915341941423, 120.32742240873009</t>
  </si>
  <si>
    <t>Qinhuangdao</t>
  </si>
  <si>
    <t>port 151 Qinhuangdao</t>
  </si>
  <si>
    <t>39.93736074825633, 119.67684641575015</t>
  </si>
  <si>
    <t>Qinhuangdao MPT</t>
  </si>
  <si>
    <t>port 152 Qinhuangdao MPT</t>
  </si>
  <si>
    <t>39.91285839083767, 119.58897748764723</t>
  </si>
  <si>
    <t>Qinzhou</t>
  </si>
  <si>
    <t>port 153 Qinzhou</t>
  </si>
  <si>
    <t>21.73102462476647, 108.58025238057863</t>
  </si>
  <si>
    <t>Qinzhou MPT</t>
  </si>
  <si>
    <t>port 154 Qinzhou MPT</t>
  </si>
  <si>
    <t>21.670149885881518, 108.64726836480567</t>
  </si>
  <si>
    <t>Qiwei Export</t>
  </si>
  <si>
    <t>port 155 Qiwei Export</t>
  </si>
  <si>
    <t>31.988555058267618, 120.64032182461695</t>
  </si>
  <si>
    <t>Qiwei Import</t>
  </si>
  <si>
    <t>port 156 Qiwei Import</t>
  </si>
  <si>
    <t>Renhe</t>
  </si>
  <si>
    <t>port 157 Renhe</t>
  </si>
  <si>
    <t>31.926146082485193, 120.13345094553623</t>
  </si>
  <si>
    <t>Rizhao Coal Terminal</t>
  </si>
  <si>
    <t>port 158 Rizhao Coal Terminal</t>
  </si>
  <si>
    <t>35.38098420401891, 119.56015893227729</t>
  </si>
  <si>
    <t>Rizhao Dry Bulks</t>
  </si>
  <si>
    <t>port 159 Rizhao Dry Bulks</t>
  </si>
  <si>
    <t>Rongxing</t>
  </si>
  <si>
    <t>port 160 Rongxing</t>
  </si>
  <si>
    <t>40.719088247967335, 122.01206608946872</t>
  </si>
  <si>
    <t>Sanfeng</t>
  </si>
  <si>
    <t>port 161 Sanfeng</t>
  </si>
  <si>
    <t>32.07724403924416, 120.49194533301358</t>
  </si>
  <si>
    <t>SDIC Qinzhou</t>
  </si>
  <si>
    <t>port 162 SDIC Qinzhou</t>
  </si>
  <si>
    <t>21.711141719471854, 108.59588155406556</t>
  </si>
  <si>
    <t>Shajiao A</t>
  </si>
  <si>
    <t>port 163 Shajiao A</t>
  </si>
  <si>
    <t>22.746109385991765, 113.66741230470164</t>
  </si>
  <si>
    <t>Shajiao B</t>
  </si>
  <si>
    <t>port 164 Shajiao B</t>
  </si>
  <si>
    <t>22.745057973804947, 113.6798906592606</t>
  </si>
  <si>
    <t>Shajiao C</t>
  </si>
  <si>
    <t>port 165 Shajiao C</t>
  </si>
  <si>
    <t>22.744265808604762, 113.68377940777309</t>
  </si>
  <si>
    <t>Shanghai Caojing Power Station</t>
  </si>
  <si>
    <t>port 166 Shanghai Caojing Power Station</t>
  </si>
  <si>
    <t>30.757838133846466, 121.40182515456937</t>
  </si>
  <si>
    <t>Shanghai Grains Terminal</t>
  </si>
  <si>
    <t>port 167 Shanghai Grains Terminal</t>
  </si>
  <si>
    <t>31.30963500667346, 121.6907017953287</t>
  </si>
  <si>
    <t>Shanghai Jinshan-1</t>
  </si>
  <si>
    <t>port 168 Shanghai Jinshan-1</t>
  </si>
  <si>
    <t>30.69496009233951, 121.27614815273051</t>
  </si>
  <si>
    <t>Shanghai Shidongkou I</t>
  </si>
  <si>
    <t>port 169 Shanghai Shidongkou I</t>
  </si>
  <si>
    <t>31.47049522624601, 121.40264404324755</t>
  </si>
  <si>
    <t>Shantou MPT</t>
  </si>
  <si>
    <t>port 170 Shantou MPT</t>
  </si>
  <si>
    <t>23.348140574440166, 116.73277642449683</t>
  </si>
  <si>
    <t>Shanwei Haifeng</t>
  </si>
  <si>
    <t>port 171 Shanwei Haifeng</t>
  </si>
  <si>
    <t>22.747667774298133, 115.04610390312183</t>
  </si>
  <si>
    <t>Shanwei Honghaiwan</t>
  </si>
  <si>
    <t>port 172 Shanwei Honghaiwan</t>
  </si>
  <si>
    <t>22.712966012285055, 115.55771800603883</t>
  </si>
  <si>
    <t>Shazhou</t>
  </si>
  <si>
    <t>port 173 Shazhou</t>
  </si>
  <si>
    <t>31.992304339651255, 120.67290347415653</t>
  </si>
  <si>
    <t>Shekou Container</t>
  </si>
  <si>
    <t>port 174 Shekou Container</t>
  </si>
  <si>
    <t>22.458390586807884, 113.89388584855865</t>
  </si>
  <si>
    <t>Shenhua Jiujiang</t>
  </si>
  <si>
    <t>port 175 Shenhua Jiujiang</t>
  </si>
  <si>
    <t>29.785521271803642, 116.28481298374841</t>
  </si>
  <si>
    <t>Shenhua Anqing</t>
  </si>
  <si>
    <t>port 176 Shenhua Anqing</t>
  </si>
  <si>
    <t>30.538615802864367, 117.17500448949234</t>
  </si>
  <si>
    <t>Shidao New Port Terminal</t>
  </si>
  <si>
    <t>port 177 Shidao New Port Terminal</t>
  </si>
  <si>
    <t>36.87625299533625, 122.44108067745229</t>
  </si>
  <si>
    <t>Shidongkou Ore</t>
  </si>
  <si>
    <t>port 178 Shidongkou Ore</t>
  </si>
  <si>
    <t>31.486298033748476, 121.37893693978693</t>
  </si>
  <si>
    <t>Shihu</t>
  </si>
  <si>
    <t>port 179 Shihu</t>
  </si>
  <si>
    <t>24.81335801042589, 118.7150405697353</t>
  </si>
  <si>
    <t>Shuidong</t>
  </si>
  <si>
    <t>port 180 Shuidong</t>
  </si>
  <si>
    <t>21.479025813618723, 111.0710458317541</t>
  </si>
  <si>
    <t>Shulanghu</t>
  </si>
  <si>
    <t>port 181 Shulanghu</t>
  </si>
  <si>
    <t>30.423822992733644, 122.45149355083026</t>
  </si>
  <si>
    <t>Sinograin Zhenjiang</t>
  </si>
  <si>
    <t>port 182 Sinograin Zhenjiang</t>
  </si>
  <si>
    <t>32.18396787860601, 119.59116012554183</t>
  </si>
  <si>
    <t>Sisha</t>
  </si>
  <si>
    <t>port 183 Sisha</t>
  </si>
  <si>
    <t>23.06065394302733, 113.48076160138834</t>
  </si>
  <si>
    <t>Songxia Gang</t>
  </si>
  <si>
    <t>port 184 Songxia Gang</t>
  </si>
  <si>
    <t>25.754032844466547, 119.63143835810122</t>
  </si>
  <si>
    <t>Suizhong</t>
  </si>
  <si>
    <t>port 185 Suizhong</t>
  </si>
  <si>
    <t>40.068071853312325, 120.00770741821847</t>
  </si>
  <si>
    <t>Sujiadai Terminal</t>
  </si>
  <si>
    <t>port 186 Sujiadai Terminal</t>
  </si>
  <si>
    <t>32.030371916145405, 120.38980158291568</t>
  </si>
  <si>
    <t>Taicang Ore</t>
  </si>
  <si>
    <t>port 187 Taicang Ore</t>
  </si>
  <si>
    <t>31.678569077574704, 121.16447523812427</t>
  </si>
  <si>
    <t>Taixing</t>
  </si>
  <si>
    <t>port 188 Taixing</t>
  </si>
  <si>
    <t>32.14232158254411, 119.9159519016822</t>
  </si>
  <si>
    <t>Taizhou</t>
  </si>
  <si>
    <t>port 189 Taizhou</t>
  </si>
  <si>
    <t>32.307944802278726, 119.83421577286165</t>
  </si>
  <si>
    <t>Tangjiawei</t>
  </si>
  <si>
    <t>port 190 Tangjiawei</t>
  </si>
  <si>
    <t>31.9448747399184, 120.21456846272383</t>
  </si>
  <si>
    <t>Tianjin Beijiang</t>
  </si>
  <si>
    <t>port 191 Tianjin Beijiang</t>
  </si>
  <si>
    <t>38.98506461409388, 117.75394874841837</t>
  </si>
  <si>
    <t>port 192 Guodian Taizhou Power Station</t>
  </si>
  <si>
    <t>32.18989622283798, 119.90755562470603</t>
  </si>
  <si>
    <t>port 193 Jubaowei</t>
  </si>
  <si>
    <t>32.18604830891372, 119.90860137127837</t>
  </si>
  <si>
    <t>Tianjin COFCO</t>
  </si>
  <si>
    <t>port 194 Tianjin COFCO</t>
  </si>
  <si>
    <t>38.931453597387296, 117.80333770559538</t>
  </si>
  <si>
    <t>Tianjin Coke</t>
  </si>
  <si>
    <t>port 195 Tianjin Coke</t>
  </si>
  <si>
    <t>38.96960113277622, 117.76998143260256</t>
  </si>
  <si>
    <t>Tianjin Huaneng</t>
  </si>
  <si>
    <t>port 196 Tianjin Huaneng</t>
  </si>
  <si>
    <t>38.96726714588054, 117.77982112833125</t>
  </si>
  <si>
    <t>Tianjin Huicheng</t>
  </si>
  <si>
    <t>port 197 Tianjin Huicheng</t>
  </si>
  <si>
    <t>39.049695462964394, 117.76859406094039</t>
  </si>
  <si>
    <t>Tianjin Nangang</t>
  </si>
  <si>
    <t>port 198 Tianjin Nangang</t>
  </si>
  <si>
    <t>38.762293714344864, 117.60142672101045</t>
  </si>
  <si>
    <t>Tianjin Shenhua</t>
  </si>
  <si>
    <t>port 199 Tianjin Shenhua</t>
  </si>
  <si>
    <t>38.962353407324414, 117.8043372191479</t>
  </si>
  <si>
    <t>Tianjin Yuanhang Dry Bulk</t>
  </si>
  <si>
    <t>port 200 Tianjin Yuanhang Dry Bulk</t>
  </si>
  <si>
    <t>38.960604721136264, 117.80208830448021</t>
  </si>
  <si>
    <t>Tianjin Yuanhuang</t>
  </si>
  <si>
    <t>port 201 Tianjin Yuanhuang</t>
  </si>
  <si>
    <t>38.964879211178726, 117.78859481647403</t>
  </si>
  <si>
    <t>Tianshenggan Power Station</t>
  </si>
  <si>
    <t>port 202 Tianshenggan Power Station</t>
  </si>
  <si>
    <t>32.03181100918949, 120.75583893898958</t>
  </si>
  <si>
    <t>Tiaoshun</t>
  </si>
  <si>
    <t>port 203 Tiaoshun</t>
  </si>
  <si>
    <t>21.29496327211231, 110.4162618328518</t>
  </si>
  <si>
    <t>Tieshan</t>
  </si>
  <si>
    <t>port 204 Tieshan</t>
  </si>
  <si>
    <t>21.486564783902203, 109.5465800371944</t>
  </si>
  <si>
    <t>Tongsha</t>
  </si>
  <si>
    <t>port 205 Tongsha</t>
  </si>
  <si>
    <t>32.01505086845362, 120.80736600021034</t>
  </si>
  <si>
    <t>Tongzhou</t>
  </si>
  <si>
    <t>port 206 Tongzhou</t>
  </si>
  <si>
    <t>31.99490773138171, 120.8311196426324</t>
  </si>
  <si>
    <t>Waigaoqiao Power Station</t>
  </si>
  <si>
    <t>port 207 Waigaoqiao Power Station</t>
  </si>
  <si>
    <t>31.36027192989466, 121.60216132375473</t>
  </si>
  <si>
    <t>Wanfang Breakbulk Terminal</t>
  </si>
  <si>
    <t>port 208 Wanfang Breakbulk Terminal</t>
  </si>
  <si>
    <t>31.67304912893657, 121.17417825082443</t>
  </si>
  <si>
    <t>Wangqiaogang</t>
  </si>
  <si>
    <t>port 209 Wangqiaogang</t>
  </si>
  <si>
    <t>32.003370916049604, 120.34758257360149</t>
  </si>
  <si>
    <t>Weihai</t>
  </si>
  <si>
    <t>port 210 Weihai</t>
  </si>
  <si>
    <t>37.44874955490527, 122.19771422136695</t>
  </si>
  <si>
    <t>Weihai Power Station</t>
  </si>
  <si>
    <t>port 211 Weihai Power Station</t>
  </si>
  <si>
    <t>37.453290096676774, 122.2027850986101</t>
  </si>
  <si>
    <t>Wujing Power Station</t>
  </si>
  <si>
    <t>port 213 Wujing Power Station</t>
  </si>
  <si>
    <t>31.062394989533257, 121.46993047009529</t>
  </si>
  <si>
    <t>Wusongkou</t>
  </si>
  <si>
    <t>port 214 Wusongkou</t>
  </si>
  <si>
    <t>31.363352688536665, 121.49740773997222</t>
  </si>
  <si>
    <t>Wuwei</t>
  </si>
  <si>
    <t>port 215 Wuwei</t>
  </si>
  <si>
    <t>32.015854040399546, 119.98894594287752</t>
  </si>
  <si>
    <t>Xiamen</t>
  </si>
  <si>
    <t>port 216 Xiamen</t>
  </si>
  <si>
    <t>24.449712105650903, 117.99921629140105</t>
  </si>
  <si>
    <t>Xiamen North</t>
  </si>
  <si>
    <t>port 217 Xiamen North</t>
  </si>
  <si>
    <t>24.52742981118911, 118.0844523999079</t>
  </si>
  <si>
    <t>Xiamen Songyu</t>
  </si>
  <si>
    <t>port 218 Xiamen Songyu</t>
  </si>
  <si>
    <t>24.44409404877331, 118.0264866241096</t>
  </si>
  <si>
    <t>Xiashan</t>
  </si>
  <si>
    <t>port 219 Xiashan</t>
  </si>
  <si>
    <t>21.16429700248558, 110.40500566165387</t>
  </si>
  <si>
    <t>Xiba Gang</t>
  </si>
  <si>
    <t>port 220 Xiba Gang</t>
  </si>
  <si>
    <t>32.18675505852369, 118.88646889548896</t>
  </si>
  <si>
    <t>Xinghua</t>
  </si>
  <si>
    <t>port 221 Xinghua</t>
  </si>
  <si>
    <t>31.76488201046395, 120.94042685020027</t>
  </si>
  <si>
    <t>Xinglong</t>
  </si>
  <si>
    <t>port 222 Xinglong</t>
  </si>
  <si>
    <t>32.19703755704232, 119.87908945930903</t>
  </si>
  <si>
    <t>Xinmin</t>
  </si>
  <si>
    <t>port 224 Xinmin</t>
  </si>
  <si>
    <t>32.24906132670579, 119.52974541824409</t>
  </si>
  <si>
    <t>Xinsha</t>
  </si>
  <si>
    <t>port 225 Xinsha</t>
  </si>
  <si>
    <t>23.0194129, 113.53433</t>
  </si>
  <si>
    <t>Xinsha MPT</t>
  </si>
  <si>
    <t>port 226 Xinsha MPT</t>
  </si>
  <si>
    <t>23.021549412542075, 113.52507829022733</t>
  </si>
  <si>
    <t>Xiuyu Harbour</t>
  </si>
  <si>
    <t>port 227 Xiuyu Harbour</t>
  </si>
  <si>
    <t>25.218399448626563, 118.9840061019332</t>
  </si>
  <si>
    <t>Xunjiang</t>
  </si>
  <si>
    <t>port 228 Xunjiang</t>
  </si>
  <si>
    <t>24.53276064000371, 118.22758018932014</t>
  </si>
  <si>
    <t>Xuwei Port</t>
  </si>
  <si>
    <t>port 229 Xuwei Port</t>
  </si>
  <si>
    <t>34.609611368092615, 119.55271059758797</t>
  </si>
  <si>
    <t>Yancheng</t>
  </si>
  <si>
    <t>port 230 Yancheng</t>
  </si>
  <si>
    <t>34.305660381230766, 120.26504369042584</t>
  </si>
  <si>
    <t>Yangjiang</t>
  </si>
  <si>
    <t>port 231 Yangjiang</t>
  </si>
  <si>
    <t>21.703845040708504, 111.81522184444718</t>
  </si>
  <si>
    <t>Yangpu</t>
  </si>
  <si>
    <t>port 232 Yangpu</t>
  </si>
  <si>
    <t>19.762970517175003, 109.1620692808599</t>
  </si>
  <si>
    <t>Yangxi Zhujiang</t>
  </si>
  <si>
    <t>port 233 Yangxi Zhujiang</t>
  </si>
  <si>
    <t>21.53322309879942, 111.66987020539099</t>
  </si>
  <si>
    <t>Yangzhong</t>
  </si>
  <si>
    <t>port 234 Yangzhong</t>
  </si>
  <si>
    <t>32.30340246436494, 119.81549602462</t>
  </si>
  <si>
    <t>Yangzhou</t>
  </si>
  <si>
    <t>port 235 Yangzhou</t>
  </si>
  <si>
    <t>32.27162039194705, 119.4395075639647</t>
  </si>
  <si>
    <t>Yangzhou-2 Power Station</t>
  </si>
  <si>
    <t>port 236 Yangzhou-2 Power Station</t>
  </si>
  <si>
    <t>32.26784823575693, 119.42889653565985</t>
  </si>
  <si>
    <t>Yantai West</t>
  </si>
  <si>
    <t>port 237 Yantai West</t>
  </si>
  <si>
    <t>37.7189706195237, 121.12268977366429</t>
  </si>
  <si>
    <t>Yide</t>
  </si>
  <si>
    <t>port 238 Yide</t>
  </si>
  <si>
    <t>31.815529978615825, 120.95067629003871</t>
  </si>
  <si>
    <t>Yihai Terminal</t>
  </si>
  <si>
    <t>port 239 Yihai Terminal</t>
  </si>
  <si>
    <t>23.048908191914858, 113.5186272164714</t>
  </si>
  <si>
    <t>Yingkou</t>
  </si>
  <si>
    <t>port 240 Yingkou</t>
  </si>
  <si>
    <t>40.24639208669765, 122.08564051541212</t>
  </si>
  <si>
    <t>Yonganzhou</t>
  </si>
  <si>
    <t>port 241 Yonganzhou</t>
  </si>
  <si>
    <t>32.22912617332312, 119.89647303596274</t>
  </si>
  <si>
    <t>Yuejinwei</t>
  </si>
  <si>
    <t>port 242 Yuejinwei</t>
  </si>
  <si>
    <t>31.991402494754457, 119.97745363280413</t>
  </si>
  <si>
    <t>Zhangjiagang Agricultural Terminal</t>
  </si>
  <si>
    <t>port 243 Zhangjiagang Agricultural Terminal</t>
  </si>
  <si>
    <t>31.964947589577275, 120.3694628117702</t>
  </si>
  <si>
    <t>Zhangjiagang MPT</t>
  </si>
  <si>
    <t>port 244 Zhangjiagang MPT</t>
  </si>
  <si>
    <t>31.97145811408801, 120.44112237906403</t>
  </si>
  <si>
    <t>Zhangjiagang Shagang Power Station</t>
  </si>
  <si>
    <t>port 245 Zhangjiagang Shagang Power Station</t>
  </si>
  <si>
    <t>31.991741646403852, 120.68188567468039</t>
  </si>
  <si>
    <t>Zhangzhou</t>
  </si>
  <si>
    <t>port 246 Zhangzhou</t>
  </si>
  <si>
    <t>24.41232012019452, 118.04466006049594</t>
  </si>
  <si>
    <t>Zhanjiang Power Station</t>
  </si>
  <si>
    <t>port 247 Zhanjiang Power Station</t>
  </si>
  <si>
    <t>21.168599151626672, 110.40074832505744</t>
  </si>
  <si>
    <t>Zhaobeizui</t>
  </si>
  <si>
    <t>port 248 Zhaobeizui</t>
  </si>
  <si>
    <t>37.46119979049434, 122.24485107473039</t>
  </si>
  <si>
    <t>Zhapu</t>
  </si>
  <si>
    <t>port 249 Zhapu</t>
  </si>
  <si>
    <t>30.58992188070157, 121.06736047680454</t>
  </si>
  <si>
    <t>Zhejiang Taizhou-2</t>
  </si>
  <si>
    <t>port 250 Zhejiang Taizhou-2</t>
  </si>
  <si>
    <t>29.013657627873105, 121.70417512811733</t>
  </si>
  <si>
    <t>Zheneng Liuheng</t>
  </si>
  <si>
    <t>port 251 Zheneng Liuheng</t>
  </si>
  <si>
    <t>29.75018255236338, 122.13805070095077</t>
  </si>
  <si>
    <t>Zheneng Wenzhou</t>
  </si>
  <si>
    <t>port 252 Zheneng Wenzhou</t>
  </si>
  <si>
    <t>27.992468332590988, 120.83301183037777</t>
  </si>
  <si>
    <t>Zheneng Yueqing</t>
  </si>
  <si>
    <t>port 253 Zheneng Yueqing</t>
  </si>
  <si>
    <t>28.166828749539803, 121.09262270904314</t>
  </si>
  <si>
    <t>Zhenhai</t>
  </si>
  <si>
    <t>port 254 Zhenhai</t>
  </si>
  <si>
    <t>29.976058281949662, 121.72897339242776</t>
  </si>
  <si>
    <t>Zhifu</t>
  </si>
  <si>
    <t>port 255 Zhifu</t>
  </si>
  <si>
    <t>37.58512876719656, 121.38370022979231</t>
  </si>
  <si>
    <t>Zhuhai</t>
  </si>
  <si>
    <t>port 256 Zhuhai</t>
  </si>
  <si>
    <t>21.957042690161146, 113.20137464399957</t>
  </si>
  <si>
    <t>Zhuangyuan Ao</t>
  </si>
  <si>
    <t>port 257 Zhuangyuan Ao</t>
  </si>
  <si>
    <t>27.897961384095737, 121.11931195544852</t>
  </si>
  <si>
    <t>Zhujiang</t>
  </si>
  <si>
    <t>port 259 Zhujiang</t>
  </si>
  <si>
    <t>22.81783840830604, 113.5698936022947</t>
  </si>
  <si>
    <t>Huilai</t>
  </si>
  <si>
    <t>23.004085884351426, 116.54740009490442</t>
  </si>
  <si>
    <t>Taicang</t>
  </si>
  <si>
    <t>31.5877264, 121.2562908</t>
  </si>
  <si>
    <t>Dagushan</t>
  </si>
  <si>
    <t>38.952860614645516, 121.86854798092605</t>
  </si>
  <si>
    <t>WGQ Containers</t>
  </si>
  <si>
    <t>31.36959949284525, 121.57738006798624</t>
  </si>
  <si>
    <t>Chiwan</t>
  </si>
  <si>
    <t>22.470756146386567, 113.87845022795769</t>
  </si>
  <si>
    <t>Jiangsu Dagang Export</t>
  </si>
  <si>
    <t>32.202604996884865, 119.66653443213171</t>
  </si>
  <si>
    <t>Dagukou</t>
  </si>
  <si>
    <t>38.952106483627205, 117.73915146730086</t>
  </si>
  <si>
    <t>Beilun</t>
  </si>
  <si>
    <t>29.925551804782774, 121.87666712953023</t>
  </si>
  <si>
    <t>Jiangyin Xingcheng Special Steel Works</t>
  </si>
  <si>
    <t>31.954150382602606, 120.32986045514768</t>
  </si>
  <si>
    <t>Longxuecun Shipyard</t>
  </si>
  <si>
    <t>22.692178063826386, 113.65598295102428</t>
  </si>
  <si>
    <t>Huaneng Nanjing</t>
  </si>
  <si>
    <t>32.20151401982088, 118.75557610629997</t>
  </si>
  <si>
    <t>Shanghai Shidongkou II</t>
  </si>
  <si>
    <t>31.478830591742568, 121.38643193743465</t>
  </si>
  <si>
    <t>Qingdao Agribulk</t>
  </si>
  <si>
    <t>35.994821400175205, 120.19031555984849</t>
  </si>
  <si>
    <t>Sinograin Malt</t>
  </si>
  <si>
    <t>31.949715357827333, 120.31148178288755</t>
  </si>
  <si>
    <t>Maanshan</t>
  </si>
  <si>
    <t>31.741187912692897, 118.47486141816918</t>
  </si>
  <si>
    <t>Hefei Lujiang power station</t>
  </si>
  <si>
    <t>Huadian Wuhu power station</t>
  </si>
  <si>
    <t>Ma'anshan Steel power station</t>
  </si>
  <si>
    <t>Shanying Mill Ma'anshan power station</t>
  </si>
  <si>
    <t>Sinopec Anqing power station</t>
  </si>
  <si>
    <t>Sinopec Anqing power station expension</t>
  </si>
  <si>
    <t>Tongling Guodian power station</t>
  </si>
  <si>
    <t>WEnergy Ma'anshan Power Station</t>
  </si>
  <si>
    <t>Wuhu Zhaoda power station</t>
  </si>
  <si>
    <t>Wuhu Zhongdian power station</t>
  </si>
  <si>
    <t>Changshou Chemical captive power station</t>
  </si>
  <si>
    <t>Chongqing Longqiao power station</t>
  </si>
  <si>
    <t>Chongqing Nine Dragons Cogen power station</t>
  </si>
  <si>
    <t>Chongqing power station</t>
  </si>
  <si>
    <t>Chongqing Shizhu power station</t>
  </si>
  <si>
    <t>Chongqing Shuanghuai power station</t>
  </si>
  <si>
    <t>Huadian Fengjie power station</t>
  </si>
  <si>
    <t>Huaneng Jiangjin power station</t>
  </si>
  <si>
    <t>Huaneng Luohuang power station</t>
  </si>
  <si>
    <t>Longqiao Industrial Park power station</t>
  </si>
  <si>
    <t>Shanying Mill Fengdu Zhenjiang power station</t>
  </si>
  <si>
    <t>Shenhua Wanzhou power station</t>
  </si>
  <si>
    <t>Sichuan Vinylon Works power station</t>
  </si>
  <si>
    <t>Yongchuan Songgai power station</t>
  </si>
  <si>
    <t>CR Quanhui power station</t>
  </si>
  <si>
    <t>Fujian Jinnan Cogen power station</t>
  </si>
  <si>
    <t>Huaneng Gulei power station</t>
  </si>
  <si>
    <t>Quanhui cogen power station</t>
  </si>
  <si>
    <t>Shenhua Jinjiang power station</t>
  </si>
  <si>
    <t>China Resources Xijiang power station</t>
  </si>
  <si>
    <t>CPI Guangdong Jieyang Qianzhan power station</t>
  </si>
  <si>
    <t>CR Hengli Cogen power station</t>
  </si>
  <si>
    <t>CR Zhuhai Cogen power station</t>
  </si>
  <si>
    <t>Datang Huayin Dongguan Sanlian power station</t>
  </si>
  <si>
    <t>Datang Leizhou power station</t>
  </si>
  <si>
    <t>Dongguan Jianhui Paper Mill power station</t>
  </si>
  <si>
    <t>Dongguan Taiyangzhou IGCC with CO2 Capture Project</t>
  </si>
  <si>
    <t>Dongtang Plant power station</t>
  </si>
  <si>
    <t>Guangdong Zhongshan power station</t>
  </si>
  <si>
    <t>Guangzhou Lixin power station</t>
  </si>
  <si>
    <t>Guangzhou Meishan Cogen power station</t>
  </si>
  <si>
    <t>Guangzhou power station</t>
  </si>
  <si>
    <t>Guangzhou Wanglong Cogen power station</t>
  </si>
  <si>
    <t>Guodian Guangdong Zhaoqing Dawang power station</t>
  </si>
  <si>
    <t>Hengyun-B power station</t>
  </si>
  <si>
    <t>Huadian Lianjiang power station</t>
  </si>
  <si>
    <t>Huadian Shantou Fengsheng power station</t>
  </si>
  <si>
    <t>Huaqing IGCC power station</t>
  </si>
  <si>
    <t>Jingneng Xvwen power station</t>
  </si>
  <si>
    <t>Jiulong Paper Mill power station</t>
  </si>
  <si>
    <t>Kingsun Jieyang Cogen power station</t>
  </si>
  <si>
    <t>Maoming Bohe power station</t>
  </si>
  <si>
    <t>Nanhai Foshan power station</t>
  </si>
  <si>
    <t>Nanhai Foshan-2 power station</t>
  </si>
  <si>
    <t>Ruiming power station</t>
  </si>
  <si>
    <t>Guangdong Shajiao power complex</t>
  </si>
  <si>
    <t>Shantou Songshan power station</t>
  </si>
  <si>
    <t>Shunde Desheng power station</t>
  </si>
  <si>
    <t>Xichong Dapeng power station</t>
  </si>
  <si>
    <t>Xinhui Shuangshui power station-2</t>
  </si>
  <si>
    <t>Xinhui Shuangshui power station-3</t>
  </si>
  <si>
    <t>Yudean Dabu power station</t>
  </si>
  <si>
    <t>Yuehua Huangpu power station</t>
  </si>
  <si>
    <t>Zhanjiang Donghai power station</t>
  </si>
  <si>
    <t>CPI Qinzhou Cogen power station</t>
  </si>
  <si>
    <t>Guangtou Beihai power station</t>
  </si>
  <si>
    <t>Yulin Longtan power station</t>
  </si>
  <si>
    <t>Huaneng Yangpu Cogen power station</t>
  </si>
  <si>
    <t>Guodian Changyuan Jingzhou power station</t>
  </si>
  <si>
    <t>Guodian Changyuan Shashi power station</t>
  </si>
  <si>
    <t>Hanchuan power station</t>
  </si>
  <si>
    <t>Huadian Jiangling power station</t>
  </si>
  <si>
    <t>Huaneng Yangluo power station</t>
  </si>
  <si>
    <t>Huanggang Paper Mill Cogen Power Station</t>
  </si>
  <si>
    <t>Huangshi power station</t>
  </si>
  <si>
    <t>Hubei Ezhou power station</t>
  </si>
  <si>
    <t>Jinsha Hubei power station</t>
  </si>
  <si>
    <t>Long Chen Paper Jingzhou captive power station</t>
  </si>
  <si>
    <t>Qingshan power station</t>
  </si>
  <si>
    <t>WISCO Qingshan power station</t>
  </si>
  <si>
    <t>Wuhan Dongxihu power station</t>
  </si>
  <si>
    <t>Wuhan Ethylene power station</t>
  </si>
  <si>
    <t>Wuhan Gedian power station</t>
  </si>
  <si>
    <t>Wuhan Steel Lanxiang power station</t>
  </si>
  <si>
    <t>Yangjiachang Town Cogen power station</t>
  </si>
  <si>
    <t>Yichang East power station</t>
  </si>
  <si>
    <t>Yichang Xiaoting power station</t>
  </si>
  <si>
    <t>Huadian Changde power station</t>
  </si>
  <si>
    <t>Huaneng Yueyang power station</t>
  </si>
  <si>
    <t>Huayin Zhuzhou power station</t>
  </si>
  <si>
    <t>Jiantao Cogen power station</t>
  </si>
  <si>
    <t>Xiangtan power station</t>
  </si>
  <si>
    <t>Yiyang power station</t>
  </si>
  <si>
    <t>Yueyang Paper Mill power station</t>
  </si>
  <si>
    <t>Changshu-2 power station</t>
  </si>
  <si>
    <t>Datang Guannan power station</t>
  </si>
  <si>
    <t>Datang Nanjing Xiaguan-2 power station</t>
  </si>
  <si>
    <t>Datang Xutang power station</t>
  </si>
  <si>
    <t>Datun Mine power station</t>
  </si>
  <si>
    <t>Guoxin Dafeng power station</t>
  </si>
  <si>
    <t>Hongyang Lianyungang power station</t>
  </si>
  <si>
    <t>Huadian Wangting power station</t>
  </si>
  <si>
    <t>Huaneng Tongzhou Bay power station</t>
  </si>
  <si>
    <t>Jiangsu Leeman Paper power station</t>
  </si>
  <si>
    <t>Jiangsu Sheyang power station</t>
  </si>
  <si>
    <t>Jingling Sinopec power station</t>
  </si>
  <si>
    <t>Longgu Cogen power station</t>
  </si>
  <si>
    <t>Nanjing Chemical Industrial Park Cogen power station</t>
  </si>
  <si>
    <t>Nanjing Huarun Thermal power station</t>
  </si>
  <si>
    <t>Nanjing Meishan power station</t>
  </si>
  <si>
    <t>Nanjing Refinery power station</t>
  </si>
  <si>
    <t>Nanya Cogen power station</t>
  </si>
  <si>
    <t>Sinopec Yangzi power station</t>
  </si>
  <si>
    <t>Sinopec Yizheng Plant power station</t>
  </si>
  <si>
    <t>Suzhou Chang Chun Chemical Cogen power station</t>
  </si>
  <si>
    <t>Suzhou Dongwu Cogen power station</t>
  </si>
  <si>
    <t>Taicanggang power station</t>
  </si>
  <si>
    <t>UPM Changshu power station</t>
  </si>
  <si>
    <t>Yangzhou Chemical Industrial Park power station</t>
  </si>
  <si>
    <t>Yangzhou Mill power station</t>
  </si>
  <si>
    <t>Yongtai Peixian power station</t>
  </si>
  <si>
    <t>CPI Xinchang power station</t>
  </si>
  <si>
    <t>Guixi power station</t>
  </si>
  <si>
    <t>Guodian Huangjinbu power station</t>
  </si>
  <si>
    <t>Guodian Jiujiang power station</t>
  </si>
  <si>
    <t>Jingdezhen power station</t>
  </si>
  <si>
    <t>Shenhua Jiujiang power station</t>
  </si>
  <si>
    <t>Nanchang Changbei Mill power station</t>
  </si>
  <si>
    <t>Nanchang-1 power station</t>
  </si>
  <si>
    <t>Sateri Jiangxi Chemical Fiber Co captive power station</t>
  </si>
  <si>
    <t>Yongxiu power station</t>
  </si>
  <si>
    <t>Changxing Island power station</t>
  </si>
  <si>
    <t>Dalian Chemical power station</t>
  </si>
  <si>
    <t>Dalian ETDC power station</t>
  </si>
  <si>
    <t>Dalian-1 power station</t>
  </si>
  <si>
    <t>Guodian Zhuanghe power station</t>
  </si>
  <si>
    <t>Huaneng Dalian-2 power station</t>
  </si>
  <si>
    <t>Pulandian Cogen Power Station</t>
  </si>
  <si>
    <t>Yingkou Huicheng Cogen power station</t>
  </si>
  <si>
    <t>Datang Dongying power station</t>
  </si>
  <si>
    <t>Dongjiakou CHP power station</t>
  </si>
  <si>
    <t>Guodian Penglai power station</t>
  </si>
  <si>
    <t>Guohua Shouguang power station</t>
  </si>
  <si>
    <t>Huadian Longkou power station</t>
  </si>
  <si>
    <t>Huaneng Rizhao Lanshan power station</t>
  </si>
  <si>
    <t>Huaneng Yantai power station</t>
  </si>
  <si>
    <t>Huaneng Zhanhua power station</t>
  </si>
  <si>
    <t>Huangdao power station</t>
  </si>
  <si>
    <t>Qingdao power station</t>
  </si>
  <si>
    <t>Rongcheng Haoyang Cogen power station</t>
  </si>
  <si>
    <t>Shandong Steel Rizhao Captive power station</t>
  </si>
  <si>
    <t>Shandong Weishan Hanzhuang power station</t>
  </si>
  <si>
    <t>Yantai Wanhua Chlor-alkali Cogen power station</t>
  </si>
  <si>
    <t>Yanzhou Mine Jisan power station</t>
  </si>
  <si>
    <t>Zhanhua Waste Coal power station</t>
  </si>
  <si>
    <t>Zhongxing Penglai power station</t>
  </si>
  <si>
    <t>Shanghai Gaoqiao power station</t>
  </si>
  <si>
    <t>Douba power station</t>
  </si>
  <si>
    <t>Huaneng Nanchong power station</t>
  </si>
  <si>
    <t>Huangjiaozhuang power station</t>
  </si>
  <si>
    <t>Huayingshan power station</t>
  </si>
  <si>
    <t>Luzhou Chuannan power station</t>
  </si>
  <si>
    <t>Minjiang power station</t>
  </si>
  <si>
    <t>Neijiang Baima power station</t>
  </si>
  <si>
    <t>Sichuan Emeishan power station</t>
  </si>
  <si>
    <t>Dagang Oilfield captive power station</t>
  </si>
  <si>
    <t>GreenGen power station</t>
  </si>
  <si>
    <t>Huadian Tianjin Nangang Cogen power station</t>
  </si>
  <si>
    <t>Tianjin Nanjiang power station</t>
  </si>
  <si>
    <t>Ningbo Boxboard Mill power station</t>
  </si>
  <si>
    <t>Ningbo Zheneng power station</t>
  </si>
  <si>
    <t>Shaoxing Binhai power station</t>
  </si>
  <si>
    <t>Wenzhou Rui'an power station</t>
  </si>
  <si>
    <t>Ying Long Shan power station</t>
  </si>
  <si>
    <t>Zhejiang Taizhou-1 power station</t>
  </si>
  <si>
    <t>Zhejiang Zhenhai power station</t>
  </si>
  <si>
    <t>Castle Peak power station</t>
  </si>
  <si>
    <t>CKI Lamma power station</t>
  </si>
  <si>
    <t>Ocean</t>
  </si>
  <si>
    <t>River</t>
  </si>
  <si>
    <t>rwst Ningde North 宁德北</t>
  </si>
  <si>
    <t>none</t>
  </si>
  <si>
    <t>rwst Donghaidao 东海岛</t>
  </si>
  <si>
    <t>rwst Basuo 八所</t>
  </si>
  <si>
    <t>rwst Lujiatai 芦家屯</t>
  </si>
  <si>
    <t>rwst Beihai 北海</t>
  </si>
  <si>
    <t>rwst Jinzhou 金州</t>
  </si>
  <si>
    <t>rwst Beilun 北仑</t>
  </si>
  <si>
    <t>rwst Caofeidian North 曹妃甸北</t>
  </si>
  <si>
    <t>rwst Jinshanwei 金山卫</t>
  </si>
  <si>
    <t>rwst Jiangyin North 江阴北</t>
  </si>
  <si>
    <t>rwst Zhongzhai 中宅</t>
  </si>
  <si>
    <t>rwst Huizhougang 惠州港</t>
  </si>
  <si>
    <t>rwst Fangchenggang North 防城港北</t>
  </si>
  <si>
    <t>rwst Yueqingwan 乐清湾</t>
  </si>
  <si>
    <t>rwst Dongjiakou 董家口</t>
  </si>
  <si>
    <t>rwst Fangchenggang 防城港</t>
  </si>
  <si>
    <t>rwst Douwei 斗尾</t>
  </si>
  <si>
    <t>rwst Zhuhai West 珠海西</t>
  </si>
  <si>
    <t>rwst Huanghuagang 黄骅港</t>
  </si>
  <si>
    <t>rwst Huludao 葫芦岛</t>
  </si>
  <si>
    <t>rwst Donggang 东港</t>
  </si>
  <si>
    <t>rwst Jingtanggang  京唐港</t>
  </si>
  <si>
    <t>rwst Jinzhougang 锦州港</t>
  </si>
  <si>
    <t>rwst Lanshan 岚山</t>
  </si>
  <si>
    <t>rwst Lianyun 连云</t>
  </si>
  <si>
    <t>rwst Longkougang 龙口港</t>
  </si>
  <si>
    <t>rwst Dongpu 东埔</t>
  </si>
  <si>
    <t>rwst Panjingang 盘锦港</t>
  </si>
  <si>
    <t>rwst Huangdao 黄岛</t>
  </si>
  <si>
    <t>rwst Qingdaogang 青岛港</t>
  </si>
  <si>
    <t>rwst Qinhuangdao East 秦皇岛东</t>
  </si>
  <si>
    <t>rwst Qinzhou East 钦州东</t>
  </si>
  <si>
    <t>rwst Rizhao South 日照南</t>
  </si>
  <si>
    <t>rwst Dongdagu 东大沽</t>
  </si>
  <si>
    <t>rwst Xingang North 新港北</t>
  </si>
  <si>
    <t>rwst Nangangbei 南港北</t>
  </si>
  <si>
    <t>rwst Zhanjiang 湛江</t>
  </si>
  <si>
    <t>rwst Tieshangang 铁山港</t>
  </si>
  <si>
    <t>rwst Yangjianggang 阳江港</t>
  </si>
  <si>
    <t>rwst Yantai 烟台</t>
  </si>
  <si>
    <t>rwst Gaolangang 高栏港</t>
  </si>
  <si>
    <t>rwst Zhenjiang East 镇江东</t>
  </si>
  <si>
    <t>rwst Linchang 林场</t>
  </si>
  <si>
    <t>31.149388, 117.454585</t>
  </si>
  <si>
    <t>31.2372348, 118.1497184</t>
  </si>
  <si>
    <t>31.717469, 118.466699</t>
  </si>
  <si>
    <t>31.735948, 118.488872</t>
  </si>
  <si>
    <t>30.5138372, 117.0198348</t>
  </si>
  <si>
    <t>31.070396, 117.963132</t>
  </si>
  <si>
    <t>31.7375476, 118.4796925</t>
  </si>
  <si>
    <t>31.45212, 118.34447</t>
  </si>
  <si>
    <t>29.789707, 107.002885</t>
  </si>
  <si>
    <t>29.7070772, 107.3033145</t>
  </si>
  <si>
    <t>29.291766, 106.396842</t>
  </si>
  <si>
    <t>29.483456, 106.538984</t>
  </si>
  <si>
    <t>30.3899703, 108.2202055</t>
  </si>
  <si>
    <t>30.1611074, 106.5480599</t>
  </si>
  <si>
    <t>31.118822, 109.447256</t>
  </si>
  <si>
    <t>29.290555, 106.25416</t>
  </si>
  <si>
    <t>29.3473635, 106.4331816</t>
  </si>
  <si>
    <t>29.709, 107.298</t>
  </si>
  <si>
    <t>29.929041, 107.754609</t>
  </si>
  <si>
    <t>30.677938, 108.398976</t>
  </si>
  <si>
    <t>29.790231, 106.996153</t>
  </si>
  <si>
    <t>29.0547766, 105.8844662</t>
  </si>
  <si>
    <t>25.04339, 118.917398</t>
  </si>
  <si>
    <t>24.609913, 118.680281</t>
  </si>
  <si>
    <t>23.8319, 117.607809</t>
  </si>
  <si>
    <t>25.02788, 118.902121</t>
  </si>
  <si>
    <t>24.6853299, 118.4525032</t>
  </si>
  <si>
    <t>23.048543, 112.176224</t>
  </si>
  <si>
    <t>22.935467, 116.391667</t>
  </si>
  <si>
    <t>22.73108, 113.556084</t>
  </si>
  <si>
    <t>22.143829, 113.138235</t>
  </si>
  <si>
    <t>23.1398478, 113.7288363</t>
  </si>
  <si>
    <t>20.51161, 109.82803</t>
  </si>
  <si>
    <t>23.132, 113.266</t>
  </si>
  <si>
    <t>22.929991, 113.590119</t>
  </si>
  <si>
    <t>23.080035, 113.629209</t>
  </si>
  <si>
    <t>22.696143, 113.320048</t>
  </si>
  <si>
    <t>23.0942, 113.564997</t>
  </si>
  <si>
    <t>22.79235, 113.49334</t>
  </si>
  <si>
    <t>23.141981, 113.224347</t>
  </si>
  <si>
    <t>23.092949, 113.564794</t>
  </si>
  <si>
    <t>23.3006449, 112.8563297</t>
  </si>
  <si>
    <t>23.065526, 113.498244</t>
  </si>
  <si>
    <t>21.45958, 109.811984</t>
  </si>
  <si>
    <t>23.165247, 116.639699</t>
  </si>
  <si>
    <t>22.25501, 113.068334</t>
  </si>
  <si>
    <t>20.283123, 110.342939</t>
  </si>
  <si>
    <t>23.035124, 113.536438</t>
  </si>
  <si>
    <t>22.938981, 116.245381</t>
  </si>
  <si>
    <t>22.938025, 113.58979</t>
  </si>
  <si>
    <t>21.441033, 111.289628</t>
  </si>
  <si>
    <t>22.8857929, 112.9177326</t>
  </si>
  <si>
    <t>22.8863267, 112.9178989</t>
  </si>
  <si>
    <t>23.079081, 113.496647</t>
  </si>
  <si>
    <t>22.7491928, 113.6719429</t>
  </si>
  <si>
    <t>23.310176, 116.654102</t>
  </si>
  <si>
    <t>22.7999599, 113.3586004</t>
  </si>
  <si>
    <t>22.473307, 114.525495</t>
  </si>
  <si>
    <t>22.446304, 112.999356</t>
  </si>
  <si>
    <t>24.4057171, 116.5877945</t>
  </si>
  <si>
    <t>23.0785322, 113.4952415</t>
  </si>
  <si>
    <t>21.054639, 110.46451</t>
  </si>
  <si>
    <t>21.745727, 108.633513</t>
  </si>
  <si>
    <t>21.54241, 109.576708</t>
  </si>
  <si>
    <t>21.669431, 109.698557</t>
  </si>
  <si>
    <t>19.751227, 109.165518</t>
  </si>
  <si>
    <t>30.2969959, 112.3091386</t>
  </si>
  <si>
    <t>30.6566087, 113.9172741</t>
  </si>
  <si>
    <t>30.091187, 112.310588</t>
  </si>
  <si>
    <t>30.6938889, 114.5430556</t>
  </si>
  <si>
    <t>30.57984, 115.022722</t>
  </si>
  <si>
    <t>30.228599, 115.075227</t>
  </si>
  <si>
    <t>30.5517656, 114.6420121</t>
  </si>
  <si>
    <t>30.296667, 112.308056</t>
  </si>
  <si>
    <t>30.260921, 111.590673</t>
  </si>
  <si>
    <t>30.6287829, 114.4360284</t>
  </si>
  <si>
    <t>30.638688, 114.465414</t>
  </si>
  <si>
    <t>30.6241, 114.1458</t>
  </si>
  <si>
    <t>30.65267, 114.52935</t>
  </si>
  <si>
    <t>30.53762, 114.611209</t>
  </si>
  <si>
    <t>30.592, 114.305</t>
  </si>
  <si>
    <t>30.037227, 112.281622</t>
  </si>
  <si>
    <t>30.327086, 111.490369</t>
  </si>
  <si>
    <t>30.4969793, 111.4419115</t>
  </si>
  <si>
    <t>29.031, 111.7</t>
  </si>
  <si>
    <t>29.4497908, 113.1623018</t>
  </si>
  <si>
    <t>27.8580888, 113.1199491</t>
  </si>
  <si>
    <t>26.97198, 112.647458</t>
  </si>
  <si>
    <t>27.8282792, 112.9968045</t>
  </si>
  <si>
    <t>28.5966667, 112.2686111</t>
  </si>
  <si>
    <t>29.452281, 113.165287</t>
  </si>
  <si>
    <t>31.7577639, 120.9781303</t>
  </si>
  <si>
    <t>34.464666, 119.798793</t>
  </si>
  <si>
    <t>32.066, 118.769</t>
  </si>
  <si>
    <t>34.348611, 117.931944</t>
  </si>
  <si>
    <t>34.868576, 116.9412068</t>
  </si>
  <si>
    <t>33.266, 120.753</t>
  </si>
  <si>
    <t>34.551672, 119.579492</t>
  </si>
  <si>
    <t>31.44435, 120.43704</t>
  </si>
  <si>
    <t>32.189728, 121.429</t>
  </si>
  <si>
    <t>31.753298, 121.005017</t>
  </si>
  <si>
    <t>33.8185009, 120.4633498</t>
  </si>
  <si>
    <t>32.154362, 118.9065429</t>
  </si>
  <si>
    <t>34.952711, 116.802924</t>
  </si>
  <si>
    <t>32.2721426, 118.8155268</t>
  </si>
  <si>
    <t>31.9464701, 118.6292727</t>
  </si>
  <si>
    <t>31.900741, 118.614037</t>
  </si>
  <si>
    <t>32.16933, 118.912592</t>
  </si>
  <si>
    <t>31.333026, 120.978375</t>
  </si>
  <si>
    <t>32.2526328, 118.7939874</t>
  </si>
  <si>
    <t>32.2757395, 119.1062777</t>
  </si>
  <si>
    <t>31.742707, 121.021813</t>
  </si>
  <si>
    <t>31.254417, 120.763352</t>
  </si>
  <si>
    <t>31.753521, 121.005116</t>
  </si>
  <si>
    <t>32.278886, 119.09288</t>
  </si>
  <si>
    <t>32.264804, 119.411406</t>
  </si>
  <si>
    <t>34.87916, 116.859258</t>
  </si>
  <si>
    <t>28.8613, 115.97585</t>
  </si>
  <si>
    <t>28.28914, 117.2235</t>
  </si>
  <si>
    <t>28.4513359, 116.8604779</t>
  </si>
  <si>
    <t>29.74097, 116.0345078</t>
  </si>
  <si>
    <t>29.18719, 117.08502</t>
  </si>
  <si>
    <t>29.826619, 116.375973</t>
  </si>
  <si>
    <t>28.7709789, 115.8999442</t>
  </si>
  <si>
    <t>28.717329, 115.920423</t>
  </si>
  <si>
    <t>29.62466, 116.122946</t>
  </si>
  <si>
    <t>29.016649, 115.8284</t>
  </si>
  <si>
    <t>39.594, 121.448</t>
  </si>
  <si>
    <t>38.9680461, 121.625882</t>
  </si>
  <si>
    <t>39.035349, 121.815237</t>
  </si>
  <si>
    <t>38.907247, 121.58181</t>
  </si>
  <si>
    <t>39.6759023, 123.2061971</t>
  </si>
  <si>
    <t>38.993019, 121.656412</t>
  </si>
  <si>
    <t>39.359966, 121.889484</t>
  </si>
  <si>
    <t>40.589234, 122.175756</t>
  </si>
  <si>
    <t>38.113151, 118.910229</t>
  </si>
  <si>
    <t>35.610763, 119.778449</t>
  </si>
  <si>
    <t>37.754722, 120.594444</t>
  </si>
  <si>
    <t>37.2696859, 118.906738</t>
  </si>
  <si>
    <t>37.680335, 120.313152</t>
  </si>
  <si>
    <t>35.121, 119.318</t>
  </si>
  <si>
    <t>37.5328073, 121.314934</t>
  </si>
  <si>
    <t>37.684314, 118.111035</t>
  </si>
  <si>
    <t>36.038333, 120.219444</t>
  </si>
  <si>
    <t>36.1124252, 120.3295108</t>
  </si>
  <si>
    <t>36.882074, 122.430311</t>
  </si>
  <si>
    <t>35.186041, 119.388047</t>
  </si>
  <si>
    <t>34.6, 117.372</t>
  </si>
  <si>
    <t>37.695885, 121.062718</t>
  </si>
  <si>
    <t>35.268286, 116.659782</t>
  </si>
  <si>
    <t>38.022844, 117.9779935</t>
  </si>
  <si>
    <t>37.773226, 120.611854</t>
  </si>
  <si>
    <t>31.3253008, 121.5664991</t>
  </si>
  <si>
    <t>28.650031, 104.476733</t>
  </si>
  <si>
    <t>30.8, 106.083333</t>
  </si>
  <si>
    <t>28.718448, 104.556185</t>
  </si>
  <si>
    <t>30.8882554, 107.0507772</t>
  </si>
  <si>
    <t>28.774666, 105.2842491</t>
  </si>
  <si>
    <t>29.509166, 103.508096</t>
  </si>
  <si>
    <t>29.5274399, 105.0051471</t>
  </si>
  <si>
    <t>29.481465, 103.587478</t>
  </si>
  <si>
    <t>38.7276, 117.436</t>
  </si>
  <si>
    <t>38.92504, 117.727091</t>
  </si>
  <si>
    <t>38.741983, 117.582952</t>
  </si>
  <si>
    <t>39.003, 117.71</t>
  </si>
  <si>
    <t>29.963037, 121.769786</t>
  </si>
  <si>
    <t>29.287, 121.429</t>
  </si>
  <si>
    <t>30.22652, 120.717248</t>
  </si>
  <si>
    <t>27.778, 120.655</t>
  </si>
  <si>
    <t>29.874, 121.55</t>
  </si>
  <si>
    <t>28.6969626, 121.453595</t>
  </si>
  <si>
    <t>29.9440096, 121.6881219</t>
  </si>
  <si>
    <t>22.3750979, 113.9205405</t>
  </si>
  <si>
    <t>22.2188909, 114.1082183</t>
  </si>
  <si>
    <t>pwpl Baoshan Works power station</t>
  </si>
  <si>
    <t>pwpl Baosteel Zhanjiang power station</t>
  </si>
  <si>
    <t>pwpl Huaneng Hainan East power station</t>
  </si>
  <si>
    <t>pwpl Huaneng Yingkou power station</t>
  </si>
  <si>
    <t>pwpl Beihai Bebuwan power station</t>
  </si>
  <si>
    <t>pwpl China Resources Caofeidian power station</t>
  </si>
  <si>
    <t>pwpl CPI Changshu-1 power station</t>
  </si>
  <si>
    <t>pwpl Chaozhou Sanbaimen power station</t>
  </si>
  <si>
    <t>pwpl Chizhou Jiuhua power station</t>
  </si>
  <si>
    <t>pwpl Jiangsu Guohua Chenjiagang power station</t>
  </si>
  <si>
    <t>pwpl Fangchenggang Qisha power station</t>
  </si>
  <si>
    <t>pwpl CR Changzhou power station</t>
  </si>
  <si>
    <t>pwpl Dahua Dagushan power station</t>
  </si>
  <si>
    <t>pwpl Ligang power station</t>
  </si>
  <si>
    <t>pwpl Huaneng Dandong power station</t>
  </si>
  <si>
    <t>pwpl Datang Wushashan power station</t>
  </si>
  <si>
    <t>pwpl Datang Nanjing Xiaguan-3 power station</t>
  </si>
  <si>
    <t>pwpl Datang Ningde power station</t>
  </si>
  <si>
    <t>pwpl Fujian Hongshan power station</t>
  </si>
  <si>
    <t>pwpl Guangdong Jinwan power station</t>
  </si>
  <si>
    <t>pwpl Guangzhou Nansha power station</t>
  </si>
  <si>
    <t>pwpl Guodian Beilun power station</t>
  </si>
  <si>
    <t>pwpl Guodian Jiangyin power station</t>
  </si>
  <si>
    <t>pwpl Guodian Taizhou power station</t>
  </si>
  <si>
    <t>pwpl Guohua Taicang power station</t>
  </si>
  <si>
    <t>pwpl Guohua Taishan power station</t>
  </si>
  <si>
    <t>pwpl Guohua Zhoushan power station</t>
  </si>
  <si>
    <t>pwpl Huaneng Haimen power station</t>
  </si>
  <si>
    <t>pwpl Hainan Southwest power station</t>
  </si>
  <si>
    <t>pwpl Changxing Island Hengli Petrochemical power station</t>
  </si>
  <si>
    <t>pwpl Hengyun-D power station</t>
  </si>
  <si>
    <t>pwpl Houshi power station</t>
  </si>
  <si>
    <t>pwpl Huadian Laizhou power station</t>
  </si>
  <si>
    <t>pwpl Huadian Jurong power station</t>
  </si>
  <si>
    <t>pwpl Huaneng Dalian power station</t>
  </si>
  <si>
    <t>pwpl Huaneng Fuzhou power station</t>
  </si>
  <si>
    <t>pwpl Huaneng Haikou power station</t>
  </si>
  <si>
    <t>pwpl Huaneng Jinling power station</t>
  </si>
  <si>
    <t>pwpl Huaneng Luoyuan power station</t>
  </si>
  <si>
    <t>pwpl Huaneng Shantou power station</t>
  </si>
  <si>
    <t>pwpl Huaneng Taicang power station</t>
  </si>
  <si>
    <t>pwpl Huaneng Yuhuan power station</t>
  </si>
  <si>
    <t>pwpl Huanghua Cangzhou power station</t>
  </si>
  <si>
    <t>pwpl Huarun Cangnan power station</t>
  </si>
  <si>
    <t>pwpl Guangdong Huilai power station</t>
  </si>
  <si>
    <t>pwpl Huizhou Cogen power station</t>
  </si>
  <si>
    <t>pwpl Guangdong Huizhou Pinghai power station</t>
  </si>
  <si>
    <t>pwpl Datang Huludao power station</t>
  </si>
  <si>
    <t>pwpl Jianbi power station</t>
  </si>
  <si>
    <t>pwpl Jiangsu Guoxin Jingjiang power station</t>
  </si>
  <si>
    <t>pwpl Jiangsu Nantong power station</t>
  </si>
  <si>
    <t>pwpl Jiangsu Sheyanggang power station</t>
  </si>
  <si>
    <t>pwpl Jiangsu Zhenjiang power station</t>
  </si>
  <si>
    <t>pwpl Jiangyin Sulong power station</t>
  </si>
  <si>
    <t>pwpl Jiaxing power station</t>
  </si>
  <si>
    <t>pwpl Tangshan Wangtan power station</t>
  </si>
  <si>
    <t>pwpl Jiulong Paper Mill Hailong power station</t>
  </si>
  <si>
    <t>pwpl Fuzhou Kemen power station</t>
  </si>
  <si>
    <t>pwpl Luoyuan Bay power station</t>
  </si>
  <si>
    <t>pwpl Rizhao Iron and Steel Cogen power station</t>
  </si>
  <si>
    <t>pwpl Huadian Longkou power station</t>
  </si>
  <si>
    <t>pwpl Lufeng Jiahuwan power station</t>
  </si>
  <si>
    <t>pwpl Lusigang power station</t>
  </si>
  <si>
    <t>pwpl Mawan power station</t>
  </si>
  <si>
    <t>pwpl Meizhou Wan power station</t>
  </si>
  <si>
    <t>pwpl Nanpu Quanzhou power station</t>
  </si>
  <si>
    <t>pwpl Ningbo Wanhua Cogen power station</t>
  </si>
  <si>
    <t>pwpl Ningbo Works power station</t>
  </si>
  <si>
    <t>pwpl Ninghai power station</t>
  </si>
  <si>
    <t>pwpl Guodian Penglai power station</t>
  </si>
  <si>
    <t>pwpl Huangdao power station</t>
  </si>
  <si>
    <t>pwpl Qinhuangdao-2 power station</t>
  </si>
  <si>
    <t>pwpl Zhangjiagang Shagang power station</t>
  </si>
  <si>
    <t>pwpl Rizhao power station</t>
  </si>
  <si>
    <t>pwpl SDIC Qinzhou power station</t>
  </si>
  <si>
    <t>pwpl Guangdong Shajiao power complex</t>
  </si>
  <si>
    <t>pwpl Shanghai Caojing power station</t>
  </si>
  <si>
    <t>pwpl Shanghai Jinshan-1 power station</t>
  </si>
  <si>
    <t>pwpl Shidongkou power station</t>
  </si>
  <si>
    <t>pwpl Shanwei Haifeng CCS power station</t>
  </si>
  <si>
    <t>pwpl Shanwei Honghaiwan power station</t>
  </si>
  <si>
    <t>pwpl Shenhua Jiujiang power station</t>
  </si>
  <si>
    <t>pwpl Shenhua Anqing power station</t>
  </si>
  <si>
    <t>pwpl Rongcheng Haoyang Cogen power station</t>
  </si>
  <si>
    <t>pwpl Suizhong power station</t>
  </si>
  <si>
    <t>pwpl Singpu Chemicals Taixing power station</t>
  </si>
  <si>
    <t>pwpl Tianshenggan power station</t>
  </si>
  <si>
    <t>pwpl Beihai Mill power station</t>
  </si>
  <si>
    <t>pwpl Waigaoqiao power station</t>
  </si>
  <si>
    <t>pwpl Weihai power station</t>
  </si>
  <si>
    <t>pwpl Wujing power station</t>
  </si>
  <si>
    <t>pwpl Xiamen Songyu power station</t>
  </si>
  <si>
    <t>pwpl Huaneng Nanjing Chemical Industrial Park power station</t>
  </si>
  <si>
    <t>pwpl Hongyang Lianyungang power station</t>
  </si>
  <si>
    <t>pwpl CPI Binhai power station</t>
  </si>
  <si>
    <t>pwpl Jinhai Mill power station</t>
  </si>
  <si>
    <t>pwpl Yangxi Zhujiang power station</t>
  </si>
  <si>
    <t>pwpl Yangzhou-2 power station</t>
  </si>
  <si>
    <t>pwpl Huaneng Yantai Bajiao power station</t>
  </si>
  <si>
    <t>pwpl Jiangsu OJI Paper Cogen power station</t>
  </si>
  <si>
    <t>pwpl Zhangjiagang Changyuan Cogen power station</t>
  </si>
  <si>
    <t>pwpl Zhangjiagang Shazhou power station</t>
  </si>
  <si>
    <t>pwpl Zhanjiang power station</t>
  </si>
  <si>
    <t>pwpl Zhejiang Zhapu EDP power station</t>
  </si>
  <si>
    <t>pwpl Zhejiang Taizhou-2 power station</t>
  </si>
  <si>
    <t>pwpl Zheneng Liuheng power station</t>
  </si>
  <si>
    <t>pwpl Zheneng Wenzhou power station</t>
  </si>
  <si>
    <t>pwpl Zheneng Yueqing power station</t>
  </si>
  <si>
    <t>pwpl Zhenhai Oil power station</t>
  </si>
  <si>
    <t>pwpl Guangzhou Zhujiang power station</t>
  </si>
  <si>
    <t>pwpl Taicanggang power station</t>
  </si>
  <si>
    <t>pwpl Jiangyin Xingcheng Steel Works power station</t>
  </si>
  <si>
    <t>pwpl Huaneng Nanjing power station</t>
  </si>
  <si>
    <t>pwpl Datang Ma'anshan Dangtu power station</t>
  </si>
  <si>
    <t>pwpl Hefei Lujiang power station</t>
  </si>
  <si>
    <t>pwpl Huadian Wuhu power station</t>
  </si>
  <si>
    <t>pwpl Ma'anshan Steel power station</t>
  </si>
  <si>
    <t>pwpl Shanying Mill Ma'anshan power station</t>
  </si>
  <si>
    <t>pwpl Sinopec Anqing power station</t>
  </si>
  <si>
    <t>pwpl Sinopec Anqing power station expension</t>
  </si>
  <si>
    <t>pwpl Tongling Guodian power station</t>
  </si>
  <si>
    <t>pwpl WEnergy Ma'anshan Power Station</t>
  </si>
  <si>
    <t>pwpl Wuhu Zhaoda power station</t>
  </si>
  <si>
    <t>pwpl Wuhu Zhongdian power station</t>
  </si>
  <si>
    <t>pwpl Changshou Chemical captive power station</t>
  </si>
  <si>
    <t>pwpl Chongqing Longqiao power station</t>
  </si>
  <si>
    <t>pwpl Chongqing Nine Dragons Cogen power station</t>
  </si>
  <si>
    <t>pwpl Chongqing power station</t>
  </si>
  <si>
    <t>pwpl Chongqing Shizhu power station</t>
  </si>
  <si>
    <t>pwpl Chongqing Shuanghuai power station</t>
  </si>
  <si>
    <t>pwpl Huadian Fengjie power station</t>
  </si>
  <si>
    <t>pwpl Huaneng Jiangjin power station</t>
  </si>
  <si>
    <t>pwpl Huaneng Luohuang power station</t>
  </si>
  <si>
    <t>pwpl Longqiao Industrial Park power station</t>
  </si>
  <si>
    <t>pwpl Shanying Mill Fengdu Zhenjiang power station</t>
  </si>
  <si>
    <t>pwpl Shenhua Wanzhou power station</t>
  </si>
  <si>
    <t>pwpl Sichuan Vinylon Works power station</t>
  </si>
  <si>
    <t>pwpl Yongchuan Songgai power station</t>
  </si>
  <si>
    <t>pwpl CR Quanhui power station</t>
  </si>
  <si>
    <t>pwpl Fujian Jinnan Cogen power station</t>
  </si>
  <si>
    <t>pwpl Huaneng Gulei power station</t>
  </si>
  <si>
    <t>pwpl Quanhui cogen power station</t>
  </si>
  <si>
    <t>pwpl Shenhua Jinjiang power station</t>
  </si>
  <si>
    <t>pwpl China Resources Xijiang power station</t>
  </si>
  <si>
    <t>pwpl CPI Guangdong Jieyang Qianzhan power station</t>
  </si>
  <si>
    <t>pwpl CR Hengli Cogen power station</t>
  </si>
  <si>
    <t>pwpl CR Zhuhai Cogen power station</t>
  </si>
  <si>
    <t>pwpl Datang Huayin Dongguan Sanlian power station</t>
  </si>
  <si>
    <t>pwpl Datang Leizhou power station</t>
  </si>
  <si>
    <t>pwpl Dongguan Jianhui Paper Mill power station</t>
  </si>
  <si>
    <t>pwpl Dongguan Taiyangzhou IGCC with CO2 Capture Project</t>
  </si>
  <si>
    <t>pwpl Dongtang Plant power station</t>
  </si>
  <si>
    <t>pwpl Guangdong Zhongshan power station</t>
  </si>
  <si>
    <t>pwpl Guangzhou Lixin power station</t>
  </si>
  <si>
    <t>pwpl Guangzhou Meishan Cogen power station</t>
  </si>
  <si>
    <t>pwpl Guangzhou power station</t>
  </si>
  <si>
    <t>pwpl Guangzhou Wanglong Cogen power station</t>
  </si>
  <si>
    <t>pwpl Guodian Guangdong Zhaoqing Dawang power station</t>
  </si>
  <si>
    <t>pwpl Hengyun-B power station</t>
  </si>
  <si>
    <t>pwpl Huadian Lianjiang power station</t>
  </si>
  <si>
    <t>pwpl Huadian Shantou Fengsheng power station</t>
  </si>
  <si>
    <t>pwpl Huaqing IGCC power station</t>
  </si>
  <si>
    <t>pwpl Jingneng Xvwen power station</t>
  </si>
  <si>
    <t>pwpl Jiulong Paper Mill power station</t>
  </si>
  <si>
    <t>pwpl Kingsun Jieyang Cogen power station</t>
  </si>
  <si>
    <t>pwpl Maoming Bohe power station</t>
  </si>
  <si>
    <t>pwpl Nanhai Foshan power station</t>
  </si>
  <si>
    <t>pwpl Nanhai Foshan-2 power station</t>
  </si>
  <si>
    <t>pwpl Ruiming power station</t>
  </si>
  <si>
    <t>pwpl Shantou Songshan power station</t>
  </si>
  <si>
    <t>pwpl Shunde Desheng power station</t>
  </si>
  <si>
    <t>pwpl Xichong Dapeng power station</t>
  </si>
  <si>
    <t>pwpl Xinhui Shuangshui power station-2</t>
  </si>
  <si>
    <t>pwpl Xinhui Shuangshui power station-3</t>
  </si>
  <si>
    <t>pwpl Yangshan Yueyang power station</t>
  </si>
  <si>
    <t>pwpl Yudean Dabu power station</t>
  </si>
  <si>
    <t>pwpl Yuehua Huangpu power station</t>
  </si>
  <si>
    <t>pwpl Zhanjiang Donghai power station</t>
  </si>
  <si>
    <t>pwpl CPI Qinzhou Cogen power station</t>
  </si>
  <si>
    <t>pwpl Guangtou Beihai power station</t>
  </si>
  <si>
    <t>pwpl Yulin Longtan power station</t>
  </si>
  <si>
    <t>pwpl Huaneng Yangpu Cogen power station</t>
  </si>
  <si>
    <t>pwpl Guodian Changyuan Jingzhou power station</t>
  </si>
  <si>
    <t>pwpl Guodian Changyuan Shashi power station</t>
  </si>
  <si>
    <t>pwpl Hanchuan power station</t>
  </si>
  <si>
    <t>pwpl Huadian Jiangling power station</t>
  </si>
  <si>
    <t>pwpl Huaneng Yangluo power station</t>
  </si>
  <si>
    <t>pwpl Huanggang Paper Mill Cogen Power Station</t>
  </si>
  <si>
    <t>pwpl Huangshi power station</t>
  </si>
  <si>
    <t>pwpl Hubei Ezhou power station</t>
  </si>
  <si>
    <t>pwpl Jinsha Hubei power station</t>
  </si>
  <si>
    <t>pwpl Long Chen Paper Jingzhou captive power station</t>
  </si>
  <si>
    <t>pwpl Qingshan power station</t>
  </si>
  <si>
    <t>pwpl WISCO Qingshan power station</t>
  </si>
  <si>
    <t>pwpl Wuhan Dongxihu power station</t>
  </si>
  <si>
    <t>pwpl Wuhan Ethylene power station</t>
  </si>
  <si>
    <t>pwpl Wuhan Gedian power station</t>
  </si>
  <si>
    <t>pwpl Wuhan Steel Lanxiang power station</t>
  </si>
  <si>
    <t>pwpl Yangjiachang Town Cogen power station</t>
  </si>
  <si>
    <t>pwpl Yichang East power station</t>
  </si>
  <si>
    <t>pwpl Yichang Xiaoting power station</t>
  </si>
  <si>
    <t>pwpl Huadian Changde power station</t>
  </si>
  <si>
    <t>pwpl Huaneng Yueyang power station</t>
  </si>
  <si>
    <t>pwpl Huayin Zhuzhou power station</t>
  </si>
  <si>
    <t>pwpl Jiantao Cogen power station</t>
  </si>
  <si>
    <t>pwpl Xiangtan power station</t>
  </si>
  <si>
    <t>pwpl Yiyang power station</t>
  </si>
  <si>
    <t>pwpl Yueyang Paper Mill power station</t>
  </si>
  <si>
    <t>pwpl Changshu-2 power station</t>
  </si>
  <si>
    <t>pwpl Datang Guannan power station</t>
  </si>
  <si>
    <t>pwpl Datang Nanjing Xiaguan-2 power station</t>
  </si>
  <si>
    <t>pwpl Datang Xutang power station</t>
  </si>
  <si>
    <t>pwpl Datun Mine power station</t>
  </si>
  <si>
    <t>pwpl Guoxin Dafeng power station</t>
  </si>
  <si>
    <t>pwpl Huadian Wangting power station</t>
  </si>
  <si>
    <t>pwpl Huaneng Tongzhou Bay power station</t>
  </si>
  <si>
    <t>pwpl Jiangsu Leeman Paper power station</t>
  </si>
  <si>
    <t>pwpl Jiangsu Sheyang power station</t>
  </si>
  <si>
    <t>pwpl Jingling Sinopec power station</t>
  </si>
  <si>
    <t>pwpl Longgu Cogen power station</t>
  </si>
  <si>
    <t>pwpl Nanjing Chemical Industrial Park Cogen power station</t>
  </si>
  <si>
    <t>pwpl Nanjing Huarun Thermal power station</t>
  </si>
  <si>
    <t>pwpl Nanjing Meishan power station</t>
  </si>
  <si>
    <t>pwpl Nanjing Refinery power station</t>
  </si>
  <si>
    <t>pwpl Nanya Cogen power station</t>
  </si>
  <si>
    <t>pwpl Sinopec Yangzi power station</t>
  </si>
  <si>
    <t>pwpl Sinopec Yizheng Plant power station</t>
  </si>
  <si>
    <t>pwpl Suzhou Chang Chun Chemical Cogen power station</t>
  </si>
  <si>
    <t>pwpl Suzhou Dongwu Cogen power station</t>
  </si>
  <si>
    <t>pwpl UPM Changshu power station</t>
  </si>
  <si>
    <t>pwpl Yangzhou Chemical Industrial Park power station</t>
  </si>
  <si>
    <t>pwpl Yangzhou Mill power station</t>
  </si>
  <si>
    <t>pwpl Yongtai Peixian power station</t>
  </si>
  <si>
    <t>pwpl CPI Xinchang power station</t>
  </si>
  <si>
    <t>pwpl Guixi power station</t>
  </si>
  <si>
    <t>pwpl Guodian Huangjinbu power station</t>
  </si>
  <si>
    <t>pwpl Guodian Jiujiang power station</t>
  </si>
  <si>
    <t>pwpl Jingdezhen power station</t>
  </si>
  <si>
    <t>pwpl Nanchang Changbei Mill power station</t>
  </si>
  <si>
    <t>pwpl Nanchang-1 power station</t>
  </si>
  <si>
    <t>pwpl Sateri Jiangxi Chemical Fiber Co captive power station</t>
  </si>
  <si>
    <t>pwpl Yongxiu power station</t>
  </si>
  <si>
    <t>pwpl Changxing Island power station</t>
  </si>
  <si>
    <t>pwpl Dalian Chemical power station</t>
  </si>
  <si>
    <t>pwpl Dalian ETDC power station</t>
  </si>
  <si>
    <t>pwpl Dalian-1 power station</t>
  </si>
  <si>
    <t>pwpl Guodian Zhuanghe power station</t>
  </si>
  <si>
    <t>pwpl Huaneng Dalian-2 power station</t>
  </si>
  <si>
    <t>pwpl Pulandian Cogen Power Station</t>
  </si>
  <si>
    <t>pwpl Yingkou Huicheng Cogen power station</t>
  </si>
  <si>
    <t>pwpl Datang Dongying power station</t>
  </si>
  <si>
    <t>pwpl Dongjiakou CHP power station</t>
  </si>
  <si>
    <t>pwpl Guohua Shouguang power station</t>
  </si>
  <si>
    <t>pwpl Huaneng Rizhao Lanshan power station</t>
  </si>
  <si>
    <t>pwpl Huaneng Yantai power station</t>
  </si>
  <si>
    <t>pwpl Huaneng Zhanhua power station</t>
  </si>
  <si>
    <t>pwpl Qingdao power station</t>
  </si>
  <si>
    <t>pwpl Shandong Steel Rizhao Captive power station</t>
  </si>
  <si>
    <t>pwpl Shandong Weishan Hanzhuang power station</t>
  </si>
  <si>
    <t>pwpl Yantai Wanhua Chlor-alkali Cogen power station</t>
  </si>
  <si>
    <t>pwpl Yanzhou Mine Jisan power station</t>
  </si>
  <si>
    <t>pwpl Zhanhua Waste Coal power station</t>
  </si>
  <si>
    <t>pwpl Zhongxing Penglai power station</t>
  </si>
  <si>
    <t>pwpl Shanghai Gaoqiao power station</t>
  </si>
  <si>
    <t>pwpl Douba power station</t>
  </si>
  <si>
    <t>pwpl Huaneng Nanchong power station</t>
  </si>
  <si>
    <t>pwpl Huangjiaozhuang power station</t>
  </si>
  <si>
    <t>pwpl Huayingshan power station</t>
  </si>
  <si>
    <t>pwpl Luzhou Chuannan power station</t>
  </si>
  <si>
    <t>pwpl Minjiang power station</t>
  </si>
  <si>
    <t>pwpl Neijiang Baima power station</t>
  </si>
  <si>
    <t>pwpl Sichuan Emeishan power station</t>
  </si>
  <si>
    <t>pwpl Dagang Oilfield captive power station</t>
  </si>
  <si>
    <t>pwpl GreenGen power station</t>
  </si>
  <si>
    <t>pwpl Huadian Tianjin Nangang Cogen power station</t>
  </si>
  <si>
    <t>pwpl Tianjin Nanjiang power station</t>
  </si>
  <si>
    <t>pwpl Ningbo Boxboard Mill power station</t>
  </si>
  <si>
    <t>pwpl Ningbo Zheneng power station</t>
  </si>
  <si>
    <t>pwpl Shaoxing Binhai power station</t>
  </si>
  <si>
    <t>pwpl Wenzhou Rui'an power station</t>
  </si>
  <si>
    <t>pwpl Ying Long Shan power station</t>
  </si>
  <si>
    <t>pwpl Zhejiang Taizhou-1 power station</t>
  </si>
  <si>
    <t>pwpl Zhejiang Zhenhai power station</t>
  </si>
  <si>
    <t>pwpl Castle Peak power station</t>
  </si>
  <si>
    <t>pwpl CKI Lamma power station</t>
  </si>
  <si>
    <t>port_capa_2015</t>
  </si>
  <si>
    <t>port_capa_2016</t>
  </si>
  <si>
    <t>port_capa_2017</t>
  </si>
  <si>
    <t>port_capa_2018</t>
  </si>
  <si>
    <t>port_capa_2019</t>
  </si>
  <si>
    <t>port_capa_2020</t>
  </si>
  <si>
    <t>port_capa_2021</t>
  </si>
  <si>
    <t>port_capa_2025</t>
  </si>
  <si>
    <t>port_capa_2030</t>
  </si>
  <si>
    <t>Dadongtuncun</t>
  </si>
  <si>
    <t>Hudian Wuhu</t>
  </si>
  <si>
    <t>Shihekou Terminal</t>
  </si>
  <si>
    <t>Notes expansion plans</t>
  </si>
  <si>
    <t>port_capa_Mt_2015</t>
  </si>
  <si>
    <t>port_capa_Mt_2016</t>
  </si>
  <si>
    <t>port_capa_Mt_2017</t>
  </si>
  <si>
    <t>port_capa_Mt_2018</t>
  </si>
  <si>
    <t>port_capa_Mt_2019</t>
  </si>
  <si>
    <t>port_capa_Mt_2020</t>
  </si>
  <si>
    <t>port_capa_Mt_2021</t>
  </si>
  <si>
    <t>port_capa_Mt_2025</t>
  </si>
  <si>
    <t>port_capa_Mt_2030</t>
  </si>
  <si>
    <t>pwpl Anhui Bengbu power station</t>
  </si>
  <si>
    <t>pwpl Anhui Huainan Panji power station</t>
  </si>
  <si>
    <t>pwpl Anhui Huainan Panji Waste Coal power station</t>
  </si>
  <si>
    <t>pwpl Anhui Hwasu power station</t>
  </si>
  <si>
    <t>pwpl Anhui Xinyuan Thermal Power Station</t>
  </si>
  <si>
    <t>pwpl Anhui Xuancheng power station</t>
  </si>
  <si>
    <t>pwpl Bengbu Tushan Cogen Power Station</t>
  </si>
  <si>
    <t>pwpl CPI Pingwei power station</t>
  </si>
  <si>
    <t>pwpl Datang Anhui Huainan Tianjia'an power station</t>
  </si>
  <si>
    <t>pwpl Datang Chuzhou power station</t>
  </si>
  <si>
    <t>pwpl Datang Huaibei power station</t>
  </si>
  <si>
    <t>pwpl Fuyang Haoyuan cogen power station</t>
  </si>
  <si>
    <t>pwpl Fuyang power station</t>
  </si>
  <si>
    <t>pwpl Guodian Shucheng power station</t>
  </si>
  <si>
    <t>pwpl Hefei power station</t>
  </si>
  <si>
    <t>pwpl Hefei-2 power station</t>
  </si>
  <si>
    <t>pwpl Huadian Lu'an power station</t>
  </si>
  <si>
    <t>pwpl Huadian Suzhou power station</t>
  </si>
  <si>
    <t>pwpl Huaibei Guo'an power station</t>
  </si>
  <si>
    <t>pwpl Huaibei Hushan power station</t>
  </si>
  <si>
    <t>pwpl Huaibei Linhuan power station</t>
  </si>
  <si>
    <t>pwpl Huaibei Pingshan power station</t>
  </si>
  <si>
    <t>pwpl Huainan Fengtai power station</t>
  </si>
  <si>
    <t>pwpl Huainan Guqiao power station</t>
  </si>
  <si>
    <t>pwpl Huainan Luohe power station</t>
  </si>
  <si>
    <t>pwpl Huainan Tianji power station</t>
  </si>
  <si>
    <t>pwpl Huainan Xinzhuangzi power station</t>
  </si>
  <si>
    <t>pwpl Huaneng Chaohu power station</t>
  </si>
  <si>
    <t>pwpl Huaneng Huainan power station</t>
  </si>
  <si>
    <t>pwpl Huaneng Mengcheng power station</t>
  </si>
  <si>
    <t>pwpl Huoqiu power station</t>
  </si>
  <si>
    <t>pwpl Jinyuan Thermal power station</t>
  </si>
  <si>
    <t>pwpl Lixin Banji power station</t>
  </si>
  <si>
    <t>pwpl Pansan power station</t>
  </si>
  <si>
    <t>pwpl Suzhou Huiyuan power station</t>
  </si>
  <si>
    <t>pwpl Suzhou Qianyingzi power station</t>
  </si>
  <si>
    <t>pwpl Tongling Wanneng power station</t>
  </si>
  <si>
    <t>pwpl Wenergy Changfeng power station</t>
  </si>
  <si>
    <t>pwpl Wenergy He County power station</t>
  </si>
  <si>
    <t>pwpl Wobei LHV power station</t>
  </si>
  <si>
    <t>pwpl Xieqiao LHV power station</t>
  </si>
  <si>
    <t>pwpl Xinji Power Liuzhuang LHV power station</t>
  </si>
  <si>
    <t>pwpl Zhangji power station</t>
  </si>
  <si>
    <t>pwpl Zhong'an United Coal Chemical Panji power station</t>
  </si>
  <si>
    <t>pwpl Beijing Jingneng power station</t>
  </si>
  <si>
    <t>pwpl Beijing Yire power station</t>
  </si>
  <si>
    <t>pwpl Gaojing power station</t>
  </si>
  <si>
    <t>pwpl Huaneng Beijing power station</t>
  </si>
  <si>
    <t>pwpl Shijingshan power station</t>
  </si>
  <si>
    <t>pwpl Anwen Songzao power station</t>
  </si>
  <si>
    <t>pwpl Baitao cogen power station</t>
  </si>
  <si>
    <t>pwpl Chongqing Baihe power station</t>
  </si>
  <si>
    <t>pwpl Chongqing Fangsheng power station</t>
  </si>
  <si>
    <t>pwpl Chongqing Jiulong power station</t>
  </si>
  <si>
    <t>pwpl Chongqing Qineng power station</t>
  </si>
  <si>
    <t>pwpl Nanchuan Heart River power station</t>
  </si>
  <si>
    <t>pwpl Nantong Coal Waste power station</t>
  </si>
  <si>
    <t>pwpl Shuijiang Zutuan power station</t>
  </si>
  <si>
    <t>pwpl Wansheng power station</t>
  </si>
  <si>
    <t>pwpl Yongchuan Gangqiao Industry Park Cogen power station</t>
  </si>
  <si>
    <t>pwpl Changtai Industial Park Cogen power station</t>
  </si>
  <si>
    <t>pwpl Datang Sha County power station</t>
  </si>
  <si>
    <t>pwpl Hang Hau Longyan power station</t>
  </si>
  <si>
    <t>pwpl Hengfa power station</t>
  </si>
  <si>
    <t>pwpl Huadian Shaowu power station</t>
  </si>
  <si>
    <t>pwpl Luneng Jiaonan power station</t>
  </si>
  <si>
    <t>pwpl Xiamen power station</t>
  </si>
  <si>
    <t>pwpl Yong'an power station</t>
  </si>
  <si>
    <t>pwpl Zhangping power station</t>
  </si>
  <si>
    <t>pwpl Baiyin Aluminium power station</t>
  </si>
  <si>
    <t>pwpl Chinalco Qingyang Zhengning Luochuan power station</t>
  </si>
  <si>
    <t>pwpl CPI Tianshui Qingshui power station</t>
  </si>
  <si>
    <t>pwpl CPI Wuwei Liangzhou power station</t>
  </si>
  <si>
    <t>pwpl Datang 803 power station</t>
  </si>
  <si>
    <t>pwpl Datang Gangu power station</t>
  </si>
  <si>
    <t>pwpl Datang Jingtai power station</t>
  </si>
  <si>
    <t>pwpl Datang Liancheng power station</t>
  </si>
  <si>
    <t>pwpl Datang Liancheng-2 power station</t>
  </si>
  <si>
    <t>pwpl Datang Xigu power station</t>
  </si>
  <si>
    <t>pwpl Gansu Baiyin power station</t>
  </si>
  <si>
    <t>pwpl Gansu Chongxin power station</t>
  </si>
  <si>
    <t>pwpl Gansu Electric Guazhou Changle power station</t>
  </si>
  <si>
    <t>pwpl GEPIC Jinchang power station</t>
  </si>
  <si>
    <t>pwpl GEPIC Zhangye power station</t>
  </si>
  <si>
    <t>pwpl Guodian Jingyuan power station</t>
  </si>
  <si>
    <t>pwpl Guodian Jiuquan power station</t>
  </si>
  <si>
    <t>pwpl Guodian Yuzhong power station</t>
  </si>
  <si>
    <t>pwpl Huadian Tianshui Cogen power staion</t>
  </si>
  <si>
    <t>pwpl Huan County power station</t>
  </si>
  <si>
    <t>pwpl Huaneng Pingliang power station</t>
  </si>
  <si>
    <t>pwpl Huaneng Pingliangzhuang Langhandian power station</t>
  </si>
  <si>
    <t>pwpl Huaneng Zhengning power station</t>
  </si>
  <si>
    <t>pwpl Jiayuguan Aluminum power station</t>
  </si>
  <si>
    <t>pwpl Jinchuan Works power station</t>
  </si>
  <si>
    <t>pwpl Jingyuan-2 power station</t>
  </si>
  <si>
    <t>pwpl Jisco-1 power station</t>
  </si>
  <si>
    <t>pwpl Jisco-2 power station</t>
  </si>
  <si>
    <t>pwpl Jiugang Pingliang Jingchuanxian waste coal power station</t>
  </si>
  <si>
    <t>pwpl Lanzhou Aluminum power station</t>
  </si>
  <si>
    <t>pwpl Lanzhou Lanlü power station</t>
  </si>
  <si>
    <t>pwpl Lanzhou Fanjiaping power station</t>
  </si>
  <si>
    <t>pwpl Lanzhou New District power station</t>
  </si>
  <si>
    <t>pwpl Lingtai power station</t>
  </si>
  <si>
    <t>pwpl PowerChina Huating power station</t>
  </si>
  <si>
    <t>pwpl Qingyang UHV Transmission power station</t>
  </si>
  <si>
    <t>pwpl Shandan power station</t>
  </si>
  <si>
    <t>pwpl Sinohydro Jinta power station</t>
  </si>
  <si>
    <t>pwpl Wuwei Cogen power station</t>
  </si>
  <si>
    <t>pwpl Xifeng power station</t>
  </si>
  <si>
    <t>pwpl Yaojie power station</t>
  </si>
  <si>
    <t>pwpl China Resources Xingning power station</t>
  </si>
  <si>
    <t>pwpl Guangdong Shaoguan power station</t>
  </si>
  <si>
    <t>pwpl Guangzhou Refinery power station</t>
  </si>
  <si>
    <t>pwpl Hengyun-C power station</t>
  </si>
  <si>
    <t>pwpl Heshuyuan power station</t>
  </si>
  <si>
    <t>pwpl Heyuan power station</t>
  </si>
  <si>
    <t>pwpl Huadian Nanxiong power station</t>
  </si>
  <si>
    <t>pwpl Huayue Waste Coal power station</t>
  </si>
  <si>
    <t>pwpl Luoding power station</t>
  </si>
  <si>
    <t>pwpl Maoming Refinery power station</t>
  </si>
  <si>
    <t>pwpl Maoming Zhenneng power station</t>
  </si>
  <si>
    <t>pwpl Meixian power station</t>
  </si>
  <si>
    <t>pwpl Nanhai Changhai power station B campus</t>
  </si>
  <si>
    <t>pwpl Pingshi power station</t>
  </si>
  <si>
    <t>pwpl Shenhua Qingyuan power station</t>
  </si>
  <si>
    <t>pwpl Sanshui Hengyi power station</t>
  </si>
  <si>
    <t>pwpl Shaoguan Wastecoal power station</t>
  </si>
  <si>
    <t>pwpl Shaoguan-1 power station</t>
  </si>
  <si>
    <t>pwpl Shenhua Yangjiang power station</t>
  </si>
  <si>
    <t>pwpl Yuelian power station</t>
  </si>
  <si>
    <t>pwpl Yunfu power station</t>
  </si>
  <si>
    <t>pwpl Zhanjiang Aoliyou power station</t>
  </si>
  <si>
    <t>pwpl Zhuhai GZP power station</t>
  </si>
  <si>
    <t>pwpl Baise City power station</t>
  </si>
  <si>
    <t>pwpl Baise Smelter power station</t>
  </si>
  <si>
    <t>pwpl Baise Tiandong power station</t>
  </si>
  <si>
    <t>pwpl Baise Tianyang power station</t>
  </si>
  <si>
    <t>pwpl Guangxi Dadong power station</t>
  </si>
  <si>
    <t>pwpl Datang Heshan power station</t>
  </si>
  <si>
    <t>pwpl Debao Aluminum power station</t>
  </si>
  <si>
    <t>pwpl Guangxi Hualei power station</t>
  </si>
  <si>
    <t>pwpl Guangxi Luzhai power station</t>
  </si>
  <si>
    <t>pwpl Guidong Power Hezhou power station</t>
  </si>
  <si>
    <t>pwpl Guodian Chongzuo power station</t>
  </si>
  <si>
    <t>pwpl Guodian Nanning power station</t>
  </si>
  <si>
    <t>pwpl Guodian Yongfu power station</t>
  </si>
  <si>
    <t>pwpl Hezhou power station</t>
  </si>
  <si>
    <t>pwpl Huadian Guigang power station</t>
  </si>
  <si>
    <t>pwpl Jingui Mill power station</t>
  </si>
  <si>
    <t>pwpl Jingxi Xinfa Aluminum power station</t>
  </si>
  <si>
    <t>pwpl Laibin power station</t>
  </si>
  <si>
    <t>pwpl Liuzhou City power station</t>
  </si>
  <si>
    <t>pwpl Longlin Aluminum power station</t>
  </si>
  <si>
    <t>pwpl Pingguo Aluminum power station</t>
  </si>
  <si>
    <t>pwpl Suyuan power station</t>
  </si>
  <si>
    <t>pwpl Tiandong Kamshing power station</t>
  </si>
  <si>
    <t>pwpl Anlong power station</t>
  </si>
  <si>
    <t>pwpl Anshun captive power station</t>
  </si>
  <si>
    <t>pwpl Bijie power station</t>
  </si>
  <si>
    <t>pwpl CR Dafang Power Station</t>
  </si>
  <si>
    <t>pwpl CR Dafang Waste Coal power station</t>
  </si>
  <si>
    <t>pwpl CR Jinsha power station</t>
  </si>
  <si>
    <t>pwpl CR Jinsha Waste Coal power station</t>
  </si>
  <si>
    <t>pwpl CR Liuzhi power station</t>
  </si>
  <si>
    <t>pwpl CR Nayong power station</t>
  </si>
  <si>
    <t>pwpl CR Qianxi Power Station</t>
  </si>
  <si>
    <t>pwpl CR Qixingguan power station</t>
  </si>
  <si>
    <t>pwpl Dafang power station</t>
  </si>
  <si>
    <t>pwpl Datang Shuicheng power station</t>
  </si>
  <si>
    <t>pwpl Datang Xingren power station</t>
  </si>
  <si>
    <t>pwpl Dawan Waste Coal power station</t>
  </si>
  <si>
    <t>pwpl Denggao Xingren power station</t>
  </si>
  <si>
    <t>pwpl Dushan power station</t>
  </si>
  <si>
    <t>pwpl Duyun City power station</t>
  </si>
  <si>
    <t>pwpl Guiyang power station</t>
  </si>
  <si>
    <t>pwpl Guiyang Zhonghua Kailin power station</t>
  </si>
  <si>
    <t>pwpl Guizhou Dalong power station</t>
  </si>
  <si>
    <t>pwpl Guizhou Fa'er power station</t>
  </si>
  <si>
    <t>pwpl Guodian Anshun power station</t>
  </si>
  <si>
    <t>pwpl Guodian Duyun power station</t>
  </si>
  <si>
    <t>pwpl Guodian Kaili power station</t>
  </si>
  <si>
    <t>pwpl Guodian Qingjiang power station</t>
  </si>
  <si>
    <t>pwpl Huadian Anshun Caiguan power station</t>
  </si>
  <si>
    <t>pwpl Jinlian Xingren Aluminum power station</t>
  </si>
  <si>
    <t>pwpl Jinsha Chayuan power station</t>
  </si>
  <si>
    <t>pwpl Laowuji Waste Coal power station</t>
  </si>
  <si>
    <t>pwpl Liupanshui Circling Economy Demonstration power station</t>
  </si>
  <si>
    <t>pwpl Liuzhi Inferior Coal power station</t>
  </si>
  <si>
    <t>pwpl Luxi power station</t>
  </si>
  <si>
    <t>pwpl Mayi power station</t>
  </si>
  <si>
    <t>pwpl Mingchuanhui Xingren power station</t>
  </si>
  <si>
    <t>pwpl Nayong Coal-to-Liquid captive power station</t>
  </si>
  <si>
    <t>pwpl Nayong-1 power station</t>
  </si>
  <si>
    <t>pwpl Nayong-2 power station</t>
  </si>
  <si>
    <t>pwpl Panbei power station</t>
  </si>
  <si>
    <t>pwpl Pannan Cogen power station</t>
  </si>
  <si>
    <t>pwpl Panxian-1 power station</t>
  </si>
  <si>
    <t>pwpl Panxian-2 power station</t>
  </si>
  <si>
    <t>pwpl Pu'an power station</t>
  </si>
  <si>
    <t>pwpl Qianbei power station</t>
  </si>
  <si>
    <t>pwpl Qiandong power station</t>
  </si>
  <si>
    <t>pwpl Qianxi power station</t>
  </si>
  <si>
    <t>pwpl Qilu Dushan power station</t>
  </si>
  <si>
    <t>pwpl Qinglong power station</t>
  </si>
  <si>
    <t>pwpl Qingshuihe captive power station</t>
  </si>
  <si>
    <t>pwpl Qingzhen power station</t>
  </si>
  <si>
    <t>pwpl Pan'nan power station</t>
  </si>
  <si>
    <t>pwpl SDIC Wangjiazhai power station</t>
  </si>
  <si>
    <t>pwpl Shuicheng power station</t>
  </si>
  <si>
    <t>pwpl Shuicheng Gemudi power station</t>
  </si>
  <si>
    <t>pwpl CPI Suiyang power station</t>
  </si>
  <si>
    <t>pwpl Tangzhai power station</t>
  </si>
  <si>
    <t>pwpl Tongzi power station</t>
  </si>
  <si>
    <t>pwpl Weihe power station</t>
  </si>
  <si>
    <t>pwpl CPI Weining power station</t>
  </si>
  <si>
    <t>pwpl Weshe power station</t>
  </si>
  <si>
    <t>pwpl Weng'an power station</t>
  </si>
  <si>
    <t>pwpl Xincheng Coal Chemical captive power station</t>
  </si>
  <si>
    <t>pwpl Xingyi power station</t>
  </si>
  <si>
    <t>pwpl Xingyi Zhengluwan power station</t>
  </si>
  <si>
    <t>pwpl Xishui Erlang power station</t>
  </si>
  <si>
    <t>pwpl Xishui power station</t>
  </si>
  <si>
    <t>pwpl Yaxi power station</t>
  </si>
  <si>
    <t>pwpl Yemazhai power station</t>
  </si>
  <si>
    <t>pwpl Yudean Shuicheng Cogen power station</t>
  </si>
  <si>
    <t>pwpl Zhenfeng power station</t>
  </si>
  <si>
    <t>pwpl Guodian Zhijin power station</t>
  </si>
  <si>
    <t>pwpl Zhijin Cogen power station</t>
  </si>
  <si>
    <t>pwpl Zunyi power station</t>
  </si>
  <si>
    <t>pwpl Baoding Northwest Suberb power station</t>
  </si>
  <si>
    <t>pwpl Cangzhou Bohai power station</t>
  </si>
  <si>
    <t>pwpl Cangzhou power station</t>
  </si>
  <si>
    <t>pwpl Cangzhou Yundong Cogen power station</t>
  </si>
  <si>
    <t>pwpl Caofeidian Works power station</t>
  </si>
  <si>
    <t>pwpl Chengde Shangbancheng power station</t>
  </si>
  <si>
    <t>pwpl Chengde Waste Coal power station</t>
  </si>
  <si>
    <t>pwpl Datang Baoding cogen power station</t>
  </si>
  <si>
    <t>pwpl Datang Huailai cogen power station</t>
  </si>
  <si>
    <t>pwpl Datang Matou power station</t>
  </si>
  <si>
    <t>pwpl Datang Qingyuan power station</t>
  </si>
  <si>
    <t>pwpl Datang Tangshan Ciyutuo power station</t>
  </si>
  <si>
    <t>pwpl Datang Tangshan New Area cogen power station</t>
  </si>
  <si>
    <t>pwpl Datang Tangshan power station</t>
  </si>
  <si>
    <t>pwpl Datang Weizhou Cogen power station</t>
  </si>
  <si>
    <t>pwpl Datang Wu'an power station</t>
  </si>
  <si>
    <t>pwpl Datang Yuxian power station</t>
  </si>
  <si>
    <t>pwpl Dingzhou power station</t>
  </si>
  <si>
    <t>pwpl Douhe power station</t>
  </si>
  <si>
    <t>pwpl Fengrun District Cogen power station</t>
  </si>
  <si>
    <t>pwpl Fengrun power station</t>
  </si>
  <si>
    <t>pwpl Guodian Langfang power station</t>
  </si>
  <si>
    <t>pwpl Handan Eastern Outskirt Cogen Power Station</t>
  </si>
  <si>
    <t>pwpl Handan power station</t>
  </si>
  <si>
    <t>pwpl Hanfeng power station</t>
  </si>
  <si>
    <t>pwpl Hebei Longshan power station</t>
  </si>
  <si>
    <t>pwpl Hengfeng-1 power station</t>
  </si>
  <si>
    <t>pwpl Hengfeng-2 power station</t>
  </si>
  <si>
    <t>pwpl Hengshui City power station</t>
  </si>
  <si>
    <t>pwpl Hengshui Hengxing power station</t>
  </si>
  <si>
    <t>pwpl Huadian Caofeidian power station</t>
  </si>
  <si>
    <t>pwpl Huadian Luhua power station</t>
  </si>
  <si>
    <t>pwpl Huadian Shijiazhuang power station</t>
  </si>
  <si>
    <t>pwpl Huadian Shijiazhuang Yuhua power station</t>
  </si>
  <si>
    <t>pwpl Huai'an power station</t>
  </si>
  <si>
    <t>pwpl Huaneng Shang'an power station</t>
  </si>
  <si>
    <t>pwpl Jingneng Qinhuangdao power station</t>
  </si>
  <si>
    <t>pwpl Jingneng Zhuozhou power station</t>
  </si>
  <si>
    <t>pwpl Kailuan Dongfang Cogen power station</t>
  </si>
  <si>
    <t>pwpl Kailuan Guye power station</t>
  </si>
  <si>
    <t>pwpl Luanhe power station</t>
  </si>
  <si>
    <t>pwpl Luannan power station</t>
  </si>
  <si>
    <t>pwpl Mancheng Mill power station</t>
  </si>
  <si>
    <t>pwpl Qian'an Cogen power station</t>
  </si>
  <si>
    <t>pwpl Quzhai Cogen Power Station</t>
  </si>
  <si>
    <t>pwpl Renqiu power station</t>
  </si>
  <si>
    <t>pwpl Sanhe Yanjiao power station</t>
  </si>
  <si>
    <t>pwpl Shahe power station</t>
  </si>
  <si>
    <t>pwpl Shijiazhuang Dongfang-2 Cogen power station</t>
  </si>
  <si>
    <t>pwpl Shijiazhuang Liangcun power station</t>
  </si>
  <si>
    <t>pwpl Datang Tangshan Beijiao power station</t>
  </si>
  <si>
    <t>pwpl Tangshan Sanyou Cogen power station</t>
  </si>
  <si>
    <t>pwpl Tangshan West power station</t>
  </si>
  <si>
    <t>pwpl Taocheng power station</t>
  </si>
  <si>
    <t>pwpl Datang Jingxing power station</t>
  </si>
  <si>
    <t>pwpl Xiahuayuan power station</t>
  </si>
  <si>
    <t>pwpl Xibaipo power station</t>
  </si>
  <si>
    <t>pwpl Xingtai Cogen power station</t>
  </si>
  <si>
    <t>pwpl Xingtai power station</t>
  </si>
  <si>
    <t>pwpl Xinji Cogen power station</t>
  </si>
  <si>
    <t>pwpl Xuanhua power station</t>
  </si>
  <si>
    <t>pwpl Yiwuling power station</t>
  </si>
  <si>
    <t>pwpl Yufeng Industrial Group captive power station</t>
  </si>
  <si>
    <t>pwpl Yuning Cogen Power Station</t>
  </si>
  <si>
    <t>pwpl Yutian Chunyu Cogen power station</t>
  </si>
  <si>
    <t>pwpl Zhangjiakou power station</t>
  </si>
  <si>
    <t>pwpl Zhangjiakou ZTP power station</t>
  </si>
  <si>
    <t>pwpl Zunhua-1 power station</t>
  </si>
  <si>
    <t>pwpl Zunhua-2 power station</t>
  </si>
  <si>
    <t>pwpl Anda Cogen power station</t>
  </si>
  <si>
    <t>pwpl Bei'an power station</t>
  </si>
  <si>
    <t>pwpl Daqing Ethylene Plant power station</t>
  </si>
  <si>
    <t>pwpl Daqing Hegong Linyuan power station</t>
  </si>
  <si>
    <t>pwpl Daqing Oil Central power station</t>
  </si>
  <si>
    <t>pwpl Daqing Oil Hongwei power station</t>
  </si>
  <si>
    <t>pwpl Datang Daqing CCS power station</t>
  </si>
  <si>
    <t>pwpl Datang Harbin power station</t>
  </si>
  <si>
    <t>pwpl Datang Qitaihe power station</t>
  </si>
  <si>
    <t>pwpl Datang Shuangyashan power station</t>
  </si>
  <si>
    <t>pwpl Datang Suihua power station</t>
  </si>
  <si>
    <t>pwpl Guodian Pingnan power station</t>
  </si>
  <si>
    <t>pwpl Heilongjiang Hegang Mining power station</t>
  </si>
  <si>
    <t>pwpl Heilongjiang Qiqihar power station</t>
  </si>
  <si>
    <t>pwpl Huadian Fulaerji power station</t>
  </si>
  <si>
    <t>pwpl Huadian Fulaerji-2 power station</t>
  </si>
  <si>
    <t>pwpl Huadian Harbin-1 power station</t>
  </si>
  <si>
    <t>pwpl Huadian Harbin-3 power station</t>
  </si>
  <si>
    <t>pwpl Huadian Mishan power station</t>
  </si>
  <si>
    <t>pwpl Huaneng Daqing power station</t>
  </si>
  <si>
    <t>pwpl Huaneng Hegang power station</t>
  </si>
  <si>
    <t>pwpl Huaneng Xinhua Daqing power station</t>
  </si>
  <si>
    <t>pwpl Huaneng Yichun power station</t>
  </si>
  <si>
    <t>pwpl Huar Cogen power station</t>
  </si>
  <si>
    <t>pwpl Jiagedaqi Cogen power station</t>
  </si>
  <si>
    <t>pwpl Jiamusi Zhongheng Cogen power station</t>
  </si>
  <si>
    <t>pwpl Jiamusi-1 power station</t>
  </si>
  <si>
    <t>pwpl Jiamusi-2 power station</t>
  </si>
  <si>
    <t>pwpl Jixi power station</t>
  </si>
  <si>
    <t>pwpl Linkou Cogen power station</t>
  </si>
  <si>
    <t>pwpl Longmay Jixi power station</t>
  </si>
  <si>
    <t>pwpl Longmay Shuangyashan power station</t>
  </si>
  <si>
    <t>pwpl Mudanjiang-2 power station</t>
  </si>
  <si>
    <t>pwpl Qitaihe Tiedong power station</t>
  </si>
  <si>
    <t>pwpl Shenhua Baoqing power station</t>
  </si>
  <si>
    <t>pwpl Shuangyashan power station</t>
  </si>
  <si>
    <t>pwpl Wuchang Cogen power station</t>
  </si>
  <si>
    <t>pwpl Xiangfang Cogen power station</t>
  </si>
  <si>
    <t>pwpl Yipin Captive power station</t>
  </si>
  <si>
    <t>pwpl China Resources Gucheng power station</t>
  </si>
  <si>
    <t>pwpl CPI Minsheng power station</t>
  </si>
  <si>
    <t>pwpl CPI Nanyang power station</t>
  </si>
  <si>
    <t>pwpl Datang Anyang-1 power station</t>
  </si>
  <si>
    <t>pwpl Datang Anyang-2 power station</t>
  </si>
  <si>
    <t>pwpl Datang Gongyi power station</t>
  </si>
  <si>
    <t>pwpl Datang Linzhou power station</t>
  </si>
  <si>
    <t>pwpl Datang Luoyang power station</t>
  </si>
  <si>
    <t>pwpl Datang Sanmenxia power station</t>
  </si>
  <si>
    <t>pwpl Datang Xinyang power station</t>
  </si>
  <si>
    <t>pwpl Dengfeng-1 power station</t>
  </si>
  <si>
    <t>pwpl Dengfeng-2 power station</t>
  </si>
  <si>
    <t>pwpl CPI Dengzhou power station</t>
  </si>
  <si>
    <t>pwpl Dongfang Yima power station</t>
  </si>
  <si>
    <t>pwpl Fengying power station</t>
  </si>
  <si>
    <t>pwpl Gongyi-2 power station</t>
  </si>
  <si>
    <t>pwpl Guodian Shangqiu Minquan power station</t>
  </si>
  <si>
    <t>pwpl Guodian Yuyuan power station</t>
  </si>
  <si>
    <t>pwpl Hebi Fenghe power station</t>
  </si>
  <si>
    <t>pwpl Henan Aluminum power station</t>
  </si>
  <si>
    <t>pwpl Henan Hebi power station</t>
  </si>
  <si>
    <t>pwpl Henan Heqi power station</t>
  </si>
  <si>
    <t>pwpl Henan Mengdian power station</t>
  </si>
  <si>
    <t>pwpl Henan Nengxin Cogen power station</t>
  </si>
  <si>
    <t>pwpl Henan Shenhuo power station</t>
  </si>
  <si>
    <t>pwpl Henan Xin'an power station</t>
  </si>
  <si>
    <t>pwpl Henan Xinmi power station</t>
  </si>
  <si>
    <t>pwpl Henan Xinwang power station</t>
  </si>
  <si>
    <t>pwpl Henan Xinzhongyi power station</t>
  </si>
  <si>
    <t>pwpl Henan Yaneng Tianyuan power station</t>
  </si>
  <si>
    <t>pwpl Henan Yongcheng power station</t>
  </si>
  <si>
    <t>pwpl Henan Yulian power station</t>
  </si>
  <si>
    <t>pwpl Henan Zhongmai Yong'an power station</t>
  </si>
  <si>
    <t>pwpl Huadian Luohe power station</t>
  </si>
  <si>
    <t>pwpl Huadian Shenqiu power station</t>
  </si>
  <si>
    <t>pwpl Huadian Taiqian power station</t>
  </si>
  <si>
    <t>pwpl Huaneng Anyang power station</t>
  </si>
  <si>
    <t>pwpl Huaneng Luoyang power station</t>
  </si>
  <si>
    <t>pwpl Huaneng Mianchi power station</t>
  </si>
  <si>
    <t>pwpl Huaneng Qinbei power station</t>
  </si>
  <si>
    <t>pwpl Huineng power station</t>
  </si>
  <si>
    <t>pwpl Jiaozuo Aluminum power station</t>
  </si>
  <si>
    <t>pwpl Jiaozuo Bo'ai power station</t>
  </si>
  <si>
    <t>pwpl Jiaozuo Danhe power station</t>
  </si>
  <si>
    <t>pwpl Jiaozuo Wuzhi-1 Cogen power station</t>
  </si>
  <si>
    <t>pwpl Jingmei Huazhou power station</t>
  </si>
  <si>
    <t>pwpl Kaidi Languang power station</t>
  </si>
  <si>
    <t>pwpl Kaifeng-1 power station</t>
  </si>
  <si>
    <t>pwpl Kaifeng-2 power station</t>
  </si>
  <si>
    <t>pwpl Luoyang Longyu Yidian Power Station</t>
  </si>
  <si>
    <t>pwpl Luoyang Longyu Hongguang Power Station</t>
  </si>
  <si>
    <t>pwpl Luoyang Mengjin power station</t>
  </si>
  <si>
    <t>pwpl Luoyang Shoulong power station</t>
  </si>
  <si>
    <t>pwpl Datang Luoyang Shouyangshan power station</t>
  </si>
  <si>
    <t>pwpl Luoyang Shouyangshan-3 power station</t>
  </si>
  <si>
    <t>pwpl Luoyang Zhongyou Power Station</t>
  </si>
  <si>
    <t>pwpl Mengjin Mine power station</t>
  </si>
  <si>
    <t>pwpl Mianchi-2 power station</t>
  </si>
  <si>
    <t>pwpl Nanyang Yahekou power station</t>
  </si>
  <si>
    <t>pwpl Pingdingshan Luyang power station</t>
  </si>
  <si>
    <t>pwpl Pingdingshan power station</t>
  </si>
  <si>
    <t>pwpl Pingdingshan Ruiping power station</t>
  </si>
  <si>
    <t>pwpl Pingmei Shenma power station</t>
  </si>
  <si>
    <t>pwpl Pushan-5 power station</t>
  </si>
  <si>
    <t>pwpl Puyang Longfeng power station （Puyang Power Station）</t>
  </si>
  <si>
    <t>pwpl Puyang Longfeng power station</t>
  </si>
  <si>
    <t>pwpl Puyang Pangking power station</t>
  </si>
  <si>
    <t>pwpl Qinyang Changhuai power station</t>
  </si>
  <si>
    <t>pwpl Qudong power station</t>
  </si>
  <si>
    <t>pwpl SDIC Neixiang power station</t>
  </si>
  <si>
    <t>pwpl Shaan County Cogen power station</t>
  </si>
  <si>
    <t>pwpl Shaan County Tiancheng Chemical Industry power station</t>
  </si>
  <si>
    <t>pwpl Shanqiu Fengyuan Aluminum power station</t>
  </si>
  <si>
    <t>pwpl Shenhua Jiaozuo power station</t>
  </si>
  <si>
    <t>pwpl Sinopec Luoyang Branch power station</t>
  </si>
  <si>
    <t>pwpl Xingyang Integration power station</t>
  </si>
  <si>
    <t>pwpl Xinxiang Baoshan power station</t>
  </si>
  <si>
    <t>pwpl Xinxiang Huayu power station</t>
  </si>
  <si>
    <t>pwpl Xixia Wanxi power station</t>
  </si>
  <si>
    <t>pwpl Xuchang Yulong power station</t>
  </si>
  <si>
    <t>pwpl Yaomeng power station</t>
  </si>
  <si>
    <t>pwpl Yichuan Longquan Kim Hyung power station</t>
  </si>
  <si>
    <t>pwpl Yichuan-2 power station</t>
  </si>
  <si>
    <t>pwpl Yichuan-3 power station</t>
  </si>
  <si>
    <t>pwpl Yima Yuejin-2 power station</t>
  </si>
  <si>
    <t>pwpl Zhaogu power station</t>
  </si>
  <si>
    <t>pwpl Zhengzhou Taixiang Cogen power station</t>
  </si>
  <si>
    <t>pwpl Zhengzhou Xinli power station</t>
  </si>
  <si>
    <t>pwpl Zhengzhou Zhengdong power station</t>
  </si>
  <si>
    <t>pwpl Zhongyue power station</t>
  </si>
  <si>
    <t>pwpl Zhoukou Longda power station</t>
  </si>
  <si>
    <t>pwpl Zhumadian-3 power station</t>
  </si>
  <si>
    <t>pwpl CPI Dabieshan power station</t>
  </si>
  <si>
    <t>pwpl Datang Xiangyang power station</t>
  </si>
  <si>
    <t>pwpl Dongfeng Captive power station</t>
  </si>
  <si>
    <t>pwpl Dongfeng Xiangfan Factory power station</t>
  </si>
  <si>
    <t>pwpl Guodian Anlu power station</t>
  </si>
  <si>
    <t>pwpl Guodian Jingmen power station</t>
  </si>
  <si>
    <t>pwpl Guodian Suizhou power station</t>
  </si>
  <si>
    <t>pwpl Huadian Xiangyang power station</t>
  </si>
  <si>
    <t>pwpl Huadian Xisaishan power station</t>
  </si>
  <si>
    <t>pwpl Huaneng Jingmen power station</t>
  </si>
  <si>
    <t>pwpl Huaneng Yingcheng power station</t>
  </si>
  <si>
    <t>pwpl Hubei Suizhou power station</t>
  </si>
  <si>
    <t>pwpl Hubei Xingfu power station</t>
  </si>
  <si>
    <t>pwpl Hubei Yicheng power station</t>
  </si>
  <si>
    <t>pwpl Xiangyang Laohekou power station</t>
  </si>
  <si>
    <t>pwpl Puqi Xianning power station</t>
  </si>
  <si>
    <t>pwpl Shiyan Cogen power station</t>
  </si>
  <si>
    <t>pwpl SPIC Shayang power station</t>
  </si>
  <si>
    <t>pwpl Xiangfan power station</t>
  </si>
  <si>
    <t>pwpl Xiantao power station</t>
  </si>
  <si>
    <t>pwpl Yihua Pacific power station</t>
  </si>
  <si>
    <t>pwpl Datang Zhuzhou-2 power station</t>
  </si>
  <si>
    <t>pwpl Guodian Baoqing power station</t>
  </si>
  <si>
    <t>pwpl Guodian Miluo power station</t>
  </si>
  <si>
    <t>pwpl Huadian Changsha power station</t>
  </si>
  <si>
    <t>pwpl Huadian Pingjiang power station</t>
  </si>
  <si>
    <t>pwpl Huaihua Gangue power station</t>
  </si>
  <si>
    <t>pwpl Hunan Chuangyuan power station</t>
  </si>
  <si>
    <t>pwpl Hunan Lianyuan power station</t>
  </si>
  <si>
    <t>pwpl Hunan Yongxing power station</t>
  </si>
  <si>
    <t>pwpl Jinzhushan power station</t>
  </si>
  <si>
    <t>pwpl Leiyang Baiyang power station</t>
  </si>
  <si>
    <t>pwpl Leiyang power station</t>
  </si>
  <si>
    <t>pwpl Liyujiang-2A power station</t>
  </si>
  <si>
    <t>pwpl Liyujiang-2B power station</t>
  </si>
  <si>
    <t>pwpl Shenhua Chenzhou power station</t>
  </si>
  <si>
    <t>pwpl Shenhua Yongzhou power station</t>
  </si>
  <si>
    <t>pwpl Shenhua Yueyang power station</t>
  </si>
  <si>
    <t>pwpl Shimen power station</t>
  </si>
  <si>
    <t>pwpl Zhangjiajie Sangzi power station</t>
  </si>
  <si>
    <t>pwpl Alashan Left Qi Wusitai power station</t>
  </si>
  <si>
    <t>pwpl Baiyinhua Industrial Park Captive power station</t>
  </si>
  <si>
    <t>pwpl Baolixiexin Zhongnengguiye power station</t>
  </si>
  <si>
    <t>pwpl Baotou Aluminum power station</t>
  </si>
  <si>
    <t>pwpl Baotou Donghua power station</t>
  </si>
  <si>
    <t>pwpl Baotou East Hope power station</t>
  </si>
  <si>
    <t>pwpl Baotou Hexi power station</t>
  </si>
  <si>
    <t>pwpl Baotou Olefins power station</t>
  </si>
  <si>
    <t>pwpl Baotou Sanfeng power station</t>
  </si>
  <si>
    <t>pwpl Baotou Works power station</t>
  </si>
  <si>
    <t>pwpl Baotou Zhineng Waste Coal power station</t>
  </si>
  <si>
    <t>pwpl Bayanhaote Cogen power station</t>
  </si>
  <si>
    <t>pwpl Bayanhua Jinshan power station</t>
  </si>
  <si>
    <t>pwpl Beijing Energy Uxin power station</t>
  </si>
  <si>
    <t>pwpl Beijing Energy Wujianfang power station</t>
  </si>
  <si>
    <t>pwpl Wulanchabu Fengzhen-4 power station</t>
  </si>
  <si>
    <t>pwpl Bulian power station</t>
  </si>
  <si>
    <t>pwpl Buriqi power station</t>
  </si>
  <si>
    <t>pwpl Chifeng Economic Development Zone Captive Cogen power station</t>
  </si>
  <si>
    <t>pwpl Chifeng Fulong Cogen power station</t>
  </si>
  <si>
    <t>pwpl Chifeng Meiganshi power station</t>
  </si>
  <si>
    <t>pwpl Chifeng Yuanbaoshan power station</t>
  </si>
  <si>
    <t>pwpl China Resources Dengkou power station</t>
  </si>
  <si>
    <t>pwpl Chuangyuan Smelter power station</t>
  </si>
  <si>
    <t>pwpl CITIC Luxin power station</t>
  </si>
  <si>
    <t>pwpl CPI Baiyinhua power station</t>
  </si>
  <si>
    <t>pwpl CPI Chifeng Daban power station</t>
  </si>
  <si>
    <t>pwpl CPI Chifeng New City Region power station</t>
  </si>
  <si>
    <t>pwpl CPI Huolinhe power station</t>
  </si>
  <si>
    <t>pwpl CPI Mengxi Energy Tu Youqi power station</t>
  </si>
  <si>
    <t>pwpl CPI Xing’an Meng Wulanhaote power station</t>
  </si>
  <si>
    <t>pwpl CR Xiwu Qi Wujianfang power station</t>
  </si>
  <si>
    <t>pwpl Daihai power station</t>
  </si>
  <si>
    <t>pwpl Dalate power station</t>
  </si>
  <si>
    <t>pwpl Datang Bayannur Wuyuan power station</t>
  </si>
  <si>
    <t>pwpl Datang Duolun power station</t>
  </si>
  <si>
    <t>pwpl Datang Zhunge'er Dalu power station</t>
  </si>
  <si>
    <t>pwpl Datang Hailar power station</t>
  </si>
  <si>
    <t>pwpl Datang Keshiketeng Coal Gasification captive power station</t>
  </si>
  <si>
    <t>pwpl Datang Keshiketeng power station</t>
  </si>
  <si>
    <t>pwpl Datang Ordos Aluminum power station</t>
  </si>
  <si>
    <t>pwpl Datang Tuoketuo power station</t>
  </si>
  <si>
    <t>pwpl Datang West Ujimqin Wujianfang power station</t>
  </si>
  <si>
    <t>pwpl Datang Xilinhaote power station</t>
  </si>
  <si>
    <t>pwpl Dongyuan Tech power station</t>
  </si>
  <si>
    <t>pwpl Duolun Coal Chemical power station</t>
  </si>
  <si>
    <t>pwpl Elunchun Dayangshu Cogen power station</t>
  </si>
  <si>
    <t>pwpl Fengzhen Xinfeng power station</t>
  </si>
  <si>
    <t>pwpl Ganqimaodu Processing Industrial Park power station</t>
  </si>
  <si>
    <t>pwpl Guanzigou power station</t>
  </si>
  <si>
    <t>pwpl Guodian Chifeng Lindong power station</t>
  </si>
  <si>
    <t>pwpl Guodian Dongsheng power station</t>
  </si>
  <si>
    <t>pwpl Guodian Elunchun power station</t>
  </si>
  <si>
    <t>pwpl Guodian Hulunber Yakeshi power station</t>
  </si>
  <si>
    <t>pwpl Guodian Chifeng Keshiketeng power station</t>
  </si>
  <si>
    <t>pwpl Guodian Dafanpu power station</t>
  </si>
  <si>
    <t>pwpl Guodian Shanghaimiao Waste power station</t>
  </si>
  <si>
    <t>pwpl Guodian Shuangwei Shanghaimiao power station</t>
  </si>
  <si>
    <t>pwpl Guodian Tongliao Naiman Menglong power station</t>
  </si>
  <si>
    <t>pwpl Guodian Xilinhaote power station</t>
  </si>
  <si>
    <t>pwpl Guodian Xinbarhuzuo Nuomenhan power station</t>
  </si>
  <si>
    <t>pwpl Guodian Xing’an Meng Guiliuhe Huowulukou power station</t>
  </si>
  <si>
    <t>pwpl Guodian Zhunger Changtan power station</t>
  </si>
  <si>
    <t>pwpl Guohua Hulunbeier power station</t>
  </si>
  <si>
    <t>pwpl Guoneng Chagannao'er power station</t>
  </si>
  <si>
    <t>pwpl Guoneng Shanghaimiao power station</t>
  </si>
  <si>
    <t>pwpl Guyang Jinshan Cogen power station</t>
  </si>
  <si>
    <t>pwpl Hangjinhou Menghai power station</t>
  </si>
  <si>
    <t>pwpl Hengwang power station</t>
  </si>
  <si>
    <t>pwpl Hohhot Aluminum power station</t>
  </si>
  <si>
    <t>pwpl Hohhot Jinqiao power station</t>
  </si>
  <si>
    <t>pwpl Hohhot Jinshan power station</t>
  </si>
  <si>
    <t>pwpl Hohhot power station</t>
  </si>
  <si>
    <t>pwpl Hongjun Aluminum power station</t>
  </si>
  <si>
    <t>pwpl Huadian Baotou Tuyou power station</t>
  </si>
  <si>
    <t>pwpl Huadian Duolun power station</t>
  </si>
  <si>
    <t>pwpl Huadian Zhunger Shierliancheng power station</t>
  </si>
  <si>
    <t>pwpl Huadian Linxian power station</t>
  </si>
  <si>
    <t>pwpl Huadian Wuda power station</t>
  </si>
  <si>
    <t>pwpl Huadian Zhunger Dalu Waste Coal power station</t>
  </si>
  <si>
    <t>pwpl Huadian Zhuozi power station</t>
  </si>
  <si>
    <t>pwpl Huaneng Baotou-1 power station</t>
  </si>
  <si>
    <t>pwpl Huaneng Baotou-2 power station</t>
  </si>
  <si>
    <t>pwpl Huaneng Baotou-3 power station</t>
  </si>
  <si>
    <t>pwpl Huaneng Hohhot Tuzuo power station</t>
  </si>
  <si>
    <t>pwpl Huaneng Tongliao Zhalute power station</t>
  </si>
  <si>
    <t>pwpl Huaneng Xilinguole Wulagai power station</t>
  </si>
  <si>
    <t>pwpl Huaneng Beifang Xilnhaote-3 power station</t>
  </si>
  <si>
    <t>pwpl Huaneng Zhunger Heidaigou power station</t>
  </si>
  <si>
    <t>pwpl Huaneng Zhunxing power station</t>
  </si>
  <si>
    <t>pwpl Huaneng East Hailar power station</t>
  </si>
  <si>
    <t>pwpl Huaneng Fengzhen power station</t>
  </si>
  <si>
    <t>pwpl Huaneng Helin power station</t>
  </si>
  <si>
    <t>pwpl Huaneng Hohhot power station</t>
  </si>
  <si>
    <t>pwpl Huaneng Linhe power station</t>
  </si>
  <si>
    <t>pwpl Huaneng Manzhouli Dalaihu power station</t>
  </si>
  <si>
    <t>pwpl Huaneng Manzhouli Guangming power station</t>
  </si>
  <si>
    <t>pwpl Huaneng Shangdu power station</t>
  </si>
  <si>
    <t>pwpl Huaneng Shanghaimiao power station</t>
  </si>
  <si>
    <t>pwpl Huaneng Shenneng Manzhouli Zhalainuor power station</t>
  </si>
  <si>
    <t>pwpl Huaneng Wuhai Cogen power station</t>
  </si>
  <si>
    <t>pwpl Huaneng Wuhai Haibowan power station</t>
  </si>
  <si>
    <t>pwpl Huaneng Wulashan power station</t>
  </si>
  <si>
    <t>pwpl Huaneng Yakeshi Huiliuhe power station</t>
  </si>
  <si>
    <t>pwpl Huaneng Yimin power station</t>
  </si>
  <si>
    <t>pwpl Huaneng Zhalantun Cogen power station</t>
  </si>
  <si>
    <t>pwpl Huaneng Zhunger Weijiamao power station</t>
  </si>
  <si>
    <t>pwpl Huangyuchuan power station</t>
  </si>
  <si>
    <t>pwpl Huineng Changtan power station</t>
  </si>
  <si>
    <t>pwpl Huolinhe Zhanute power station</t>
  </si>
  <si>
    <t>pwpl Inner Hangjin power station</t>
  </si>
  <si>
    <t>pwpl Inner Mongolia Xilin power station</t>
  </si>
  <si>
    <t>pwpl Inner Mongolia Xing'an power station</t>
  </si>
  <si>
    <t>pwpl Zhunger Zhujiaping power station</t>
  </si>
  <si>
    <t>pwpl Jiangsu Energy Group Wulagai power station</t>
  </si>
  <si>
    <t>pwpl Jiangsu Energy Wujianfang power station</t>
  </si>
  <si>
    <t>pwpl Jiangtou Tongtai Junggar power station</t>
  </si>
  <si>
    <t>pwpl Jinglong Fengzhen power station</t>
  </si>
  <si>
    <t>pwpl Jingmei Wuhai Jinghai Waste Coal power station</t>
  </si>
  <si>
    <t>pwpl Jingneng Chifeng Waste Coal power station</t>
  </si>
  <si>
    <t>pwpl Jingneng Energy Duolun power station</t>
  </si>
  <si>
    <t>pwpl Jingneng Energy Huaning Cogen power station</t>
  </si>
  <si>
    <t>pwpl Jingneng Energy Jining power station</t>
  </si>
  <si>
    <t>pwpl Jingneng Energy Shuangxin power station</t>
  </si>
  <si>
    <t>pwpl Jingneng Tongliao Naiman power station</t>
  </si>
  <si>
    <t>pwpl Jingtai Zhunge'er Suancigou power station</t>
  </si>
  <si>
    <t>pwpl Jinshi Magnesium captive power station</t>
  </si>
  <si>
    <t>pwpl Jinyuankou Cogen power station</t>
  </si>
  <si>
    <t>pwpl Jiyuan Cogen power station</t>
  </si>
  <si>
    <t>pwpl Jizhong Energy Qingdamen power station</t>
  </si>
  <si>
    <t>pwpl Junzheng Wuhai power station</t>
  </si>
  <si>
    <t>pwpl Kangbashi power station</t>
  </si>
  <si>
    <t>pwpl Keyouqian Qi Debosi power station</t>
  </si>
  <si>
    <t>pwpl Keyouzhongqi power station</t>
  </si>
  <si>
    <t>pwpl Lianyuan Cogen power station</t>
  </si>
  <si>
    <t>pwpl Luneng Wanshan Hushan power station</t>
  </si>
  <si>
    <t>pwpl Luneng Dayan power station</t>
  </si>
  <si>
    <t>pwpl Luneng Fengfeng Zhaganzhuoer power station</t>
  </si>
  <si>
    <t>pwpl Luneng Hailar Xiertala power station</t>
  </si>
  <si>
    <t>pwpl Luneng Yannan power station</t>
  </si>
  <si>
    <t>pwpl Mengneng Wulate Front Qi power station</t>
  </si>
  <si>
    <t>pwpl Mengnengjian Wulate power station</t>
  </si>
  <si>
    <t>pwpl Mengtai Beijiao power station</t>
  </si>
  <si>
    <t>pwpl North United Power Mengxi power station</t>
  </si>
  <si>
    <t>pwpl Ordos GEPL Cogen power station</t>
  </si>
  <si>
    <t>pwpl Ordos Junzheng power station</t>
  </si>
  <si>
    <t>pwpl Ordos Power Qipanjing power station</t>
  </si>
  <si>
    <t>pwpl Ordos Resources Qipanjing power station</t>
  </si>
  <si>
    <t>pwpl Ordos Shendong power station</t>
  </si>
  <si>
    <t>pwpl Ordos Shuangxin power station</t>
  </si>
  <si>
    <t>pwpl Qinghua Ejin Cogen power station</t>
  </si>
  <si>
    <t>pwpl Qingshuihe Cogen power station</t>
  </si>
  <si>
    <t>pwpl Qingshuihe power station</t>
  </si>
  <si>
    <t>pwpl Qixiaying power station</t>
  </si>
  <si>
    <t>pwpl Salaqi power station</t>
  </si>
  <si>
    <t>pwpl SGCC Ewenki power station</t>
  </si>
  <si>
    <t>pwpl Shangwan Cogen power station</t>
  </si>
  <si>
    <t>pwpl Shanneng Shenglu power station</t>
  </si>
  <si>
    <t>pwpl Shengle Cogen power station</t>
  </si>
  <si>
    <t>pwpl Shenhua Hulunber Baorixile power station</t>
  </si>
  <si>
    <t>pwpl Shenhua Shengli power station</t>
  </si>
  <si>
    <t>pwpl Shenhua Wuhai Xilaifeng power station</t>
  </si>
  <si>
    <t>pwpl Shenhua Yili power station</t>
  </si>
  <si>
    <t>pwpl Shenhua Zhunneng power station</t>
  </si>
  <si>
    <t>pwpl Shenhuaguohua Tianjin Energy Zhunge'er Dalu power station</t>
  </si>
  <si>
    <t>pwpl Tongliao power station</t>
  </si>
  <si>
    <t>pwpl Ulanhot Xing'an-1 power station</t>
  </si>
  <si>
    <t>pwpl Ulanhot Xing'an-2 power station</t>
  </si>
  <si>
    <t>pwpl United Laboratories Linhe power station</t>
  </si>
  <si>
    <t>pwpl Urashan power station</t>
  </si>
  <si>
    <t>pwpl Uxin Banner Nalin River power station</t>
  </si>
  <si>
    <t>pwpl Wulate Middle Qi Jinquan power station</t>
  </si>
  <si>
    <t>pwpl Wunite power station</t>
  </si>
  <si>
    <t>pwpl Xing’an Meng Youzhong power station</t>
  </si>
  <si>
    <t>pwpl Xinghe Cogen power station</t>
  </si>
  <si>
    <t>pwpl Xiwu Jinshan power station</t>
  </si>
  <si>
    <t>pwpl Yule Dengkou Cogen power station</t>
  </si>
  <si>
    <t>pwpl Zhongtian Hechuang Ordos power station</t>
  </si>
  <si>
    <t>pwpl Zhunda power station</t>
  </si>
  <si>
    <t>pwpl Zhunge'er power station</t>
  </si>
  <si>
    <t>pwpl China Resources Dafeng power station</t>
  </si>
  <si>
    <t>pwpl Dantu Port power station</t>
  </si>
  <si>
    <t>pwpl Fuqiang Salt Chemical Industry power station</t>
  </si>
  <si>
    <t>pwpl Gold Huasheng Mill power station</t>
  </si>
  <si>
    <t>pwpl Guodian Suqian power station</t>
  </si>
  <si>
    <t>pwpl Guohua Xuzhou power station</t>
  </si>
  <si>
    <t>pwpl Hengshan Jiangsu power station</t>
  </si>
  <si>
    <t>pwpl Huaiyin power station</t>
  </si>
  <si>
    <t>pwpl Huaneng Huaiyin power station</t>
  </si>
  <si>
    <t>pwpl Huaneng Suzhou Cogen power station</t>
  </si>
  <si>
    <t>pwpl Jiangsu Guoxin Yancheng power station</t>
  </si>
  <si>
    <t>pwpl Jiangsu Jingshen Salt power station</t>
  </si>
  <si>
    <t>pwpl Jiangsu Nanre Thermal power station</t>
  </si>
  <si>
    <t>pwpl Jiangyin Cogen power station</t>
  </si>
  <si>
    <t>pwpl Jiawang power station</t>
  </si>
  <si>
    <t>pwpl Jiulong Paper Mill Jiulong power station</t>
  </si>
  <si>
    <t>pwpl Kanshan power station</t>
  </si>
  <si>
    <t>pwpl Nanjing Mine power station</t>
  </si>
  <si>
    <t>pwpl Nanjing Xiexin power station</t>
  </si>
  <si>
    <t>pwpl Nanjing-2 power station</t>
  </si>
  <si>
    <t>pwpl Shilian Chemical Industry Captive Power Station</t>
  </si>
  <si>
    <t>pwpl Suzhou Susheng Cogen power station</t>
  </si>
  <si>
    <t>pwpl Wuxi Rongcheng Paper Mill power station</t>
  </si>
  <si>
    <t>pwpl Xinhai power station</t>
  </si>
  <si>
    <t>pwpl Xuzhou Chacheng power station</t>
  </si>
  <si>
    <t>pwpl Xuzhou Huaimei power station</t>
  </si>
  <si>
    <t>pwpl Xuzhou Huamei power station</t>
  </si>
  <si>
    <t>pwpl Xuzhou Huaxin power station</t>
  </si>
  <si>
    <t>pwpl Xuzhou Jiangping Cogen power station</t>
  </si>
  <si>
    <t>pwpl Xuzhou Pengcheng power station</t>
  </si>
  <si>
    <t>pwpl Yangzhou-1 power station</t>
  </si>
  <si>
    <t>pwpl Yixing Cogen power station</t>
  </si>
  <si>
    <t>pwpl Yixing Linggu Chemical</t>
  </si>
  <si>
    <t>pwpl Yixing Xielian power station</t>
  </si>
  <si>
    <t>pwpl Zhangjiagang Huaxing power station</t>
  </si>
  <si>
    <t>pwpl Zhongneng Polysilicon power station</t>
  </si>
  <si>
    <t>pwpl CPI Shangrao power station</t>
  </si>
  <si>
    <t>pwpl Datang Fuzhou power station</t>
  </si>
  <si>
    <t>pwpl Datang Xinyu power station</t>
  </si>
  <si>
    <t>pwpl Datang Yichun power station</t>
  </si>
  <si>
    <t>pwpl Fengcheng power station</t>
  </si>
  <si>
    <t>pwpl CPI Fenyi power station</t>
  </si>
  <si>
    <t>pwpl Ganneng Fengcheng power station</t>
  </si>
  <si>
    <t>pwpl Guodian Xinyu power station</t>
  </si>
  <si>
    <t>pwpl Huaneng Anyuan power station</t>
  </si>
  <si>
    <t>pwpl Huaneng Jinggangshan power station</t>
  </si>
  <si>
    <t>pwpl Huaneng Ruijin power station</t>
  </si>
  <si>
    <t>pwpl Jiangneng Shenwu power station</t>
  </si>
  <si>
    <t>pwpl Jiangxi Selon Industrial Co Power Station</t>
  </si>
  <si>
    <t>pwpl Jiujiang Petrochem power station</t>
  </si>
  <si>
    <t>pwpl Xinfeng power station</t>
  </si>
  <si>
    <t>pwpl Changchun Southeast power station</t>
  </si>
  <si>
    <t>pwpl Changchun-2 power station</t>
  </si>
  <si>
    <t>pwpl Changchun-3 power station</t>
  </si>
  <si>
    <t>pwpl CNPC Jilin power station</t>
  </si>
  <si>
    <t>pwpl CPI Baicheng power station</t>
  </si>
  <si>
    <t>pwpl CPI Dunhua Cogen power station</t>
  </si>
  <si>
    <t>pwpl CPI Tonghua County Cogen power station</t>
  </si>
  <si>
    <t>pwpl Datang Changshan power station</t>
  </si>
  <si>
    <t>pwpl Datang Hunchun power station</t>
  </si>
  <si>
    <t>pwpl Datang Songyuan power station</t>
  </si>
  <si>
    <t>pwpl Datang Yanji Cogen power station</t>
  </si>
  <si>
    <t>pwpl Erdaojiang power station</t>
  </si>
  <si>
    <t>pwpl Fanjiatun Kaixuan Cogen power station</t>
  </si>
  <si>
    <t>pwpl Guodian Changchun power station</t>
  </si>
  <si>
    <t>pwpl Guodian Jiangnan power station</t>
  </si>
  <si>
    <t>pwpl Guodian Jilin power station</t>
  </si>
  <si>
    <t>pwpl Hongyuan Waste Coal Cogen power station</t>
  </si>
  <si>
    <t>pwpl Huaneng Baishan power station</t>
  </si>
  <si>
    <t>pwpl Huaneng Changchun power station</t>
  </si>
  <si>
    <t>pwpl Huaneng Dunhua power station</t>
  </si>
  <si>
    <t>pwpl Huaneng Jiutai power station</t>
  </si>
  <si>
    <t>pwpl Huaneng Panshi power station</t>
  </si>
  <si>
    <t>pwpl Huaneng Songyuan Cogen power station</t>
  </si>
  <si>
    <t>pwpl Hunjiang power station</t>
  </si>
  <si>
    <t>pwpl Jilin City Works power station</t>
  </si>
  <si>
    <t>pwpl Jilin Dongguan power station</t>
  </si>
  <si>
    <t>pwpl Jilin Ethanol power station</t>
  </si>
  <si>
    <t>pwpl Jilin Qifeng Chemical Fiber captive power station</t>
  </si>
  <si>
    <t>pwpl Jilin Yuanyuan Cogen power station</t>
  </si>
  <si>
    <t>pwpl Liaoyuan Datang power station</t>
  </si>
  <si>
    <t>pwpl Liuhe Cogen power station</t>
  </si>
  <si>
    <t>pwpl Longhua Baicheng power station</t>
  </si>
  <si>
    <t>pwpl Longhua Yanji power station</t>
  </si>
  <si>
    <t>pwpl Longsheng Cogen power station</t>
  </si>
  <si>
    <t>pwpl Shanying Paper Mill Taolaizhao Cogen power station</t>
  </si>
  <si>
    <t>pwpl Shengde Cogen power station</t>
  </si>
  <si>
    <t>pwpl Shuangliao West power station</t>
  </si>
  <si>
    <t>pwpl Siping power station</t>
  </si>
  <si>
    <t>pwpl Songhuajiang power station</t>
  </si>
  <si>
    <t>pwpl Yuguang Daling Cogen power station</t>
  </si>
  <si>
    <t>pwpl Anshan Cogen power station</t>
  </si>
  <si>
    <t>pwpl Anshan North power station</t>
  </si>
  <si>
    <t>pwpl Anshan South power station</t>
  </si>
  <si>
    <t>pwpl Anshan Steel Company No 2 power station</t>
  </si>
  <si>
    <t>pwpl Benxi Cogen power station</t>
  </si>
  <si>
    <t>pwpl Changtu Agricultural Demonstration Zone Cogen power station</t>
  </si>
  <si>
    <t>pwpl Chaoyang GDP power station</t>
  </si>
  <si>
    <t>pwpl Chaoyang Yanshanhu power station</t>
  </si>
  <si>
    <t>pwpl CNPC Fushun Petrochemical power station</t>
  </si>
  <si>
    <t>pwpl CPI Fushun Petrochemical power station</t>
  </si>
  <si>
    <t>pwpl CPI Qinghe power station</t>
  </si>
  <si>
    <t>pwpl CR Hunnan power station</t>
  </si>
  <si>
    <t>pwpl Dalian Ganjingzi power station</t>
  </si>
  <si>
    <t>pwpl Dalian Heung Hoi power station</t>
  </si>
  <si>
    <t>pwpl Dalian Taishan power station</t>
  </si>
  <si>
    <t>pwpl Dandong Jinshan power station</t>
  </si>
  <si>
    <t>pwpl Dangtang Shendong power station</t>
  </si>
  <si>
    <t>pwpl Datang Fuxin Coal gasification power station</t>
  </si>
  <si>
    <t>pwpl Diaobingshan power station</t>
  </si>
  <si>
    <t>pwpl Fengcheng Shougang power station</t>
  </si>
  <si>
    <t>pwpl Fushun CPI power station</t>
  </si>
  <si>
    <t>pwpl Fushun Wanghua Cogen power station</t>
  </si>
  <si>
    <t>pwpl Fushun Xinya power station</t>
  </si>
  <si>
    <t>pwpl Fushun Zhongji power station</t>
  </si>
  <si>
    <t>pwpl Fushun CHP power station</t>
  </si>
  <si>
    <t>pwpl Fuxin Jinshan Power Station</t>
  </si>
  <si>
    <t>pwpl Fuxin power station</t>
  </si>
  <si>
    <t>pwpl Guodian Shenyang power station</t>
  </si>
  <si>
    <t>pwpl Hongyang Nengyuan power station</t>
  </si>
  <si>
    <t>pwpl Huadian Zhangwu power station</t>
  </si>
  <si>
    <t>pwpl Huaneng Xianrendao power station</t>
  </si>
  <si>
    <t>pwpl Huaneng Yingkou Coastal power station</t>
  </si>
  <si>
    <t>pwpl Jinzhou Binhai New Zone Cogen Power Station</t>
  </si>
  <si>
    <t>pwpl Jinzhou CR power station</t>
  </si>
  <si>
    <t>pwpl Jinzhou Datang power station</t>
  </si>
  <si>
    <t>pwpl Kangping power station</t>
  </si>
  <si>
    <t>pwpl Lianmei Holdings Sujiatun Cogen power station</t>
  </si>
  <si>
    <t>pwpl Liaoning Nanpiao power station</t>
  </si>
  <si>
    <t>pwpl Liaoning-1 power station</t>
  </si>
  <si>
    <t>pwpl Liaoning-2 power station</t>
  </si>
  <si>
    <t>pwpl Liaoning-3 power station</t>
  </si>
  <si>
    <t>pwpl Liaotung Chemical power station</t>
  </si>
  <si>
    <t>pwpl Liaoyang Chemical power station</t>
  </si>
  <si>
    <t>pwpl Liaoyang Guocheng power station</t>
  </si>
  <si>
    <t>pwpl Panjin Liaohe Fortum power station</t>
  </si>
  <si>
    <t>pwpl Panjin Xinli power station</t>
  </si>
  <si>
    <t>pwpl PetroChina Jinxi Refinery power station</t>
  </si>
  <si>
    <t>pwpl Shenhai New power station</t>
  </si>
  <si>
    <t>pwpl Shenhai power station</t>
  </si>
  <si>
    <t>pwpl Shenyang CHP power station</t>
  </si>
  <si>
    <t>pwpl Shenyang Puhe power station</t>
  </si>
  <si>
    <t>pwpl Sujiatun Jinshan power station</t>
  </si>
  <si>
    <t>pwpl Tanggangzi power station</t>
  </si>
  <si>
    <t>pwpl Tieling power station</t>
  </si>
  <si>
    <t>pwpl Wafangdian Cogen power station</t>
  </si>
  <si>
    <t>pwpl Baofeng Low Heat power station</t>
  </si>
  <si>
    <t>pwpl CPI Linhe power station</t>
  </si>
  <si>
    <t>pwpl CPI Ningxia Zaoquan power station</t>
  </si>
  <si>
    <t>pwpl CPI Zhongwei Cogen power station</t>
  </si>
  <si>
    <t>pwpl Daba power station</t>
  </si>
  <si>
    <t>pwpl Datang Pingluo power station</t>
  </si>
  <si>
    <t>pwpl Guodian Dawukou power station</t>
  </si>
  <si>
    <t>pwpl Guodian Fangjiazhuang power station</t>
  </si>
  <si>
    <t>pwpl Guodian Shizuishan-2 power station</t>
  </si>
  <si>
    <t>pwpl Guohua Ningdong power station</t>
  </si>
  <si>
    <t>pwpl Hebin power station</t>
  </si>
  <si>
    <t>pwpl Huadian Yongli power station</t>
  </si>
  <si>
    <t>pwpl Huaneng Daba-4 power station</t>
  </si>
  <si>
    <t>pwpl Huaneng Ningxia Weizhou power station</t>
  </si>
  <si>
    <t>pwpl Huaneng Wuzhong Taiyangshan power station</t>
  </si>
  <si>
    <t>pwpl Ningdong Maliantai power station</t>
  </si>
  <si>
    <t>pwpl Ningdong Younglight power station</t>
  </si>
  <si>
    <t>pwpl Ningxia Jinyuyuan Chemical power station</t>
  </si>
  <si>
    <t>pwpl Ningxia Keenwin Energy power station</t>
  </si>
  <si>
    <t>pwpl Huadian Ningxia Lingwu power station</t>
  </si>
  <si>
    <t>pwpl Ningxia Liupanshan power station</t>
  </si>
  <si>
    <t>pwpl Ningxia Meili power station</t>
  </si>
  <si>
    <t>pwpl Ningxia Olefin power station</t>
  </si>
  <si>
    <t>pwpl Ningxia Risheng Gaoxin Captive power station</t>
  </si>
  <si>
    <t>pwpl Ningxia Tianrui Cogen power station</t>
  </si>
  <si>
    <t>pwpl Ningxia Zhongning-2 power station</t>
  </si>
  <si>
    <t>pwpl Qingtongxia Aluminum Works power station</t>
  </si>
  <si>
    <t>pwpl Shenery Wuzhong power station</t>
  </si>
  <si>
    <t>pwpl Shenhua Lingzhou power station</t>
  </si>
  <si>
    <t>pwpl Shizuishan-1 power station</t>
  </si>
  <si>
    <t>pwpl Shuidonggou power station</t>
  </si>
  <si>
    <t>pwpl Tianyuan Manganese power station</t>
  </si>
  <si>
    <t>pwpl Weizhou wastecoal power station</t>
  </si>
  <si>
    <t>pwpl Xixia Ningxia power station</t>
  </si>
  <si>
    <t>pwpl Yinchuan power station</t>
  </si>
  <si>
    <t>pwpl Yinxing power station</t>
  </si>
  <si>
    <t>pwpl Shenhua Yuanyang Lake power station</t>
  </si>
  <si>
    <t>pwpl CPI Xining power station</t>
  </si>
  <si>
    <t>pwpl Datang Golmud power station</t>
  </si>
  <si>
    <t>pwpl Huaneng Xining power station</t>
  </si>
  <si>
    <t>pwpl Qiaotou power station</t>
  </si>
  <si>
    <t>pwpl Qinghai Datong power station</t>
  </si>
  <si>
    <t>pwpl Qinghai Minhe Cogen power station</t>
  </si>
  <si>
    <t>pwpl Qinghai Wanli Guoluo power station</t>
  </si>
  <si>
    <t>pwpl Shenhua Golmud power station</t>
  </si>
  <si>
    <t>pwpl Xihai-2 power station</t>
  </si>
  <si>
    <t>pwpl Yuka power station</t>
  </si>
  <si>
    <t>pwpl Aoweiqianyuan Captive power station</t>
  </si>
  <si>
    <t>pwpl Baqiao power station</t>
  </si>
  <si>
    <t>pwpl Datang Baoji power station</t>
  </si>
  <si>
    <t>pwpl Datang Binchang power station</t>
  </si>
  <si>
    <t>pwpl Datang Chengcheng Aluminum power station</t>
  </si>
  <si>
    <t>pwpl Datang Fugu Integration Project power station</t>
  </si>
  <si>
    <t>pwpl Datang Hanzhong power station</t>
  </si>
  <si>
    <t>pwpl Datang Lueyang power station</t>
  </si>
  <si>
    <t>pwpl Datang Weihe power station</t>
  </si>
  <si>
    <t>pwpl Datang Yan’an power station</t>
  </si>
  <si>
    <t>pwpl Diantou power station</t>
  </si>
  <si>
    <t>pwpl Fanhai Hongdunjie power station</t>
  </si>
  <si>
    <t>pwpl Fanjiahe power station</t>
  </si>
  <si>
    <t>pwpl Fu County power station</t>
  </si>
  <si>
    <t>pwpl Fugu Aowei Jianeng Coking-Electricity-Chemical power station</t>
  </si>
  <si>
    <t>pwpl Fugu Qingshuichuan power station</t>
  </si>
  <si>
    <t>pwpl Fuping Cogen power station</t>
  </si>
  <si>
    <t>pwpl Guodian Baoji-2 power station</t>
  </si>
  <si>
    <t>pwpl Guodian Hengshan power station</t>
  </si>
  <si>
    <t>pwpl Guodian Xi'an Xijiao power station</t>
  </si>
  <si>
    <t>pwpl Guodian Yongshou power station</t>
  </si>
  <si>
    <t>pwpl Guodian Yulin Jingbian power station</t>
  </si>
  <si>
    <t>pwpl Hancheng Low Heat Value Cogen power station</t>
  </si>
  <si>
    <t>pwpl Hancheng power station</t>
  </si>
  <si>
    <t>pwpl Shaanxi Hongliulin power station</t>
  </si>
  <si>
    <t>pwpl Huadian Ankang power station</t>
  </si>
  <si>
    <t>pwpl Huadian Yaochi Power station Unit 1</t>
  </si>
  <si>
    <t>pwpl Huadian Yaochi Power station Unit 2</t>
  </si>
  <si>
    <t>pwpl Huaneng Duanzhai power station</t>
  </si>
  <si>
    <t>pwpl Huaneng Qinling power station</t>
  </si>
  <si>
    <t>pwpl Huaneng Tongchuan power station</t>
  </si>
  <si>
    <t>pwpl Huaneng Weinan cogeneration power station</t>
  </si>
  <si>
    <t>pwpl Huaneng Yan'an power station</t>
  </si>
  <si>
    <t>pwpl Huangling waste coal power station</t>
  </si>
  <si>
    <t>pwpl Huxian power station</t>
  </si>
  <si>
    <t>pwpl Huxian-2 power station</t>
  </si>
  <si>
    <t>pwpl Leilongwan power station</t>
  </si>
  <si>
    <t>pwpl Linyou Waste Coal power station</t>
  </si>
  <si>
    <t>pwpl Meixin captive power station</t>
  </si>
  <si>
    <t>pwpl Meiya Baoji Cogen power station</t>
  </si>
  <si>
    <t>pwpl Pucheng power station</t>
  </si>
  <si>
    <t>pwpl Qunsheng power station</t>
  </si>
  <si>
    <t>pwpl Shaanxi Beiyuan power station</t>
  </si>
  <si>
    <t>pwpl Shaanxi Binlong power station</t>
  </si>
  <si>
    <t>pwpl Shaanxi Haotian Group Hongyuan power station</t>
  </si>
  <si>
    <t>pwpl Shaanxi Youser Yulin power station</t>
  </si>
  <si>
    <t>pwpl Shaanxi Yulin Kaiyue Coal Chemical power station</t>
  </si>
  <si>
    <t>pwpl Shaliangchuan power station</t>
  </si>
  <si>
    <t>pwpl Shangluo power station</t>
  </si>
  <si>
    <t>pwpl Shenhua Fugu Guojiawan power station</t>
  </si>
  <si>
    <t>pwpl Shenhua Fugu power station</t>
  </si>
  <si>
    <t>pwpl Shenhua Guohua Jinjie power station</t>
  </si>
  <si>
    <t>pwpl Shenhua Shendong Daliuta power station</t>
  </si>
  <si>
    <t>pwpl Shenhua Shenmu power station</t>
  </si>
  <si>
    <t>pwpl Shenhua Yangguang power station</t>
  </si>
  <si>
    <t>pwpl Shenmu Derun power station</t>
  </si>
  <si>
    <t>pwpl Shenmu Hengdong power station</t>
  </si>
  <si>
    <t>pwpl Shenmu Jinjie Cogen power station</t>
  </si>
  <si>
    <t>pwpl Shenmu Zhugaita power station</t>
  </si>
  <si>
    <t>pwpl Weihe-2 power station</t>
  </si>
  <si>
    <t>pwpl Weinan Factory power station</t>
  </si>
  <si>
    <t>pwpl Xi'An Xijiao power station</t>
  </si>
  <si>
    <t>pwpl Xianyang West cogeneration power station</t>
  </si>
  <si>
    <t>pwpl Xiaohaotu power station</t>
  </si>
  <si>
    <t>pwpl Xinminyuan Low Heat Value power station</t>
  </si>
  <si>
    <t>pwpl Xinminyuan power station</t>
  </si>
  <si>
    <t>pwpl Xinyuan power station</t>
  </si>
  <si>
    <t>pwpl Xinyuanjieneng Qingshuichuan power station</t>
  </si>
  <si>
    <t>pwpl Yanghuopan power station</t>
  </si>
  <si>
    <t>pwpl Huadian Yangling Cogen power station</t>
  </si>
  <si>
    <t>pwpl Yankuang Group Methanol power station</t>
  </si>
  <si>
    <t>pwpl Yulin Chemical power station</t>
  </si>
  <si>
    <t>pwpl Yulin Coal Liquefaction power station</t>
  </si>
  <si>
    <t>pwpl Yulin Energy Chemical Industry captive power station</t>
  </si>
  <si>
    <t>pwpl Yulin Hengshan power station</t>
  </si>
  <si>
    <t>pwpl Yulin Huitong Cogen power station</t>
  </si>
  <si>
    <t>pwpl Yulin Jinlong Cogen power station</t>
  </si>
  <si>
    <t>pwpl Yulin Jitai Yangguang power station</t>
  </si>
  <si>
    <t>pwpl Yulin Methanol power station</t>
  </si>
  <si>
    <t>pwpl Yulin Shanghe power station</t>
  </si>
  <si>
    <t>pwpl Yulin Southwest New District Cogen power station</t>
  </si>
  <si>
    <t>pwpl Yulin Yangguang power station</t>
  </si>
  <si>
    <t>pwpl Yulin Yuheng power station</t>
  </si>
  <si>
    <t>pwpl Yulin Beijiao power station</t>
  </si>
  <si>
    <t>pwpl Zichang Waste Coal power station</t>
  </si>
  <si>
    <t>pwpl Baiyanghe power station</t>
  </si>
  <si>
    <t>pwpl Binzhou Boxing power station</t>
  </si>
  <si>
    <t>pwpl Binzhou Heating Supply Center power station</t>
  </si>
  <si>
    <t>pwpl Binzhou Works power station</t>
  </si>
  <si>
    <t>pwpl CHALCO Shandong Branch Power Station</t>
  </si>
  <si>
    <t>pwpl Changle Shengshi power station</t>
  </si>
  <si>
    <t>pwpl Chiping Haoji power station</t>
  </si>
  <si>
    <t>pwpl Chiping Huaxin power station</t>
  </si>
  <si>
    <t>pwpl Chiping Xinfa power station</t>
  </si>
  <si>
    <t>pwpl Datang Binzhou power station</t>
  </si>
  <si>
    <t>pwpl Datang Junan power station</t>
  </si>
  <si>
    <t>pwpl Datang Linqing power station</t>
  </si>
  <si>
    <t>pwpl Datang Yuncheng power station</t>
  </si>
  <si>
    <t>pwpl Dongming cogeneration power station</t>
  </si>
  <si>
    <t>pwpl Dongming Petrochemical Group captive power station</t>
  </si>
  <si>
    <t>pwpl Dongying Coastal power station</t>
  </si>
  <si>
    <t>pwpl Dongying Gangcheng Heat supply power station</t>
  </si>
  <si>
    <t>pwpl Dongying Gangcheng Heat supply Co power station</t>
  </si>
  <si>
    <t>pwpl Dongying Haixin Cogen power station</t>
  </si>
  <si>
    <t>pwpl Dongying Huatai Chemical power station</t>
  </si>
  <si>
    <t>pwpl Dongying Xishui Group Cogen power station</t>
  </si>
  <si>
    <t>pwpl Gaotang Economic Development power station</t>
  </si>
  <si>
    <t>pwpl Gaotang power station</t>
  </si>
  <si>
    <t>pwpl Guodian Feixian power station</t>
  </si>
  <si>
    <t>pwpl Guodian Liaocheng power station</t>
  </si>
  <si>
    <t>pwpl Guodian Qingzhou cogeneration power station</t>
  </si>
  <si>
    <t>pwpl Guodian Tai'an power station</t>
  </si>
  <si>
    <t>pwpl Hengtong Chemical Power Station</t>
  </si>
  <si>
    <t>pwpl Heze Huarun power station</t>
  </si>
  <si>
    <t>pwpl Heze power station</t>
  </si>
  <si>
    <t>pwpl Heze Zhaolou power station</t>
  </si>
  <si>
    <t>pwpl Huadian Dingtao power station</t>
  </si>
  <si>
    <t>pwpl Huadian Shiliquan power station</t>
  </si>
  <si>
    <t>pwpl Huadian Weifang power station</t>
  </si>
  <si>
    <t>pwpl Huadian Zibo power station</t>
  </si>
  <si>
    <t>pwpl Huaneng Dezhou power station</t>
  </si>
  <si>
    <t>pwpl Huaneng Huangtai power station</t>
  </si>
  <si>
    <t>pwpl Huaneng Jiaxiang power station</t>
  </si>
  <si>
    <t>pwpl Huaneng Jining power station</t>
  </si>
  <si>
    <t>pwpl Huaneng Laiwu power station</t>
  </si>
  <si>
    <t>pwpl Huaneng Liaocheng power station</t>
  </si>
  <si>
    <t>pwpl Huaneng Qufu power station</t>
  </si>
  <si>
    <t>pwpl Huangtai power station</t>
  </si>
  <si>
    <t>pwpl Huantai Jincheng Cogen power station</t>
  </si>
  <si>
    <t>pwpl Huantai power station</t>
  </si>
  <si>
    <t>pwpl Huasheng Jiangquan Cogen power station</t>
  </si>
  <si>
    <t>pwpl SGCC Jiezhuang power station</t>
  </si>
  <si>
    <t>pwpl Jinan Northern Suburb Cogen power station</t>
  </si>
  <si>
    <t>pwpl Huaneng Jining Gaoxin power station</t>
  </si>
  <si>
    <t>pwpl Jining Yangcheng power station</t>
  </si>
  <si>
    <t>pwpl JV County Fengyuan Cogen power station</t>
  </si>
  <si>
    <t>pwpl Laicheng power station</t>
  </si>
  <si>
    <t>pwpl Liaocheng Xiangguang Cogen power station</t>
  </si>
  <si>
    <t>pwpl Liaocheng Zhonghua power station</t>
  </si>
  <si>
    <t>pwpl Linqing Deneng Biotech power station</t>
  </si>
  <si>
    <t>pwpl Linqing Yunhe Cogen power station</t>
  </si>
  <si>
    <t>pwpl Linyi Huasheng power station</t>
  </si>
  <si>
    <t>pwpl Linyi Xincheng Jinluo Cogen power station</t>
  </si>
  <si>
    <t>pwpl Linyi Yangguang Heat supply power station</t>
  </si>
  <si>
    <t>pwpl Linyi power station</t>
  </si>
  <si>
    <t>pwpl Liyan power station</t>
  </si>
  <si>
    <t>pwpl Liyuan Cogen power station</t>
  </si>
  <si>
    <t>pwpl Longkou Jiayuan Dongsheng Cogen power station</t>
  </si>
  <si>
    <t>pwpl Longtai Juye power station</t>
  </si>
  <si>
    <t>pwpl Lubei power station</t>
  </si>
  <si>
    <t>pwpl Luxi Chemical Cogen power station</t>
  </si>
  <si>
    <t>pwpl Nanshan Aluminum Donghai power station</t>
  </si>
  <si>
    <t>pwpl Nanshan Thermal power station</t>
  </si>
  <si>
    <t>pwpl Nantun Mine power station</t>
  </si>
  <si>
    <t>pwpl Pingyuan Chemical power station</t>
  </si>
  <si>
    <t>pwpl Qilu Works power station</t>
  </si>
  <si>
    <t>pwpl Qingdao Hengyuan Cogen power station</t>
  </si>
  <si>
    <t>pwpl Rizhao Sunshine Cogen power station</t>
  </si>
  <si>
    <t>pwpl Rongcheng City Cogen power station</t>
  </si>
  <si>
    <t>pwpl Shandong Binzhou Binbei Cogen power station</t>
  </si>
  <si>
    <t>pwpl Shandong Chenming Mill power station</t>
  </si>
  <si>
    <t>pwpl Shandong Chiping power station</t>
  </si>
  <si>
    <t>pwpl Shandong Fengyuan Tongda power station</t>
  </si>
  <si>
    <t>pwpl Shandong Haihua Weifang 3 power station</t>
  </si>
  <si>
    <t>pwpl Shandong Haihua Weifang power station</t>
  </si>
  <si>
    <t>pwpl Shandong Hengli Heat Supply power station</t>
  </si>
  <si>
    <t>pwpl Shandong Hengren Industrial power station</t>
  </si>
  <si>
    <t>pwpl Shandong Hengshun Heat Supply power station</t>
  </si>
  <si>
    <t>pwpl Shandong Hualu Hengsheng power station</t>
  </si>
  <si>
    <t>pwpl Shandong Huatai power station</t>
  </si>
  <si>
    <t>pwpl Shandong Huipu Wennan power station</t>
  </si>
  <si>
    <t>pwpl Shandong Jinling power station</t>
  </si>
  <si>
    <t>pwpl Shandong Lijiu Industrial power station</t>
  </si>
  <si>
    <t>pwpl Shandong Luxi power station</t>
  </si>
  <si>
    <t>pwpl Shandong Port Public Heat Supply power station</t>
  </si>
  <si>
    <t>pwpl Shandong Qingquan Cogen power station</t>
  </si>
  <si>
    <t>pwpl Shandong Ruihe Industrial Co power station</t>
  </si>
  <si>
    <t>pwpl Shandong Senyuan captive power station</t>
  </si>
  <si>
    <t>pwpl Shandong Xingda Cogen power station</t>
  </si>
  <si>
    <t>pwpl Shandong Xinlai Soybeans Biotech Co Captive power plant</t>
  </si>
  <si>
    <t>pwpl Shandong Xinlong Group Cogen power station</t>
  </si>
  <si>
    <t>pwpl Shandong Yida Cogen power station</t>
  </si>
  <si>
    <t>pwpl Shandong Yucheng Xinyuan Cogen power station</t>
  </si>
  <si>
    <t>pwpl Shandong Zhongtai power station</t>
  </si>
  <si>
    <t>pwpl Shengli Dongying power station</t>
  </si>
  <si>
    <t>pwpl Shifeng power station</t>
  </si>
  <si>
    <t>pwpl Shiheng-2 power station</t>
  </si>
  <si>
    <t>pwpl Shouguang Jintaiyang Cogen power station</t>
  </si>
  <si>
    <t>pwpl Shouguang Jvneng Cogen Power Station</t>
  </si>
  <si>
    <t>pwpl Chenming Mill Shouguang Meilun Paper Mill captive power station</t>
  </si>
  <si>
    <t>pwpl Tai'an Lubang power station</t>
  </si>
  <si>
    <t>pwpl Taishan gypsum cogen power station</t>
  </si>
  <si>
    <t>pwpl Taiyang Mill power station</t>
  </si>
  <si>
    <t>pwpl Tengzhou Fuyuan Cogen power station</t>
  </si>
  <si>
    <t>pwpl Tengzhou Xinyuan power station</t>
  </si>
  <si>
    <t>pwpl Tianyuan Shandong power station</t>
  </si>
  <si>
    <t>pwpl Tuenmunwu power station</t>
  </si>
  <si>
    <t>pwpl Wanjie Gaoke Boshan Cogen power station</t>
  </si>
  <si>
    <t>pwpl Wanren Gaomi Chengnan Cogen power station</t>
  </si>
  <si>
    <t>pwpl Weifang Binheng Cogen power station</t>
  </si>
  <si>
    <t>pwpl Weihai Botong Cogen power station</t>
  </si>
  <si>
    <t>pwpl Weihai Cogen power station</t>
  </si>
  <si>
    <t>pwpl Weihai Wendeng Cogen power station</t>
  </si>
  <si>
    <t>pwpl Weihai Xijiao Cogen power station</t>
  </si>
  <si>
    <t>pwpl Weihua Cogen power station</t>
  </si>
  <si>
    <t>pwpl Weiqiao Aluminum power station</t>
  </si>
  <si>
    <t>pwpl Beihai New Area Heating power station</t>
  </si>
  <si>
    <t>pwpl Weiqiao Binteng Textile power station</t>
  </si>
  <si>
    <t>pwpl Weiqiao Binzhou Public Heating power station</t>
  </si>
  <si>
    <t>pwpl Weiqiao Huji power station</t>
  </si>
  <si>
    <t>pwpl Weiqiao Town Public Heating power station</t>
  </si>
  <si>
    <t>pwpl Weiqiao Town Textile Cogen power station</t>
  </si>
  <si>
    <t>pwpl Weiqiao Yangxin power station</t>
  </si>
  <si>
    <t>pwpl Weiqiao Zhanhua power station</t>
  </si>
  <si>
    <t>pwpl Weiqiao Zouping-1 power station</t>
  </si>
  <si>
    <t>pwpl Weiqiao Zouping-2 power station</t>
  </si>
  <si>
    <t>pwpl Weiqiao Zouping-3 power station</t>
  </si>
  <si>
    <t>pwpl Weiqiao Zouping-4 power station</t>
  </si>
  <si>
    <t>pwpl Weiqiao Zouping-5 power station</t>
  </si>
  <si>
    <t>pwpl Weiqiao Zouping-7 power station</t>
  </si>
  <si>
    <t>pwpl Wudi Zhongcheng Lubei Cogen power station</t>
  </si>
  <si>
    <t>pwpl Wudi Zhongcheng Sanyue Cogen power station</t>
  </si>
  <si>
    <t>pwpl Wudi Zhongcheng Xinyue Cogen power station</t>
  </si>
  <si>
    <t>pwpl Xiangrui Cogen power station</t>
  </si>
  <si>
    <t>pwpl Xindian power station</t>
  </si>
  <si>
    <t>pwpl Xinfa Xiwang power station</t>
  </si>
  <si>
    <t>pwpl Xinwen Xintai power station</t>
  </si>
  <si>
    <t>pwpl Xinyuan Aluminum power station</t>
  </si>
  <si>
    <t>pwpl Yanggu Cogen power station</t>
  </si>
  <si>
    <t>pwpl Yanggu Senquan Cogen power station</t>
  </si>
  <si>
    <t>pwpl Yankuang Group Lunan Chemical Captive power station</t>
  </si>
  <si>
    <t>pwpl Yantai Dongyuan Cogen power station</t>
  </si>
  <si>
    <t>pwpl Yellow River Delta power station</t>
  </si>
  <si>
    <t>pwpl Yishui County Cogen power station</t>
  </si>
  <si>
    <t>pwpl Yueling Leyuan Cogen power station</t>
  </si>
  <si>
    <t>pwpl Yunhe power station</t>
  </si>
  <si>
    <t>pwpl Zaozhuang Bayi power station</t>
  </si>
  <si>
    <t>pwpl Zaozhuang Nanjiao Cogen Power Station</t>
  </si>
  <si>
    <t>pwpl Zhangdian power station</t>
  </si>
  <si>
    <t>pwpl Zhangqiu power station</t>
  </si>
  <si>
    <t>pwpl Zhaoyuan Linglong Cogen power station</t>
  </si>
  <si>
    <t>pwpl Zibo Fushan power station</t>
  </si>
  <si>
    <t>pwpl Zibo Hongda power station</t>
  </si>
  <si>
    <t>pwpl Zibo Qilin Guihe Cogen power station</t>
  </si>
  <si>
    <t>pwpl Zibo Qixiang Tengda Chemical power station</t>
  </si>
  <si>
    <t>pwpl Zibo Zhonghe Cogen power station</t>
  </si>
  <si>
    <t>pwpl Zouping County Electric Power Group power station</t>
  </si>
  <si>
    <t>pwpl Zouxian power station</t>
  </si>
  <si>
    <t>pwpl Antaibao Gangue power station</t>
  </si>
  <si>
    <t>pwpl Beixinyao power station</t>
  </si>
  <si>
    <t>pwpl Changzhi power station</t>
  </si>
  <si>
    <t>pwpl Changzhi Tunliu power station</t>
  </si>
  <si>
    <t>pwpl Changzhi Xinlong power station</t>
  </si>
  <si>
    <t>pwpl Chengfeng Cogen power station</t>
  </si>
  <si>
    <t>pwpl CPI Shanxi Houma power station</t>
  </si>
  <si>
    <t>pwpl Datang Dingxiang power station</t>
  </si>
  <si>
    <t>pwpl Datang Qinzhou power station</t>
  </si>
  <si>
    <t>pwpl Datang Shanxi Anyu power station</t>
  </si>
  <si>
    <t>pwpl Datang Shentou power station</t>
  </si>
  <si>
    <t>pwpl Datang Yungang power station</t>
  </si>
  <si>
    <t>pwpl Datong Hudong power station</t>
  </si>
  <si>
    <t>pwpl Datong Mine power station</t>
  </si>
  <si>
    <t>pwpl Datong power station</t>
  </si>
  <si>
    <t>pwpl Fangshan power station</t>
  </si>
  <si>
    <t>pwpl Great Waste Coal power station</t>
  </si>
  <si>
    <t>pwpl Hejin power station</t>
  </si>
  <si>
    <t>pwpl Heshun power station</t>
  </si>
  <si>
    <t>pwpl High River power station</t>
  </si>
  <si>
    <t>pwpl Hongdong Cogen power station</t>
  </si>
  <si>
    <t>pwpl Houma Jintian Cogen power station</t>
  </si>
  <si>
    <t>pwpl Huadian Datong-1 power station</t>
  </si>
  <si>
    <t>pwpl Huadian Hunyuan power station</t>
  </si>
  <si>
    <t>pwpl Huadian Pianguan power station</t>
  </si>
  <si>
    <t>pwpl Huadian Shuozhou power station</t>
  </si>
  <si>
    <t>pwpl Huadian Xiangyuan power station</t>
  </si>
  <si>
    <t>pwpl Huadian Xinzhou Guangyu power station</t>
  </si>
  <si>
    <t>pwpl Huaneng Shanyin power station</t>
  </si>
  <si>
    <t>pwpl Huaneng Taihang power station</t>
  </si>
  <si>
    <t>pwpl Huaneng Xishangzhuang power station</t>
  </si>
  <si>
    <t>pwpl Huaneng Yangqu power station</t>
  </si>
  <si>
    <t>pwpl Huaneng Yushe power station</t>
  </si>
  <si>
    <t>pwpl Huaneng Zuoquan power station</t>
  </si>
  <si>
    <t>pwpl Huarui Jiaokou Power Station</t>
  </si>
  <si>
    <t>pwpl Huaze Aluminum power station</t>
  </si>
  <si>
    <t>pwpl Huozhou power station</t>
  </si>
  <si>
    <t>pwpl Jiexiu Chongguang power station</t>
  </si>
  <si>
    <t>pwpl Jingneng Zuoyun Madaotou power station</t>
  </si>
  <si>
    <t>pwpl Jinneng Guojin power station</t>
  </si>
  <si>
    <t>pwpl Jinzhong Anping power station</t>
  </si>
  <si>
    <t>pwpl Linfen power station</t>
  </si>
  <si>
    <t>pwpl Lingshi Qiguang power station</t>
  </si>
  <si>
    <t>pwpl Lingqiu Pinxinguan power station</t>
  </si>
  <si>
    <t>pwpl Lishi power station</t>
  </si>
  <si>
    <t>pwpl Liulin Liansheng power station</t>
  </si>
  <si>
    <t>pwpl Longchuan power station</t>
  </si>
  <si>
    <t>pwpl Lüliang Pangpangta power station</t>
  </si>
  <si>
    <t>pwpl Muguajie Gangue power station</t>
  </si>
  <si>
    <t>pwpl Niangziguan power station</t>
  </si>
  <si>
    <t>pwpl Ningwu Gangue power station</t>
  </si>
  <si>
    <t>pwpl Pingshuo Gangue power station</t>
  </si>
  <si>
    <t>pwpl Quwo power station</t>
  </si>
  <si>
    <t>pwpl Ronghai power station</t>
  </si>
  <si>
    <t>pwpl SDIC Jincheng power station</t>
  </si>
  <si>
    <t>pwpl Shanxi Aluminum power station</t>
  </si>
  <si>
    <t>pwpl Shanxi Coal Hequ power station</t>
  </si>
  <si>
    <t>pwpl Shanxi Gaoping power station</t>
  </si>
  <si>
    <t>pwpl Shanxi Guofeng power station</t>
  </si>
  <si>
    <t>pwpl Shanxi Guojin power station</t>
  </si>
  <si>
    <t>pwpl Shanxi Hepo power station</t>
  </si>
  <si>
    <t>pwpl Shanxi Puxian power station</t>
  </si>
  <si>
    <t>pwpl Shanxi Ruiguang power station</t>
  </si>
  <si>
    <t>pwpl Shanxi Yaoguang power station</t>
  </si>
  <si>
    <t>pwpl Shanxi Ying County power station</t>
  </si>
  <si>
    <t>pwpl Shanxi Yuguang power station</t>
  </si>
  <si>
    <t>pwpl Shanxi Zhaoguang power station</t>
  </si>
  <si>
    <t>pwpl Shendong Baode power station</t>
  </si>
  <si>
    <t>pwpl Shendong Hequ power station</t>
  </si>
  <si>
    <t>pwpl Shenhua Hequ power station</t>
  </si>
  <si>
    <t>pwpl Shenhua Shentou power station</t>
  </si>
  <si>
    <t>pwpl CPI Shentou power station</t>
  </si>
  <si>
    <t>pwpl Shouyang power station</t>
  </si>
  <si>
    <t>pwpl Taiyuan Jinyang power station</t>
  </si>
  <si>
    <t>pwpl Taiyuan Steel Mill power station</t>
  </si>
  <si>
    <t>pwpl Taiyuan-1 power station</t>
  </si>
  <si>
    <t>pwpl Taiyuan-2 power station</t>
  </si>
  <si>
    <t>pwpl Tongde Aluminum power station</t>
  </si>
  <si>
    <t>pwpl Tongmei Datang power station</t>
  </si>
  <si>
    <t>pwpl Tongmei Hunyuan power station</t>
  </si>
  <si>
    <t>pwpl Tongmei Shuonan Gangue power station</t>
  </si>
  <si>
    <t>pwpl Tongmei Tashan power station</t>
  </si>
  <si>
    <t>pwpl Tongmei Yongji power station</t>
  </si>
  <si>
    <t>pwpl Tonghua Xuangang power station</t>
  </si>
  <si>
    <t>pwpl Tonghuaa Xuangang power station</t>
  </si>
  <si>
    <t>pwpl Wangjialing Gangue power station</t>
  </si>
  <si>
    <t>pwpl Wangping power station</t>
  </si>
  <si>
    <t>pwpl Wangqu power station</t>
  </si>
  <si>
    <t>pwpl Wuxiang power station</t>
  </si>
  <si>
    <t>pwpl Xiaoyi Xinyang power station</t>
  </si>
  <si>
    <t>pwpl Xibaitu power station</t>
  </si>
  <si>
    <t>pwpl Xing County power station</t>
  </si>
  <si>
    <t>pwpl Xinguang power station</t>
  </si>
  <si>
    <t>pwpl Xinlei Gangue power station</t>
  </si>
  <si>
    <t>pwpl Xishan Cogen power station</t>
  </si>
  <si>
    <t>pwpl Xishan Gujiao power station</t>
  </si>
  <si>
    <t>pwpl Yangcheng power station</t>
  </si>
  <si>
    <t>pwpl Yanggao power station</t>
  </si>
  <si>
    <t>pwpl Yangmei-3 power station</t>
  </si>
  <si>
    <t>pwpl Yangquan-2 power station</t>
  </si>
  <si>
    <t>pwpl Yonghao Waste Coal power station</t>
  </si>
  <si>
    <t>pwpl Youyu power station</t>
  </si>
  <si>
    <t>pwpl Yuansheng Pingding power station</t>
  </si>
  <si>
    <t>pwpl Yuci power station</t>
  </si>
  <si>
    <t>pwpl Yuguang Coal power station</t>
  </si>
  <si>
    <t>pwpl Yuncheng Gunlü power station</t>
  </si>
  <si>
    <t>pwpl Yuncheng power station</t>
  </si>
  <si>
    <t>pwpl Zhangshan power station</t>
  </si>
  <si>
    <t>pwpl Zhangze Changzhi power station</t>
  </si>
  <si>
    <t>pwpl Zhangze Linfen power station</t>
  </si>
  <si>
    <t>pwpl Zhaofeng Aluminum captive power station</t>
  </si>
  <si>
    <t>pwpl Zhenxing Captive power station</t>
  </si>
  <si>
    <t>pwpl Zhongrun Xing County power station</t>
  </si>
  <si>
    <t>pwpl Zhongyang power station</t>
  </si>
  <si>
    <t>pwpl Zhongyu Cogen power station</t>
  </si>
  <si>
    <t>pwpl Baguanhe Washery power station</t>
  </si>
  <si>
    <t>pwpl Chengdu Jialing power station</t>
  </si>
  <si>
    <t>pwpl Chengdu Jintang power station</t>
  </si>
  <si>
    <t>pwpl Chengdu power station</t>
  </si>
  <si>
    <t>pwpl Datang Guangyuan power station</t>
  </si>
  <si>
    <t>pwpl Fuxi power station</t>
  </si>
  <si>
    <t>pwpl Huadian Gongxian power station</t>
  </si>
  <si>
    <t>pwpl Guang'an power station</t>
  </si>
  <si>
    <t>pwpl Haifengherui power station</t>
  </si>
  <si>
    <t>pwpl Huadian Xinzhuang power station</t>
  </si>
  <si>
    <t>pwpl Jiangyou power station</t>
  </si>
  <si>
    <t>pwpl Neijiang Gaoba power station</t>
  </si>
  <si>
    <t>pwpl Panzhihua Hemenkou power station</t>
  </si>
  <si>
    <t>pwpl Panzhihua power station</t>
  </si>
  <si>
    <t>pwpl Panzhihua Works power station</t>
  </si>
  <si>
    <t>pwpl Tianming power station</t>
  </si>
  <si>
    <t>pwpl Wanyuan power station</t>
  </si>
  <si>
    <t>pwpl Wutongqiao power station</t>
  </si>
  <si>
    <t>pwpl Chentangzhuang power station</t>
  </si>
  <si>
    <t>pwpl Guodian Tianjin-1 power station</t>
  </si>
  <si>
    <t>pwpl Huaneng Yangliuqing power station</t>
  </si>
  <si>
    <t>pwpl Junliangcheng power station</t>
  </si>
  <si>
    <t>pwpl Panshan power station</t>
  </si>
  <si>
    <t>pwpl Tianjin Beijiang power station</t>
  </si>
  <si>
    <t>pwpl Tianjin Dagang power station</t>
  </si>
  <si>
    <t>pwpl Tianjin Guodian Beitang power station</t>
  </si>
  <si>
    <t>pwpl Tianjin Northeast power station</t>
  </si>
  <si>
    <t>pwpl Tianjin Petrolchemical captive power station</t>
  </si>
  <si>
    <t>pwpl Aksu Cogen power station</t>
  </si>
  <si>
    <t>pwpl Aksu Xuzhou power station</t>
  </si>
  <si>
    <t>pwpl Aral Xinhu Cogen power station</t>
  </si>
  <si>
    <t>pwpl Army General Temple power station</t>
  </si>
  <si>
    <t>pwpl Bagang Toksun power station</t>
  </si>
  <si>
    <t>pwpl Baota power station</t>
  </si>
  <si>
    <t>pwpl Beisantai Industrial Park power station</t>
  </si>
  <si>
    <t>pwpl Beitun Cogen power station</t>
  </si>
  <si>
    <t>pwpl Bole Cogen power station</t>
  </si>
  <si>
    <t>pwpl Bole Xinyou Cogen power station</t>
  </si>
  <si>
    <t>pwpl Changji Fukang power station</t>
  </si>
  <si>
    <t>pwpl Chuanning Biotechnology captive power station</t>
  </si>
  <si>
    <t>pwpl CPI Tacheng Cogen power station</t>
  </si>
  <si>
    <t>pwpl CPI Wusu power station</t>
  </si>
  <si>
    <t>pwpl CPI Xinjiang Shanshan power station</t>
  </si>
  <si>
    <t>pwpl CPI Wujiaqu power station</t>
  </si>
  <si>
    <t>pwpl Dananhu power station</t>
  </si>
  <si>
    <t>pwpl Datang Hejing Cogen power station</t>
  </si>
  <si>
    <t>pwpl Datang Hutubi power station</t>
  </si>
  <si>
    <t>pwpl Datang Jimsar Cogen power station</t>
  </si>
  <si>
    <t>pwpl Datang Khorgos Cogen power station</t>
  </si>
  <si>
    <t>pwpl Dongming Plastic power station</t>
  </si>
  <si>
    <t>pwpl Dushanzi Ethene power station</t>
  </si>
  <si>
    <t>pwpl East Hope Metals Wucaiwan power station</t>
  </si>
  <si>
    <t>pwpl Fuchen Kucha Cogen power station</t>
  </si>
  <si>
    <t>pwpl Fukang Second Power Plant</t>
  </si>
  <si>
    <t>pwpl Fukang Yongxiang power station</t>
  </si>
  <si>
    <t>pwpl Ganquanbao TBEA power station</t>
  </si>
  <si>
    <t>pwpl Gongliu Cogen power station</t>
  </si>
  <si>
    <t>pwpl Guodian Bachu power station</t>
  </si>
  <si>
    <t>pwpl Guodian Beitun power station</t>
  </si>
  <si>
    <t>pwpl Guodian Dananhu power station</t>
  </si>
  <si>
    <t>pwpl Guodian Kuqa power station</t>
  </si>
  <si>
    <t>pwpl Guodian Nilka Power Plant</t>
  </si>
  <si>
    <t>pwpl Guodian Tacheng power station</t>
  </si>
  <si>
    <t>pwpl Guodian Turpan power station</t>
  </si>
  <si>
    <t>pwpl Guotai Xinhua Coal Chemical power station</t>
  </si>
  <si>
    <t>pwpl Datang Hami Dananhu power station</t>
  </si>
  <si>
    <t>pwpl Hami Sandaoling power station</t>
  </si>
  <si>
    <t>pwpl Hefeng power station</t>
  </si>
  <si>
    <t>pwpl Henglian Wucaiwan power station</t>
  </si>
  <si>
    <t>pwpl Hesheng Shanshan power station</t>
  </si>
  <si>
    <t>pwpl Hongyanchi-1 power station</t>
  </si>
  <si>
    <t>pwpl Hongyanchi-2 power station</t>
  </si>
  <si>
    <t>pwpl Huadian Changji power station</t>
  </si>
  <si>
    <t>pwpl Huadian Hami power station</t>
  </si>
  <si>
    <t>pwpl Huadian Kashi power station</t>
  </si>
  <si>
    <t>pwpl Huadian Shawan Cogen power station</t>
  </si>
  <si>
    <t>pwpl Huadian Turpan Cogen power station</t>
  </si>
  <si>
    <t>pwpl Huadian Turpan power station</t>
  </si>
  <si>
    <t>pwpl Huadian Urumqi power station</t>
  </si>
  <si>
    <t>pwpl Huadian Weihuliang power station</t>
  </si>
  <si>
    <t>pwpl Huadian Xiheishan power station</t>
  </si>
  <si>
    <t>pwpl Huaneng Fuhai power station</t>
  </si>
  <si>
    <t>pwpl Huaneng Fukang Industrial Park power station</t>
  </si>
  <si>
    <t>pwpl Huaneng Hami Heavy Industrial Park power station</t>
  </si>
  <si>
    <t>pwpl Huaneng Hami Sha'erhu power station</t>
  </si>
  <si>
    <t>pwpl Huaneng Ili Qingshui River power station</t>
  </si>
  <si>
    <t>pwpl Huaneng Luntai power station</t>
  </si>
  <si>
    <t>pwpl Huaneng Usu power station</t>
  </si>
  <si>
    <t>pwpl Huawei Hetian power station</t>
  </si>
  <si>
    <t>pwpl Huayi Jinlong Cogen power station</t>
  </si>
  <si>
    <t>pwpl Ili Nangang Khorgas Cogen power station</t>
  </si>
  <si>
    <t>pwpl Ili Xintian Chemical power station</t>
  </si>
  <si>
    <t>pwpl Xinjiang Jiarun power station</t>
  </si>
  <si>
    <t>pwpl Jimsar Wucaiwan Beisan power station</t>
  </si>
  <si>
    <t>pwpl Jimusaer Color Bay power station</t>
  </si>
  <si>
    <t>pwpl Jinchuan power station</t>
  </si>
  <si>
    <t>pwpl Karamay power station</t>
  </si>
  <si>
    <t>pwpl Kokdala power station</t>
  </si>
  <si>
    <t>pwpl Kuitun Jinjiang power station</t>
  </si>
  <si>
    <t>pwpl Kuitun-2 power station</t>
  </si>
  <si>
    <t>pwpl Kuqa Back-Pressure power station</t>
  </si>
  <si>
    <t>pwpl Lu'an Zhundong power station</t>
  </si>
  <si>
    <t>pwpl Manas power station</t>
  </si>
  <si>
    <t>pwpl Qitai Jiji Lake power station</t>
  </si>
  <si>
    <t>pwpl Xinjiang Qiya Smelter power station</t>
  </si>
  <si>
    <t>pwpl SGCC Yili power station Unit 1 (Ili Nangang Cogen power station)</t>
  </si>
  <si>
    <t>pwpl Shaya Jinyuan Cogen power station</t>
  </si>
  <si>
    <t>pwpl Shenhua Guoneng Dajing power station</t>
  </si>
  <si>
    <t>pwpl Shenhua Guoneng Dananhu Power Plant</t>
  </si>
  <si>
    <t>pwpl Shenhua Guoneng Fukang power station</t>
  </si>
  <si>
    <t>pwpl Shenhua Guoneng Hami power station</t>
  </si>
  <si>
    <t>pwpl Shenhua Yili power station (Xinjiang)</t>
  </si>
  <si>
    <t>pwpl Shenhua Zhundong Wucaiwan power station</t>
  </si>
  <si>
    <t>pwpl Shenneng Korla power station</t>
  </si>
  <si>
    <t>pwpl Shihezi Tianhe power station</t>
  </si>
  <si>
    <t>pwpl Tashdian power station</t>
  </si>
  <si>
    <t>pwpl Tianchi Changji Cogen power station</t>
  </si>
  <si>
    <t>pwpl Tianchi Energy Zhundong Wucaiwan power station</t>
  </si>
  <si>
    <t>pwpl Tianfu East power station</t>
  </si>
  <si>
    <t>pwpl Tianfu North power station</t>
  </si>
  <si>
    <t>pwpl Tianfu Shihutan cogen power station</t>
  </si>
  <si>
    <t>pwpl Tianfu South power station</t>
  </si>
  <si>
    <t>pwpl Tianfu West power station</t>
  </si>
  <si>
    <t>pwpl Tianlong Mining Fukang Smelting power station</t>
  </si>
  <si>
    <t>pwpl Tianshan Qitai power station</t>
  </si>
  <si>
    <t>pwpl Tianye power station</t>
  </si>
  <si>
    <t>pwpl Tiechanggou power station</t>
  </si>
  <si>
    <t>pwpl Toksun Mahatma power station</t>
  </si>
  <si>
    <t>pwpl Tumxuk power station</t>
  </si>
  <si>
    <t>pwpl Urumqi Petrochemical power station</t>
  </si>
  <si>
    <t>pwpl Urumuqi Huanpeng power station</t>
  </si>
  <si>
    <t>pwpl Wucaiwan Bei'er power station</t>
  </si>
  <si>
    <t>pwpl Wujiaqu power station</t>
  </si>
  <si>
    <t>pwpl Xinjiang Guanghui power station</t>
  </si>
  <si>
    <t>pwpl Xinjiang Guoxin Qitai power station</t>
  </si>
  <si>
    <t>pwpl Xinjiang Jinlong Shenwu power station</t>
  </si>
  <si>
    <t>pwpl Xinjiang Joinworld power station</t>
  </si>
  <si>
    <t>pwpl Xinjiang Kingho captive power station</t>
  </si>
  <si>
    <t>pwpl Xinjiang Kuchar Ehuobulake Pithead power station</t>
  </si>
  <si>
    <t>pwpl Xinjiang Midong power station</t>
  </si>
  <si>
    <t>pwpl Xinjiang Zhongtai Fukang Energy power station</t>
  </si>
  <si>
    <t>pwpl Xinjiang Zhongtai Fukang Metallurgy Power Station</t>
  </si>
  <si>
    <t>pwpl Xinjiang Zhongtai Huatai power station</t>
  </si>
  <si>
    <t>pwpl Xinjiang Zhongtai Meike Chemical Industury Power Station</t>
  </si>
  <si>
    <t>pwpl Xinyou Qitai power station</t>
  </si>
  <si>
    <t>pwpl XPCC Hongxing power station</t>
  </si>
  <si>
    <t>pwpl XPCC Shihezi Cogen power station</t>
  </si>
  <si>
    <t>pwpl Yihua Hoboksar power station</t>
  </si>
  <si>
    <t>pwpl Yihua Wucaiwan power station</t>
  </si>
  <si>
    <t>pwpl Yili Yining Cogen power station</t>
  </si>
  <si>
    <t>pwpl Zhongtai Toksun power station</t>
  </si>
  <si>
    <t>pwpl Shenhuo Zhundong power station</t>
  </si>
  <si>
    <t>pwpl Diandong power station</t>
  </si>
  <si>
    <t>pwpl Diandong Yuwang power station</t>
  </si>
  <si>
    <t>pwpl Enhong Waste Coal power station</t>
  </si>
  <si>
    <t>pwpl Huadian Zhenxiong power station</t>
  </si>
  <si>
    <t>pwpl Kaiyuan power station</t>
  </si>
  <si>
    <t>pwpl Kunming power station</t>
  </si>
  <si>
    <t>pwpl Qujing power station</t>
  </si>
  <si>
    <t>pwpl Weixin power station</t>
  </si>
  <si>
    <t>pwpl Xiangyun Feilong Captive power station</t>
  </si>
  <si>
    <t>pwpl Xiaolongtan power station</t>
  </si>
  <si>
    <t>pwpl Xuanwei Gangue power station</t>
  </si>
  <si>
    <t>pwpl Xuanwei power station</t>
  </si>
  <si>
    <t>pwpl Xunjiansi power station</t>
  </si>
  <si>
    <t>pwpl Yangzonghai power station</t>
  </si>
  <si>
    <t>pwpl Changxing ZSEP power station</t>
  </si>
  <si>
    <t>pwpl Hangzhou Banshan power station</t>
  </si>
  <si>
    <t>pwpl Hangzhou Union power station</t>
  </si>
  <si>
    <t>pwpl Huaneng Changxing power station</t>
  </si>
  <si>
    <t>pwpl Jiaxing Xinjia'aisi Cogen power station</t>
  </si>
  <si>
    <t>pwpl Juhua Quzhou Complex power station</t>
  </si>
  <si>
    <t>pwpl Keqiao power station</t>
  </si>
  <si>
    <t>pwpl Lanxi power station</t>
  </si>
  <si>
    <t>pwpl Qianqing power station</t>
  </si>
  <si>
    <t>pwpl Wangjiangmen power station</t>
  </si>
  <si>
    <t>pwpl Xiaoshan power station</t>
  </si>
  <si>
    <t>pwpl Zhejiang Ji'an Paper Container power station</t>
  </si>
  <si>
    <t>pwpl Zhejiang Long Chen Paper power station</t>
  </si>
  <si>
    <t>pwpl Zheneng Changxing power station</t>
  </si>
  <si>
    <t>kpler_capa_2015</t>
  </si>
  <si>
    <t>kpler_capa_2016</t>
  </si>
  <si>
    <t>kpler_capa_2017</t>
  </si>
  <si>
    <t>kpler_capa_2018</t>
  </si>
  <si>
    <t>kpler_capa_2019</t>
  </si>
  <si>
    <t>kpler_capa_2020</t>
  </si>
  <si>
    <t>kpler_capa_2021</t>
  </si>
  <si>
    <t>kpler_capa_2025</t>
  </si>
  <si>
    <t>kpler_capa_2030</t>
  </si>
  <si>
    <t>pp_port_capa_2015</t>
  </si>
  <si>
    <t>pp_port_capa_2016</t>
  </si>
  <si>
    <t>pp_port_capa_2017</t>
  </si>
  <si>
    <t>pp_port_capa_2018</t>
  </si>
  <si>
    <t>pp_port_capa_2019</t>
  </si>
  <si>
    <t>pp_port_capa_2020</t>
  </si>
  <si>
    <t>pp_port_capa_2021</t>
  </si>
  <si>
    <t>pp_port_capa_2025</t>
  </si>
  <si>
    <t>pp_port_capa_2030</t>
  </si>
  <si>
    <t>notes capa source</t>
  </si>
  <si>
    <t>woodmac says 200, here minus 5 Mt via Huanghua MPT</t>
  </si>
  <si>
    <t>Woodmac says no expansion plans</t>
  </si>
  <si>
    <t>Woodmac says 35 for Jinzhou, here split as 30 for Jinzhou and 5 for Huludao</t>
  </si>
  <si>
    <t>Woodmac says 15 Mt</t>
  </si>
  <si>
    <t>Woodmac says 15 Mt for qingdao, assumed to include Qianwan, Qingdao</t>
  </si>
  <si>
    <t>Woodmac says 220, as do others</t>
  </si>
  <si>
    <t>Woodmac says 15 Mt for Rizhao, matches well with Rizhao coal and dry bulks terminal numbers</t>
  </si>
  <si>
    <t>Woodmac says 265 for all CFD and Jingtang ports</t>
  </si>
  <si>
    <t>Woodmac says 85 for all tianjin ports</t>
  </si>
  <si>
    <t>Woodmac says 10 Mt for all Yantai ports</t>
  </si>
  <si>
    <t>Woodmac says 10 Mt to 2019, 20 Mt since 2020 for all yingkou ports incl bayuquan</t>
  </si>
  <si>
    <t>doesn’t really look like a coal port</t>
  </si>
  <si>
    <t>30.271406902035977, 111.5338869376555</t>
  </si>
  <si>
    <t>Added source for capacity: https://shipnext.com/port/zhicheng-hubei-province-chn</t>
  </si>
  <si>
    <t>GEM says 5 Mt since 2012</t>
  </si>
  <si>
    <t>Zhicheng port</t>
  </si>
  <si>
    <t>rwst Zhicheng - HuB 枝城</t>
  </si>
  <si>
    <t>port_type</t>
  </si>
  <si>
    <t>pwpl APP Zhenjiang Jindong Mill power station</t>
  </si>
  <si>
    <t>APP Zhenjiang Jindong Mill power station</t>
  </si>
  <si>
    <t>32.194408, 119.699773</t>
  </si>
  <si>
    <t>APP Jinhuasheng Mill power station</t>
  </si>
  <si>
    <t>pwpl APP Jinhuasheng Mill power station</t>
  </si>
  <si>
    <t>31.306491, 120.845299</t>
  </si>
  <si>
    <t>port_capa_2022</t>
  </si>
  <si>
    <t>port_capa_2023</t>
  </si>
  <si>
    <t>port_capa_2024</t>
  </si>
  <si>
    <t>port_capa_2026</t>
  </si>
  <si>
    <t>port_capa_2027</t>
  </si>
  <si>
    <t>port_capa_2028</t>
  </si>
  <si>
    <t>port_capa_2029</t>
  </si>
  <si>
    <t>About 4 Mt total throughput. Assumed 1 Mt coal max. Ignored connection with rwst Tongling 铜陵 but ignored here</t>
  </si>
  <si>
    <t>Ignored connection with rwst Yuxi 渔溪</t>
  </si>
  <si>
    <t>Ignored connection with rwst Toubao 透堡</t>
  </si>
  <si>
    <t>Ignored connection with rwst Shantou 汕头</t>
  </si>
  <si>
    <t>Ignored connection with rwst Jiangyin North 江阴北</t>
  </si>
  <si>
    <t>Ignored connection with rwst Taicanggang 太仓港</t>
  </si>
  <si>
    <t>Ignored connection with rwst Shenzhen West 深圳西</t>
  </si>
  <si>
    <t>Ignored connection with rwst Ma'anshan 马鞍山</t>
  </si>
  <si>
    <t>pwpl status</t>
    <phoneticPr fontId="1" type="noConversion"/>
  </si>
  <si>
    <t>Operating</t>
  </si>
  <si>
    <t>Retired</t>
  </si>
  <si>
    <t>Construction</t>
  </si>
  <si>
    <t>Cancelled</t>
  </si>
  <si>
    <t>Permitted</t>
  </si>
  <si>
    <t>Shelved</t>
  </si>
  <si>
    <t>Pre-permit development</t>
  </si>
  <si>
    <t>Announced</t>
  </si>
  <si>
    <t>Yangzhou-1 power station</t>
    <phoneticPr fontId="1" type="noConversion"/>
  </si>
  <si>
    <t>Shilian Chemical Industry Captive Power Station</t>
  </si>
  <si>
    <t>Fuqiang Salt Chemical Industry power station</t>
  </si>
  <si>
    <t>Jiangsu Jingshen Salt power station</t>
  </si>
  <si>
    <t>Huaiyin power station</t>
  </si>
  <si>
    <t>none</t>
    <phoneticPr fontId="1" type="noConversion"/>
  </si>
  <si>
    <t>Guodian Suqian power station</t>
    <phoneticPr fontId="1" type="noConversion"/>
  </si>
  <si>
    <t>pwpl_node_name</t>
  </si>
  <si>
    <t>River</t>
    <phoneticPr fontId="1" type="noConversion"/>
  </si>
  <si>
    <t>33.84391108087233, 118.3705001652985</t>
  </si>
  <si>
    <t>32.43071786937195, 119.48027788175457</t>
  </si>
  <si>
    <t>33.383689273398446, 118.97110745784033</t>
  </si>
  <si>
    <t>33.394776919468185, 118.99551933568169</t>
  </si>
  <si>
    <t>33.52436548745044, 119.10845470573376</t>
  </si>
  <si>
    <t>33.587643287389284, 119.01181409348344</t>
  </si>
  <si>
    <t>33.594426908460214, 118.96307080098754</t>
  </si>
  <si>
    <t>Tongling Wanneng power station</t>
    <phoneticPr fontId="1" type="noConversion"/>
  </si>
  <si>
    <t>30.890951150807602, 117.74345502154635</t>
  </si>
  <si>
    <t>Huaneng Huaiyin power station</t>
  </si>
  <si>
    <t>port_prov</t>
    <phoneticPr fontId="1" type="noConversion"/>
  </si>
  <si>
    <t>Shanghai</t>
  </si>
  <si>
    <t>Guangdong</t>
  </si>
  <si>
    <t>Hainan</t>
  </si>
  <si>
    <t>Liaoning</t>
  </si>
  <si>
    <t>Guangxi</t>
  </si>
  <si>
    <t>Hebei</t>
  </si>
  <si>
    <t>Jiangsu</t>
  </si>
  <si>
    <t>Anhui</t>
  </si>
  <si>
    <t>Zhejiang</t>
  </si>
  <si>
    <t>Fujian</t>
  </si>
  <si>
    <t>Shandong</t>
  </si>
  <si>
    <t>Jiangxi</t>
  </si>
  <si>
    <t>Chongqing</t>
  </si>
  <si>
    <t>Hubei</t>
  </si>
  <si>
    <t>Hunan</t>
  </si>
  <si>
    <t>Sichuan</t>
  </si>
  <si>
    <t>Tianjin</t>
  </si>
  <si>
    <t>Jiangsu</t>
    <phoneticPr fontId="1" type="noConversion"/>
  </si>
  <si>
    <t>Fujian</t>
    <phoneticPr fontId="1" type="noConversion"/>
  </si>
  <si>
    <t>Guangdong</t>
    <phoneticPr fontId="1" type="noConversion"/>
  </si>
  <si>
    <t>Shandong</t>
    <phoneticPr fontId="1" type="noConversion"/>
  </si>
  <si>
    <t>Zhejiang</t>
    <phoneticPr fontId="1" type="noConversion"/>
  </si>
  <si>
    <t>Shanghai</t>
    <phoneticPr fontId="1" type="noConversion"/>
  </si>
  <si>
    <t>Hainan</t>
    <phoneticPr fontId="1" type="noConversion"/>
  </si>
  <si>
    <t>Liaoning</t>
    <phoneticPr fontId="1" type="noConversion"/>
  </si>
  <si>
    <t>Anhui</t>
    <phoneticPr fontId="1" type="noConversion"/>
  </si>
  <si>
    <t>Guangdong</t>
    <phoneticPr fontId="1" type="noConversion"/>
  </si>
  <si>
    <t>Hubei Xinye Steel</t>
  </si>
  <si>
    <t>Xiangtan coal</t>
  </si>
  <si>
    <t>Nanjing Huarun</t>
  </si>
  <si>
    <t>Anhui Guihang Special Steel Plant</t>
  </si>
  <si>
    <t>Wuhu Fuxin Iron and Steel Plant</t>
  </si>
  <si>
    <t>Yangchun New Steel Plant</t>
  </si>
  <si>
    <t>Guangxi Guigang Iron and Steel Group Plant</t>
  </si>
  <si>
    <t>Jiangsu Shagang Group Steel Plant</t>
  </si>
  <si>
    <t>Jiangsu Shagang Group Huaigang Special Steel Plant</t>
  </si>
  <si>
    <t>Jiangyin Xingcheng Special Steel Works Plant</t>
  </si>
  <si>
    <t>Jiangsu Yonggang Group Plant</t>
  </si>
  <si>
    <t>Zenith Steel Group Plant</t>
  </si>
  <si>
    <t>Jiangsu Shente Steel Plant</t>
  </si>
  <si>
    <t>Danyang Longjiang Steel Plant</t>
  </si>
  <si>
    <t>Yangzhou Qinyou Special Metal Materials Plant</t>
  </si>
  <si>
    <t>Wuxi Xinsanzhou Steel Plant</t>
  </si>
  <si>
    <t>Jiangyin Huaxi Iron and Steel Plant</t>
  </si>
  <si>
    <t>Jiangsu Suxin Special Steel Group Plant</t>
  </si>
  <si>
    <t>Huzhou Shengtelong Metal Products plant</t>
  </si>
  <si>
    <t>Hubei Jinshenglan Metallurgical Technology Plant</t>
  </si>
  <si>
    <t>Zenith Steel Group Nantong Steel plant</t>
  </si>
  <si>
    <t>rwst Changshou 长寿</t>
  </si>
  <si>
    <t>rwst Shilu 石菉</t>
  </si>
  <si>
    <t>rwst Xiangtan East 湘潭东</t>
  </si>
  <si>
    <t>31.229893, 118.150867</t>
  </si>
  <si>
    <t>30.20685912196969, 115.14564578679358</t>
  </si>
  <si>
    <t>27.80913335709271, 112.88936822934411</t>
  </si>
  <si>
    <t>31.922436775602478, 118.59929578403782</t>
  </si>
  <si>
    <t>30.533267115731995, 117.2419792708538</t>
  </si>
  <si>
    <t>31.195945424631102, 118.063911524927</t>
  </si>
  <si>
    <t>29.787242741588777, 107.0287996146659</t>
  </si>
  <si>
    <t>22.08542202110091, 111.689957805728</t>
  </si>
  <si>
    <t>23.08449449097026, 109.63768885763</t>
  </si>
  <si>
    <t>31.989355992690157, 120.63997504552182</t>
  </si>
  <si>
    <t>33.56938265061765, 118.98608122814315</t>
  </si>
  <si>
    <t>31.9563931309814, 120.32928314515073</t>
  </si>
  <si>
    <t>31.856647337795838, 120.7258952290577</t>
  </si>
  <si>
    <t>31.70509626126263, 120.08556526842376</t>
  </si>
  <si>
    <t>31.468128211558145, 119.4777814094351</t>
  </si>
  <si>
    <t>32.02703317996399, 119.57278202011531</t>
  </si>
  <si>
    <t>32.82695109197135, 119.42540782023329</t>
  </si>
  <si>
    <t>31.679143419977418, 120.25762895408948</t>
  </si>
  <si>
    <t>31.81741438010749, 120.42723498843175</t>
  </si>
  <si>
    <t>31.40431030510924, 120.47312001700065</t>
  </si>
  <si>
    <t>29.930559000587944, 121.88626949767537</t>
  </si>
  <si>
    <t>30.837319148651822, 120.25987472821508</t>
  </si>
  <si>
    <t>29.924360228521692, 113.81693237803867</t>
  </si>
  <si>
    <t>32.133954, 121.513173</t>
  </si>
  <si>
    <t>power_plant_id See coal plant tracker and steel plant tracker sheets for full port to power/steel plant links</t>
  </si>
  <si>
    <t>any_capa_check</t>
  </si>
  <si>
    <t>kpler_capa_2022</t>
  </si>
  <si>
    <t>kpler_capa_2023</t>
  </si>
  <si>
    <t>kpler_capa_2024</t>
  </si>
  <si>
    <t>kpler_capa_2026</t>
  </si>
  <si>
    <t>kpler_capa_2027</t>
  </si>
  <si>
    <t>kpler_capa_2028</t>
  </si>
  <si>
    <t>kpler_capa_2029</t>
  </si>
  <si>
    <t>pp_port_capa_2022</t>
  </si>
  <si>
    <t>pp_port_capa_2023</t>
  </si>
  <si>
    <t>pp_port_capa_2024</t>
  </si>
  <si>
    <t>pp_port_capa_2026</t>
  </si>
  <si>
    <t>pp_port_capa_2027</t>
  </si>
  <si>
    <t>pp_port_capa_2028</t>
  </si>
  <si>
    <t>pp_port_capa_2029</t>
  </si>
  <si>
    <t>port 274 Maanshan</t>
  </si>
  <si>
    <t>port 275 Hefei Lujiang power station</t>
  </si>
  <si>
    <t>port 276 Huadian Wuhu power station</t>
  </si>
  <si>
    <t>port 277 Ma'anshan Steel power station</t>
  </si>
  <si>
    <t>port 278 Shanying Mill Ma'anshan power station</t>
  </si>
  <si>
    <t>port 279 Sinopec Anqing power station</t>
  </si>
  <si>
    <t>port 280 Sinopec Anqing power station expension</t>
  </si>
  <si>
    <t>port 281 Tongling Guodian power station</t>
  </si>
  <si>
    <t>port 465 Tongling Wanneng power station</t>
  </si>
  <si>
    <t>port 282 WEnergy Ma'anshan Power Station</t>
  </si>
  <si>
    <t>port 283 Wuhu Zhaoda power station</t>
  </si>
  <si>
    <t>port 284 Wuhu Zhongdian power station</t>
  </si>
  <si>
    <t>port 285 Changshou Chemical captive power station</t>
  </si>
  <si>
    <t>port 286 Chongqing Longqiao power station</t>
  </si>
  <si>
    <t>port 287 Chongqing Nine Dragons Cogen power station</t>
  </si>
  <si>
    <t>port 288 Chongqing power station</t>
  </si>
  <si>
    <t>port 289 Chongqing Shizhu power station</t>
  </si>
  <si>
    <t>port 290 Chongqing Shuanghuai power station</t>
  </si>
  <si>
    <t>port 291 Huadian Fengjie power station</t>
  </si>
  <si>
    <t>port 292 Huaneng Jiangjin power station</t>
  </si>
  <si>
    <t>port 293 Huaneng Luohuang power station</t>
  </si>
  <si>
    <t>port 294 Longqiao Industrial Park power station</t>
  </si>
  <si>
    <t>port 295 Shanying Mill Fengdu Zhenjiang power station</t>
  </si>
  <si>
    <t>port 296 Shenhua Wanzhou power station</t>
  </si>
  <si>
    <t>port 297 Sichuan Vinylon Works power station</t>
  </si>
  <si>
    <t>port 298 Yongchuan Songgai power station</t>
  </si>
  <si>
    <t>port 299 CR Quanhui power station</t>
  </si>
  <si>
    <t>port 300 Fujian Jinnan Cogen power station</t>
  </si>
  <si>
    <t>port 301 Huaneng Gulei power station</t>
  </si>
  <si>
    <t>port 302 Quanhui cogen power station</t>
  </si>
  <si>
    <t>port 303 Shenhua Jinjiang power station</t>
  </si>
  <si>
    <t>port 304 China Resources Xijiang power station</t>
  </si>
  <si>
    <t>port 305 CPI Guangdong Jieyang Qianzhan power station</t>
  </si>
  <si>
    <t>port 306 CR Hengli Cogen power station</t>
  </si>
  <si>
    <t>port 307 CR Zhuhai Cogen power station</t>
  </si>
  <si>
    <t>port 308 Datang Huayin Dongguan Sanlian power station</t>
  </si>
  <si>
    <t>port 309 Datang Leizhou power station</t>
  </si>
  <si>
    <t>port 310 Dongguan Jianhui Paper Mill power station</t>
  </si>
  <si>
    <t>port 311 Dongguan Taiyangzhou IGCC with CO2 Capture Project</t>
  </si>
  <si>
    <t>port 312 Dongtang Plant power station</t>
  </si>
  <si>
    <t>port 313 Guangdong Zhongshan power station</t>
  </si>
  <si>
    <t>port 314 Guangzhou Lixin power station</t>
  </si>
  <si>
    <t>port 315 Guangzhou Meishan Cogen power station</t>
  </si>
  <si>
    <t>port 316 Guangzhou power station</t>
  </si>
  <si>
    <t>port 317 Guangzhou Wanglong Cogen power station</t>
  </si>
  <si>
    <t>port 318 Guodian Guangdong Zhaoqing Dawang power station</t>
  </si>
  <si>
    <t>port 319 Hengyun-B power station</t>
  </si>
  <si>
    <t>port 320 Huadian Lianjiang power station</t>
  </si>
  <si>
    <t>port 321 Huadian Shantou Fengsheng power station</t>
  </si>
  <si>
    <t>port 322 Huaqing IGCC power station</t>
  </si>
  <si>
    <t>port 323 Jingneng Xvwen power station</t>
  </si>
  <si>
    <t>port 324 Jiulong Paper Mill power station</t>
  </si>
  <si>
    <t>port 325 Kingsun Jieyang Cogen power station</t>
  </si>
  <si>
    <t>port 327 Maoming Bohe power station</t>
  </si>
  <si>
    <t>port 328 Nanhai Foshan power station</t>
  </si>
  <si>
    <t>port 329 Nanhai Foshan-2 power station</t>
  </si>
  <si>
    <t>port 330 Ruiming power station</t>
  </si>
  <si>
    <t>port 332 Shantou Songshan power station</t>
  </si>
  <si>
    <t>port 333 Shunde Desheng power station</t>
  </si>
  <si>
    <t>port 334 Xichong Dapeng power station</t>
  </si>
  <si>
    <t>port 335 Xinhui Shuangshui power station-2</t>
  </si>
  <si>
    <t>port 336 Xinhui Shuangshui power station-3</t>
  </si>
  <si>
    <t>port 338 Yudean Dabu power station</t>
  </si>
  <si>
    <t>port 339 Yuehua Huangpu power station</t>
  </si>
  <si>
    <t>port 340 Zhanjiang Donghai power station</t>
  </si>
  <si>
    <t>port 341 CPI Qinzhou Cogen power station</t>
  </si>
  <si>
    <t>port 342 Guangtou Beihai power station</t>
  </si>
  <si>
    <t>port 343 Yulin Longtan power station</t>
  </si>
  <si>
    <t>port 344 Huaneng Yangpu Cogen power station</t>
  </si>
  <si>
    <t>port 345 Guodian Changyuan Jingzhou power station</t>
  </si>
  <si>
    <t>port 346 Guodian Changyuan Shashi power station</t>
  </si>
  <si>
    <t>port 347 Hanchuan power station</t>
  </si>
  <si>
    <t>port 348 Huadian Jiangling power station</t>
  </si>
  <si>
    <t>port 349 Huaneng Yangluo power station</t>
  </si>
  <si>
    <t>port 350 Huanggang Paper Mill Cogen Power Station</t>
  </si>
  <si>
    <t>port 351 Huangshi power station</t>
  </si>
  <si>
    <t>port 352 Hubei Ezhou power station</t>
  </si>
  <si>
    <t>port 353 Jinsha Hubei power station</t>
  </si>
  <si>
    <t>port 354 Long Chen Paper Jingzhou captive power station</t>
  </si>
  <si>
    <t>port 355 Qingshan power station</t>
  </si>
  <si>
    <t>port 356 WISCO Qingshan power station</t>
  </si>
  <si>
    <t>port 357 Wuhan Dongxihu power station</t>
  </si>
  <si>
    <t>port 358 Wuhan Ethylene power station</t>
  </si>
  <si>
    <t>port 359 Wuhan Gedian power station</t>
  </si>
  <si>
    <t>port 360 Wuhan Steel Lanxiang power station</t>
  </si>
  <si>
    <t>port 361 Yangjiachang Town Cogen power station</t>
  </si>
  <si>
    <t>port 362 Yichang East power station</t>
  </si>
  <si>
    <t>port 363 Yichang Xiaoting power station</t>
  </si>
  <si>
    <t>port 364 Huadian Changde power station</t>
  </si>
  <si>
    <t>port 365 Huaneng Yueyang power station</t>
  </si>
  <si>
    <t>port 366 Huayin Zhuzhou power station</t>
  </si>
  <si>
    <t>port 367 Jiantao Cogen power station</t>
  </si>
  <si>
    <t>port 368 Xiangtan power station</t>
  </si>
  <si>
    <t>port 369 Yiyang power station</t>
  </si>
  <si>
    <t>port 370 Yueyang Paper Mill power station</t>
  </si>
  <si>
    <t>port 371 APP Jinhuasheng Mill power station</t>
  </si>
  <si>
    <t>port 372 APP Zhenjiang Jindong Mill power station</t>
  </si>
  <si>
    <t>port 373 Changshu-2 power station</t>
  </si>
  <si>
    <t>port 374 Datang Guannan power station</t>
  </si>
  <si>
    <t>port 375 Datang Nanjing Xiaguan-2 power station</t>
  </si>
  <si>
    <t>port 376 Datang Xutang power station</t>
  </si>
  <si>
    <t>port 377 Datun Mine power station</t>
  </si>
  <si>
    <t>port 460 Fuqiang Salt Chemical Industry power station</t>
  </si>
  <si>
    <t>port 464 Guodian Suqian power station</t>
  </si>
  <si>
    <t>port 378 Guoxin Dafeng power station</t>
  </si>
  <si>
    <t>port 380 Huadian Wangting power station</t>
  </si>
  <si>
    <t>port 462 Huaiyin power station</t>
  </si>
  <si>
    <t>port 463 Huaneng Huaiyin power station</t>
  </si>
  <si>
    <t>port 270 Huaneng Nanjing</t>
  </si>
  <si>
    <t>port 381 Huaneng Tongzhou Bay power station</t>
  </si>
  <si>
    <t>port 461 Jiangsu Jingshen Salt power station</t>
  </si>
  <si>
    <t>port 382 Jiangsu Leeman Paper power station</t>
  </si>
  <si>
    <t>port 383 Jiangsu Sheyang power station</t>
  </si>
  <si>
    <t>port 268 Jiangyin Xingcheng Special Steel Works</t>
  </si>
  <si>
    <t>port 384 Jingling Sinopec power station</t>
  </si>
  <si>
    <t>port 385 Longgu Cogen power station</t>
  </si>
  <si>
    <t>port 386 Nanjing Chemical Industrial Park Cogen power station</t>
  </si>
  <si>
    <t>port 387 Nanjing Huarun Thermal power station</t>
  </si>
  <si>
    <t>port 388 Nanjing Meishan power station</t>
  </si>
  <si>
    <t>port 389 Nanjing Refinery power station</t>
  </si>
  <si>
    <t>port 390 Nanya Cogen power station</t>
  </si>
  <si>
    <t>port 459 Shilian Chemical Industry Captive Power Station</t>
  </si>
  <si>
    <t>port 391 Sinopec Yangzi power station</t>
  </si>
  <si>
    <t>port 392 Sinopec Yizheng Plant power station</t>
  </si>
  <si>
    <t>port 393 Suzhou Chang Chun Chemical Cogen power station</t>
  </si>
  <si>
    <t>port 394 Suzhou Dongwu Cogen power station</t>
  </si>
  <si>
    <t>port 261 Taicang</t>
  </si>
  <si>
    <t>port 396 UPM Changshu power station</t>
  </si>
  <si>
    <t>port 397 Yangzhou Chemical Industrial Park power station</t>
  </si>
  <si>
    <t>port 398 Yangzhou Mill power station</t>
  </si>
  <si>
    <t>port 458 Yangzhou-1 power station</t>
  </si>
  <si>
    <t>port 399 Yongtai Peixian power station</t>
  </si>
  <si>
    <t>port 400 CPI Xinchang power station</t>
  </si>
  <si>
    <t>port 401 Guixi power station</t>
  </si>
  <si>
    <t>port 402 Guodian Huangjinbu power station</t>
  </si>
  <si>
    <t>port 403 Guodian Jiujiang power station</t>
  </si>
  <si>
    <t>port 404 Jingdezhen power station</t>
  </si>
  <si>
    <t>port 406 Nanchang Changbei Mill power station</t>
  </si>
  <si>
    <t>port 407 Nanchang-1 power station</t>
  </si>
  <si>
    <t>port 408 Sateri Jiangxi Chemical Fiber Co captive power station</t>
  </si>
  <si>
    <t>port 409 Yongxiu power station</t>
  </si>
  <si>
    <t>port 410 Changxing Island power station</t>
  </si>
  <si>
    <t>port 411 Dalian Chemical power station</t>
  </si>
  <si>
    <t>port 412 Dalian ETDC power station</t>
  </si>
  <si>
    <t>port 413 Dalian-1 power station</t>
  </si>
  <si>
    <t>port 414 Guodian Zhuanghe power station</t>
  </si>
  <si>
    <t>port 415 Huaneng Dalian-2 power station</t>
  </si>
  <si>
    <t>port 416 Pulandian Cogen Power Station</t>
  </si>
  <si>
    <t>port 417 Yingkou Huicheng Cogen power station</t>
  </si>
  <si>
    <t>port 418 Datang Dongying power station</t>
  </si>
  <si>
    <t>port 419 Dongjiakou CHP power station</t>
  </si>
  <si>
    <t>port 421 Guohua Shouguang power station</t>
  </si>
  <si>
    <t>port 423 Huaneng Rizhao Lanshan power station</t>
  </si>
  <si>
    <t>port 424 Huaneng Yantai power station</t>
  </si>
  <si>
    <t>port 425 Huaneng Zhanhua power station</t>
  </si>
  <si>
    <t>port 427 Qingdao power station</t>
  </si>
  <si>
    <t>port 429 Shandong Steel Rizhao Captive power station</t>
  </si>
  <si>
    <t>port 430 Shandong Weishan Hanzhuang power station</t>
  </si>
  <si>
    <t>port 431 Yantai Wanhua Chlor-alkali Cogen power station</t>
  </si>
  <si>
    <t>port 432 Yanzhou Mine Jisan power station</t>
  </si>
  <si>
    <t>port 433 Zhanhua Waste Coal power station</t>
  </si>
  <si>
    <t>port 434 Zhongxing Penglai power station</t>
  </si>
  <si>
    <t>port 435 Shanghai Gaoqiao power station</t>
  </si>
  <si>
    <t>port 436 Douba power station</t>
  </si>
  <si>
    <t>port 437 Huaneng Nanchong power station</t>
  </si>
  <si>
    <t>port 438 Huangjiaozhuang power station</t>
  </si>
  <si>
    <t>port 439 Huayingshan power station</t>
  </si>
  <si>
    <t>port 440 Luzhou Chuannan power station</t>
  </si>
  <si>
    <t>port 441 Minjiang power station</t>
  </si>
  <si>
    <t>port 442 Neijiang Baima power station</t>
  </si>
  <si>
    <t>port 443 Sichuan Emeishan power station</t>
  </si>
  <si>
    <t>port 444 Dagang Oilfield captive power station</t>
  </si>
  <si>
    <t>port 445 GreenGen power station</t>
  </si>
  <si>
    <t>port 446 Huadian Tianjin Nangang Cogen power station</t>
  </si>
  <si>
    <t>port 447 Tianjin Nanjiang power station</t>
  </si>
  <si>
    <t>port 448 Ningbo Boxboard Mill power station</t>
  </si>
  <si>
    <t>port 449 Ningbo Zheneng power station</t>
  </si>
  <si>
    <t>port 450 Shaoxing Binhai power station</t>
  </si>
  <si>
    <t>port 451 Wenzhou Rui'an power station</t>
  </si>
  <si>
    <t>port 452 Ying Long Shan power station</t>
  </si>
  <si>
    <t>port 453 Zhejiang Taizhou-1 power station</t>
  </si>
  <si>
    <t>port 454 Zhejiang Zhenhai power station</t>
  </si>
  <si>
    <t>port 455 Castle Peak power station</t>
  </si>
  <si>
    <t>port 456 CKI Lamma power station</t>
  </si>
  <si>
    <t>pwpl_port_node_name</t>
  </si>
  <si>
    <t>No spec port in Kpler, or no transp data</t>
  </si>
  <si>
    <t>stpl_port_node_name</t>
  </si>
  <si>
    <t>port 466 Hudian Wuhu</t>
  </si>
  <si>
    <t>port 470 Anhui Guihang Special Steel Plant</t>
  </si>
  <si>
    <t>port 471 Wuhu Fuxin Iron and Steel Plant</t>
  </si>
  <si>
    <t>port 473 Yangchun New Steel Plant</t>
  </si>
  <si>
    <t>port 474 Guangxi Guigang Iron and Steel Group Plant</t>
  </si>
  <si>
    <t>port 467 Hubei Xinye Steel</t>
  </si>
  <si>
    <t>port 468 Xiangtan coal</t>
  </si>
  <si>
    <t>port 475 Jiangsu Shagang Group Steel Plant</t>
  </si>
  <si>
    <t>port 476 Jiangsu Shagang Group Huaigang Special Steel Plant</t>
  </si>
  <si>
    <t>port 477 Jiangyin Xingcheng Special Steel Works Plant</t>
  </si>
  <si>
    <t>port 478 Jiangsu Yonggang Group Plant</t>
  </si>
  <si>
    <t>port 479 Zenith Steel Group Plant</t>
  </si>
  <si>
    <t>port 480 Jiangsu Shente Steel Plant</t>
  </si>
  <si>
    <t>port 481 Danyang Longjiang Steel Plant</t>
  </si>
  <si>
    <t>port 482 Yangzhou Qinyou Special Metal Materials Plant</t>
  </si>
  <si>
    <t>port 483 Wuxi Xinsanzhou Steel Plant</t>
  </si>
  <si>
    <t>port 484 Jiangyin Huaxi Iron and Steel Plant</t>
  </si>
  <si>
    <t>port 485 Jiangsu Suxin Special Steel Group Plant</t>
  </si>
  <si>
    <t>port 469 Nanjing Huarun</t>
  </si>
  <si>
    <t>port 487 Huzhou Shengtelong Metal Products plant</t>
  </si>
  <si>
    <t>port 488 Hubei Jinshenglan Metallurgical Technology Plant</t>
  </si>
  <si>
    <t>port 489 Zenith Steel Group Nantong Steel plant</t>
  </si>
  <si>
    <t>stpl_port_capa_2015</t>
  </si>
  <si>
    <t>stpl_port_capa_2016</t>
  </si>
  <si>
    <t>stpl_port_capa_2017</t>
  </si>
  <si>
    <t>stpl_port_capa_2018</t>
  </si>
  <si>
    <t>stpl_port_capa_2019</t>
  </si>
  <si>
    <t>stpl_port_capa_2020</t>
  </si>
  <si>
    <t>stpl_port_capa_2021</t>
  </si>
  <si>
    <t>stpl_port_capa_2022</t>
  </si>
  <si>
    <t>stpl_port_capa_2023</t>
  </si>
  <si>
    <t>stpl_port_capa_2024</t>
  </si>
  <si>
    <t>stpl_port_capa_2025</t>
  </si>
  <si>
    <t>stpl_port_capa_2026</t>
  </si>
  <si>
    <t>stpl_port_capa_2027</t>
  </si>
  <si>
    <t>stpl_port_capa_2028</t>
  </si>
  <si>
    <t>stpl_port_capa_2029</t>
  </si>
  <si>
    <t>stpl_port_capa_2030</t>
  </si>
  <si>
    <t>port count</t>
  </si>
  <si>
    <t>capi_node_name</t>
  </si>
  <si>
    <t>capi_lat</t>
  </si>
  <si>
    <t>capi_lon</t>
  </si>
  <si>
    <t>Lee and Man Paper power station</t>
  </si>
  <si>
    <t>Chongqing Iron and Steel Plant</t>
  </si>
  <si>
    <t>Ningbo Iron and Steel plant</t>
  </si>
  <si>
    <t>port 326 Lee and Man Paper power station</t>
  </si>
  <si>
    <t>port 472 Chongqing Iron and Steel Plant</t>
  </si>
  <si>
    <t>port 486 Ningbo Iron and Steel plant</t>
  </si>
  <si>
    <t>pwpl Chongqing Lee and Man Paper power station</t>
  </si>
  <si>
    <t>pwpl Lee and Man Paper power station</t>
  </si>
  <si>
    <t>pwpl Guizhou EandM Manganese Jianhao power station</t>
  </si>
  <si>
    <t>pwpl Changzhou Zhongtian Iron and Steel power station</t>
  </si>
  <si>
    <t>pwpl Benxi Steel and Iron power station</t>
  </si>
  <si>
    <t>pwpl Qinghai Wanxiang AandM power station</t>
  </si>
  <si>
    <t>pwpl Weilai Energy and Chemical captive power station</t>
  </si>
  <si>
    <t>pwpl Shanxi Science and Technology Town power station</t>
  </si>
  <si>
    <t>pwpl Xinjiang Esmill Iron and Steel captive power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</si>
</sst>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0"/>
    <numFmt numFmtId="166" formatCode="0.0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wrapText="1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vertical="top" wrapText="1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vertical="top" wrapText="1"/>
    </xf>
    <xf numFmtId="166" fontId="0" fillId="4" borderId="0" xfId="0" applyNumberFormat="1" applyFill="1"/>
    <xf numFmtId="0" fontId="0" fillId="5" borderId="0" xfId="0" applyFill="1" applyAlignment="1">
      <alignment vertical="top" wrapText="1"/>
    </xf>
    <xf numFmtId="166" fontId="0" fillId="5" borderId="0" xfId="0" applyNumberFormat="1" applyFill="1"/>
    <xf numFmtId="0" fontId="0" fillId="6" borderId="0" xfId="0" applyFill="1" applyAlignment="1">
      <alignment vertical="top" wrapText="1"/>
    </xf>
    <xf numFmtId="16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Drive\Work\China%20Coal%20Import%20Markets%20Project%20--%20SHARED\Data\cities%20and%20road%20network\cities%20names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capi for highway network"/>
      <sheetName val="ctct for road network"/>
    </sheetNames>
    <sheetDataSet>
      <sheetData sheetId="0"/>
      <sheetData sheetId="1">
        <row r="1">
          <cell r="D1" t="str">
            <v>province</v>
          </cell>
          <cell r="E1" t="str">
            <v>prov_node_name</v>
          </cell>
          <cell r="F1" t="str">
            <v>capi_node_name</v>
          </cell>
          <cell r="G1" t="str">
            <v>capital_city</v>
          </cell>
          <cell r="H1" t="str">
            <v>name_geocode</v>
          </cell>
          <cell r="I1" t="str">
            <v>address_full</v>
          </cell>
          <cell r="J1" t="str">
            <v>lat</v>
          </cell>
          <cell r="K1" t="str">
            <v>lon</v>
          </cell>
          <cell r="L1" t="str">
            <v>latlon</v>
          </cell>
        </row>
        <row r="2">
          <cell r="D2" t="str">
            <v>Beijing</v>
          </cell>
          <cell r="E2" t="str">
            <v>prov Beijing</v>
          </cell>
          <cell r="F2" t="str">
            <v>capi Beijing</v>
          </cell>
          <cell r="G2" t="str">
            <v>yes</v>
          </cell>
          <cell r="H2" t="str">
            <v>Beijing</v>
          </cell>
          <cell r="I2" t="str">
            <v>Beijing, China</v>
          </cell>
          <cell r="J2">
            <v>39.904199900000002</v>
          </cell>
          <cell r="K2">
            <v>116.4073963</v>
          </cell>
          <cell r="L2" t="str">
            <v>39.9041999, 116.4073963</v>
          </cell>
        </row>
        <row r="3">
          <cell r="D3" t="str">
            <v>Jilin</v>
          </cell>
          <cell r="E3" t="str">
            <v>prov Jilin</v>
          </cell>
          <cell r="F3" t="str">
            <v>capi Jilin</v>
          </cell>
          <cell r="G3" t="str">
            <v>yes</v>
          </cell>
          <cell r="H3" t="str">
            <v>Changchun</v>
          </cell>
          <cell r="I3" t="str">
            <v>Changchun, Jilin, China</v>
          </cell>
          <cell r="J3">
            <v>43.817070999999999</v>
          </cell>
          <cell r="K3">
            <v>125.323544</v>
          </cell>
          <cell r="L3" t="str">
            <v>43.817071, 125.323544</v>
          </cell>
        </row>
        <row r="4">
          <cell r="D4" t="str">
            <v>Hunan</v>
          </cell>
          <cell r="E4" t="str">
            <v>prov Hunan</v>
          </cell>
          <cell r="F4" t="str">
            <v>capi Hunan</v>
          </cell>
          <cell r="G4" t="str">
            <v>yes</v>
          </cell>
          <cell r="H4" t="str">
            <v>Changsha</v>
          </cell>
          <cell r="I4" t="str">
            <v>Changsha, Hunan, China</v>
          </cell>
          <cell r="J4">
            <v>28.228209</v>
          </cell>
          <cell r="K4">
            <v>112.93881399999999</v>
          </cell>
          <cell r="L4" t="str">
            <v>28.228209, 112.938814</v>
          </cell>
        </row>
        <row r="5">
          <cell r="D5" t="str">
            <v>Sichuan</v>
          </cell>
          <cell r="E5" t="str">
            <v>prov Sichuan</v>
          </cell>
          <cell r="F5" t="str">
            <v>capi Sichuan</v>
          </cell>
          <cell r="G5" t="str">
            <v>yes</v>
          </cell>
          <cell r="H5" t="str">
            <v>Chengdu</v>
          </cell>
          <cell r="I5" t="str">
            <v>Chengdu, Sichuan, China</v>
          </cell>
          <cell r="J5">
            <v>30.572814999999999</v>
          </cell>
          <cell r="K5">
            <v>104.066801</v>
          </cell>
          <cell r="L5" t="str">
            <v>30.572815, 104.066801</v>
          </cell>
        </row>
        <row r="6">
          <cell r="D6" t="str">
            <v>Chongqing</v>
          </cell>
          <cell r="E6" t="str">
            <v>prov Chongqing</v>
          </cell>
          <cell r="F6" t="str">
            <v>capi Chongqing</v>
          </cell>
          <cell r="G6" t="str">
            <v>yes</v>
          </cell>
          <cell r="H6" t="str">
            <v>Chongqing</v>
          </cell>
          <cell r="I6" t="str">
            <v>Chongqing, China</v>
          </cell>
          <cell r="J6">
            <v>29.431586100000001</v>
          </cell>
          <cell r="K6">
            <v>106.912251</v>
          </cell>
          <cell r="L6" t="str">
            <v>29.4315861, 106.912251</v>
          </cell>
        </row>
        <row r="7">
          <cell r="D7" t="str">
            <v>Fujian</v>
          </cell>
          <cell r="E7" t="str">
            <v>prov Fujian</v>
          </cell>
          <cell r="F7" t="str">
            <v>capi Fujian</v>
          </cell>
          <cell r="G7" t="str">
            <v>yes</v>
          </cell>
          <cell r="H7" t="str">
            <v>Fuzhou</v>
          </cell>
          <cell r="I7" t="str">
            <v>Fuzhou, Fujian, China</v>
          </cell>
          <cell r="J7">
            <v>26.074477999999999</v>
          </cell>
          <cell r="K7">
            <v>119.296482</v>
          </cell>
          <cell r="L7" t="str">
            <v>26.074478, 119.296482</v>
          </cell>
        </row>
        <row r="8">
          <cell r="D8" t="str">
            <v>Guangdong</v>
          </cell>
          <cell r="E8" t="str">
            <v>prov Guangdong</v>
          </cell>
          <cell r="F8" t="str">
            <v>capi Guangdong</v>
          </cell>
          <cell r="G8" t="str">
            <v>yes</v>
          </cell>
          <cell r="H8" t="str">
            <v>Guangzhou</v>
          </cell>
          <cell r="I8" t="str">
            <v>Guangzhou, Guangdong Province, China</v>
          </cell>
          <cell r="J8">
            <v>23.129110000000001</v>
          </cell>
          <cell r="K8">
            <v>113.264385</v>
          </cell>
          <cell r="L8" t="str">
            <v>23.12911, 113.264385</v>
          </cell>
        </row>
        <row r="9">
          <cell r="D9" t="str">
            <v>Guizhou</v>
          </cell>
          <cell r="E9" t="str">
            <v>prov Guizhou</v>
          </cell>
          <cell r="F9" t="str">
            <v>capi Guizhou</v>
          </cell>
          <cell r="G9" t="str">
            <v>yes</v>
          </cell>
          <cell r="H9" t="str">
            <v>Guiyang</v>
          </cell>
          <cell r="I9" t="str">
            <v>Guiyang, Guizhou, China</v>
          </cell>
          <cell r="J9">
            <v>26.647660999999999</v>
          </cell>
          <cell r="K9">
            <v>106.63015300000001</v>
          </cell>
          <cell r="L9" t="str">
            <v>26.647661, 106.630153</v>
          </cell>
        </row>
        <row r="10">
          <cell r="D10" t="str">
            <v>Hainan</v>
          </cell>
          <cell r="E10" t="str">
            <v>prov Hainan</v>
          </cell>
          <cell r="F10" t="str">
            <v>capi Hainan</v>
          </cell>
          <cell r="G10" t="str">
            <v>yes</v>
          </cell>
          <cell r="H10" t="str">
            <v>Haikou</v>
          </cell>
          <cell r="I10" t="str">
            <v>Haikou, Hainan, China</v>
          </cell>
          <cell r="J10">
            <v>20.044412000000001</v>
          </cell>
          <cell r="K10">
            <v>110.198286</v>
          </cell>
          <cell r="L10" t="str">
            <v>20.044412, 110.198286</v>
          </cell>
        </row>
        <row r="11">
          <cell r="D11" t="str">
            <v>Zhejiang</v>
          </cell>
          <cell r="E11" t="str">
            <v>prov Zhejiang</v>
          </cell>
          <cell r="F11" t="str">
            <v>capi Zhejiang</v>
          </cell>
          <cell r="G11" t="str">
            <v>yes</v>
          </cell>
          <cell r="H11" t="str">
            <v>Hangzhou</v>
          </cell>
          <cell r="I11" t="str">
            <v>Hangzhou, Zhejiang, China</v>
          </cell>
          <cell r="J11">
            <v>30.274083999999998</v>
          </cell>
          <cell r="K11">
            <v>120.15506999999999</v>
          </cell>
          <cell r="L11" t="str">
            <v>30.274084, 120.15507</v>
          </cell>
        </row>
        <row r="12">
          <cell r="D12" t="str">
            <v>Heilongjiang</v>
          </cell>
          <cell r="E12" t="str">
            <v>prov Heilongjiang</v>
          </cell>
          <cell r="F12" t="str">
            <v>capi Heilongjiang</v>
          </cell>
          <cell r="G12" t="str">
            <v>yes</v>
          </cell>
          <cell r="H12" t="str">
            <v>Harbin</v>
          </cell>
          <cell r="I12" t="str">
            <v>Harbin, Heilongjiang, China</v>
          </cell>
          <cell r="J12">
            <v>45.803775000000002</v>
          </cell>
          <cell r="K12">
            <v>126.53496699999999</v>
          </cell>
          <cell r="L12" t="str">
            <v>45.803775, 126.534967</v>
          </cell>
        </row>
        <row r="13">
          <cell r="D13" t="str">
            <v>Anhui</v>
          </cell>
          <cell r="E13" t="str">
            <v>prov Anhui</v>
          </cell>
          <cell r="F13" t="str">
            <v>capi Anhui</v>
          </cell>
          <cell r="G13" t="str">
            <v>yes</v>
          </cell>
          <cell r="H13" t="str">
            <v>Hefei</v>
          </cell>
          <cell r="I13" t="str">
            <v>Hefei, Anhui, China</v>
          </cell>
          <cell r="J13">
            <v>31.820591</v>
          </cell>
          <cell r="K13">
            <v>117.22721900000001</v>
          </cell>
          <cell r="L13" t="str">
            <v>31.820591, 117.227219</v>
          </cell>
        </row>
        <row r="14">
          <cell r="D14" t="str">
            <v>Hong Kong</v>
          </cell>
          <cell r="E14" t="str">
            <v>prov Guangdong</v>
          </cell>
          <cell r="F14" t="str">
            <v>capi Guangdong</v>
          </cell>
          <cell r="G14" t="str">
            <v>yes</v>
          </cell>
          <cell r="H14" t="str">
            <v>Hong Kong</v>
          </cell>
          <cell r="I14" t="str">
            <v>Hong Kong</v>
          </cell>
          <cell r="J14">
            <v>22.319303900000001</v>
          </cell>
          <cell r="K14">
            <v>114.1693611</v>
          </cell>
          <cell r="L14" t="str">
            <v>22.3193039, 114.1693611</v>
          </cell>
        </row>
        <row r="15">
          <cell r="D15" t="str">
            <v>Shandong</v>
          </cell>
          <cell r="E15" t="str">
            <v>prov Shandong</v>
          </cell>
          <cell r="F15" t="str">
            <v>capi Shandong</v>
          </cell>
          <cell r="G15" t="str">
            <v>yes</v>
          </cell>
          <cell r="H15" t="str">
            <v>Jinan</v>
          </cell>
          <cell r="I15" t="str">
            <v>Jinan, Shandong, China</v>
          </cell>
          <cell r="J15">
            <v>36.651200000000003</v>
          </cell>
          <cell r="K15">
            <v>117.12009500000001</v>
          </cell>
          <cell r="L15" t="str">
            <v>36.6512, 117.120095</v>
          </cell>
        </row>
        <row r="16">
          <cell r="D16" t="str">
            <v>Yunnan</v>
          </cell>
          <cell r="E16" t="str">
            <v>prov Yunnan</v>
          </cell>
          <cell r="F16" t="str">
            <v>capi Yunnan</v>
          </cell>
          <cell r="G16" t="str">
            <v>yes</v>
          </cell>
          <cell r="H16" t="str">
            <v>Kunming</v>
          </cell>
          <cell r="I16" t="str">
            <v>Kunming, Yunnan, China</v>
          </cell>
          <cell r="J16">
            <v>24.880095000000001</v>
          </cell>
          <cell r="K16">
            <v>102.832891</v>
          </cell>
          <cell r="L16" t="str">
            <v>24.880095, 102.832891</v>
          </cell>
        </row>
        <row r="17">
          <cell r="D17" t="str">
            <v>Tibet</v>
          </cell>
          <cell r="E17" t="str">
            <v>prov Tibet</v>
          </cell>
          <cell r="F17" t="str">
            <v>capi Tibet</v>
          </cell>
          <cell r="G17" t="str">
            <v>yes</v>
          </cell>
          <cell r="H17" t="str">
            <v>Lhasa</v>
          </cell>
          <cell r="I17" t="str">
            <v>Lhasa, Tibet, China</v>
          </cell>
          <cell r="J17">
            <v>29.652491000000001</v>
          </cell>
          <cell r="K17">
            <v>91.172110000000004</v>
          </cell>
          <cell r="L17" t="str">
            <v>29.652491, 91.17211</v>
          </cell>
        </row>
        <row r="18">
          <cell r="D18" t="str">
            <v>Macau</v>
          </cell>
          <cell r="E18" t="str">
            <v>prov Guangdong</v>
          </cell>
          <cell r="F18" t="str">
            <v>capi Guangdong</v>
          </cell>
          <cell r="G18" t="str">
            <v>yes</v>
          </cell>
          <cell r="H18" t="str">
            <v>Macao</v>
          </cell>
          <cell r="I18" t="str">
            <v>Macao</v>
          </cell>
          <cell r="J18">
            <v>22.198744999999999</v>
          </cell>
          <cell r="K18">
            <v>113.543873</v>
          </cell>
          <cell r="L18" t="str">
            <v>22.198745, 113.543873</v>
          </cell>
        </row>
        <row r="19">
          <cell r="D19" t="str">
            <v>Jiangxi</v>
          </cell>
          <cell r="E19" t="str">
            <v>prov Jiangxi</v>
          </cell>
          <cell r="F19" t="str">
            <v>capi Jiangxi</v>
          </cell>
          <cell r="G19" t="str">
            <v>yes</v>
          </cell>
          <cell r="H19" t="str">
            <v>Nanchang</v>
          </cell>
          <cell r="I19" t="str">
            <v>Nanchang, Jiangxi, China</v>
          </cell>
          <cell r="J19">
            <v>28.682891999999999</v>
          </cell>
          <cell r="K19">
            <v>115.858197</v>
          </cell>
          <cell r="L19" t="str">
            <v>28.682892, 115.858197</v>
          </cell>
        </row>
        <row r="20">
          <cell r="D20" t="str">
            <v>Jiangsu</v>
          </cell>
          <cell r="E20" t="str">
            <v>prov Jiangsu</v>
          </cell>
          <cell r="F20" t="str">
            <v>capi Jiangsu</v>
          </cell>
          <cell r="G20" t="str">
            <v>yes</v>
          </cell>
          <cell r="H20" t="str">
            <v>Nanjing</v>
          </cell>
          <cell r="I20" t="str">
            <v>Nanjing, Jiangsu, China</v>
          </cell>
          <cell r="J20">
            <v>32.060254999999998</v>
          </cell>
          <cell r="K20">
            <v>118.79687699999999</v>
          </cell>
          <cell r="L20" t="str">
            <v>32.060255, 118.796877</v>
          </cell>
        </row>
        <row r="21">
          <cell r="D21" t="str">
            <v>Guangxi</v>
          </cell>
          <cell r="E21" t="str">
            <v>prov Guangxi</v>
          </cell>
          <cell r="F21" t="str">
            <v>capi Guangxi</v>
          </cell>
          <cell r="G21" t="str">
            <v>yes</v>
          </cell>
          <cell r="H21" t="str">
            <v>Nanning</v>
          </cell>
          <cell r="I21" t="str">
            <v>Nanning, Guangxi, China</v>
          </cell>
          <cell r="J21">
            <v>22.817001999999999</v>
          </cell>
          <cell r="K21">
            <v>108.36654299999999</v>
          </cell>
          <cell r="L21" t="str">
            <v>22.817002, 108.366543</v>
          </cell>
        </row>
        <row r="22">
          <cell r="D22" t="str">
            <v>Shanghai</v>
          </cell>
          <cell r="E22" t="str">
            <v>prov Shanghai</v>
          </cell>
          <cell r="F22" t="str">
            <v>capi Shanghai</v>
          </cell>
          <cell r="G22" t="str">
            <v>yes</v>
          </cell>
          <cell r="H22" t="str">
            <v>Shanghai</v>
          </cell>
          <cell r="I22" t="str">
            <v>Shanghai, China</v>
          </cell>
          <cell r="J22">
            <v>31.230416000000002</v>
          </cell>
          <cell r="K22">
            <v>121.47370100000001</v>
          </cell>
          <cell r="L22" t="str">
            <v>31.230416, 121.473701</v>
          </cell>
        </row>
        <row r="23">
          <cell r="D23" t="str">
            <v>Liaoning</v>
          </cell>
          <cell r="E23" t="str">
            <v>prov Liaoning</v>
          </cell>
          <cell r="F23" t="str">
            <v>capi Liaoning</v>
          </cell>
          <cell r="G23" t="str">
            <v>yes</v>
          </cell>
          <cell r="H23" t="str">
            <v>Shenyang</v>
          </cell>
          <cell r="I23" t="str">
            <v>Shenyang, Liaoning, China</v>
          </cell>
          <cell r="J23">
            <v>41.805698999999997</v>
          </cell>
          <cell r="K23">
            <v>123.431472</v>
          </cell>
          <cell r="L23" t="str">
            <v>41.805699, 123.431472</v>
          </cell>
        </row>
        <row r="24">
          <cell r="D24" t="str">
            <v>Hebei</v>
          </cell>
          <cell r="E24" t="str">
            <v>prov Hebei</v>
          </cell>
          <cell r="F24" t="str">
            <v>capi Hebei</v>
          </cell>
          <cell r="G24" t="str">
            <v>yes</v>
          </cell>
          <cell r="H24" t="str">
            <v>Shijiazhuang</v>
          </cell>
          <cell r="I24" t="str">
            <v>Shijiazhuang, Hebei, China</v>
          </cell>
          <cell r="J24">
            <v>38.042805000000001</v>
          </cell>
          <cell r="K24">
            <v>114.514893</v>
          </cell>
          <cell r="L24" t="str">
            <v>38.042805, 114.514893</v>
          </cell>
        </row>
        <row r="25">
          <cell r="D25" t="str">
            <v>Shanxi</v>
          </cell>
          <cell r="E25" t="str">
            <v>prov Shanxi</v>
          </cell>
          <cell r="F25" t="str">
            <v>capi Shanxi</v>
          </cell>
          <cell r="G25" t="str">
            <v>yes</v>
          </cell>
          <cell r="H25" t="str">
            <v>Taiyuan</v>
          </cell>
          <cell r="I25" t="str">
            <v>Taiyuan, Shanxi, China</v>
          </cell>
          <cell r="J25">
            <v>37.87059</v>
          </cell>
          <cell r="K25">
            <v>112.548879</v>
          </cell>
          <cell r="L25" t="str">
            <v>37.87059, 112.548879</v>
          </cell>
        </row>
        <row r="26">
          <cell r="D26" t="str">
            <v>Tianjin</v>
          </cell>
          <cell r="E26" t="str">
            <v>prov Tianjin</v>
          </cell>
          <cell r="F26" t="str">
            <v>capi Tianjin</v>
          </cell>
          <cell r="G26" t="str">
            <v>yes</v>
          </cell>
          <cell r="H26" t="str">
            <v>Tianjin</v>
          </cell>
          <cell r="I26" t="str">
            <v>Tianjin, China</v>
          </cell>
          <cell r="J26">
            <v>39.343357400000002</v>
          </cell>
          <cell r="K26">
            <v>117.3616476</v>
          </cell>
          <cell r="L26" t="str">
            <v>39.3433574, 117.3616476</v>
          </cell>
        </row>
        <row r="27">
          <cell r="D27" t="str">
            <v>Xinjiang</v>
          </cell>
          <cell r="E27" t="str">
            <v>prov Xinjiang</v>
          </cell>
          <cell r="F27" t="str">
            <v>capi Xinjiang</v>
          </cell>
          <cell r="G27" t="str">
            <v>yes</v>
          </cell>
          <cell r="H27" t="str">
            <v>Ürümqi</v>
          </cell>
          <cell r="I27" t="str">
            <v>Ürümqi, Xinjiang, China</v>
          </cell>
          <cell r="J27">
            <v>43.825592</v>
          </cell>
          <cell r="K27">
            <v>87.616848000000005</v>
          </cell>
          <cell r="L27" t="str">
            <v>43.825592, 87.616848</v>
          </cell>
        </row>
        <row r="28">
          <cell r="D28" t="str">
            <v>Hubei</v>
          </cell>
          <cell r="E28" t="str">
            <v>prov Hubei</v>
          </cell>
          <cell r="F28" t="str">
            <v>capi Hubei</v>
          </cell>
          <cell r="G28" t="str">
            <v>yes</v>
          </cell>
          <cell r="H28" t="str">
            <v>Wuhan</v>
          </cell>
          <cell r="I28" t="str">
            <v>Wuhan, Hubei, China</v>
          </cell>
          <cell r="J28">
            <v>30.592849000000001</v>
          </cell>
          <cell r="K28">
            <v>114.305539</v>
          </cell>
          <cell r="L28" t="str">
            <v>30.592849, 114.305539</v>
          </cell>
        </row>
        <row r="29">
          <cell r="D29" t="str">
            <v>Shaanxi</v>
          </cell>
          <cell r="E29" t="str">
            <v>prov Shaanxi</v>
          </cell>
          <cell r="F29" t="str">
            <v>capi Shaanxi</v>
          </cell>
          <cell r="G29" t="str">
            <v>yes</v>
          </cell>
          <cell r="H29" t="str">
            <v>Xi'an</v>
          </cell>
          <cell r="I29" t="str">
            <v>Xi'an, Shaanxi, China</v>
          </cell>
          <cell r="J29">
            <v>34.341574000000001</v>
          </cell>
          <cell r="K29">
            <v>108.93977</v>
          </cell>
          <cell r="L29" t="str">
            <v>34.341574, 108.93977</v>
          </cell>
        </row>
        <row r="30">
          <cell r="D30" t="str">
            <v>Qinghai</v>
          </cell>
          <cell r="E30" t="str">
            <v>prov Qinghai</v>
          </cell>
          <cell r="F30" t="str">
            <v>capi Qinghai</v>
          </cell>
          <cell r="G30" t="str">
            <v>yes</v>
          </cell>
          <cell r="H30" t="str">
            <v>Xining</v>
          </cell>
          <cell r="I30" t="str">
            <v>Xining, Qinghai, China</v>
          </cell>
          <cell r="J30">
            <v>36.617134</v>
          </cell>
          <cell r="K30">
            <v>101.778223</v>
          </cell>
          <cell r="L30" t="str">
            <v>36.617134, 101.778223</v>
          </cell>
        </row>
        <row r="31">
          <cell r="D31" t="str">
            <v>Ningxia</v>
          </cell>
          <cell r="E31" t="str">
            <v>prov Ningxia</v>
          </cell>
          <cell r="F31" t="str">
            <v>capi Ningxia</v>
          </cell>
          <cell r="G31" t="str">
            <v>yes</v>
          </cell>
          <cell r="H31" t="str">
            <v>Yinchuan</v>
          </cell>
          <cell r="I31" t="str">
            <v>Yinchuan, Ningxia, China</v>
          </cell>
          <cell r="J31">
            <v>38.487192999999998</v>
          </cell>
          <cell r="K31">
            <v>106.230908</v>
          </cell>
          <cell r="L31" t="str">
            <v>38.487193, 106.230908</v>
          </cell>
        </row>
        <row r="32">
          <cell r="D32" t="str">
            <v>Henan</v>
          </cell>
          <cell r="E32" t="str">
            <v>prov Henan</v>
          </cell>
          <cell r="F32" t="str">
            <v>capi Henan</v>
          </cell>
          <cell r="G32" t="str">
            <v>yes</v>
          </cell>
          <cell r="H32" t="str">
            <v>Zhengzhou</v>
          </cell>
          <cell r="I32" t="str">
            <v>Zhengzhou, Henan, China</v>
          </cell>
          <cell r="J32">
            <v>34.746611000000001</v>
          </cell>
          <cell r="K32">
            <v>113.625328</v>
          </cell>
          <cell r="L32" t="str">
            <v>34.746611, 113.625328</v>
          </cell>
        </row>
        <row r="33">
          <cell r="D33" t="str">
            <v>Gansu</v>
          </cell>
          <cell r="E33" t="str">
            <v>prov Gansu East</v>
          </cell>
          <cell r="F33" t="str">
            <v>capi Gansu East</v>
          </cell>
          <cell r="G33" t="str">
            <v>yes</v>
          </cell>
          <cell r="H33" t="str">
            <v>Lanzhou</v>
          </cell>
          <cell r="I33" t="str">
            <v>Lanzhou, Gansu, China</v>
          </cell>
          <cell r="J33">
            <v>36.061089000000003</v>
          </cell>
          <cell r="K33">
            <v>103.83430300000001</v>
          </cell>
          <cell r="L33" t="str">
            <v>36.061089, 103.834303</v>
          </cell>
        </row>
        <row r="34">
          <cell r="D34" t="str">
            <v>Gansu</v>
          </cell>
          <cell r="E34" t="str">
            <v>prov Gansu West</v>
          </cell>
          <cell r="F34" t="str">
            <v>capi Gansu West</v>
          </cell>
          <cell r="G34" t="str">
            <v>yes</v>
          </cell>
          <cell r="H34" t="str">
            <v>Jiuquan</v>
          </cell>
          <cell r="I34" t="str">
            <v>Jiuquan, Gansu, China</v>
          </cell>
          <cell r="J34">
            <v>39.732869999999998</v>
          </cell>
          <cell r="K34">
            <v>98.494547999999995</v>
          </cell>
          <cell r="L34" t="str">
            <v>39.73287, 98.494548</v>
          </cell>
        </row>
        <row r="35">
          <cell r="D35" t="str">
            <v>Inner Mongolia</v>
          </cell>
          <cell r="E35" t="str">
            <v>prov Inner Mongolia</v>
          </cell>
          <cell r="F35" t="str">
            <v>capi Inner Mongolia West</v>
          </cell>
          <cell r="G35" t="str">
            <v>yes</v>
          </cell>
          <cell r="H35" t="str">
            <v>Ordos City</v>
          </cell>
          <cell r="I35" t="str">
            <v>Ordos City, Inner Mongolia, China</v>
          </cell>
          <cell r="J35">
            <v>39.608266</v>
          </cell>
          <cell r="K35">
            <v>109.781327</v>
          </cell>
          <cell r="L35" t="str">
            <v>39.608266, 109.781327</v>
          </cell>
        </row>
        <row r="36">
          <cell r="D36" t="str">
            <v>Inner Mongolia</v>
          </cell>
          <cell r="E36" t="str">
            <v>prov Inner Mongolia East</v>
          </cell>
          <cell r="F36" t="str">
            <v>capi Inner Mongolia East</v>
          </cell>
          <cell r="G36" t="str">
            <v>yes</v>
          </cell>
          <cell r="H36" t="str">
            <v>Chifeng</v>
          </cell>
          <cell r="I36" t="str">
            <v>Chifeng, Inner Mongolia, China</v>
          </cell>
          <cell r="J36">
            <v>42.257849999999998</v>
          </cell>
          <cell r="K36">
            <v>118.886931</v>
          </cell>
          <cell r="L36" t="str">
            <v>42.25785, 118.886931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84"/>
  <sheetViews>
    <sheetView tabSelected="1" zoomScale="85" zoomScaleNormal="85" workbookViewId="0">
      <pane ySplit="1" topLeftCell="A2" activePane="bottomLeft" state="frozen"/>
      <selection pane="bottomLeft" activeCell="C485" sqref="C485"/>
    </sheetView>
  </sheetViews>
  <sheetFormatPr defaultColWidth="9" defaultRowHeight="15"/>
  <cols>
    <col min="1" max="1" width="10.7109375" style="16" bestFit="1" customWidth="1"/>
    <col min="2" max="2" width="67.42578125" style="16" customWidth="1"/>
    <col min="3" max="3" width="56.5703125" style="16" customWidth="1"/>
    <col min="4" max="6" width="49" style="16" customWidth="1"/>
    <col min="7" max="7" width="24.42578125" style="16" customWidth="1"/>
    <col min="8" max="8" width="34.140625" style="16" customWidth="1"/>
    <col min="9" max="9" width="22" style="16" customWidth="1"/>
    <col min="10" max="10" width="46.5703125" style="16" customWidth="1"/>
    <col min="11" max="15" width="18.85546875" style="16" customWidth="1"/>
    <col min="16" max="31" width="10.85546875" style="17" customWidth="1"/>
    <col min="32" max="34" width="17.140625" style="16" customWidth="1"/>
    <col min="35" max="66" width="11.7109375" style="16" customWidth="1"/>
    <col min="67" max="75" width="10.7109375" style="16" customWidth="1"/>
    <col min="76" max="16384" width="9" style="16"/>
  </cols>
  <sheetData>
    <row r="1" spans="1:82" s="8" customFormat="1" ht="31.5" customHeight="1">
      <c r="A1" s="8" t="s">
        <v>0</v>
      </c>
      <c r="B1" s="8" t="s">
        <v>1</v>
      </c>
      <c r="C1" s="8" t="s">
        <v>2</v>
      </c>
      <c r="D1" s="14" t="s">
        <v>3046</v>
      </c>
      <c r="E1" s="14" t="s">
        <v>3287</v>
      </c>
      <c r="F1" s="18" t="s">
        <v>2970</v>
      </c>
      <c r="G1" s="8" t="s">
        <v>2920</v>
      </c>
      <c r="H1" s="8" t="s">
        <v>3</v>
      </c>
      <c r="I1" s="8" t="s">
        <v>2942</v>
      </c>
      <c r="J1" s="8" t="s">
        <v>4</v>
      </c>
      <c r="K1" s="8" t="s">
        <v>5</v>
      </c>
      <c r="L1" s="8" t="s">
        <v>6</v>
      </c>
      <c r="M1" s="8" t="s">
        <v>3288</v>
      </c>
      <c r="N1" s="8" t="s">
        <v>3289</v>
      </c>
      <c r="O1" s="8" t="s">
        <v>3290</v>
      </c>
      <c r="P1" s="12" t="s">
        <v>1477</v>
      </c>
      <c r="Q1" s="12" t="s">
        <v>1478</v>
      </c>
      <c r="R1" s="12" t="s">
        <v>1479</v>
      </c>
      <c r="S1" s="12" t="s">
        <v>1480</v>
      </c>
      <c r="T1" s="12" t="s">
        <v>1481</v>
      </c>
      <c r="U1" s="12" t="s">
        <v>1482</v>
      </c>
      <c r="V1" s="12" t="s">
        <v>1483</v>
      </c>
      <c r="W1" s="12" t="s">
        <v>2927</v>
      </c>
      <c r="X1" s="12" t="s">
        <v>2928</v>
      </c>
      <c r="Y1" s="12" t="s">
        <v>2929</v>
      </c>
      <c r="Z1" s="12" t="s">
        <v>1484</v>
      </c>
      <c r="AA1" s="12" t="s">
        <v>2930</v>
      </c>
      <c r="AB1" s="12" t="s">
        <v>2931</v>
      </c>
      <c r="AC1" s="12" t="s">
        <v>2932</v>
      </c>
      <c r="AD1" s="12" t="s">
        <v>2933</v>
      </c>
      <c r="AE1" s="12" t="s">
        <v>1485</v>
      </c>
      <c r="AF1" s="9" t="s">
        <v>3047</v>
      </c>
      <c r="AG1" s="9" t="s">
        <v>2902</v>
      </c>
      <c r="AH1" s="8" t="s">
        <v>1489</v>
      </c>
      <c r="AI1" s="25" t="s">
        <v>2884</v>
      </c>
      <c r="AJ1" s="25" t="s">
        <v>2885</v>
      </c>
      <c r="AK1" s="25" t="s">
        <v>2886</v>
      </c>
      <c r="AL1" s="25" t="s">
        <v>2887</v>
      </c>
      <c r="AM1" s="25" t="s">
        <v>2888</v>
      </c>
      <c r="AN1" s="25" t="s">
        <v>2889</v>
      </c>
      <c r="AO1" s="25" t="s">
        <v>2890</v>
      </c>
      <c r="AP1" s="25" t="s">
        <v>3048</v>
      </c>
      <c r="AQ1" s="25" t="s">
        <v>3049</v>
      </c>
      <c r="AR1" s="25" t="s">
        <v>3050</v>
      </c>
      <c r="AS1" s="25" t="s">
        <v>2891</v>
      </c>
      <c r="AT1" s="25" t="s">
        <v>3051</v>
      </c>
      <c r="AU1" s="25" t="s">
        <v>3052</v>
      </c>
      <c r="AV1" s="25" t="s">
        <v>3053</v>
      </c>
      <c r="AW1" s="25" t="s">
        <v>3054</v>
      </c>
      <c r="AX1" s="25" t="s">
        <v>2892</v>
      </c>
      <c r="AY1" s="23" t="s">
        <v>2893</v>
      </c>
      <c r="AZ1" s="23" t="s">
        <v>2894</v>
      </c>
      <c r="BA1" s="23" t="s">
        <v>2895</v>
      </c>
      <c r="BB1" s="23" t="s">
        <v>2896</v>
      </c>
      <c r="BC1" s="23" t="s">
        <v>2897</v>
      </c>
      <c r="BD1" s="23" t="s">
        <v>2898</v>
      </c>
      <c r="BE1" s="23" t="s">
        <v>2899</v>
      </c>
      <c r="BF1" s="23" t="s">
        <v>3055</v>
      </c>
      <c r="BG1" s="23" t="s">
        <v>3056</v>
      </c>
      <c r="BH1" s="23" t="s">
        <v>3057</v>
      </c>
      <c r="BI1" s="23" t="s">
        <v>2900</v>
      </c>
      <c r="BJ1" s="23" t="s">
        <v>3058</v>
      </c>
      <c r="BK1" s="23" t="s">
        <v>3059</v>
      </c>
      <c r="BL1" s="23" t="s">
        <v>3060</v>
      </c>
      <c r="BM1" s="23" t="s">
        <v>3061</v>
      </c>
      <c r="BN1" s="23" t="s">
        <v>2901</v>
      </c>
      <c r="BO1" s="21" t="s">
        <v>3271</v>
      </c>
      <c r="BP1" s="21" t="s">
        <v>3272</v>
      </c>
      <c r="BQ1" s="21" t="s">
        <v>3273</v>
      </c>
      <c r="BR1" s="21" t="s">
        <v>3274</v>
      </c>
      <c r="BS1" s="21" t="s">
        <v>3275</v>
      </c>
      <c r="BT1" s="21" t="s">
        <v>3276</v>
      </c>
      <c r="BU1" s="21" t="s">
        <v>3277</v>
      </c>
      <c r="BV1" s="21" t="s">
        <v>3278</v>
      </c>
      <c r="BW1" s="21" t="s">
        <v>3279</v>
      </c>
      <c r="BX1" s="21" t="s">
        <v>3280</v>
      </c>
      <c r="BY1" s="21" t="s">
        <v>3281</v>
      </c>
      <c r="BZ1" s="21" t="s">
        <v>3282</v>
      </c>
      <c r="CA1" s="21" t="s">
        <v>3283</v>
      </c>
      <c r="CB1" s="21" t="s">
        <v>3284</v>
      </c>
      <c r="CC1" s="21" t="s">
        <v>3285</v>
      </c>
      <c r="CD1" s="21" t="s">
        <v>3286</v>
      </c>
    </row>
    <row r="2" spans="1:82" customFormat="1">
      <c r="A2">
        <v>1</v>
      </c>
      <c r="B2" t="s">
        <v>7</v>
      </c>
      <c r="C2" t="s">
        <v>8</v>
      </c>
      <c r="D2" s="15"/>
      <c r="E2" s="15">
        <f>COUNTIF($D$1:$D$5000,D2)</f>
        <v>0</v>
      </c>
      <c r="F2" s="16" t="s">
        <v>2980</v>
      </c>
      <c r="G2" t="s">
        <v>972</v>
      </c>
      <c r="H2" t="s">
        <v>974</v>
      </c>
      <c r="I2" t="e">
        <v>#N/A</v>
      </c>
      <c r="J2" t="s">
        <v>9</v>
      </c>
      <c r="K2" s="1">
        <v>26.744489205543601</v>
      </c>
      <c r="L2" s="1">
        <v>119.638662615537</v>
      </c>
      <c r="M2" s="1" t="str">
        <f>VLOOKUP($F2,'[1]capi for highway network'!$D$1:$L$36,3,0)</f>
        <v>capi Fujian</v>
      </c>
      <c r="N2" s="1">
        <f>VLOOKUP($F2,'[1]capi for highway network'!$D$1:$L$36,7,0)</f>
        <v>26.074477999999999</v>
      </c>
      <c r="O2" s="1">
        <f>VLOOKUP($F2,'[1]capi for highway network'!$D$1:$L$36,8,0)</f>
        <v>119.296482</v>
      </c>
      <c r="P2" s="13">
        <f>IF(AI2&gt;(AY2+BO2),AI2,(AY2+BO2))</f>
        <v>4.3215999999999997E-2</v>
      </c>
      <c r="Q2" s="13">
        <f t="shared" ref="Q2:AE2" si="0">IF(AJ2&gt;(AZ2+BP2),AJ2,(AZ2+BP2))</f>
        <v>4.3215999999999997E-2</v>
      </c>
      <c r="R2" s="13">
        <f t="shared" si="0"/>
        <v>4.3215999999999997E-2</v>
      </c>
      <c r="S2" s="13">
        <f t="shared" si="0"/>
        <v>0.42942799999999998</v>
      </c>
      <c r="T2" s="13">
        <f t="shared" si="0"/>
        <v>0.42942799999999998</v>
      </c>
      <c r="U2" s="13">
        <f t="shared" si="0"/>
        <v>0.42942799999999998</v>
      </c>
      <c r="V2" s="13">
        <f t="shared" si="0"/>
        <v>0.42942799999999998</v>
      </c>
      <c r="W2" s="13">
        <f t="shared" si="0"/>
        <v>0.42942799999999998</v>
      </c>
      <c r="X2" s="13">
        <f t="shared" si="0"/>
        <v>0.42942799999999998</v>
      </c>
      <c r="Y2" s="13">
        <f t="shared" si="0"/>
        <v>0.42942799999999998</v>
      </c>
      <c r="Z2" s="13">
        <f t="shared" si="0"/>
        <v>0.42942799999999998</v>
      </c>
      <c r="AA2" s="13">
        <f t="shared" si="0"/>
        <v>0.42942799999999998</v>
      </c>
      <c r="AB2" s="13">
        <f t="shared" si="0"/>
        <v>0.42942799999999998</v>
      </c>
      <c r="AC2" s="13">
        <f t="shared" si="0"/>
        <v>0.42942799999999998</v>
      </c>
      <c r="AD2" s="13">
        <f t="shared" si="0"/>
        <v>0.42942799999999998</v>
      </c>
      <c r="AE2" s="13">
        <f t="shared" si="0"/>
        <v>0.42942799999999998</v>
      </c>
      <c r="AF2">
        <f>IF(SUM(P2:AE2)&gt;0,1,0)</f>
        <v>1</v>
      </c>
      <c r="AI2" s="26">
        <f>IF(ISNUMBER(VLOOKUP($B2,'kpler max capa'!$A$1:$Q$263,2,0)),VLOOKUP($B2,'kpler max capa'!$A$1:$Q$263,2,0),0)</f>
        <v>4.3215999999999997E-2</v>
      </c>
      <c r="AJ2" s="26">
        <f>IF(ISNUMBER(VLOOKUP($B2,'kpler max capa'!$A$1:$Q$263,3,0)),VLOOKUP($B2,'kpler max capa'!$A$1:$Q$263,3,0),0)</f>
        <v>4.3215999999999997E-2</v>
      </c>
      <c r="AK2" s="26">
        <f>IF(ISNUMBER(VLOOKUP($B2,'kpler max capa'!$A$1:$Q$263,4,0)),VLOOKUP($B2,'kpler max capa'!$A$1:$Q$263,4,0),0)</f>
        <v>4.3215999999999997E-2</v>
      </c>
      <c r="AL2" s="26">
        <f>IF(ISNUMBER(VLOOKUP($B2,'kpler max capa'!$A$1:$Q$263,5,0)),VLOOKUP($B2,'kpler max capa'!$A$1:$Q$263,5,0),0)</f>
        <v>0.42942799999999998</v>
      </c>
      <c r="AM2" s="26">
        <f>IF(ISNUMBER(VLOOKUP($B2,'kpler max capa'!$A$1:$Q$263,6,0)),VLOOKUP($B2,'kpler max capa'!$A$1:$Q$263,6,0),0)</f>
        <v>0.42942799999999998</v>
      </c>
      <c r="AN2" s="26">
        <f>IF(ISNUMBER(VLOOKUP($B2,'kpler max capa'!$A$1:$Q$263,7,0)),VLOOKUP($B2,'kpler max capa'!$A$1:$Q$263,7,0),0)</f>
        <v>0.42942799999999998</v>
      </c>
      <c r="AO2" s="26">
        <f>IF(ISNUMBER(VLOOKUP($B2,'kpler max capa'!$A$1:$Q$263,8,0)),VLOOKUP($B2,'kpler max capa'!$A$1:$Q$263,8,0),0)</f>
        <v>0.42942799999999998</v>
      </c>
      <c r="AP2" s="26">
        <f>IF(ISNUMBER(VLOOKUP($B2,'kpler max capa'!$A$1:$Q$263,8,0)),VLOOKUP($B2,'kpler max capa'!$A$1:$Q$263,9,0),0)</f>
        <v>0.42942799999999998</v>
      </c>
      <c r="AQ2" s="26">
        <f>IF(ISNUMBER(VLOOKUP($B2,'kpler max capa'!$A$1:$Q$263,8,0)),VLOOKUP($B2,'kpler max capa'!$A$1:$Q$263,10,0),0)</f>
        <v>0.42942799999999998</v>
      </c>
      <c r="AR2" s="26">
        <f>IF(ISNUMBER(VLOOKUP($B2,'kpler max capa'!$A$1:$Q$263,8,0)),VLOOKUP($B2,'kpler max capa'!$A$1:$Q$263,11,0),0)</f>
        <v>0.42942799999999998</v>
      </c>
      <c r="AS2" s="26">
        <f>IF(ISNUMBER(VLOOKUP($B2,'kpler max capa'!$A$1:$Q$263,9,0)),VLOOKUP($B2,'kpler max capa'!$A$1:$Q$263,12,0),0)</f>
        <v>0.42942799999999998</v>
      </c>
      <c r="AT2" s="26">
        <f>IF(ISNUMBER(VLOOKUP($B2,'kpler max capa'!$A$1:$Q$263,9,0)),VLOOKUP($B2,'kpler max capa'!$A$1:$Q$263,13,0),0)</f>
        <v>0.42942799999999998</v>
      </c>
      <c r="AU2" s="26">
        <f>IF(ISNUMBER(VLOOKUP($B2,'kpler max capa'!$A$1:$Q$263,9,0)),VLOOKUP($B2,'kpler max capa'!$A$1:$Q$263,14,0),0)</f>
        <v>0.42942799999999998</v>
      </c>
      <c r="AV2" s="26">
        <f>IF(ISNUMBER(VLOOKUP($B2,'kpler max capa'!$A$1:$Q$263,9,0)),VLOOKUP($B2,'kpler max capa'!$A$1:$Q$263,15,0),0)</f>
        <v>0.42942799999999998</v>
      </c>
      <c r="AW2" s="26">
        <f>IF(ISNUMBER(VLOOKUP($B2,'kpler max capa'!$A$1:$Q$263,9,0)),VLOOKUP($B2,'kpler max capa'!$A$1:$Q$263,16,0),0)</f>
        <v>0.42942799999999998</v>
      </c>
      <c r="AX2" s="26">
        <f>IF(ISNUMBER(VLOOKUP($B2,'kpler max capa'!$A$1:$Q$263,10,0)),VLOOKUP($B2,'kpler max capa'!$A$1:$Q$263,17,0),0)</f>
        <v>0.42942799999999998</v>
      </c>
      <c r="AY2" s="24">
        <f>IF(ISNUMBER(VLOOKUP($C2,'pp port max capa'!$A$1:$Q$500,2,0)),VLOOKUP($C2,'pp port max capa'!$A$1:$Q$500,2,0),0)</f>
        <v>0</v>
      </c>
      <c r="AZ2" s="24">
        <f>IF(ISNUMBER(VLOOKUP($C2,'pp port max capa'!$A$1:$Q$500,3,0)),VLOOKUP($C2,'pp port max capa'!$A$1:$Q$500,3,0),0)</f>
        <v>0</v>
      </c>
      <c r="BA2" s="24">
        <f>IF(ISNUMBER(VLOOKUP($C2,'pp port max capa'!$A$1:$Q$500,4,0)),VLOOKUP($C2,'pp port max capa'!$A$1:$Q$500,4,0),0)</f>
        <v>0</v>
      </c>
      <c r="BB2" s="24">
        <f>IF(ISNUMBER(VLOOKUP($C2,'pp port max capa'!$A$1:$Q$500,5,0)),VLOOKUP($C2,'pp port max capa'!$A$1:$Q$500,5,0),0)</f>
        <v>0</v>
      </c>
      <c r="BC2" s="24">
        <f>IF(ISNUMBER(VLOOKUP($C2,'pp port max capa'!$A$1:$Q$500,6,0)),VLOOKUP($C2,'pp port max capa'!$A$1:$Q$500,6,0),0)</f>
        <v>0</v>
      </c>
      <c r="BD2" s="24">
        <f>IF(ISNUMBER(VLOOKUP($C2,'pp port max capa'!$A$1:$Q$500,7,0)),VLOOKUP($C2,'pp port max capa'!$A$1:$Q$500,7,0),0)</f>
        <v>0</v>
      </c>
      <c r="BE2" s="24">
        <f>IF(ISNUMBER(VLOOKUP($C2,'pp port max capa'!$A$1:$Q$500,8,0)),VLOOKUP($C2,'pp port max capa'!$A$1:$Q$500,8,0),0)</f>
        <v>0</v>
      </c>
      <c r="BF2" s="24">
        <f>IF(ISNUMBER(VLOOKUP($C2,'pp port max capa'!$A$1:$Q$500,9,0)),VLOOKUP($C2,'pp port max capa'!$A$1:$Q$500,9,0),0)</f>
        <v>0</v>
      </c>
      <c r="BG2" s="24">
        <f>IF(ISNUMBER(VLOOKUP($C2,'pp port max capa'!$A$1:$Q$500,10,0)),VLOOKUP($C2,'pp port max capa'!$A$1:$Q$500,10,0),0)</f>
        <v>0</v>
      </c>
      <c r="BH2" s="24">
        <f>IF(ISNUMBER(VLOOKUP($C2,'pp port max capa'!$A$1:$Q$500,11,0)),VLOOKUP($C2,'pp port max capa'!$A$1:$Q$500,11,0),0)</f>
        <v>0</v>
      </c>
      <c r="BI2" s="24">
        <f>IF(ISNUMBER(VLOOKUP($C2,'pp port max capa'!$A$1:$Q$500,12,0)),VLOOKUP($C2,'pp port max capa'!$A$1:$Q$500,12,0),0)</f>
        <v>0</v>
      </c>
      <c r="BJ2" s="24">
        <f>IF(ISNUMBER(VLOOKUP($C2,'pp port max capa'!$A$1:$Q$500,13,0)),VLOOKUP($C2,'pp port max capa'!$A$1:$Q$500,13,0),0)</f>
        <v>0</v>
      </c>
      <c r="BK2" s="24">
        <f>IF(ISNUMBER(VLOOKUP($C2,'pp port max capa'!$A$1:$Q$500,14,0)),VLOOKUP($C2,'pp port max capa'!$A$1:$Q$500,14,0),0)</f>
        <v>0</v>
      </c>
      <c r="BL2" s="24">
        <f>IF(ISNUMBER(VLOOKUP($C2,'pp port max capa'!$A$1:$Q$500,15,0)),VLOOKUP($C2,'pp port max capa'!$A$1:$Q$500,15,0),0)</f>
        <v>0</v>
      </c>
      <c r="BM2" s="24">
        <f>IF(ISNUMBER(VLOOKUP($C2,'pp port max capa'!$A$1:$Q$500,16,0)),VLOOKUP($C2,'pp port max capa'!$A$1:$Q$500,16,0),0)</f>
        <v>0</v>
      </c>
      <c r="BN2" s="24">
        <f>IF(ISNUMBER(VLOOKUP($C2,'pp port max capa'!$A$1:$Q$500,17,0)),VLOOKUP($C2,'pp port max capa'!$A$1:$Q$500,17,0),0)</f>
        <v>0</v>
      </c>
      <c r="BO2" s="22">
        <f>IF(ISNUMBER(VLOOKUP($C2,'stpl port max capa'!$A$1:$Q$500,2,0)),VLOOKUP($C2,'stpl port max capa'!$A$1:$Q$500,2,0),0)</f>
        <v>0</v>
      </c>
      <c r="BP2" s="22">
        <f>IF(ISNUMBER(VLOOKUP($C2,'stpl port max capa'!$A$1:$Q$500,3,0)),VLOOKUP($C2,'stpl port max capa'!$A$1:$Q$500,3,0),0)</f>
        <v>0</v>
      </c>
      <c r="BQ2" s="22">
        <f>IF(ISNUMBER(VLOOKUP($C2,'stpl port max capa'!$A$1:$Q$500,4,0)),VLOOKUP($C2,'stpl port max capa'!$A$1:$Q$500,4,0),0)</f>
        <v>0</v>
      </c>
      <c r="BR2" s="22">
        <f>IF(ISNUMBER(VLOOKUP($C2,'stpl port max capa'!$A$1:$Q$500,5,0)),VLOOKUP($C2,'stpl port max capa'!$A$1:$Q$500,5,0),0)</f>
        <v>0</v>
      </c>
      <c r="BS2" s="22">
        <f>IF(ISNUMBER(VLOOKUP($C2,'stpl port max capa'!$A$1:$Q$500,6,0)),VLOOKUP($C2,'stpl port max capa'!$A$1:$Q$500,6,0),0)</f>
        <v>0</v>
      </c>
      <c r="BT2" s="22">
        <f>IF(ISNUMBER(VLOOKUP($C2,'stpl port max capa'!$A$1:$Q$500,7,0)),VLOOKUP($C2,'stpl port max capa'!$A$1:$Q$500,7,0),0)</f>
        <v>0</v>
      </c>
      <c r="BU2" s="22">
        <f>IF(ISNUMBER(VLOOKUP($C2,'stpl port max capa'!$A$1:$Q$500,8,0)),VLOOKUP($C2,'stpl port max capa'!$A$1:$Q$500,8,0),0)</f>
        <v>0</v>
      </c>
      <c r="BV2" s="22">
        <f>IF(ISNUMBER(VLOOKUP($C2,'stpl port max capa'!$A$1:$Q$500,9,0)),VLOOKUP($C2,'stpl port max capa'!$A$1:$Q$500,9,0),0)</f>
        <v>0</v>
      </c>
      <c r="BW2" s="22">
        <f>IF(ISNUMBER(VLOOKUP($C2,'stpl port max capa'!$A$1:$Q$500,10,0)),VLOOKUP($C2,'stpl port max capa'!$A$1:$Q$500,10,0),0)</f>
        <v>0</v>
      </c>
      <c r="BX2" s="22">
        <f>IF(ISNUMBER(VLOOKUP($C2,'stpl port max capa'!$A$1:$Q$500,11,0)),VLOOKUP($C2,'stpl port max capa'!$A$1:$Q$500,11,0),0)</f>
        <v>0</v>
      </c>
      <c r="BY2" s="22">
        <f>IF(ISNUMBER(VLOOKUP($C2,'stpl port max capa'!$A$1:$Q$500,12,0)),VLOOKUP($C2,'stpl port max capa'!$A$1:$Q$500,12,0),0)</f>
        <v>0</v>
      </c>
      <c r="BZ2" s="22">
        <f>IF(ISNUMBER(VLOOKUP($C2,'stpl port max capa'!$A$1:$Q$500,13,0)),VLOOKUP($C2,'stpl port max capa'!$A$1:$Q$500,13,0),0)</f>
        <v>0</v>
      </c>
      <c r="CA2" s="22">
        <f>IF(ISNUMBER(VLOOKUP($C2,'stpl port max capa'!$A$1:$Q$500,14,0)),VLOOKUP($C2,'stpl port max capa'!$A$1:$Q$500,14,0),0)</f>
        <v>0</v>
      </c>
      <c r="CB2" s="22">
        <f>IF(ISNUMBER(VLOOKUP($C2,'stpl port max capa'!$A$1:$Q$500,15,0)),VLOOKUP($C2,'stpl port max capa'!$A$1:$Q$500,15,0),0)</f>
        <v>0</v>
      </c>
      <c r="CC2" s="22">
        <f>IF(ISNUMBER(VLOOKUP($C2,'stpl port max capa'!$A$1:$Q$500,16,0)),VLOOKUP($C2,'stpl port max capa'!$A$1:$Q$500,16,0),0)</f>
        <v>0</v>
      </c>
      <c r="CD2" s="22">
        <f>IF(ISNUMBER(VLOOKUP($C2,'stpl port max capa'!$A$1:$Q$500,17,0)),VLOOKUP($C2,'stpl port max capa'!$A$1:$Q$500,17,0),0)</f>
        <v>0</v>
      </c>
    </row>
    <row r="3" spans="1:82" customFormat="1">
      <c r="A3">
        <v>2</v>
      </c>
      <c r="B3" t="s">
        <v>10</v>
      </c>
      <c r="C3" t="s">
        <v>11</v>
      </c>
      <c r="D3" s="15" t="s">
        <v>1192</v>
      </c>
      <c r="E3" s="15">
        <f t="shared" ref="E3:E66" si="1">COUNTIF($D$1:$D$5000,D3)</f>
        <v>1</v>
      </c>
      <c r="F3" s="16" t="s">
        <v>2971</v>
      </c>
      <c r="G3" t="s">
        <v>972</v>
      </c>
      <c r="H3" t="s">
        <v>975</v>
      </c>
      <c r="I3" t="s">
        <v>2943</v>
      </c>
      <c r="J3" t="s">
        <v>12</v>
      </c>
      <c r="K3" s="1">
        <v>31.4624978620419</v>
      </c>
      <c r="L3" s="1">
        <v>121.416414147041</v>
      </c>
      <c r="M3" s="1" t="str">
        <f>VLOOKUP($F3,'[1]capi for highway network'!$D$1:$L$36,3,0)</f>
        <v>capi Shanghai</v>
      </c>
      <c r="N3" s="1">
        <f>VLOOKUP($F3,'[1]capi for highway network'!$D$1:$L$36,7,0)</f>
        <v>31.230416000000002</v>
      </c>
      <c r="O3" s="1">
        <f>VLOOKUP($F3,'[1]capi for highway network'!$D$1:$L$36,8,0)</f>
        <v>121.47370100000001</v>
      </c>
      <c r="P3" s="13">
        <f t="shared" ref="P3:P66" si="2">IF(AI3&gt;(AY3+BO3),AI3,(AY3+BO3))</f>
        <v>29.71698631326165</v>
      </c>
      <c r="Q3" s="13">
        <f t="shared" ref="Q3:Q66" si="3">IF(AJ3&gt;(AZ3+BP3),AJ3,(AZ3+BP3))</f>
        <v>29.71698631326165</v>
      </c>
      <c r="R3" s="13">
        <f t="shared" ref="R3:R66" si="4">IF(AK3&gt;(BA3+BQ3),AK3,(BA3+BQ3))</f>
        <v>29.71698631326165</v>
      </c>
      <c r="S3" s="13">
        <f t="shared" ref="S3:S66" si="5">IF(AL3&gt;(BB3+BR3),AL3,(BB3+BR3))</f>
        <v>29.71698631326165</v>
      </c>
      <c r="T3" s="13">
        <f t="shared" ref="T3:T66" si="6">IF(AM3&gt;(BC3+BS3),AM3,(BC3+BS3))</f>
        <v>29.71698631326165</v>
      </c>
      <c r="U3" s="13">
        <f t="shared" ref="U3:U66" si="7">IF(AN3&gt;(BD3+BT3),AN3,(BD3+BT3))</f>
        <v>25.858020551810036</v>
      </c>
      <c r="V3" s="13">
        <f t="shared" ref="V3:V66" si="8">IF(AO3&gt;(BE3+BU3),AO3,(BE3+BU3))</f>
        <v>25.858020551810036</v>
      </c>
      <c r="W3" s="13">
        <f t="shared" ref="W3:W66" si="9">IF(AP3&gt;(BF3+BV3),AP3,(BF3+BV3))</f>
        <v>25.858020551810036</v>
      </c>
      <c r="X3" s="13">
        <f t="shared" ref="X3:X66" si="10">IF(AQ3&gt;(BG3+BW3),AQ3,(BG3+BW3))</f>
        <v>25.858020551810036</v>
      </c>
      <c r="Y3" s="13">
        <f t="shared" ref="Y3:Y66" si="11">IF(AR3&gt;(BH3+BX3),AR3,(BH3+BX3))</f>
        <v>25.858020551810036</v>
      </c>
      <c r="Z3" s="13">
        <f t="shared" ref="Z3:Z66" si="12">IF(AS3&gt;(BI3+BY3),AS3,(BI3+BY3))</f>
        <v>25.858020551810036</v>
      </c>
      <c r="AA3" s="13">
        <f t="shared" ref="AA3:AA66" si="13">IF(AT3&gt;(BJ3+BZ3),AT3,(BJ3+BZ3))</f>
        <v>25.858020551810036</v>
      </c>
      <c r="AB3" s="13">
        <f t="shared" ref="AB3:AB66" si="14">IF(AU3&gt;(BK3+CA3),AU3,(BK3+CA3))</f>
        <v>25.858020551810036</v>
      </c>
      <c r="AC3" s="13">
        <f t="shared" ref="AC3:AC66" si="15">IF(AV3&gt;(BL3+CB3),AV3,(BL3+CB3))</f>
        <v>24</v>
      </c>
      <c r="AD3" s="13">
        <f t="shared" ref="AD3:AD66" si="16">IF(AW3&gt;(BM3+CC3),AW3,(BM3+CC3))</f>
        <v>24</v>
      </c>
      <c r="AE3" s="13">
        <f t="shared" ref="AE3:AE66" si="17">IF(AX3&gt;(BN3+CD3),AX3,(BN3+CD3))</f>
        <v>24</v>
      </c>
      <c r="AF3">
        <f t="shared" ref="AF3:AF65" si="18">IF(SUM(P3:AE3)&gt;0,1,0)</f>
        <v>1</v>
      </c>
      <c r="AI3" s="26">
        <f>IF(ISNUMBER(VLOOKUP($B3,'kpler max capa'!$A$1:$Q$263,2,0)),VLOOKUP($B3,'kpler max capa'!$A$1:$Q$263,2,0),0)</f>
        <v>1.3678840000000001</v>
      </c>
      <c r="AJ3" s="26">
        <f>IF(ISNUMBER(VLOOKUP($B3,'kpler max capa'!$A$1:$Q$263,3,0)),VLOOKUP($B3,'kpler max capa'!$A$1:$Q$263,3,0),0)</f>
        <v>1.3678840000000001</v>
      </c>
      <c r="AK3" s="26">
        <f>IF(ISNUMBER(VLOOKUP($B3,'kpler max capa'!$A$1:$Q$263,4,0)),VLOOKUP($B3,'kpler max capa'!$A$1:$Q$263,4,0),0)</f>
        <v>1.3678840000000001</v>
      </c>
      <c r="AL3" s="26">
        <f>IF(ISNUMBER(VLOOKUP($B3,'kpler max capa'!$A$1:$Q$263,5,0)),VLOOKUP($B3,'kpler max capa'!$A$1:$Q$263,5,0),0)</f>
        <v>2.125696</v>
      </c>
      <c r="AM3" s="26">
        <f>IF(ISNUMBER(VLOOKUP($B3,'kpler max capa'!$A$1:$Q$263,6,0)),VLOOKUP($B3,'kpler max capa'!$A$1:$Q$263,6,0),0)</f>
        <v>2.125696</v>
      </c>
      <c r="AN3" s="26">
        <f>IF(ISNUMBER(VLOOKUP($B3,'kpler max capa'!$A$1:$Q$263,7,0)),VLOOKUP($B3,'kpler max capa'!$A$1:$Q$263,7,0),0)</f>
        <v>4.2294359999999998</v>
      </c>
      <c r="AO3" s="26">
        <f>IF(ISNUMBER(VLOOKUP($B3,'kpler max capa'!$A$1:$Q$263,8,0)),VLOOKUP($B3,'kpler max capa'!$A$1:$Q$263,8,0),0)</f>
        <v>4.2294359999999998</v>
      </c>
      <c r="AP3" s="26">
        <f>IF(ISNUMBER(VLOOKUP($B3,'kpler max capa'!$A$1:$Q$263,8,0)),VLOOKUP($B3,'kpler max capa'!$A$1:$Q$263,9,0),0)</f>
        <v>4.2294359999999998</v>
      </c>
      <c r="AQ3" s="26">
        <f>IF(ISNUMBER(VLOOKUP($B3,'kpler max capa'!$A$1:$Q$263,8,0)),VLOOKUP($B3,'kpler max capa'!$A$1:$Q$263,10,0),0)</f>
        <v>4.2294359999999998</v>
      </c>
      <c r="AR3" s="26">
        <f>IF(ISNUMBER(VLOOKUP($B3,'kpler max capa'!$A$1:$Q$263,8,0)),VLOOKUP($B3,'kpler max capa'!$A$1:$Q$263,11,0),0)</f>
        <v>4.2294359999999998</v>
      </c>
      <c r="AS3" s="26">
        <f>IF(ISNUMBER(VLOOKUP($B3,'kpler max capa'!$A$1:$Q$263,9,0)),VLOOKUP($B3,'kpler max capa'!$A$1:$Q$263,12,0),0)</f>
        <v>4.2294359999999998</v>
      </c>
      <c r="AT3" s="26">
        <f>IF(ISNUMBER(VLOOKUP($B3,'kpler max capa'!$A$1:$Q$263,9,0)),VLOOKUP($B3,'kpler max capa'!$A$1:$Q$263,13,0),0)</f>
        <v>4.2294359999999998</v>
      </c>
      <c r="AU3" s="26">
        <f>IF(ISNUMBER(VLOOKUP($B3,'kpler max capa'!$A$1:$Q$263,9,0)),VLOOKUP($B3,'kpler max capa'!$A$1:$Q$263,14,0),0)</f>
        <v>4.2294359999999998</v>
      </c>
      <c r="AV3" s="26">
        <f>IF(ISNUMBER(VLOOKUP($B3,'kpler max capa'!$A$1:$Q$263,9,0)),VLOOKUP($B3,'kpler max capa'!$A$1:$Q$263,15,0),0)</f>
        <v>4.2294359999999998</v>
      </c>
      <c r="AW3" s="26">
        <f>IF(ISNUMBER(VLOOKUP($B3,'kpler max capa'!$A$1:$Q$263,9,0)),VLOOKUP($B3,'kpler max capa'!$A$1:$Q$263,16,0),0)</f>
        <v>4.2294359999999998</v>
      </c>
      <c r="AX3" s="26">
        <f>IF(ISNUMBER(VLOOKUP($B3,'kpler max capa'!$A$1:$Q$263,10,0)),VLOOKUP($B3,'kpler max capa'!$A$1:$Q$263,17,0),0)</f>
        <v>4.2294359999999998</v>
      </c>
      <c r="AY3" s="24">
        <f>IF(ISNUMBER(VLOOKUP($C3,'pp port max capa'!$A$1:$Q$500,2,0)),VLOOKUP($C3,'pp port max capa'!$A$1:$Q$500,2,0),0)</f>
        <v>5.7169863132616481</v>
      </c>
      <c r="AZ3" s="24">
        <f>IF(ISNUMBER(VLOOKUP($C3,'pp port max capa'!$A$1:$Q$500,3,0)),VLOOKUP($C3,'pp port max capa'!$A$1:$Q$500,3,0),0)</f>
        <v>5.7169863132616481</v>
      </c>
      <c r="BA3" s="24">
        <f>IF(ISNUMBER(VLOOKUP($C3,'pp port max capa'!$A$1:$Q$500,4,0)),VLOOKUP($C3,'pp port max capa'!$A$1:$Q$500,4,0),0)</f>
        <v>5.7169863132616481</v>
      </c>
      <c r="BB3" s="24">
        <f>IF(ISNUMBER(VLOOKUP($C3,'pp port max capa'!$A$1:$Q$500,5,0)),VLOOKUP($C3,'pp port max capa'!$A$1:$Q$500,5,0),0)</f>
        <v>5.7169863132616481</v>
      </c>
      <c r="BC3" s="24">
        <f>IF(ISNUMBER(VLOOKUP($C3,'pp port max capa'!$A$1:$Q$500,6,0)),VLOOKUP($C3,'pp port max capa'!$A$1:$Q$500,6,0),0)</f>
        <v>5.7169863132616481</v>
      </c>
      <c r="BD3" s="24">
        <f>IF(ISNUMBER(VLOOKUP($C3,'pp port max capa'!$A$1:$Q$500,7,0)),VLOOKUP($C3,'pp port max capa'!$A$1:$Q$500,7,0),0)</f>
        <v>1.8580205518100359</v>
      </c>
      <c r="BE3" s="24">
        <f>IF(ISNUMBER(VLOOKUP($C3,'pp port max capa'!$A$1:$Q$500,8,0)),VLOOKUP($C3,'pp port max capa'!$A$1:$Q$500,8,0),0)</f>
        <v>1.8580205518100359</v>
      </c>
      <c r="BF3" s="24">
        <f>IF(ISNUMBER(VLOOKUP($C3,'pp port max capa'!$A$1:$Q$500,9,0)),VLOOKUP($C3,'pp port max capa'!$A$1:$Q$500,9,0),0)</f>
        <v>1.8580205518100359</v>
      </c>
      <c r="BG3" s="24">
        <f>IF(ISNUMBER(VLOOKUP($C3,'pp port max capa'!$A$1:$Q$500,10,0)),VLOOKUP($C3,'pp port max capa'!$A$1:$Q$500,10,0),0)</f>
        <v>1.8580205518100359</v>
      </c>
      <c r="BH3" s="24">
        <f>IF(ISNUMBER(VLOOKUP($C3,'pp port max capa'!$A$1:$Q$500,11,0)),VLOOKUP($C3,'pp port max capa'!$A$1:$Q$500,11,0),0)</f>
        <v>1.8580205518100359</v>
      </c>
      <c r="BI3" s="24">
        <f>IF(ISNUMBER(VLOOKUP($C3,'pp port max capa'!$A$1:$Q$500,12,0)),VLOOKUP($C3,'pp port max capa'!$A$1:$Q$500,12,0),0)</f>
        <v>1.8580205518100359</v>
      </c>
      <c r="BJ3" s="24">
        <f>IF(ISNUMBER(VLOOKUP($C3,'pp port max capa'!$A$1:$Q$500,13,0)),VLOOKUP($C3,'pp port max capa'!$A$1:$Q$500,13,0),0)</f>
        <v>1.8580205518100359</v>
      </c>
      <c r="BK3" s="24">
        <f>IF(ISNUMBER(VLOOKUP($C3,'pp port max capa'!$A$1:$Q$500,14,0)),VLOOKUP($C3,'pp port max capa'!$A$1:$Q$500,14,0),0)</f>
        <v>1.8580205518100359</v>
      </c>
      <c r="BL3" s="24">
        <f>IF(ISNUMBER(VLOOKUP($C3,'pp port max capa'!$A$1:$Q$500,15,0)),VLOOKUP($C3,'pp port max capa'!$A$1:$Q$500,15,0),0)</f>
        <v>0</v>
      </c>
      <c r="BM3" s="24">
        <f>IF(ISNUMBER(VLOOKUP($C3,'pp port max capa'!$A$1:$Q$500,16,0)),VLOOKUP($C3,'pp port max capa'!$A$1:$Q$500,16,0),0)</f>
        <v>0</v>
      </c>
      <c r="BN3" s="24">
        <f>IF(ISNUMBER(VLOOKUP($C3,'pp port max capa'!$A$1:$Q$500,17,0)),VLOOKUP($C3,'pp port max capa'!$A$1:$Q$500,17,0),0)</f>
        <v>0</v>
      </c>
      <c r="BO3" s="22">
        <f>IF(ISNUMBER(VLOOKUP($C3,'stpl port max capa'!$A$1:$Q$500,2,0)),VLOOKUP($C3,'stpl port max capa'!$A$1:$Q$500,2,0),0)</f>
        <v>24</v>
      </c>
      <c r="BP3" s="22">
        <f>IF(ISNUMBER(VLOOKUP($C3,'stpl port max capa'!$A$1:$Q$500,3,0)),VLOOKUP($C3,'stpl port max capa'!$A$1:$Q$500,3,0),0)</f>
        <v>24</v>
      </c>
      <c r="BQ3" s="22">
        <f>IF(ISNUMBER(VLOOKUP($C3,'stpl port max capa'!$A$1:$Q$500,4,0)),VLOOKUP($C3,'stpl port max capa'!$A$1:$Q$500,4,0),0)</f>
        <v>24</v>
      </c>
      <c r="BR3" s="22">
        <f>IF(ISNUMBER(VLOOKUP($C3,'stpl port max capa'!$A$1:$Q$500,5,0)),VLOOKUP($C3,'stpl port max capa'!$A$1:$Q$500,5,0),0)</f>
        <v>24</v>
      </c>
      <c r="BS3" s="22">
        <f>IF(ISNUMBER(VLOOKUP($C3,'stpl port max capa'!$A$1:$Q$500,6,0)),VLOOKUP($C3,'stpl port max capa'!$A$1:$Q$500,6,0),0)</f>
        <v>24</v>
      </c>
      <c r="BT3" s="22">
        <f>IF(ISNUMBER(VLOOKUP($C3,'stpl port max capa'!$A$1:$Q$500,7,0)),VLOOKUP($C3,'stpl port max capa'!$A$1:$Q$500,7,0),0)</f>
        <v>24</v>
      </c>
      <c r="BU3" s="22">
        <f>IF(ISNUMBER(VLOOKUP($C3,'stpl port max capa'!$A$1:$Q$500,8,0)),VLOOKUP($C3,'stpl port max capa'!$A$1:$Q$500,8,0),0)</f>
        <v>24</v>
      </c>
      <c r="BV3" s="22">
        <f>IF(ISNUMBER(VLOOKUP($C3,'stpl port max capa'!$A$1:$Q$500,9,0)),VLOOKUP($C3,'stpl port max capa'!$A$1:$Q$500,9,0),0)</f>
        <v>24</v>
      </c>
      <c r="BW3" s="22">
        <f>IF(ISNUMBER(VLOOKUP($C3,'stpl port max capa'!$A$1:$Q$500,10,0)),VLOOKUP($C3,'stpl port max capa'!$A$1:$Q$500,10,0),0)</f>
        <v>24</v>
      </c>
      <c r="BX3" s="22">
        <f>IF(ISNUMBER(VLOOKUP($C3,'stpl port max capa'!$A$1:$Q$500,11,0)),VLOOKUP($C3,'stpl port max capa'!$A$1:$Q$500,11,0),0)</f>
        <v>24</v>
      </c>
      <c r="BY3" s="22">
        <f>IF(ISNUMBER(VLOOKUP($C3,'stpl port max capa'!$A$1:$Q$500,12,0)),VLOOKUP($C3,'stpl port max capa'!$A$1:$Q$500,12,0),0)</f>
        <v>24</v>
      </c>
      <c r="BZ3" s="22">
        <f>IF(ISNUMBER(VLOOKUP($C3,'stpl port max capa'!$A$1:$Q$500,13,0)),VLOOKUP($C3,'stpl port max capa'!$A$1:$Q$500,13,0),0)</f>
        <v>24</v>
      </c>
      <c r="CA3" s="22">
        <f>IF(ISNUMBER(VLOOKUP($C3,'stpl port max capa'!$A$1:$Q$500,14,0)),VLOOKUP($C3,'stpl port max capa'!$A$1:$Q$500,14,0),0)</f>
        <v>24</v>
      </c>
      <c r="CB3" s="22">
        <f>IF(ISNUMBER(VLOOKUP($C3,'stpl port max capa'!$A$1:$Q$500,15,0)),VLOOKUP($C3,'stpl port max capa'!$A$1:$Q$500,15,0),0)</f>
        <v>24</v>
      </c>
      <c r="CC3" s="22">
        <f>IF(ISNUMBER(VLOOKUP($C3,'stpl port max capa'!$A$1:$Q$500,16,0)),VLOOKUP($C3,'stpl port max capa'!$A$1:$Q$500,16,0),0)</f>
        <v>24</v>
      </c>
      <c r="CD3" s="22">
        <f>IF(ISNUMBER(VLOOKUP($C3,'stpl port max capa'!$A$1:$Q$500,17,0)),VLOOKUP($C3,'stpl port max capa'!$A$1:$Q$500,17,0),0)</f>
        <v>24</v>
      </c>
    </row>
    <row r="4" spans="1:82" customFormat="1">
      <c r="A4">
        <v>3</v>
      </c>
      <c r="B4" t="s">
        <v>13</v>
      </c>
      <c r="C4" t="s">
        <v>14</v>
      </c>
      <c r="D4" s="15" t="s">
        <v>1193</v>
      </c>
      <c r="E4" s="15">
        <f t="shared" si="1"/>
        <v>1</v>
      </c>
      <c r="F4" s="16" t="s">
        <v>2972</v>
      </c>
      <c r="G4" t="s">
        <v>972</v>
      </c>
      <c r="H4" t="s">
        <v>976</v>
      </c>
      <c r="I4" t="s">
        <v>2943</v>
      </c>
      <c r="J4" t="s">
        <v>15</v>
      </c>
      <c r="K4" s="1">
        <v>21.0725214029796</v>
      </c>
      <c r="L4" s="1">
        <v>110.49500407443701</v>
      </c>
      <c r="M4" s="1" t="str">
        <f>VLOOKUP($F4,'[1]capi for highway network'!$D$1:$L$36,3,0)</f>
        <v>capi Guangdong</v>
      </c>
      <c r="N4" s="1">
        <f>VLOOKUP($F4,'[1]capi for highway network'!$D$1:$L$36,7,0)</f>
        <v>23.129110000000001</v>
      </c>
      <c r="O4" s="1">
        <f>VLOOKUP($F4,'[1]capi for highway network'!$D$1:$L$36,8,0)</f>
        <v>113.264385</v>
      </c>
      <c r="P4" s="13">
        <f t="shared" si="2"/>
        <v>16.605771236146953</v>
      </c>
      <c r="Q4" s="13">
        <f t="shared" si="3"/>
        <v>18.177942472293907</v>
      </c>
      <c r="R4" s="13">
        <f t="shared" si="4"/>
        <v>18.177942472293907</v>
      </c>
      <c r="S4" s="13">
        <f t="shared" si="5"/>
        <v>18.177942472293907</v>
      </c>
      <c r="T4" s="13">
        <f t="shared" si="6"/>
        <v>18.177942472293907</v>
      </c>
      <c r="U4" s="13">
        <f t="shared" si="7"/>
        <v>18.177942472293907</v>
      </c>
      <c r="V4" s="13">
        <f t="shared" si="8"/>
        <v>18.177942472293907</v>
      </c>
      <c r="W4" s="13">
        <f t="shared" si="9"/>
        <v>18.177942472293907</v>
      </c>
      <c r="X4" s="13">
        <f t="shared" si="10"/>
        <v>18.177942472293907</v>
      </c>
      <c r="Y4" s="13">
        <f t="shared" si="11"/>
        <v>18.177942472293907</v>
      </c>
      <c r="Z4" s="13">
        <f t="shared" si="12"/>
        <v>18.177942472293907</v>
      </c>
      <c r="AA4" s="13">
        <f t="shared" si="13"/>
        <v>18.177942472293907</v>
      </c>
      <c r="AB4" s="13">
        <f t="shared" si="14"/>
        <v>18.177942472293907</v>
      </c>
      <c r="AC4" s="13">
        <f t="shared" si="15"/>
        <v>18.177942472293907</v>
      </c>
      <c r="AD4" s="13">
        <f t="shared" si="16"/>
        <v>18.177942472293907</v>
      </c>
      <c r="AE4" s="13">
        <f t="shared" si="17"/>
        <v>18.177942472293907</v>
      </c>
      <c r="AF4">
        <f t="shared" si="18"/>
        <v>1</v>
      </c>
      <c r="AI4" s="26">
        <f>IF(ISNUMBER(VLOOKUP($B4,'kpler max capa'!$A$1:$Q$263,2,0)),VLOOKUP($B4,'kpler max capa'!$A$1:$Q$263,2,0),0)</f>
        <v>2.1637599999999999</v>
      </c>
      <c r="AJ4" s="26">
        <f>IF(ISNUMBER(VLOOKUP($B4,'kpler max capa'!$A$1:$Q$263,3,0)),VLOOKUP($B4,'kpler max capa'!$A$1:$Q$263,3,0),0)</f>
        <v>2.1637599999999999</v>
      </c>
      <c r="AK4" s="26">
        <f>IF(ISNUMBER(VLOOKUP($B4,'kpler max capa'!$A$1:$Q$263,4,0)),VLOOKUP($B4,'kpler max capa'!$A$1:$Q$263,4,0),0)</f>
        <v>2.1637599999999999</v>
      </c>
      <c r="AL4" s="26">
        <f>IF(ISNUMBER(VLOOKUP($B4,'kpler max capa'!$A$1:$Q$263,5,0)),VLOOKUP($B4,'kpler max capa'!$A$1:$Q$263,5,0),0)</f>
        <v>3.0643280000000002</v>
      </c>
      <c r="AM4" s="26">
        <f>IF(ISNUMBER(VLOOKUP($B4,'kpler max capa'!$A$1:$Q$263,6,0)),VLOOKUP($B4,'kpler max capa'!$A$1:$Q$263,6,0),0)</f>
        <v>3.4451040000000002</v>
      </c>
      <c r="AN4" s="26">
        <f>IF(ISNUMBER(VLOOKUP($B4,'kpler max capa'!$A$1:$Q$263,7,0)),VLOOKUP($B4,'kpler max capa'!$A$1:$Q$263,7,0),0)</f>
        <v>4.3048320000000002</v>
      </c>
      <c r="AO4" s="26">
        <f>IF(ISNUMBER(VLOOKUP($B4,'kpler max capa'!$A$1:$Q$263,8,0)),VLOOKUP($B4,'kpler max capa'!$A$1:$Q$263,8,0),0)</f>
        <v>4.3048320000000002</v>
      </c>
      <c r="AP4" s="26">
        <f>IF(ISNUMBER(VLOOKUP($B4,'kpler max capa'!$A$1:$Q$263,8,0)),VLOOKUP($B4,'kpler max capa'!$A$1:$Q$263,9,0),0)</f>
        <v>4.3048320000000002</v>
      </c>
      <c r="AQ4" s="26">
        <f>IF(ISNUMBER(VLOOKUP($B4,'kpler max capa'!$A$1:$Q$263,8,0)),VLOOKUP($B4,'kpler max capa'!$A$1:$Q$263,10,0),0)</f>
        <v>4.3048320000000002</v>
      </c>
      <c r="AR4" s="26">
        <f>IF(ISNUMBER(VLOOKUP($B4,'kpler max capa'!$A$1:$Q$263,8,0)),VLOOKUP($B4,'kpler max capa'!$A$1:$Q$263,11,0),0)</f>
        <v>4.3048320000000002</v>
      </c>
      <c r="AS4" s="26">
        <f>IF(ISNUMBER(VLOOKUP($B4,'kpler max capa'!$A$1:$Q$263,9,0)),VLOOKUP($B4,'kpler max capa'!$A$1:$Q$263,12,0),0)</f>
        <v>4.3048320000000002</v>
      </c>
      <c r="AT4" s="26">
        <f>IF(ISNUMBER(VLOOKUP($B4,'kpler max capa'!$A$1:$Q$263,9,0)),VLOOKUP($B4,'kpler max capa'!$A$1:$Q$263,13,0),0)</f>
        <v>4.3048320000000002</v>
      </c>
      <c r="AU4" s="26">
        <f>IF(ISNUMBER(VLOOKUP($B4,'kpler max capa'!$A$1:$Q$263,9,0)),VLOOKUP($B4,'kpler max capa'!$A$1:$Q$263,14,0),0)</f>
        <v>4.3048320000000002</v>
      </c>
      <c r="AV4" s="26">
        <f>IF(ISNUMBER(VLOOKUP($B4,'kpler max capa'!$A$1:$Q$263,9,0)),VLOOKUP($B4,'kpler max capa'!$A$1:$Q$263,15,0),0)</f>
        <v>4.3048320000000002</v>
      </c>
      <c r="AW4" s="26">
        <f>IF(ISNUMBER(VLOOKUP($B4,'kpler max capa'!$A$1:$Q$263,9,0)),VLOOKUP($B4,'kpler max capa'!$A$1:$Q$263,16,0),0)</f>
        <v>4.3048320000000002</v>
      </c>
      <c r="AX4" s="26">
        <f>IF(ISNUMBER(VLOOKUP($B4,'kpler max capa'!$A$1:$Q$263,10,0)),VLOOKUP($B4,'kpler max capa'!$A$1:$Q$263,17,0),0)</f>
        <v>4.3048320000000002</v>
      </c>
      <c r="AY4" s="24">
        <f>IF(ISNUMBER(VLOOKUP($C4,'pp port max capa'!$A$1:$Q$500,2,0)),VLOOKUP($C4,'pp port max capa'!$A$1:$Q$500,2,0),0)</f>
        <v>1.5721712361469531</v>
      </c>
      <c r="AZ4" s="24">
        <f>IF(ISNUMBER(VLOOKUP($C4,'pp port max capa'!$A$1:$Q$500,3,0)),VLOOKUP($C4,'pp port max capa'!$A$1:$Q$500,3,0),0)</f>
        <v>3.1443424722939062</v>
      </c>
      <c r="BA4" s="24">
        <f>IF(ISNUMBER(VLOOKUP($C4,'pp port max capa'!$A$1:$Q$500,4,0)),VLOOKUP($C4,'pp port max capa'!$A$1:$Q$500,4,0),0)</f>
        <v>3.1443424722939062</v>
      </c>
      <c r="BB4" s="24">
        <f>IF(ISNUMBER(VLOOKUP($C4,'pp port max capa'!$A$1:$Q$500,5,0)),VLOOKUP($C4,'pp port max capa'!$A$1:$Q$500,5,0),0)</f>
        <v>3.1443424722939062</v>
      </c>
      <c r="BC4" s="24">
        <f>IF(ISNUMBER(VLOOKUP($C4,'pp port max capa'!$A$1:$Q$500,6,0)),VLOOKUP($C4,'pp port max capa'!$A$1:$Q$500,6,0),0)</f>
        <v>3.1443424722939062</v>
      </c>
      <c r="BD4" s="24">
        <f>IF(ISNUMBER(VLOOKUP($C4,'pp port max capa'!$A$1:$Q$500,7,0)),VLOOKUP($C4,'pp port max capa'!$A$1:$Q$500,7,0),0)</f>
        <v>3.1443424722939062</v>
      </c>
      <c r="BE4" s="24">
        <f>IF(ISNUMBER(VLOOKUP($C4,'pp port max capa'!$A$1:$Q$500,8,0)),VLOOKUP($C4,'pp port max capa'!$A$1:$Q$500,8,0),0)</f>
        <v>3.1443424722939062</v>
      </c>
      <c r="BF4" s="24">
        <f>IF(ISNUMBER(VLOOKUP($C4,'pp port max capa'!$A$1:$Q$500,9,0)),VLOOKUP($C4,'pp port max capa'!$A$1:$Q$500,9,0),0)</f>
        <v>3.1443424722939062</v>
      </c>
      <c r="BG4" s="24">
        <f>IF(ISNUMBER(VLOOKUP($C4,'pp port max capa'!$A$1:$Q$500,10,0)),VLOOKUP($C4,'pp port max capa'!$A$1:$Q$500,10,0),0)</f>
        <v>3.1443424722939062</v>
      </c>
      <c r="BH4" s="24">
        <f>IF(ISNUMBER(VLOOKUP($C4,'pp port max capa'!$A$1:$Q$500,11,0)),VLOOKUP($C4,'pp port max capa'!$A$1:$Q$500,11,0),0)</f>
        <v>3.1443424722939062</v>
      </c>
      <c r="BI4" s="24">
        <f>IF(ISNUMBER(VLOOKUP($C4,'pp port max capa'!$A$1:$Q$500,12,0)),VLOOKUP($C4,'pp port max capa'!$A$1:$Q$500,12,0),0)</f>
        <v>3.1443424722939062</v>
      </c>
      <c r="BJ4" s="24">
        <f>IF(ISNUMBER(VLOOKUP($C4,'pp port max capa'!$A$1:$Q$500,13,0)),VLOOKUP($C4,'pp port max capa'!$A$1:$Q$500,13,0),0)</f>
        <v>3.1443424722939062</v>
      </c>
      <c r="BK4" s="24">
        <f>IF(ISNUMBER(VLOOKUP($C4,'pp port max capa'!$A$1:$Q$500,14,0)),VLOOKUP($C4,'pp port max capa'!$A$1:$Q$500,14,0),0)</f>
        <v>3.1443424722939062</v>
      </c>
      <c r="BL4" s="24">
        <f>IF(ISNUMBER(VLOOKUP($C4,'pp port max capa'!$A$1:$Q$500,15,0)),VLOOKUP($C4,'pp port max capa'!$A$1:$Q$500,15,0),0)</f>
        <v>3.1443424722939062</v>
      </c>
      <c r="BM4" s="24">
        <f>IF(ISNUMBER(VLOOKUP($C4,'pp port max capa'!$A$1:$Q$500,16,0)),VLOOKUP($C4,'pp port max capa'!$A$1:$Q$500,16,0),0)</f>
        <v>3.1443424722939062</v>
      </c>
      <c r="BN4" s="24">
        <f>IF(ISNUMBER(VLOOKUP($C4,'pp port max capa'!$A$1:$Q$500,17,0)),VLOOKUP($C4,'pp port max capa'!$A$1:$Q$500,17,0),0)</f>
        <v>3.1443424722939062</v>
      </c>
      <c r="BO4" s="22">
        <f>IF(ISNUMBER(VLOOKUP($C4,'stpl port max capa'!$A$1:$Q$500,2,0)),VLOOKUP($C4,'stpl port max capa'!$A$1:$Q$500,2,0),0)</f>
        <v>15.0336</v>
      </c>
      <c r="BP4" s="22">
        <f>IF(ISNUMBER(VLOOKUP($C4,'stpl port max capa'!$A$1:$Q$500,3,0)),VLOOKUP($C4,'stpl port max capa'!$A$1:$Q$500,3,0),0)</f>
        <v>15.0336</v>
      </c>
      <c r="BQ4" s="22">
        <f>IF(ISNUMBER(VLOOKUP($C4,'stpl port max capa'!$A$1:$Q$500,4,0)),VLOOKUP($C4,'stpl port max capa'!$A$1:$Q$500,4,0),0)</f>
        <v>15.0336</v>
      </c>
      <c r="BR4" s="22">
        <f>IF(ISNUMBER(VLOOKUP($C4,'stpl port max capa'!$A$1:$Q$500,5,0)),VLOOKUP($C4,'stpl port max capa'!$A$1:$Q$500,5,0),0)</f>
        <v>15.0336</v>
      </c>
      <c r="BS4" s="22">
        <f>IF(ISNUMBER(VLOOKUP($C4,'stpl port max capa'!$A$1:$Q$500,6,0)),VLOOKUP($C4,'stpl port max capa'!$A$1:$Q$500,6,0),0)</f>
        <v>15.0336</v>
      </c>
      <c r="BT4" s="22">
        <f>IF(ISNUMBER(VLOOKUP($C4,'stpl port max capa'!$A$1:$Q$500,7,0)),VLOOKUP($C4,'stpl port max capa'!$A$1:$Q$500,7,0),0)</f>
        <v>15.0336</v>
      </c>
      <c r="BU4" s="22">
        <f>IF(ISNUMBER(VLOOKUP($C4,'stpl port max capa'!$A$1:$Q$500,8,0)),VLOOKUP($C4,'stpl port max capa'!$A$1:$Q$500,8,0),0)</f>
        <v>15.0336</v>
      </c>
      <c r="BV4" s="22">
        <f>IF(ISNUMBER(VLOOKUP($C4,'stpl port max capa'!$A$1:$Q$500,9,0)),VLOOKUP($C4,'stpl port max capa'!$A$1:$Q$500,9,0),0)</f>
        <v>15.0336</v>
      </c>
      <c r="BW4" s="22">
        <f>IF(ISNUMBER(VLOOKUP($C4,'stpl port max capa'!$A$1:$Q$500,10,0)),VLOOKUP($C4,'stpl port max capa'!$A$1:$Q$500,10,0),0)</f>
        <v>15.0336</v>
      </c>
      <c r="BX4" s="22">
        <f>IF(ISNUMBER(VLOOKUP($C4,'stpl port max capa'!$A$1:$Q$500,11,0)),VLOOKUP($C4,'stpl port max capa'!$A$1:$Q$500,11,0),0)</f>
        <v>15.0336</v>
      </c>
      <c r="BY4" s="22">
        <f>IF(ISNUMBER(VLOOKUP($C4,'stpl port max capa'!$A$1:$Q$500,12,0)),VLOOKUP($C4,'stpl port max capa'!$A$1:$Q$500,12,0),0)</f>
        <v>15.0336</v>
      </c>
      <c r="BZ4" s="22">
        <f>IF(ISNUMBER(VLOOKUP($C4,'stpl port max capa'!$A$1:$Q$500,13,0)),VLOOKUP($C4,'stpl port max capa'!$A$1:$Q$500,13,0),0)</f>
        <v>15.0336</v>
      </c>
      <c r="CA4" s="22">
        <f>IF(ISNUMBER(VLOOKUP($C4,'stpl port max capa'!$A$1:$Q$500,14,0)),VLOOKUP($C4,'stpl port max capa'!$A$1:$Q$500,14,0),0)</f>
        <v>15.0336</v>
      </c>
      <c r="CB4" s="22">
        <f>IF(ISNUMBER(VLOOKUP($C4,'stpl port max capa'!$A$1:$Q$500,15,0)),VLOOKUP($C4,'stpl port max capa'!$A$1:$Q$500,15,0),0)</f>
        <v>15.0336</v>
      </c>
      <c r="CC4" s="22">
        <f>IF(ISNUMBER(VLOOKUP($C4,'stpl port max capa'!$A$1:$Q$500,16,0)),VLOOKUP($C4,'stpl port max capa'!$A$1:$Q$500,16,0),0)</f>
        <v>15.0336</v>
      </c>
      <c r="CD4" s="22">
        <f>IF(ISNUMBER(VLOOKUP($C4,'stpl port max capa'!$A$1:$Q$500,17,0)),VLOOKUP($C4,'stpl port max capa'!$A$1:$Q$500,17,0),0)</f>
        <v>15.0336</v>
      </c>
    </row>
    <row r="5" spans="1:82" customFormat="1">
      <c r="A5">
        <v>5</v>
      </c>
      <c r="B5" t="s">
        <v>17</v>
      </c>
      <c r="C5" t="s">
        <v>18</v>
      </c>
      <c r="D5" s="15" t="s">
        <v>1194</v>
      </c>
      <c r="E5" s="15">
        <f t="shared" si="1"/>
        <v>1</v>
      </c>
      <c r="F5" s="16" t="s">
        <v>2973</v>
      </c>
      <c r="G5" t="s">
        <v>972</v>
      </c>
      <c r="H5" t="s">
        <v>977</v>
      </c>
      <c r="I5" t="s">
        <v>2943</v>
      </c>
      <c r="J5" t="s">
        <v>19</v>
      </c>
      <c r="K5" s="1">
        <v>19.101889501345401</v>
      </c>
      <c r="L5" s="1">
        <v>108.625270103293</v>
      </c>
      <c r="M5" s="1" t="str">
        <f>VLOOKUP($F5,'[1]capi for highway network'!$D$1:$L$36,3,0)</f>
        <v>capi Hainan</v>
      </c>
      <c r="N5" s="1">
        <f>VLOOKUP($F5,'[1]capi for highway network'!$D$1:$L$36,7,0)</f>
        <v>20.044412000000001</v>
      </c>
      <c r="O5" s="1">
        <f>VLOOKUP($F5,'[1]capi for highway network'!$D$1:$L$36,8,0)</f>
        <v>110.198286</v>
      </c>
      <c r="P5" s="13">
        <f t="shared" si="2"/>
        <v>6.3531669265053754</v>
      </c>
      <c r="Q5" s="13">
        <f t="shared" si="3"/>
        <v>6.3531669265053754</v>
      </c>
      <c r="R5" s="13">
        <f t="shared" si="4"/>
        <v>6.3531669265053754</v>
      </c>
      <c r="S5" s="13">
        <f t="shared" si="5"/>
        <v>6.3531669265053754</v>
      </c>
      <c r="T5" s="13">
        <f t="shared" si="6"/>
        <v>6.3531669265053754</v>
      </c>
      <c r="U5" s="13">
        <f t="shared" si="7"/>
        <v>6.3531669265053754</v>
      </c>
      <c r="V5" s="13">
        <f t="shared" si="8"/>
        <v>6.3531669265053754</v>
      </c>
      <c r="W5" s="13">
        <f t="shared" si="9"/>
        <v>6.3531669265053754</v>
      </c>
      <c r="X5" s="13">
        <f t="shared" si="10"/>
        <v>6.3531669265053754</v>
      </c>
      <c r="Y5" s="13">
        <f t="shared" si="11"/>
        <v>6.3531669265053754</v>
      </c>
      <c r="Z5" s="13">
        <f t="shared" si="12"/>
        <v>6.3531669265053754</v>
      </c>
      <c r="AA5" s="13">
        <f t="shared" si="13"/>
        <v>6.3531669265053754</v>
      </c>
      <c r="AB5" s="13">
        <f t="shared" si="14"/>
        <v>6.3531669265053754</v>
      </c>
      <c r="AC5" s="13">
        <f t="shared" si="15"/>
        <v>6.3531669265053754</v>
      </c>
      <c r="AD5" s="13">
        <f t="shared" si="16"/>
        <v>6.3531669265053754</v>
      </c>
      <c r="AE5" s="13">
        <f t="shared" si="17"/>
        <v>6.3531669265053754</v>
      </c>
      <c r="AF5">
        <f t="shared" si="18"/>
        <v>1</v>
      </c>
      <c r="AI5" s="26">
        <f>IF(ISNUMBER(VLOOKUP($B5,'kpler max capa'!$A$1:$Q$263,2,0)),VLOOKUP($B5,'kpler max capa'!$A$1:$Q$263,2,0),0)</f>
        <v>3.66764</v>
      </c>
      <c r="AJ5" s="26">
        <f>IF(ISNUMBER(VLOOKUP($B5,'kpler max capa'!$A$1:$Q$263,3,0)),VLOOKUP($B5,'kpler max capa'!$A$1:$Q$263,3,0),0)</f>
        <v>3.66764</v>
      </c>
      <c r="AK5" s="26">
        <f>IF(ISNUMBER(VLOOKUP($B5,'kpler max capa'!$A$1:$Q$263,4,0)),VLOOKUP($B5,'kpler max capa'!$A$1:$Q$263,4,0),0)</f>
        <v>3.66764</v>
      </c>
      <c r="AL5" s="26">
        <f>IF(ISNUMBER(VLOOKUP($B5,'kpler max capa'!$A$1:$Q$263,5,0)),VLOOKUP($B5,'kpler max capa'!$A$1:$Q$263,5,0),0)</f>
        <v>5.5324799999999996</v>
      </c>
      <c r="AM5" s="26">
        <f>IF(ISNUMBER(VLOOKUP($B5,'kpler max capa'!$A$1:$Q$263,6,0)),VLOOKUP($B5,'kpler max capa'!$A$1:$Q$263,6,0),0)</f>
        <v>5.5324799999999996</v>
      </c>
      <c r="AN5" s="26">
        <f>IF(ISNUMBER(VLOOKUP($B5,'kpler max capa'!$A$1:$Q$263,7,0)),VLOOKUP($B5,'kpler max capa'!$A$1:$Q$263,7,0),0)</f>
        <v>5.5324799999999996</v>
      </c>
      <c r="AO5" s="26">
        <f>IF(ISNUMBER(VLOOKUP($B5,'kpler max capa'!$A$1:$Q$263,8,0)),VLOOKUP($B5,'kpler max capa'!$A$1:$Q$263,8,0),0)</f>
        <v>5.5324799999999996</v>
      </c>
      <c r="AP5" s="26">
        <f>IF(ISNUMBER(VLOOKUP($B5,'kpler max capa'!$A$1:$Q$263,8,0)),VLOOKUP($B5,'kpler max capa'!$A$1:$Q$263,9,0),0)</f>
        <v>5.5324799999999996</v>
      </c>
      <c r="AQ5" s="26">
        <f>IF(ISNUMBER(VLOOKUP($B5,'kpler max capa'!$A$1:$Q$263,8,0)),VLOOKUP($B5,'kpler max capa'!$A$1:$Q$263,10,0),0)</f>
        <v>5.5324799999999996</v>
      </c>
      <c r="AR5" s="26">
        <f>IF(ISNUMBER(VLOOKUP($B5,'kpler max capa'!$A$1:$Q$263,8,0)),VLOOKUP($B5,'kpler max capa'!$A$1:$Q$263,11,0),0)</f>
        <v>5.5324799999999996</v>
      </c>
      <c r="AS5" s="26">
        <f>IF(ISNUMBER(VLOOKUP($B5,'kpler max capa'!$A$1:$Q$263,9,0)),VLOOKUP($B5,'kpler max capa'!$A$1:$Q$263,12,0),0)</f>
        <v>5.5324799999999996</v>
      </c>
      <c r="AT5" s="26">
        <f>IF(ISNUMBER(VLOOKUP($B5,'kpler max capa'!$A$1:$Q$263,9,0)),VLOOKUP($B5,'kpler max capa'!$A$1:$Q$263,13,0),0)</f>
        <v>5.5324799999999996</v>
      </c>
      <c r="AU5" s="26">
        <f>IF(ISNUMBER(VLOOKUP($B5,'kpler max capa'!$A$1:$Q$263,9,0)),VLOOKUP($B5,'kpler max capa'!$A$1:$Q$263,14,0),0)</f>
        <v>5.5324799999999996</v>
      </c>
      <c r="AV5" s="26">
        <f>IF(ISNUMBER(VLOOKUP($B5,'kpler max capa'!$A$1:$Q$263,9,0)),VLOOKUP($B5,'kpler max capa'!$A$1:$Q$263,15,0),0)</f>
        <v>5.5324799999999996</v>
      </c>
      <c r="AW5" s="26">
        <f>IF(ISNUMBER(VLOOKUP($B5,'kpler max capa'!$A$1:$Q$263,9,0)),VLOOKUP($B5,'kpler max capa'!$A$1:$Q$263,16,0),0)</f>
        <v>5.5324799999999996</v>
      </c>
      <c r="AX5" s="26">
        <f>IF(ISNUMBER(VLOOKUP($B5,'kpler max capa'!$A$1:$Q$263,10,0)),VLOOKUP($B5,'kpler max capa'!$A$1:$Q$263,17,0),0)</f>
        <v>5.5324799999999996</v>
      </c>
      <c r="AY5" s="24">
        <f>IF(ISNUMBER(VLOOKUP($C5,'pp port max capa'!$A$1:$Q$500,2,0)),VLOOKUP($C5,'pp port max capa'!$A$1:$Q$500,2,0),0)</f>
        <v>6.3531669265053754</v>
      </c>
      <c r="AZ5" s="24">
        <f>IF(ISNUMBER(VLOOKUP($C5,'pp port max capa'!$A$1:$Q$500,3,0)),VLOOKUP($C5,'pp port max capa'!$A$1:$Q$500,3,0),0)</f>
        <v>6.3531669265053754</v>
      </c>
      <c r="BA5" s="24">
        <f>IF(ISNUMBER(VLOOKUP($C5,'pp port max capa'!$A$1:$Q$500,4,0)),VLOOKUP($C5,'pp port max capa'!$A$1:$Q$500,4,0),0)</f>
        <v>6.3531669265053754</v>
      </c>
      <c r="BB5" s="24">
        <f>IF(ISNUMBER(VLOOKUP($C5,'pp port max capa'!$A$1:$Q$500,5,0)),VLOOKUP($C5,'pp port max capa'!$A$1:$Q$500,5,0),0)</f>
        <v>6.3531669265053754</v>
      </c>
      <c r="BC5" s="24">
        <f>IF(ISNUMBER(VLOOKUP($C5,'pp port max capa'!$A$1:$Q$500,6,0)),VLOOKUP($C5,'pp port max capa'!$A$1:$Q$500,6,0),0)</f>
        <v>6.3531669265053754</v>
      </c>
      <c r="BD5" s="24">
        <f>IF(ISNUMBER(VLOOKUP($C5,'pp port max capa'!$A$1:$Q$500,7,0)),VLOOKUP($C5,'pp port max capa'!$A$1:$Q$500,7,0),0)</f>
        <v>6.3531669265053754</v>
      </c>
      <c r="BE5" s="24">
        <f>IF(ISNUMBER(VLOOKUP($C5,'pp port max capa'!$A$1:$Q$500,8,0)),VLOOKUP($C5,'pp port max capa'!$A$1:$Q$500,8,0),0)</f>
        <v>6.3531669265053754</v>
      </c>
      <c r="BF5" s="24">
        <f>IF(ISNUMBER(VLOOKUP($C5,'pp port max capa'!$A$1:$Q$500,9,0)),VLOOKUP($C5,'pp port max capa'!$A$1:$Q$500,9,0),0)</f>
        <v>6.3531669265053754</v>
      </c>
      <c r="BG5" s="24">
        <f>IF(ISNUMBER(VLOOKUP($C5,'pp port max capa'!$A$1:$Q$500,10,0)),VLOOKUP($C5,'pp port max capa'!$A$1:$Q$500,10,0),0)</f>
        <v>6.3531669265053754</v>
      </c>
      <c r="BH5" s="24">
        <f>IF(ISNUMBER(VLOOKUP($C5,'pp port max capa'!$A$1:$Q$500,11,0)),VLOOKUP($C5,'pp port max capa'!$A$1:$Q$500,11,0),0)</f>
        <v>6.3531669265053754</v>
      </c>
      <c r="BI5" s="24">
        <f>IF(ISNUMBER(VLOOKUP($C5,'pp port max capa'!$A$1:$Q$500,12,0)),VLOOKUP($C5,'pp port max capa'!$A$1:$Q$500,12,0),0)</f>
        <v>6.3531669265053754</v>
      </c>
      <c r="BJ5" s="24">
        <f>IF(ISNUMBER(VLOOKUP($C5,'pp port max capa'!$A$1:$Q$500,13,0)),VLOOKUP($C5,'pp port max capa'!$A$1:$Q$500,13,0),0)</f>
        <v>6.3531669265053754</v>
      </c>
      <c r="BK5" s="24">
        <f>IF(ISNUMBER(VLOOKUP($C5,'pp port max capa'!$A$1:$Q$500,14,0)),VLOOKUP($C5,'pp port max capa'!$A$1:$Q$500,14,0),0)</f>
        <v>6.3531669265053754</v>
      </c>
      <c r="BL5" s="24">
        <f>IF(ISNUMBER(VLOOKUP($C5,'pp port max capa'!$A$1:$Q$500,15,0)),VLOOKUP($C5,'pp port max capa'!$A$1:$Q$500,15,0),0)</f>
        <v>6.3531669265053754</v>
      </c>
      <c r="BM5" s="24">
        <f>IF(ISNUMBER(VLOOKUP($C5,'pp port max capa'!$A$1:$Q$500,16,0)),VLOOKUP($C5,'pp port max capa'!$A$1:$Q$500,16,0),0)</f>
        <v>6.3531669265053754</v>
      </c>
      <c r="BN5" s="24">
        <f>IF(ISNUMBER(VLOOKUP($C5,'pp port max capa'!$A$1:$Q$500,17,0)),VLOOKUP($C5,'pp port max capa'!$A$1:$Q$500,17,0),0)</f>
        <v>6.3531669265053754</v>
      </c>
      <c r="BO5" s="22">
        <f>IF(ISNUMBER(VLOOKUP($C5,'stpl port max capa'!$A$1:$Q$500,2,0)),VLOOKUP($C5,'stpl port max capa'!$A$1:$Q$500,2,0),0)</f>
        <v>0</v>
      </c>
      <c r="BP5" s="22">
        <f>IF(ISNUMBER(VLOOKUP($C5,'stpl port max capa'!$A$1:$Q$500,3,0)),VLOOKUP($C5,'stpl port max capa'!$A$1:$Q$500,3,0),0)</f>
        <v>0</v>
      </c>
      <c r="BQ5" s="22">
        <f>IF(ISNUMBER(VLOOKUP($C5,'stpl port max capa'!$A$1:$Q$500,4,0)),VLOOKUP($C5,'stpl port max capa'!$A$1:$Q$500,4,0),0)</f>
        <v>0</v>
      </c>
      <c r="BR5" s="22">
        <f>IF(ISNUMBER(VLOOKUP($C5,'stpl port max capa'!$A$1:$Q$500,5,0)),VLOOKUP($C5,'stpl port max capa'!$A$1:$Q$500,5,0),0)</f>
        <v>0</v>
      </c>
      <c r="BS5" s="22">
        <f>IF(ISNUMBER(VLOOKUP($C5,'stpl port max capa'!$A$1:$Q$500,6,0)),VLOOKUP($C5,'stpl port max capa'!$A$1:$Q$500,6,0),0)</f>
        <v>0</v>
      </c>
      <c r="BT5" s="22">
        <f>IF(ISNUMBER(VLOOKUP($C5,'stpl port max capa'!$A$1:$Q$500,7,0)),VLOOKUP($C5,'stpl port max capa'!$A$1:$Q$500,7,0),0)</f>
        <v>0</v>
      </c>
      <c r="BU5" s="22">
        <f>IF(ISNUMBER(VLOOKUP($C5,'stpl port max capa'!$A$1:$Q$500,8,0)),VLOOKUP($C5,'stpl port max capa'!$A$1:$Q$500,8,0),0)</f>
        <v>0</v>
      </c>
      <c r="BV5" s="22">
        <f>IF(ISNUMBER(VLOOKUP($C5,'stpl port max capa'!$A$1:$Q$500,9,0)),VLOOKUP($C5,'stpl port max capa'!$A$1:$Q$500,9,0),0)</f>
        <v>0</v>
      </c>
      <c r="BW5" s="22">
        <f>IF(ISNUMBER(VLOOKUP($C5,'stpl port max capa'!$A$1:$Q$500,10,0)),VLOOKUP($C5,'stpl port max capa'!$A$1:$Q$500,10,0),0)</f>
        <v>0</v>
      </c>
      <c r="BX5" s="22">
        <f>IF(ISNUMBER(VLOOKUP($C5,'stpl port max capa'!$A$1:$Q$500,11,0)),VLOOKUP($C5,'stpl port max capa'!$A$1:$Q$500,11,0),0)</f>
        <v>0</v>
      </c>
      <c r="BY5" s="22">
        <f>IF(ISNUMBER(VLOOKUP($C5,'stpl port max capa'!$A$1:$Q$500,12,0)),VLOOKUP($C5,'stpl port max capa'!$A$1:$Q$500,12,0),0)</f>
        <v>0</v>
      </c>
      <c r="BZ5" s="22">
        <f>IF(ISNUMBER(VLOOKUP($C5,'stpl port max capa'!$A$1:$Q$500,13,0)),VLOOKUP($C5,'stpl port max capa'!$A$1:$Q$500,13,0),0)</f>
        <v>0</v>
      </c>
      <c r="CA5" s="22">
        <f>IF(ISNUMBER(VLOOKUP($C5,'stpl port max capa'!$A$1:$Q$500,14,0)),VLOOKUP($C5,'stpl port max capa'!$A$1:$Q$500,14,0),0)</f>
        <v>0</v>
      </c>
      <c r="CB5" s="22">
        <f>IF(ISNUMBER(VLOOKUP($C5,'stpl port max capa'!$A$1:$Q$500,15,0)),VLOOKUP($C5,'stpl port max capa'!$A$1:$Q$500,15,0),0)</f>
        <v>0</v>
      </c>
      <c r="CC5" s="22">
        <f>IF(ISNUMBER(VLOOKUP($C5,'stpl port max capa'!$A$1:$Q$500,16,0)),VLOOKUP($C5,'stpl port max capa'!$A$1:$Q$500,16,0),0)</f>
        <v>0</v>
      </c>
      <c r="CD5" s="22">
        <f>IF(ISNUMBER(VLOOKUP($C5,'stpl port max capa'!$A$1:$Q$500,17,0)),VLOOKUP($C5,'stpl port max capa'!$A$1:$Q$500,17,0),0)</f>
        <v>0</v>
      </c>
    </row>
    <row r="6" spans="1:82" customFormat="1">
      <c r="A6">
        <v>6</v>
      </c>
      <c r="B6" t="s">
        <v>20</v>
      </c>
      <c r="C6" t="s">
        <v>21</v>
      </c>
      <c r="D6" s="15"/>
      <c r="E6" s="15">
        <f t="shared" si="1"/>
        <v>0</v>
      </c>
      <c r="F6" s="16" t="s">
        <v>2973</v>
      </c>
      <c r="G6" t="s">
        <v>972</v>
      </c>
      <c r="H6" t="s">
        <v>977</v>
      </c>
      <c r="I6" t="e">
        <v>#N/A</v>
      </c>
      <c r="J6" t="s">
        <v>19</v>
      </c>
      <c r="K6" s="1">
        <v>19.101889501345401</v>
      </c>
      <c r="L6" s="1">
        <v>108.625270103293</v>
      </c>
      <c r="M6" s="1" t="str">
        <f>VLOOKUP($F6,'[1]capi for highway network'!$D$1:$L$36,3,0)</f>
        <v>capi Hainan</v>
      </c>
      <c r="N6" s="1">
        <f>VLOOKUP($F6,'[1]capi for highway network'!$D$1:$L$36,7,0)</f>
        <v>20.044412000000001</v>
      </c>
      <c r="O6" s="1">
        <f>VLOOKUP($F6,'[1]capi for highway network'!$D$1:$L$36,8,0)</f>
        <v>110.198286</v>
      </c>
      <c r="P6" s="13">
        <f t="shared" si="2"/>
        <v>0.18720400000000001</v>
      </c>
      <c r="Q6" s="13">
        <f t="shared" si="3"/>
        <v>0.18720400000000001</v>
      </c>
      <c r="R6" s="13">
        <f t="shared" si="4"/>
        <v>0.18720400000000001</v>
      </c>
      <c r="S6" s="13">
        <f t="shared" si="5"/>
        <v>0.36176799999999998</v>
      </c>
      <c r="T6" s="13">
        <f t="shared" si="6"/>
        <v>1.9105920000000001</v>
      </c>
      <c r="U6" s="13">
        <f t="shared" si="7"/>
        <v>1.9105920000000001</v>
      </c>
      <c r="V6" s="13">
        <f t="shared" si="8"/>
        <v>1.9105920000000001</v>
      </c>
      <c r="W6" s="13">
        <f t="shared" si="9"/>
        <v>1.9105920000000001</v>
      </c>
      <c r="X6" s="13">
        <f t="shared" si="10"/>
        <v>1.9105920000000001</v>
      </c>
      <c r="Y6" s="13">
        <f t="shared" si="11"/>
        <v>1.9105920000000001</v>
      </c>
      <c r="Z6" s="13">
        <f t="shared" si="12"/>
        <v>1.9105920000000001</v>
      </c>
      <c r="AA6" s="13">
        <f t="shared" si="13"/>
        <v>1.9105920000000001</v>
      </c>
      <c r="AB6" s="13">
        <f t="shared" si="14"/>
        <v>1.9105920000000001</v>
      </c>
      <c r="AC6" s="13">
        <f t="shared" si="15"/>
        <v>1.9105920000000001</v>
      </c>
      <c r="AD6" s="13">
        <f t="shared" si="16"/>
        <v>1.9105920000000001</v>
      </c>
      <c r="AE6" s="13">
        <f t="shared" si="17"/>
        <v>1.9105920000000001</v>
      </c>
      <c r="AF6">
        <f t="shared" si="18"/>
        <v>1</v>
      </c>
      <c r="AI6" s="26">
        <f>IF(ISNUMBER(VLOOKUP($B6,'kpler max capa'!$A$1:$Q$263,2,0)),VLOOKUP($B6,'kpler max capa'!$A$1:$Q$263,2,0),0)</f>
        <v>0.18720400000000001</v>
      </c>
      <c r="AJ6" s="26">
        <f>IF(ISNUMBER(VLOOKUP($B6,'kpler max capa'!$A$1:$Q$263,3,0)),VLOOKUP($B6,'kpler max capa'!$A$1:$Q$263,3,0),0)</f>
        <v>0.18720400000000001</v>
      </c>
      <c r="AK6" s="26">
        <f>IF(ISNUMBER(VLOOKUP($B6,'kpler max capa'!$A$1:$Q$263,4,0)),VLOOKUP($B6,'kpler max capa'!$A$1:$Q$263,4,0),0)</f>
        <v>0.18720400000000001</v>
      </c>
      <c r="AL6" s="26">
        <f>IF(ISNUMBER(VLOOKUP($B6,'kpler max capa'!$A$1:$Q$263,5,0)),VLOOKUP($B6,'kpler max capa'!$A$1:$Q$263,5,0),0)</f>
        <v>0.36176799999999998</v>
      </c>
      <c r="AM6" s="26">
        <f>IF(ISNUMBER(VLOOKUP($B6,'kpler max capa'!$A$1:$Q$263,6,0)),VLOOKUP($B6,'kpler max capa'!$A$1:$Q$263,6,0),0)</f>
        <v>1.9105920000000001</v>
      </c>
      <c r="AN6" s="26">
        <f>IF(ISNUMBER(VLOOKUP($B6,'kpler max capa'!$A$1:$Q$263,7,0)),VLOOKUP($B6,'kpler max capa'!$A$1:$Q$263,7,0),0)</f>
        <v>1.9105920000000001</v>
      </c>
      <c r="AO6" s="26">
        <f>IF(ISNUMBER(VLOOKUP($B6,'kpler max capa'!$A$1:$Q$263,8,0)),VLOOKUP($B6,'kpler max capa'!$A$1:$Q$263,8,0),0)</f>
        <v>1.9105920000000001</v>
      </c>
      <c r="AP6" s="26">
        <f>IF(ISNUMBER(VLOOKUP($B6,'kpler max capa'!$A$1:$Q$263,8,0)),VLOOKUP($B6,'kpler max capa'!$A$1:$Q$263,9,0),0)</f>
        <v>1.9105920000000001</v>
      </c>
      <c r="AQ6" s="26">
        <f>IF(ISNUMBER(VLOOKUP($B6,'kpler max capa'!$A$1:$Q$263,8,0)),VLOOKUP($B6,'kpler max capa'!$A$1:$Q$263,10,0),0)</f>
        <v>1.9105920000000001</v>
      </c>
      <c r="AR6" s="26">
        <f>IF(ISNUMBER(VLOOKUP($B6,'kpler max capa'!$A$1:$Q$263,8,0)),VLOOKUP($B6,'kpler max capa'!$A$1:$Q$263,11,0),0)</f>
        <v>1.9105920000000001</v>
      </c>
      <c r="AS6" s="26">
        <f>IF(ISNUMBER(VLOOKUP($B6,'kpler max capa'!$A$1:$Q$263,9,0)),VLOOKUP($B6,'kpler max capa'!$A$1:$Q$263,12,0),0)</f>
        <v>1.9105920000000001</v>
      </c>
      <c r="AT6" s="26">
        <f>IF(ISNUMBER(VLOOKUP($B6,'kpler max capa'!$A$1:$Q$263,9,0)),VLOOKUP($B6,'kpler max capa'!$A$1:$Q$263,13,0),0)</f>
        <v>1.9105920000000001</v>
      </c>
      <c r="AU6" s="26">
        <f>IF(ISNUMBER(VLOOKUP($B6,'kpler max capa'!$A$1:$Q$263,9,0)),VLOOKUP($B6,'kpler max capa'!$A$1:$Q$263,14,0),0)</f>
        <v>1.9105920000000001</v>
      </c>
      <c r="AV6" s="26">
        <f>IF(ISNUMBER(VLOOKUP($B6,'kpler max capa'!$A$1:$Q$263,9,0)),VLOOKUP($B6,'kpler max capa'!$A$1:$Q$263,15,0),0)</f>
        <v>1.9105920000000001</v>
      </c>
      <c r="AW6" s="26">
        <f>IF(ISNUMBER(VLOOKUP($B6,'kpler max capa'!$A$1:$Q$263,9,0)),VLOOKUP($B6,'kpler max capa'!$A$1:$Q$263,16,0),0)</f>
        <v>1.9105920000000001</v>
      </c>
      <c r="AX6" s="26">
        <f>IF(ISNUMBER(VLOOKUP($B6,'kpler max capa'!$A$1:$Q$263,10,0)),VLOOKUP($B6,'kpler max capa'!$A$1:$Q$263,17,0),0)</f>
        <v>1.9105920000000001</v>
      </c>
      <c r="AY6" s="24">
        <f>IF(ISNUMBER(VLOOKUP($C6,'pp port max capa'!$A$1:$Q$500,2,0)),VLOOKUP($C6,'pp port max capa'!$A$1:$Q$500,2,0),0)</f>
        <v>0</v>
      </c>
      <c r="AZ6" s="24">
        <f>IF(ISNUMBER(VLOOKUP($C6,'pp port max capa'!$A$1:$Q$500,3,0)),VLOOKUP($C6,'pp port max capa'!$A$1:$Q$500,3,0),0)</f>
        <v>0</v>
      </c>
      <c r="BA6" s="24">
        <f>IF(ISNUMBER(VLOOKUP($C6,'pp port max capa'!$A$1:$Q$500,4,0)),VLOOKUP($C6,'pp port max capa'!$A$1:$Q$500,4,0),0)</f>
        <v>0</v>
      </c>
      <c r="BB6" s="24">
        <f>IF(ISNUMBER(VLOOKUP($C6,'pp port max capa'!$A$1:$Q$500,5,0)),VLOOKUP($C6,'pp port max capa'!$A$1:$Q$500,5,0),0)</f>
        <v>0</v>
      </c>
      <c r="BC6" s="24">
        <f>IF(ISNUMBER(VLOOKUP($C6,'pp port max capa'!$A$1:$Q$500,6,0)),VLOOKUP($C6,'pp port max capa'!$A$1:$Q$500,6,0),0)</f>
        <v>0</v>
      </c>
      <c r="BD6" s="24">
        <f>IF(ISNUMBER(VLOOKUP($C6,'pp port max capa'!$A$1:$Q$500,7,0)),VLOOKUP($C6,'pp port max capa'!$A$1:$Q$500,7,0),0)</f>
        <v>0</v>
      </c>
      <c r="BE6" s="24">
        <f>IF(ISNUMBER(VLOOKUP($C6,'pp port max capa'!$A$1:$Q$500,8,0)),VLOOKUP($C6,'pp port max capa'!$A$1:$Q$500,8,0),0)</f>
        <v>0</v>
      </c>
      <c r="BF6" s="24">
        <f>IF(ISNUMBER(VLOOKUP($C6,'pp port max capa'!$A$1:$Q$500,9,0)),VLOOKUP($C6,'pp port max capa'!$A$1:$Q$500,9,0),0)</f>
        <v>0</v>
      </c>
      <c r="BG6" s="24">
        <f>IF(ISNUMBER(VLOOKUP($C6,'pp port max capa'!$A$1:$Q$500,10,0)),VLOOKUP($C6,'pp port max capa'!$A$1:$Q$500,10,0),0)</f>
        <v>0</v>
      </c>
      <c r="BH6" s="24">
        <f>IF(ISNUMBER(VLOOKUP($C6,'pp port max capa'!$A$1:$Q$500,11,0)),VLOOKUP($C6,'pp port max capa'!$A$1:$Q$500,11,0),0)</f>
        <v>0</v>
      </c>
      <c r="BI6" s="24">
        <f>IF(ISNUMBER(VLOOKUP($C6,'pp port max capa'!$A$1:$Q$500,12,0)),VLOOKUP($C6,'pp port max capa'!$A$1:$Q$500,12,0),0)</f>
        <v>0</v>
      </c>
      <c r="BJ6" s="24">
        <f>IF(ISNUMBER(VLOOKUP($C6,'pp port max capa'!$A$1:$Q$500,13,0)),VLOOKUP($C6,'pp port max capa'!$A$1:$Q$500,13,0),0)</f>
        <v>0</v>
      </c>
      <c r="BK6" s="24">
        <f>IF(ISNUMBER(VLOOKUP($C6,'pp port max capa'!$A$1:$Q$500,14,0)),VLOOKUP($C6,'pp port max capa'!$A$1:$Q$500,14,0),0)</f>
        <v>0</v>
      </c>
      <c r="BL6" s="24">
        <f>IF(ISNUMBER(VLOOKUP($C6,'pp port max capa'!$A$1:$Q$500,15,0)),VLOOKUP($C6,'pp port max capa'!$A$1:$Q$500,15,0),0)</f>
        <v>0</v>
      </c>
      <c r="BM6" s="24">
        <f>IF(ISNUMBER(VLOOKUP($C6,'pp port max capa'!$A$1:$Q$500,16,0)),VLOOKUP($C6,'pp port max capa'!$A$1:$Q$500,16,0),0)</f>
        <v>0</v>
      </c>
      <c r="BN6" s="24">
        <f>IF(ISNUMBER(VLOOKUP($C6,'pp port max capa'!$A$1:$Q$500,17,0)),VLOOKUP($C6,'pp port max capa'!$A$1:$Q$500,17,0),0)</f>
        <v>0</v>
      </c>
      <c r="BO6" s="22">
        <f>IF(ISNUMBER(VLOOKUP($C6,'stpl port max capa'!$A$1:$Q$500,2,0)),VLOOKUP($C6,'stpl port max capa'!$A$1:$Q$500,2,0),0)</f>
        <v>0</v>
      </c>
      <c r="BP6" s="22">
        <f>IF(ISNUMBER(VLOOKUP($C6,'stpl port max capa'!$A$1:$Q$500,3,0)),VLOOKUP($C6,'stpl port max capa'!$A$1:$Q$500,3,0),0)</f>
        <v>0</v>
      </c>
      <c r="BQ6" s="22">
        <f>IF(ISNUMBER(VLOOKUP($C6,'stpl port max capa'!$A$1:$Q$500,4,0)),VLOOKUP($C6,'stpl port max capa'!$A$1:$Q$500,4,0),0)</f>
        <v>0</v>
      </c>
      <c r="BR6" s="22">
        <f>IF(ISNUMBER(VLOOKUP($C6,'stpl port max capa'!$A$1:$Q$500,5,0)),VLOOKUP($C6,'stpl port max capa'!$A$1:$Q$500,5,0),0)</f>
        <v>0</v>
      </c>
      <c r="BS6" s="22">
        <f>IF(ISNUMBER(VLOOKUP($C6,'stpl port max capa'!$A$1:$Q$500,6,0)),VLOOKUP($C6,'stpl port max capa'!$A$1:$Q$500,6,0),0)</f>
        <v>0</v>
      </c>
      <c r="BT6" s="22">
        <f>IF(ISNUMBER(VLOOKUP($C6,'stpl port max capa'!$A$1:$Q$500,7,0)),VLOOKUP($C6,'stpl port max capa'!$A$1:$Q$500,7,0),0)</f>
        <v>0</v>
      </c>
      <c r="BU6" s="22">
        <f>IF(ISNUMBER(VLOOKUP($C6,'stpl port max capa'!$A$1:$Q$500,8,0)),VLOOKUP($C6,'stpl port max capa'!$A$1:$Q$500,8,0),0)</f>
        <v>0</v>
      </c>
      <c r="BV6" s="22">
        <f>IF(ISNUMBER(VLOOKUP($C6,'stpl port max capa'!$A$1:$Q$500,9,0)),VLOOKUP($C6,'stpl port max capa'!$A$1:$Q$500,9,0),0)</f>
        <v>0</v>
      </c>
      <c r="BW6" s="22">
        <f>IF(ISNUMBER(VLOOKUP($C6,'stpl port max capa'!$A$1:$Q$500,10,0)),VLOOKUP($C6,'stpl port max capa'!$A$1:$Q$500,10,0),0)</f>
        <v>0</v>
      </c>
      <c r="BX6" s="22">
        <f>IF(ISNUMBER(VLOOKUP($C6,'stpl port max capa'!$A$1:$Q$500,11,0)),VLOOKUP($C6,'stpl port max capa'!$A$1:$Q$500,11,0),0)</f>
        <v>0</v>
      </c>
      <c r="BY6" s="22">
        <f>IF(ISNUMBER(VLOOKUP($C6,'stpl port max capa'!$A$1:$Q$500,12,0)),VLOOKUP($C6,'stpl port max capa'!$A$1:$Q$500,12,0),0)</f>
        <v>0</v>
      </c>
      <c r="BZ6" s="22">
        <f>IF(ISNUMBER(VLOOKUP($C6,'stpl port max capa'!$A$1:$Q$500,13,0)),VLOOKUP($C6,'stpl port max capa'!$A$1:$Q$500,13,0),0)</f>
        <v>0</v>
      </c>
      <c r="CA6" s="22">
        <f>IF(ISNUMBER(VLOOKUP($C6,'stpl port max capa'!$A$1:$Q$500,14,0)),VLOOKUP($C6,'stpl port max capa'!$A$1:$Q$500,14,0),0)</f>
        <v>0</v>
      </c>
      <c r="CB6" s="22">
        <f>IF(ISNUMBER(VLOOKUP($C6,'stpl port max capa'!$A$1:$Q$500,15,0)),VLOOKUP($C6,'stpl port max capa'!$A$1:$Q$500,15,0),0)</f>
        <v>0</v>
      </c>
      <c r="CC6" s="22">
        <f>IF(ISNUMBER(VLOOKUP($C6,'stpl port max capa'!$A$1:$Q$500,16,0)),VLOOKUP($C6,'stpl port max capa'!$A$1:$Q$500,16,0),0)</f>
        <v>0</v>
      </c>
      <c r="CD6" s="22">
        <f>IF(ISNUMBER(VLOOKUP($C6,'stpl port max capa'!$A$1:$Q$500,17,0)),VLOOKUP($C6,'stpl port max capa'!$A$1:$Q$500,17,0),0)</f>
        <v>0</v>
      </c>
    </row>
    <row r="7" spans="1:82" customFormat="1">
      <c r="A7">
        <v>7</v>
      </c>
      <c r="B7" t="s">
        <v>22</v>
      </c>
      <c r="C7" t="s">
        <v>23</v>
      </c>
      <c r="D7" s="15" t="s">
        <v>1195</v>
      </c>
      <c r="E7" s="15">
        <f t="shared" si="1"/>
        <v>1</v>
      </c>
      <c r="F7" s="16" t="s">
        <v>2974</v>
      </c>
      <c r="G7" t="s">
        <v>972</v>
      </c>
      <c r="H7" t="s">
        <v>978</v>
      </c>
      <c r="I7" t="s">
        <v>2943</v>
      </c>
      <c r="J7" t="s">
        <v>24</v>
      </c>
      <c r="K7" s="1">
        <v>40.297696614172096</v>
      </c>
      <c r="L7" s="1">
        <v>122.09098539992701</v>
      </c>
      <c r="M7" s="1" t="str">
        <f>VLOOKUP($F7,'[1]capi for highway network'!$D$1:$L$36,3,0)</f>
        <v>capi Liaoning</v>
      </c>
      <c r="N7" s="1">
        <f>VLOOKUP($F7,'[1]capi for highway network'!$D$1:$L$36,7,0)</f>
        <v>41.805698999999997</v>
      </c>
      <c r="O7" s="1">
        <f>VLOOKUP($F7,'[1]capi for highway network'!$D$1:$L$36,8,0)</f>
        <v>123.431472</v>
      </c>
      <c r="P7" s="13">
        <f t="shared" si="2"/>
        <v>15.919072674064513</v>
      </c>
      <c r="Q7" s="13">
        <f t="shared" si="3"/>
        <v>15.919072674064513</v>
      </c>
      <c r="R7" s="13">
        <f t="shared" si="4"/>
        <v>15.919072674064513</v>
      </c>
      <c r="S7" s="13">
        <f t="shared" si="5"/>
        <v>15.919072674064513</v>
      </c>
      <c r="T7" s="13">
        <f t="shared" si="6"/>
        <v>15.919072674064513</v>
      </c>
      <c r="U7" s="13">
        <f t="shared" si="7"/>
        <v>18.135491999999999</v>
      </c>
      <c r="V7" s="13">
        <f t="shared" si="8"/>
        <v>18.135491999999999</v>
      </c>
      <c r="W7" s="13">
        <f t="shared" si="9"/>
        <v>18.135491999999999</v>
      </c>
      <c r="X7" s="13">
        <f t="shared" si="10"/>
        <v>18.135491999999999</v>
      </c>
      <c r="Y7" s="13">
        <f t="shared" si="11"/>
        <v>18.135491999999999</v>
      </c>
      <c r="Z7" s="13">
        <f t="shared" si="12"/>
        <v>18.135491999999999</v>
      </c>
      <c r="AA7" s="13">
        <f t="shared" si="13"/>
        <v>18.135491999999999</v>
      </c>
      <c r="AB7" s="13">
        <f t="shared" si="14"/>
        <v>18.135491999999999</v>
      </c>
      <c r="AC7" s="13">
        <f t="shared" si="15"/>
        <v>18.135491999999999</v>
      </c>
      <c r="AD7" s="13">
        <f t="shared" si="16"/>
        <v>18.135491999999999</v>
      </c>
      <c r="AE7" s="13">
        <f t="shared" si="17"/>
        <v>18.135491999999999</v>
      </c>
      <c r="AF7">
        <f t="shared" si="18"/>
        <v>1</v>
      </c>
      <c r="AG7" t="s">
        <v>2913</v>
      </c>
      <c r="AI7" s="26">
        <f>IF(ISNUMBER(VLOOKUP($B7,'kpler max capa'!$A$1:$Q$263,2,0)),VLOOKUP($B7,'kpler max capa'!$A$1:$Q$263,2,0),0)</f>
        <v>8.2858440000000009</v>
      </c>
      <c r="AJ7" s="26">
        <f>IF(ISNUMBER(VLOOKUP($B7,'kpler max capa'!$A$1:$Q$263,3,0)),VLOOKUP($B7,'kpler max capa'!$A$1:$Q$263,3,0),0)</f>
        <v>8.2858440000000009</v>
      </c>
      <c r="AK7" s="26">
        <f>IF(ISNUMBER(VLOOKUP($B7,'kpler max capa'!$A$1:$Q$263,4,0)),VLOOKUP($B7,'kpler max capa'!$A$1:$Q$263,4,0),0)</f>
        <v>8.2858440000000009</v>
      </c>
      <c r="AL7" s="26">
        <f>IF(ISNUMBER(VLOOKUP($B7,'kpler max capa'!$A$1:$Q$263,5,0)),VLOOKUP($B7,'kpler max capa'!$A$1:$Q$263,5,0),0)</f>
        <v>12.790176000000001</v>
      </c>
      <c r="AM7" s="26">
        <f>IF(ISNUMBER(VLOOKUP($B7,'kpler max capa'!$A$1:$Q$263,6,0)),VLOOKUP($B7,'kpler max capa'!$A$1:$Q$263,6,0),0)</f>
        <v>12.790176000000001</v>
      </c>
      <c r="AN7" s="26">
        <f>IF(ISNUMBER(VLOOKUP($B7,'kpler max capa'!$A$1:$Q$263,7,0)),VLOOKUP($B7,'kpler max capa'!$A$1:$Q$263,7,0),0)</f>
        <v>18.135491999999999</v>
      </c>
      <c r="AO7" s="26">
        <f>IF(ISNUMBER(VLOOKUP($B7,'kpler max capa'!$A$1:$Q$263,8,0)),VLOOKUP($B7,'kpler max capa'!$A$1:$Q$263,8,0),0)</f>
        <v>18.135491999999999</v>
      </c>
      <c r="AP7" s="26">
        <f>IF(ISNUMBER(VLOOKUP($B7,'kpler max capa'!$A$1:$Q$263,8,0)),VLOOKUP($B7,'kpler max capa'!$A$1:$Q$263,9,0),0)</f>
        <v>18.135491999999999</v>
      </c>
      <c r="AQ7" s="26">
        <f>IF(ISNUMBER(VLOOKUP($B7,'kpler max capa'!$A$1:$Q$263,8,0)),VLOOKUP($B7,'kpler max capa'!$A$1:$Q$263,10,0),0)</f>
        <v>18.135491999999999</v>
      </c>
      <c r="AR7" s="26">
        <f>IF(ISNUMBER(VLOOKUP($B7,'kpler max capa'!$A$1:$Q$263,8,0)),VLOOKUP($B7,'kpler max capa'!$A$1:$Q$263,11,0),0)</f>
        <v>18.135491999999999</v>
      </c>
      <c r="AS7" s="26">
        <f>IF(ISNUMBER(VLOOKUP($B7,'kpler max capa'!$A$1:$Q$263,9,0)),VLOOKUP($B7,'kpler max capa'!$A$1:$Q$263,12,0),0)</f>
        <v>18.135491999999999</v>
      </c>
      <c r="AT7" s="26">
        <f>IF(ISNUMBER(VLOOKUP($B7,'kpler max capa'!$A$1:$Q$263,9,0)),VLOOKUP($B7,'kpler max capa'!$A$1:$Q$263,13,0),0)</f>
        <v>18.135491999999999</v>
      </c>
      <c r="AU7" s="26">
        <f>IF(ISNUMBER(VLOOKUP($B7,'kpler max capa'!$A$1:$Q$263,9,0)),VLOOKUP($B7,'kpler max capa'!$A$1:$Q$263,14,0),0)</f>
        <v>18.135491999999999</v>
      </c>
      <c r="AV7" s="26">
        <f>IF(ISNUMBER(VLOOKUP($B7,'kpler max capa'!$A$1:$Q$263,9,0)),VLOOKUP($B7,'kpler max capa'!$A$1:$Q$263,15,0),0)</f>
        <v>18.135491999999999</v>
      </c>
      <c r="AW7" s="26">
        <f>IF(ISNUMBER(VLOOKUP($B7,'kpler max capa'!$A$1:$Q$263,9,0)),VLOOKUP($B7,'kpler max capa'!$A$1:$Q$263,16,0),0)</f>
        <v>18.135491999999999</v>
      </c>
      <c r="AX7" s="26">
        <f>IF(ISNUMBER(VLOOKUP($B7,'kpler max capa'!$A$1:$Q$263,10,0)),VLOOKUP($B7,'kpler max capa'!$A$1:$Q$263,17,0),0)</f>
        <v>18.135491999999999</v>
      </c>
      <c r="AY7" s="24">
        <f>IF(ISNUMBER(VLOOKUP($C7,'pp port max capa'!$A$1:$Q$500,2,0)),VLOOKUP($C7,'pp port max capa'!$A$1:$Q$500,2,0),0)</f>
        <v>8.4070726740645139</v>
      </c>
      <c r="AZ7" s="24">
        <f>IF(ISNUMBER(VLOOKUP($C7,'pp port max capa'!$A$1:$Q$500,3,0)),VLOOKUP($C7,'pp port max capa'!$A$1:$Q$500,3,0),0)</f>
        <v>8.4070726740645139</v>
      </c>
      <c r="BA7" s="24">
        <f>IF(ISNUMBER(VLOOKUP($C7,'pp port max capa'!$A$1:$Q$500,4,0)),VLOOKUP($C7,'pp port max capa'!$A$1:$Q$500,4,0),0)</f>
        <v>8.4070726740645139</v>
      </c>
      <c r="BB7" s="24">
        <f>IF(ISNUMBER(VLOOKUP($C7,'pp port max capa'!$A$1:$Q$500,5,0)),VLOOKUP($C7,'pp port max capa'!$A$1:$Q$500,5,0),0)</f>
        <v>8.4070726740645139</v>
      </c>
      <c r="BC7" s="24">
        <f>IF(ISNUMBER(VLOOKUP($C7,'pp port max capa'!$A$1:$Q$500,6,0)),VLOOKUP($C7,'pp port max capa'!$A$1:$Q$500,6,0),0)</f>
        <v>8.4070726740645139</v>
      </c>
      <c r="BD7" s="24">
        <f>IF(ISNUMBER(VLOOKUP($C7,'pp port max capa'!$A$1:$Q$500,7,0)),VLOOKUP($C7,'pp port max capa'!$A$1:$Q$500,7,0),0)</f>
        <v>8.4070726740645139</v>
      </c>
      <c r="BE7" s="24">
        <f>IF(ISNUMBER(VLOOKUP($C7,'pp port max capa'!$A$1:$Q$500,8,0)),VLOOKUP($C7,'pp port max capa'!$A$1:$Q$500,8,0),0)</f>
        <v>8.4070726740645139</v>
      </c>
      <c r="BF7" s="24">
        <f>IF(ISNUMBER(VLOOKUP($C7,'pp port max capa'!$A$1:$Q$500,9,0)),VLOOKUP($C7,'pp port max capa'!$A$1:$Q$500,9,0),0)</f>
        <v>8.4070726740645139</v>
      </c>
      <c r="BG7" s="24">
        <f>IF(ISNUMBER(VLOOKUP($C7,'pp port max capa'!$A$1:$Q$500,10,0)),VLOOKUP($C7,'pp port max capa'!$A$1:$Q$500,10,0),0)</f>
        <v>8.4070726740645139</v>
      </c>
      <c r="BH7" s="24">
        <f>IF(ISNUMBER(VLOOKUP($C7,'pp port max capa'!$A$1:$Q$500,11,0)),VLOOKUP($C7,'pp port max capa'!$A$1:$Q$500,11,0),0)</f>
        <v>8.4070726740645139</v>
      </c>
      <c r="BI7" s="24">
        <f>IF(ISNUMBER(VLOOKUP($C7,'pp port max capa'!$A$1:$Q$500,12,0)),VLOOKUP($C7,'pp port max capa'!$A$1:$Q$500,12,0),0)</f>
        <v>8.4070726740645139</v>
      </c>
      <c r="BJ7" s="24">
        <f>IF(ISNUMBER(VLOOKUP($C7,'pp port max capa'!$A$1:$Q$500,13,0)),VLOOKUP($C7,'pp port max capa'!$A$1:$Q$500,13,0),0)</f>
        <v>5.1239454176344079</v>
      </c>
      <c r="BK7" s="24">
        <f>IF(ISNUMBER(VLOOKUP($C7,'pp port max capa'!$A$1:$Q$500,14,0)),VLOOKUP($C7,'pp port max capa'!$A$1:$Q$500,14,0),0)</f>
        <v>5.1239454176344079</v>
      </c>
      <c r="BL7" s="24">
        <f>IF(ISNUMBER(VLOOKUP($C7,'pp port max capa'!$A$1:$Q$500,15,0)),VLOOKUP($C7,'pp port max capa'!$A$1:$Q$500,15,0),0)</f>
        <v>5.1239454176344079</v>
      </c>
      <c r="BM7" s="24">
        <f>IF(ISNUMBER(VLOOKUP($C7,'pp port max capa'!$A$1:$Q$500,16,0)),VLOOKUP($C7,'pp port max capa'!$A$1:$Q$500,16,0),0)</f>
        <v>5.1239454176344079</v>
      </c>
      <c r="BN7" s="24">
        <f>IF(ISNUMBER(VLOOKUP($C7,'pp port max capa'!$A$1:$Q$500,17,0)),VLOOKUP($C7,'pp port max capa'!$A$1:$Q$500,17,0),0)</f>
        <v>5.1239454176344079</v>
      </c>
      <c r="BO7" s="22">
        <f>IF(ISNUMBER(VLOOKUP($C7,'stpl port max capa'!$A$1:$Q$500,2,0)),VLOOKUP($C7,'stpl port max capa'!$A$1:$Q$500,2,0),0)</f>
        <v>7.5119999999999996</v>
      </c>
      <c r="BP7" s="22">
        <f>IF(ISNUMBER(VLOOKUP($C7,'stpl port max capa'!$A$1:$Q$500,3,0)),VLOOKUP($C7,'stpl port max capa'!$A$1:$Q$500,3,0),0)</f>
        <v>7.5119999999999996</v>
      </c>
      <c r="BQ7" s="22">
        <f>IF(ISNUMBER(VLOOKUP($C7,'stpl port max capa'!$A$1:$Q$500,4,0)),VLOOKUP($C7,'stpl port max capa'!$A$1:$Q$500,4,0),0)</f>
        <v>7.5119999999999996</v>
      </c>
      <c r="BR7" s="22">
        <f>IF(ISNUMBER(VLOOKUP($C7,'stpl port max capa'!$A$1:$Q$500,5,0)),VLOOKUP($C7,'stpl port max capa'!$A$1:$Q$500,5,0),0)</f>
        <v>7.5119999999999996</v>
      </c>
      <c r="BS7" s="22">
        <f>IF(ISNUMBER(VLOOKUP($C7,'stpl port max capa'!$A$1:$Q$500,6,0)),VLOOKUP($C7,'stpl port max capa'!$A$1:$Q$500,6,0),0)</f>
        <v>7.5119999999999996</v>
      </c>
      <c r="BT7" s="22">
        <f>IF(ISNUMBER(VLOOKUP($C7,'stpl port max capa'!$A$1:$Q$500,7,0)),VLOOKUP($C7,'stpl port max capa'!$A$1:$Q$500,7,0),0)</f>
        <v>7.5119999999999996</v>
      </c>
      <c r="BU7" s="22">
        <f>IF(ISNUMBER(VLOOKUP($C7,'stpl port max capa'!$A$1:$Q$500,8,0)),VLOOKUP($C7,'stpl port max capa'!$A$1:$Q$500,8,0),0)</f>
        <v>7.5119999999999996</v>
      </c>
      <c r="BV7" s="22">
        <f>IF(ISNUMBER(VLOOKUP($C7,'stpl port max capa'!$A$1:$Q$500,9,0)),VLOOKUP($C7,'stpl port max capa'!$A$1:$Q$500,9,0),0)</f>
        <v>7.5119999999999996</v>
      </c>
      <c r="BW7" s="22">
        <f>IF(ISNUMBER(VLOOKUP($C7,'stpl port max capa'!$A$1:$Q$500,10,0)),VLOOKUP($C7,'stpl port max capa'!$A$1:$Q$500,10,0),0)</f>
        <v>7.5119999999999996</v>
      </c>
      <c r="BX7" s="22">
        <f>IF(ISNUMBER(VLOOKUP($C7,'stpl port max capa'!$A$1:$Q$500,11,0)),VLOOKUP($C7,'stpl port max capa'!$A$1:$Q$500,11,0),0)</f>
        <v>7.5119999999999996</v>
      </c>
      <c r="BY7" s="22">
        <f>IF(ISNUMBER(VLOOKUP($C7,'stpl port max capa'!$A$1:$Q$500,12,0)),VLOOKUP($C7,'stpl port max capa'!$A$1:$Q$500,12,0),0)</f>
        <v>7.5119999999999996</v>
      </c>
      <c r="BZ7" s="22">
        <f>IF(ISNUMBER(VLOOKUP($C7,'stpl port max capa'!$A$1:$Q$500,13,0)),VLOOKUP($C7,'stpl port max capa'!$A$1:$Q$500,13,0),0)</f>
        <v>7.5119999999999996</v>
      </c>
      <c r="CA7" s="22">
        <f>IF(ISNUMBER(VLOOKUP($C7,'stpl port max capa'!$A$1:$Q$500,14,0)),VLOOKUP($C7,'stpl port max capa'!$A$1:$Q$500,14,0),0)</f>
        <v>7.5119999999999996</v>
      </c>
      <c r="CB7" s="22">
        <f>IF(ISNUMBER(VLOOKUP($C7,'stpl port max capa'!$A$1:$Q$500,15,0)),VLOOKUP($C7,'stpl port max capa'!$A$1:$Q$500,15,0),0)</f>
        <v>7.5119999999999996</v>
      </c>
      <c r="CC7" s="22">
        <f>IF(ISNUMBER(VLOOKUP($C7,'stpl port max capa'!$A$1:$Q$500,16,0)),VLOOKUP($C7,'stpl port max capa'!$A$1:$Q$500,16,0),0)</f>
        <v>7.5119999999999996</v>
      </c>
      <c r="CD7" s="22">
        <f>IF(ISNUMBER(VLOOKUP($C7,'stpl port max capa'!$A$1:$Q$500,17,0)),VLOOKUP($C7,'stpl port max capa'!$A$1:$Q$500,17,0),0)</f>
        <v>7.5119999999999996</v>
      </c>
    </row>
    <row r="8" spans="1:82" customFormat="1">
      <c r="A8">
        <v>8</v>
      </c>
      <c r="B8" t="s">
        <v>25</v>
      </c>
      <c r="C8" t="s">
        <v>26</v>
      </c>
      <c r="D8" s="15"/>
      <c r="E8" s="15">
        <f t="shared" si="1"/>
        <v>0</v>
      </c>
      <c r="F8" s="16" t="s">
        <v>2975</v>
      </c>
      <c r="G8" t="s">
        <v>972</v>
      </c>
      <c r="H8" t="s">
        <v>979</v>
      </c>
      <c r="I8" t="e">
        <v>#N/A</v>
      </c>
      <c r="J8" t="s">
        <v>27</v>
      </c>
      <c r="K8" s="1">
        <v>21.473124250505499</v>
      </c>
      <c r="L8" s="1">
        <v>109.061247988874</v>
      </c>
      <c r="M8" s="1" t="str">
        <f>VLOOKUP($F8,'[1]capi for highway network'!$D$1:$L$36,3,0)</f>
        <v>capi Guangxi</v>
      </c>
      <c r="N8" s="1">
        <f>VLOOKUP($F8,'[1]capi for highway network'!$D$1:$L$36,7,0)</f>
        <v>22.817001999999999</v>
      </c>
      <c r="O8" s="1">
        <f>VLOOKUP($F8,'[1]capi for highway network'!$D$1:$L$36,8,0)</f>
        <v>108.36654299999999</v>
      </c>
      <c r="P8" s="13">
        <f t="shared" si="2"/>
        <v>0.272924</v>
      </c>
      <c r="Q8" s="13">
        <f t="shared" si="3"/>
        <v>0.272924</v>
      </c>
      <c r="R8" s="13">
        <f t="shared" si="4"/>
        <v>0.272924</v>
      </c>
      <c r="S8" s="13">
        <f t="shared" si="5"/>
        <v>0.457316</v>
      </c>
      <c r="T8" s="13">
        <f t="shared" si="6"/>
        <v>0.457316</v>
      </c>
      <c r="U8" s="13">
        <f t="shared" si="7"/>
        <v>1.3657360000000001</v>
      </c>
      <c r="V8" s="13">
        <f t="shared" si="8"/>
        <v>1.3657360000000001</v>
      </c>
      <c r="W8" s="13">
        <f t="shared" si="9"/>
        <v>1.3657360000000001</v>
      </c>
      <c r="X8" s="13">
        <f t="shared" si="10"/>
        <v>1.3657360000000001</v>
      </c>
      <c r="Y8" s="13">
        <f t="shared" si="11"/>
        <v>1.3657360000000001</v>
      </c>
      <c r="Z8" s="13">
        <f t="shared" si="12"/>
        <v>1.3657360000000001</v>
      </c>
      <c r="AA8" s="13">
        <f t="shared" si="13"/>
        <v>1.3657360000000001</v>
      </c>
      <c r="AB8" s="13">
        <f t="shared" si="14"/>
        <v>1.3657360000000001</v>
      </c>
      <c r="AC8" s="13">
        <f t="shared" si="15"/>
        <v>1.3657360000000001</v>
      </c>
      <c r="AD8" s="13">
        <f t="shared" si="16"/>
        <v>1.3657360000000001</v>
      </c>
      <c r="AE8" s="13">
        <f t="shared" si="17"/>
        <v>1.3657360000000001</v>
      </c>
      <c r="AF8">
        <f t="shared" si="18"/>
        <v>1</v>
      </c>
      <c r="AI8" s="26">
        <f>IF(ISNUMBER(VLOOKUP($B8,'kpler max capa'!$A$1:$Q$263,2,0)),VLOOKUP($B8,'kpler max capa'!$A$1:$Q$263,2,0),0)</f>
        <v>0.272924</v>
      </c>
      <c r="AJ8" s="26">
        <f>IF(ISNUMBER(VLOOKUP($B8,'kpler max capa'!$A$1:$Q$263,3,0)),VLOOKUP($B8,'kpler max capa'!$A$1:$Q$263,3,0),0)</f>
        <v>0.272924</v>
      </c>
      <c r="AK8" s="26">
        <f>IF(ISNUMBER(VLOOKUP($B8,'kpler max capa'!$A$1:$Q$263,4,0)),VLOOKUP($B8,'kpler max capa'!$A$1:$Q$263,4,0),0)</f>
        <v>0.272924</v>
      </c>
      <c r="AL8" s="26">
        <f>IF(ISNUMBER(VLOOKUP($B8,'kpler max capa'!$A$1:$Q$263,5,0)),VLOOKUP($B8,'kpler max capa'!$A$1:$Q$263,5,0),0)</f>
        <v>0.457316</v>
      </c>
      <c r="AM8" s="26">
        <f>IF(ISNUMBER(VLOOKUP($B8,'kpler max capa'!$A$1:$Q$263,6,0)),VLOOKUP($B8,'kpler max capa'!$A$1:$Q$263,6,0),0)</f>
        <v>0.457316</v>
      </c>
      <c r="AN8" s="26">
        <f>IF(ISNUMBER(VLOOKUP($B8,'kpler max capa'!$A$1:$Q$263,7,0)),VLOOKUP($B8,'kpler max capa'!$A$1:$Q$263,7,0),0)</f>
        <v>1.3657360000000001</v>
      </c>
      <c r="AO8" s="26">
        <f>IF(ISNUMBER(VLOOKUP($B8,'kpler max capa'!$A$1:$Q$263,8,0)),VLOOKUP($B8,'kpler max capa'!$A$1:$Q$263,8,0),0)</f>
        <v>1.3657360000000001</v>
      </c>
      <c r="AP8" s="26">
        <f>IF(ISNUMBER(VLOOKUP($B8,'kpler max capa'!$A$1:$Q$263,8,0)),VLOOKUP($B8,'kpler max capa'!$A$1:$Q$263,9,0),0)</f>
        <v>1.3657360000000001</v>
      </c>
      <c r="AQ8" s="26">
        <f>IF(ISNUMBER(VLOOKUP($B8,'kpler max capa'!$A$1:$Q$263,8,0)),VLOOKUP($B8,'kpler max capa'!$A$1:$Q$263,10,0),0)</f>
        <v>1.3657360000000001</v>
      </c>
      <c r="AR8" s="26">
        <f>IF(ISNUMBER(VLOOKUP($B8,'kpler max capa'!$A$1:$Q$263,8,0)),VLOOKUP($B8,'kpler max capa'!$A$1:$Q$263,11,0),0)</f>
        <v>1.3657360000000001</v>
      </c>
      <c r="AS8" s="26">
        <f>IF(ISNUMBER(VLOOKUP($B8,'kpler max capa'!$A$1:$Q$263,9,0)),VLOOKUP($B8,'kpler max capa'!$A$1:$Q$263,12,0),0)</f>
        <v>1.3657360000000001</v>
      </c>
      <c r="AT8" s="26">
        <f>IF(ISNUMBER(VLOOKUP($B8,'kpler max capa'!$A$1:$Q$263,9,0)),VLOOKUP($B8,'kpler max capa'!$A$1:$Q$263,13,0),0)</f>
        <v>1.3657360000000001</v>
      </c>
      <c r="AU8" s="26">
        <f>IF(ISNUMBER(VLOOKUP($B8,'kpler max capa'!$A$1:$Q$263,9,0)),VLOOKUP($B8,'kpler max capa'!$A$1:$Q$263,14,0),0)</f>
        <v>1.3657360000000001</v>
      </c>
      <c r="AV8" s="26">
        <f>IF(ISNUMBER(VLOOKUP($B8,'kpler max capa'!$A$1:$Q$263,9,0)),VLOOKUP($B8,'kpler max capa'!$A$1:$Q$263,15,0),0)</f>
        <v>1.3657360000000001</v>
      </c>
      <c r="AW8" s="26">
        <f>IF(ISNUMBER(VLOOKUP($B8,'kpler max capa'!$A$1:$Q$263,9,0)),VLOOKUP($B8,'kpler max capa'!$A$1:$Q$263,16,0),0)</f>
        <v>1.3657360000000001</v>
      </c>
      <c r="AX8" s="26">
        <f>IF(ISNUMBER(VLOOKUP($B8,'kpler max capa'!$A$1:$Q$263,10,0)),VLOOKUP($B8,'kpler max capa'!$A$1:$Q$263,17,0),0)</f>
        <v>1.3657360000000001</v>
      </c>
      <c r="AY8" s="24">
        <f>IF(ISNUMBER(VLOOKUP($C8,'pp port max capa'!$A$1:$Q$500,2,0)),VLOOKUP($C8,'pp port max capa'!$A$1:$Q$500,2,0),0)</f>
        <v>0</v>
      </c>
      <c r="AZ8" s="24">
        <f>IF(ISNUMBER(VLOOKUP($C8,'pp port max capa'!$A$1:$Q$500,3,0)),VLOOKUP($C8,'pp port max capa'!$A$1:$Q$500,3,0),0)</f>
        <v>0</v>
      </c>
      <c r="BA8" s="24">
        <f>IF(ISNUMBER(VLOOKUP($C8,'pp port max capa'!$A$1:$Q$500,4,0)),VLOOKUP($C8,'pp port max capa'!$A$1:$Q$500,4,0),0)</f>
        <v>0</v>
      </c>
      <c r="BB8" s="24">
        <f>IF(ISNUMBER(VLOOKUP($C8,'pp port max capa'!$A$1:$Q$500,5,0)),VLOOKUP($C8,'pp port max capa'!$A$1:$Q$500,5,0),0)</f>
        <v>0</v>
      </c>
      <c r="BC8" s="24">
        <f>IF(ISNUMBER(VLOOKUP($C8,'pp port max capa'!$A$1:$Q$500,6,0)),VLOOKUP($C8,'pp port max capa'!$A$1:$Q$500,6,0),0)</f>
        <v>0</v>
      </c>
      <c r="BD8" s="24">
        <f>IF(ISNUMBER(VLOOKUP($C8,'pp port max capa'!$A$1:$Q$500,7,0)),VLOOKUP($C8,'pp port max capa'!$A$1:$Q$500,7,0),0)</f>
        <v>0</v>
      </c>
      <c r="BE8" s="24">
        <f>IF(ISNUMBER(VLOOKUP($C8,'pp port max capa'!$A$1:$Q$500,8,0)),VLOOKUP($C8,'pp port max capa'!$A$1:$Q$500,8,0),0)</f>
        <v>0</v>
      </c>
      <c r="BF8" s="24">
        <f>IF(ISNUMBER(VLOOKUP($C8,'pp port max capa'!$A$1:$Q$500,9,0)),VLOOKUP($C8,'pp port max capa'!$A$1:$Q$500,9,0),0)</f>
        <v>0</v>
      </c>
      <c r="BG8" s="24">
        <f>IF(ISNUMBER(VLOOKUP($C8,'pp port max capa'!$A$1:$Q$500,10,0)),VLOOKUP($C8,'pp port max capa'!$A$1:$Q$500,10,0),0)</f>
        <v>0</v>
      </c>
      <c r="BH8" s="24">
        <f>IF(ISNUMBER(VLOOKUP($C8,'pp port max capa'!$A$1:$Q$500,11,0)),VLOOKUP($C8,'pp port max capa'!$A$1:$Q$500,11,0),0)</f>
        <v>0</v>
      </c>
      <c r="BI8" s="24">
        <f>IF(ISNUMBER(VLOOKUP($C8,'pp port max capa'!$A$1:$Q$500,12,0)),VLOOKUP($C8,'pp port max capa'!$A$1:$Q$500,12,0),0)</f>
        <v>0</v>
      </c>
      <c r="BJ8" s="24">
        <f>IF(ISNUMBER(VLOOKUP($C8,'pp port max capa'!$A$1:$Q$500,13,0)),VLOOKUP($C8,'pp port max capa'!$A$1:$Q$500,13,0),0)</f>
        <v>0</v>
      </c>
      <c r="BK8" s="24">
        <f>IF(ISNUMBER(VLOOKUP($C8,'pp port max capa'!$A$1:$Q$500,14,0)),VLOOKUP($C8,'pp port max capa'!$A$1:$Q$500,14,0),0)</f>
        <v>0</v>
      </c>
      <c r="BL8" s="24">
        <f>IF(ISNUMBER(VLOOKUP($C8,'pp port max capa'!$A$1:$Q$500,15,0)),VLOOKUP($C8,'pp port max capa'!$A$1:$Q$500,15,0),0)</f>
        <v>0</v>
      </c>
      <c r="BM8" s="24">
        <f>IF(ISNUMBER(VLOOKUP($C8,'pp port max capa'!$A$1:$Q$500,16,0)),VLOOKUP($C8,'pp port max capa'!$A$1:$Q$500,16,0),0)</f>
        <v>0</v>
      </c>
      <c r="BN8" s="24">
        <f>IF(ISNUMBER(VLOOKUP($C8,'pp port max capa'!$A$1:$Q$500,17,0)),VLOOKUP($C8,'pp port max capa'!$A$1:$Q$500,17,0),0)</f>
        <v>0</v>
      </c>
      <c r="BO8" s="22">
        <f>IF(ISNUMBER(VLOOKUP($C8,'stpl port max capa'!$A$1:$Q$500,2,0)),VLOOKUP($C8,'stpl port max capa'!$A$1:$Q$500,2,0),0)</f>
        <v>0</v>
      </c>
      <c r="BP8" s="22">
        <f>IF(ISNUMBER(VLOOKUP($C8,'stpl port max capa'!$A$1:$Q$500,3,0)),VLOOKUP($C8,'stpl port max capa'!$A$1:$Q$500,3,0),0)</f>
        <v>0</v>
      </c>
      <c r="BQ8" s="22">
        <f>IF(ISNUMBER(VLOOKUP($C8,'stpl port max capa'!$A$1:$Q$500,4,0)),VLOOKUP($C8,'stpl port max capa'!$A$1:$Q$500,4,0),0)</f>
        <v>0</v>
      </c>
      <c r="BR8" s="22">
        <f>IF(ISNUMBER(VLOOKUP($C8,'stpl port max capa'!$A$1:$Q$500,5,0)),VLOOKUP($C8,'stpl port max capa'!$A$1:$Q$500,5,0),0)</f>
        <v>0</v>
      </c>
      <c r="BS8" s="22">
        <f>IF(ISNUMBER(VLOOKUP($C8,'stpl port max capa'!$A$1:$Q$500,6,0)),VLOOKUP($C8,'stpl port max capa'!$A$1:$Q$500,6,0),0)</f>
        <v>0</v>
      </c>
      <c r="BT8" s="22">
        <f>IF(ISNUMBER(VLOOKUP($C8,'stpl port max capa'!$A$1:$Q$500,7,0)),VLOOKUP($C8,'stpl port max capa'!$A$1:$Q$500,7,0),0)</f>
        <v>0</v>
      </c>
      <c r="BU8" s="22">
        <f>IF(ISNUMBER(VLOOKUP($C8,'stpl port max capa'!$A$1:$Q$500,8,0)),VLOOKUP($C8,'stpl port max capa'!$A$1:$Q$500,8,0),0)</f>
        <v>0</v>
      </c>
      <c r="BV8" s="22">
        <f>IF(ISNUMBER(VLOOKUP($C8,'stpl port max capa'!$A$1:$Q$500,9,0)),VLOOKUP($C8,'stpl port max capa'!$A$1:$Q$500,9,0),0)</f>
        <v>0</v>
      </c>
      <c r="BW8" s="22">
        <f>IF(ISNUMBER(VLOOKUP($C8,'stpl port max capa'!$A$1:$Q$500,10,0)),VLOOKUP($C8,'stpl port max capa'!$A$1:$Q$500,10,0),0)</f>
        <v>0</v>
      </c>
      <c r="BX8" s="22">
        <f>IF(ISNUMBER(VLOOKUP($C8,'stpl port max capa'!$A$1:$Q$500,11,0)),VLOOKUP($C8,'stpl port max capa'!$A$1:$Q$500,11,0),0)</f>
        <v>0</v>
      </c>
      <c r="BY8" s="22">
        <f>IF(ISNUMBER(VLOOKUP($C8,'stpl port max capa'!$A$1:$Q$500,12,0)),VLOOKUP($C8,'stpl port max capa'!$A$1:$Q$500,12,0),0)</f>
        <v>0</v>
      </c>
      <c r="BZ8" s="22">
        <f>IF(ISNUMBER(VLOOKUP($C8,'stpl port max capa'!$A$1:$Q$500,13,0)),VLOOKUP($C8,'stpl port max capa'!$A$1:$Q$500,13,0),0)</f>
        <v>0</v>
      </c>
      <c r="CA8" s="22">
        <f>IF(ISNUMBER(VLOOKUP($C8,'stpl port max capa'!$A$1:$Q$500,14,0)),VLOOKUP($C8,'stpl port max capa'!$A$1:$Q$500,14,0),0)</f>
        <v>0</v>
      </c>
      <c r="CB8" s="22">
        <f>IF(ISNUMBER(VLOOKUP($C8,'stpl port max capa'!$A$1:$Q$500,15,0)),VLOOKUP($C8,'stpl port max capa'!$A$1:$Q$500,15,0),0)</f>
        <v>0</v>
      </c>
      <c r="CC8" s="22">
        <f>IF(ISNUMBER(VLOOKUP($C8,'stpl port max capa'!$A$1:$Q$500,16,0)),VLOOKUP($C8,'stpl port max capa'!$A$1:$Q$500,16,0),0)</f>
        <v>0</v>
      </c>
      <c r="CD8" s="22">
        <f>IF(ISNUMBER(VLOOKUP($C8,'stpl port max capa'!$A$1:$Q$500,17,0)),VLOOKUP($C8,'stpl port max capa'!$A$1:$Q$500,17,0),0)</f>
        <v>0</v>
      </c>
    </row>
    <row r="9" spans="1:82" customFormat="1">
      <c r="A9">
        <v>9</v>
      </c>
      <c r="B9" t="s">
        <v>28</v>
      </c>
      <c r="C9" t="s">
        <v>29</v>
      </c>
      <c r="D9" s="15" t="s">
        <v>1196</v>
      </c>
      <c r="E9" s="15">
        <f t="shared" si="1"/>
        <v>1</v>
      </c>
      <c r="F9" s="16" t="s">
        <v>2975</v>
      </c>
      <c r="G9" t="s">
        <v>972</v>
      </c>
      <c r="H9" t="s">
        <v>975</v>
      </c>
      <c r="I9" t="s">
        <v>2943</v>
      </c>
      <c r="J9" t="s">
        <v>30</v>
      </c>
      <c r="K9" s="1">
        <v>21.5836634200536</v>
      </c>
      <c r="L9" s="1">
        <v>109.582537913222</v>
      </c>
      <c r="M9" s="1" t="str">
        <f>VLOOKUP($F9,'[1]capi for highway network'!$D$1:$L$36,3,0)</f>
        <v>capi Guangxi</v>
      </c>
      <c r="N9" s="1">
        <f>VLOOKUP($F9,'[1]capi for highway network'!$D$1:$L$36,7,0)</f>
        <v>22.817001999999999</v>
      </c>
      <c r="O9" s="1">
        <f>VLOOKUP($F9,'[1]capi for highway network'!$D$1:$L$36,8,0)</f>
        <v>108.36654299999999</v>
      </c>
      <c r="P9" s="13">
        <f t="shared" si="2"/>
        <v>3.1361753489892465</v>
      </c>
      <c r="Q9" s="13">
        <f t="shared" si="3"/>
        <v>3.1361753489892465</v>
      </c>
      <c r="R9" s="13">
        <f t="shared" si="4"/>
        <v>3.1361753489892465</v>
      </c>
      <c r="S9" s="13">
        <f t="shared" si="5"/>
        <v>3.1361753489892465</v>
      </c>
      <c r="T9" s="13">
        <f t="shared" si="6"/>
        <v>3.1361753489892465</v>
      </c>
      <c r="U9" s="13">
        <f t="shared" si="7"/>
        <v>3.1361753489892465</v>
      </c>
      <c r="V9" s="13">
        <f t="shared" si="8"/>
        <v>3.1361753489892465</v>
      </c>
      <c r="W9" s="13">
        <f t="shared" si="9"/>
        <v>3.1361753489892465</v>
      </c>
      <c r="X9" s="13">
        <f t="shared" si="10"/>
        <v>3.1361753489892465</v>
      </c>
      <c r="Y9" s="13">
        <f t="shared" si="11"/>
        <v>3.1361753489892465</v>
      </c>
      <c r="Z9" s="13">
        <f t="shared" si="12"/>
        <v>3.1361753489892465</v>
      </c>
      <c r="AA9" s="13">
        <f t="shared" si="13"/>
        <v>3.1361753489892465</v>
      </c>
      <c r="AB9" s="13">
        <f t="shared" si="14"/>
        <v>3.1361753489892465</v>
      </c>
      <c r="AC9" s="13">
        <f t="shared" si="15"/>
        <v>3.1361753489892465</v>
      </c>
      <c r="AD9" s="13">
        <f t="shared" si="16"/>
        <v>3.1361753489892465</v>
      </c>
      <c r="AE9" s="13">
        <f t="shared" si="17"/>
        <v>3.1361753489892465</v>
      </c>
      <c r="AF9">
        <f t="shared" si="18"/>
        <v>1</v>
      </c>
      <c r="AI9" s="26">
        <f>IF(ISNUMBER(VLOOKUP($B9,'kpler max capa'!$A$1:$Q$263,2,0)),VLOOKUP($B9,'kpler max capa'!$A$1:$Q$263,2,0),0)</f>
        <v>0.33455200000000002</v>
      </c>
      <c r="AJ9" s="26">
        <f>IF(ISNUMBER(VLOOKUP($B9,'kpler max capa'!$A$1:$Q$263,3,0)),VLOOKUP($B9,'kpler max capa'!$A$1:$Q$263,3,0),0)</f>
        <v>0.33455200000000002</v>
      </c>
      <c r="AK9" s="26">
        <f>IF(ISNUMBER(VLOOKUP($B9,'kpler max capa'!$A$1:$Q$263,4,0)),VLOOKUP($B9,'kpler max capa'!$A$1:$Q$263,4,0),0)</f>
        <v>0.33455200000000002</v>
      </c>
      <c r="AL9" s="26">
        <f>IF(ISNUMBER(VLOOKUP($B9,'kpler max capa'!$A$1:$Q$263,5,0)),VLOOKUP($B9,'kpler max capa'!$A$1:$Q$263,5,0),0)</f>
        <v>1.2230000000000001</v>
      </c>
      <c r="AM9" s="26">
        <f>IF(ISNUMBER(VLOOKUP($B9,'kpler max capa'!$A$1:$Q$263,6,0)),VLOOKUP($B9,'kpler max capa'!$A$1:$Q$263,6,0),0)</f>
        <v>1.486964</v>
      </c>
      <c r="AN9" s="26">
        <f>IF(ISNUMBER(VLOOKUP($B9,'kpler max capa'!$A$1:$Q$263,7,0)),VLOOKUP($B9,'kpler max capa'!$A$1:$Q$263,7,0),0)</f>
        <v>1.9167719999999999</v>
      </c>
      <c r="AO9" s="26">
        <f>IF(ISNUMBER(VLOOKUP($B9,'kpler max capa'!$A$1:$Q$263,8,0)),VLOOKUP($B9,'kpler max capa'!$A$1:$Q$263,8,0),0)</f>
        <v>1.9167719999999999</v>
      </c>
      <c r="AP9" s="26">
        <f>IF(ISNUMBER(VLOOKUP($B9,'kpler max capa'!$A$1:$Q$263,8,0)),VLOOKUP($B9,'kpler max capa'!$A$1:$Q$263,9,0),0)</f>
        <v>1.9167719999999999</v>
      </c>
      <c r="AQ9" s="26">
        <f>IF(ISNUMBER(VLOOKUP($B9,'kpler max capa'!$A$1:$Q$263,8,0)),VLOOKUP($B9,'kpler max capa'!$A$1:$Q$263,10,0),0)</f>
        <v>1.9167719999999999</v>
      </c>
      <c r="AR9" s="26">
        <f>IF(ISNUMBER(VLOOKUP($B9,'kpler max capa'!$A$1:$Q$263,8,0)),VLOOKUP($B9,'kpler max capa'!$A$1:$Q$263,11,0),0)</f>
        <v>1.9167719999999999</v>
      </c>
      <c r="AS9" s="26">
        <f>IF(ISNUMBER(VLOOKUP($B9,'kpler max capa'!$A$1:$Q$263,9,0)),VLOOKUP($B9,'kpler max capa'!$A$1:$Q$263,12,0),0)</f>
        <v>1.9167719999999999</v>
      </c>
      <c r="AT9" s="26">
        <f>IF(ISNUMBER(VLOOKUP($B9,'kpler max capa'!$A$1:$Q$263,9,0)),VLOOKUP($B9,'kpler max capa'!$A$1:$Q$263,13,0),0)</f>
        <v>1.9167719999999999</v>
      </c>
      <c r="AU9" s="26">
        <f>IF(ISNUMBER(VLOOKUP($B9,'kpler max capa'!$A$1:$Q$263,9,0)),VLOOKUP($B9,'kpler max capa'!$A$1:$Q$263,14,0),0)</f>
        <v>1.9167719999999999</v>
      </c>
      <c r="AV9" s="26">
        <f>IF(ISNUMBER(VLOOKUP($B9,'kpler max capa'!$A$1:$Q$263,9,0)),VLOOKUP($B9,'kpler max capa'!$A$1:$Q$263,15,0),0)</f>
        <v>1.9167719999999999</v>
      </c>
      <c r="AW9" s="26">
        <f>IF(ISNUMBER(VLOOKUP($B9,'kpler max capa'!$A$1:$Q$263,9,0)),VLOOKUP($B9,'kpler max capa'!$A$1:$Q$263,16,0),0)</f>
        <v>1.9167719999999999</v>
      </c>
      <c r="AX9" s="26">
        <f>IF(ISNUMBER(VLOOKUP($B9,'kpler max capa'!$A$1:$Q$263,10,0)),VLOOKUP($B9,'kpler max capa'!$A$1:$Q$263,17,0),0)</f>
        <v>1.9167719999999999</v>
      </c>
      <c r="AY9" s="24">
        <f>IF(ISNUMBER(VLOOKUP($C9,'pp port max capa'!$A$1:$Q$500,2,0)),VLOOKUP($C9,'pp port max capa'!$A$1:$Q$500,2,0),0)</f>
        <v>3.1361753489892465</v>
      </c>
      <c r="AZ9" s="24">
        <f>IF(ISNUMBER(VLOOKUP($C9,'pp port max capa'!$A$1:$Q$500,3,0)),VLOOKUP($C9,'pp port max capa'!$A$1:$Q$500,3,0),0)</f>
        <v>3.1361753489892465</v>
      </c>
      <c r="BA9" s="24">
        <f>IF(ISNUMBER(VLOOKUP($C9,'pp port max capa'!$A$1:$Q$500,4,0)),VLOOKUP($C9,'pp port max capa'!$A$1:$Q$500,4,0),0)</f>
        <v>3.1361753489892465</v>
      </c>
      <c r="BB9" s="24">
        <f>IF(ISNUMBER(VLOOKUP($C9,'pp port max capa'!$A$1:$Q$500,5,0)),VLOOKUP($C9,'pp port max capa'!$A$1:$Q$500,5,0),0)</f>
        <v>3.1361753489892465</v>
      </c>
      <c r="BC9" s="24">
        <f>IF(ISNUMBER(VLOOKUP($C9,'pp port max capa'!$A$1:$Q$500,6,0)),VLOOKUP($C9,'pp port max capa'!$A$1:$Q$500,6,0),0)</f>
        <v>3.1361753489892465</v>
      </c>
      <c r="BD9" s="24">
        <f>IF(ISNUMBER(VLOOKUP($C9,'pp port max capa'!$A$1:$Q$500,7,0)),VLOOKUP($C9,'pp port max capa'!$A$1:$Q$500,7,0),0)</f>
        <v>3.1361753489892465</v>
      </c>
      <c r="BE9" s="24">
        <f>IF(ISNUMBER(VLOOKUP($C9,'pp port max capa'!$A$1:$Q$500,8,0)),VLOOKUP($C9,'pp port max capa'!$A$1:$Q$500,8,0),0)</f>
        <v>3.1361753489892465</v>
      </c>
      <c r="BF9" s="24">
        <f>IF(ISNUMBER(VLOOKUP($C9,'pp port max capa'!$A$1:$Q$500,9,0)),VLOOKUP($C9,'pp port max capa'!$A$1:$Q$500,9,0),0)</f>
        <v>3.1361753489892465</v>
      </c>
      <c r="BG9" s="24">
        <f>IF(ISNUMBER(VLOOKUP($C9,'pp port max capa'!$A$1:$Q$500,10,0)),VLOOKUP($C9,'pp port max capa'!$A$1:$Q$500,10,0),0)</f>
        <v>3.1361753489892465</v>
      </c>
      <c r="BH9" s="24">
        <f>IF(ISNUMBER(VLOOKUP($C9,'pp port max capa'!$A$1:$Q$500,11,0)),VLOOKUP($C9,'pp port max capa'!$A$1:$Q$500,11,0),0)</f>
        <v>3.1361753489892465</v>
      </c>
      <c r="BI9" s="24">
        <f>IF(ISNUMBER(VLOOKUP($C9,'pp port max capa'!$A$1:$Q$500,12,0)),VLOOKUP($C9,'pp port max capa'!$A$1:$Q$500,12,0),0)</f>
        <v>3.1361753489892465</v>
      </c>
      <c r="BJ9" s="24">
        <f>IF(ISNUMBER(VLOOKUP($C9,'pp port max capa'!$A$1:$Q$500,13,0)),VLOOKUP($C9,'pp port max capa'!$A$1:$Q$500,13,0),0)</f>
        <v>3.1361753489892465</v>
      </c>
      <c r="BK9" s="24">
        <f>IF(ISNUMBER(VLOOKUP($C9,'pp port max capa'!$A$1:$Q$500,14,0)),VLOOKUP($C9,'pp port max capa'!$A$1:$Q$500,14,0),0)</f>
        <v>3.1361753489892465</v>
      </c>
      <c r="BL9" s="24">
        <f>IF(ISNUMBER(VLOOKUP($C9,'pp port max capa'!$A$1:$Q$500,15,0)),VLOOKUP($C9,'pp port max capa'!$A$1:$Q$500,15,0),0)</f>
        <v>3.1361753489892465</v>
      </c>
      <c r="BM9" s="24">
        <f>IF(ISNUMBER(VLOOKUP($C9,'pp port max capa'!$A$1:$Q$500,16,0)),VLOOKUP($C9,'pp port max capa'!$A$1:$Q$500,16,0),0)</f>
        <v>3.1361753489892465</v>
      </c>
      <c r="BN9" s="24">
        <f>IF(ISNUMBER(VLOOKUP($C9,'pp port max capa'!$A$1:$Q$500,17,0)),VLOOKUP($C9,'pp port max capa'!$A$1:$Q$500,17,0),0)</f>
        <v>3.1361753489892465</v>
      </c>
      <c r="BO9" s="22">
        <f>IF(ISNUMBER(VLOOKUP($C9,'stpl port max capa'!$A$1:$Q$500,2,0)),VLOOKUP($C9,'stpl port max capa'!$A$1:$Q$500,2,0),0)</f>
        <v>0</v>
      </c>
      <c r="BP9" s="22">
        <f>IF(ISNUMBER(VLOOKUP($C9,'stpl port max capa'!$A$1:$Q$500,3,0)),VLOOKUP($C9,'stpl port max capa'!$A$1:$Q$500,3,0),0)</f>
        <v>0</v>
      </c>
      <c r="BQ9" s="22">
        <f>IF(ISNUMBER(VLOOKUP($C9,'stpl port max capa'!$A$1:$Q$500,4,0)),VLOOKUP($C9,'stpl port max capa'!$A$1:$Q$500,4,0),0)</f>
        <v>0</v>
      </c>
      <c r="BR9" s="22">
        <f>IF(ISNUMBER(VLOOKUP($C9,'stpl port max capa'!$A$1:$Q$500,5,0)),VLOOKUP($C9,'stpl port max capa'!$A$1:$Q$500,5,0),0)</f>
        <v>0</v>
      </c>
      <c r="BS9" s="22">
        <f>IF(ISNUMBER(VLOOKUP($C9,'stpl port max capa'!$A$1:$Q$500,6,0)),VLOOKUP($C9,'stpl port max capa'!$A$1:$Q$500,6,0),0)</f>
        <v>0</v>
      </c>
      <c r="BT9" s="22">
        <f>IF(ISNUMBER(VLOOKUP($C9,'stpl port max capa'!$A$1:$Q$500,7,0)),VLOOKUP($C9,'stpl port max capa'!$A$1:$Q$500,7,0),0)</f>
        <v>0</v>
      </c>
      <c r="BU9" s="22">
        <f>IF(ISNUMBER(VLOOKUP($C9,'stpl port max capa'!$A$1:$Q$500,8,0)),VLOOKUP($C9,'stpl port max capa'!$A$1:$Q$500,8,0),0)</f>
        <v>0</v>
      </c>
      <c r="BV9" s="22">
        <f>IF(ISNUMBER(VLOOKUP($C9,'stpl port max capa'!$A$1:$Q$500,9,0)),VLOOKUP($C9,'stpl port max capa'!$A$1:$Q$500,9,0),0)</f>
        <v>0</v>
      </c>
      <c r="BW9" s="22">
        <f>IF(ISNUMBER(VLOOKUP($C9,'stpl port max capa'!$A$1:$Q$500,10,0)),VLOOKUP($C9,'stpl port max capa'!$A$1:$Q$500,10,0),0)</f>
        <v>0</v>
      </c>
      <c r="BX9" s="22">
        <f>IF(ISNUMBER(VLOOKUP($C9,'stpl port max capa'!$A$1:$Q$500,11,0)),VLOOKUP($C9,'stpl port max capa'!$A$1:$Q$500,11,0),0)</f>
        <v>0</v>
      </c>
      <c r="BY9" s="22">
        <f>IF(ISNUMBER(VLOOKUP($C9,'stpl port max capa'!$A$1:$Q$500,12,0)),VLOOKUP($C9,'stpl port max capa'!$A$1:$Q$500,12,0),0)</f>
        <v>0</v>
      </c>
      <c r="BZ9" s="22">
        <f>IF(ISNUMBER(VLOOKUP($C9,'stpl port max capa'!$A$1:$Q$500,13,0)),VLOOKUP($C9,'stpl port max capa'!$A$1:$Q$500,13,0),0)</f>
        <v>0</v>
      </c>
      <c r="CA9" s="22">
        <f>IF(ISNUMBER(VLOOKUP($C9,'stpl port max capa'!$A$1:$Q$500,14,0)),VLOOKUP($C9,'stpl port max capa'!$A$1:$Q$500,14,0),0)</f>
        <v>0</v>
      </c>
      <c r="CB9" s="22">
        <f>IF(ISNUMBER(VLOOKUP($C9,'stpl port max capa'!$A$1:$Q$500,15,0)),VLOOKUP($C9,'stpl port max capa'!$A$1:$Q$500,15,0),0)</f>
        <v>0</v>
      </c>
      <c r="CC9" s="22">
        <f>IF(ISNUMBER(VLOOKUP($C9,'stpl port max capa'!$A$1:$Q$500,16,0)),VLOOKUP($C9,'stpl port max capa'!$A$1:$Q$500,16,0),0)</f>
        <v>0</v>
      </c>
      <c r="CD9" s="22">
        <f>IF(ISNUMBER(VLOOKUP($C9,'stpl port max capa'!$A$1:$Q$500,17,0)),VLOOKUP($C9,'stpl port max capa'!$A$1:$Q$500,17,0),0)</f>
        <v>0</v>
      </c>
    </row>
    <row r="10" spans="1:82" customFormat="1">
      <c r="A10">
        <v>10</v>
      </c>
      <c r="B10" t="s">
        <v>31</v>
      </c>
      <c r="C10" t="s">
        <v>32</v>
      </c>
      <c r="D10" s="15"/>
      <c r="E10" s="15">
        <f t="shared" si="1"/>
        <v>0</v>
      </c>
      <c r="F10" s="16" t="s">
        <v>2974</v>
      </c>
      <c r="G10" t="s">
        <v>972</v>
      </c>
      <c r="H10" t="s">
        <v>980</v>
      </c>
      <c r="I10" t="e">
        <v>#N/A</v>
      </c>
      <c r="J10" t="s">
        <v>33</v>
      </c>
      <c r="K10" s="1">
        <v>38.9804811815428</v>
      </c>
      <c r="L10" s="1">
        <v>121.80790619538</v>
      </c>
      <c r="M10" s="1" t="str">
        <f>VLOOKUP($F10,'[1]capi for highway network'!$D$1:$L$36,3,0)</f>
        <v>capi Liaoning</v>
      </c>
      <c r="N10" s="1">
        <f>VLOOKUP($F10,'[1]capi for highway network'!$D$1:$L$36,7,0)</f>
        <v>41.805698999999997</v>
      </c>
      <c r="O10" s="1">
        <f>VLOOKUP($F10,'[1]capi for highway network'!$D$1:$L$36,8,0)</f>
        <v>123.431472</v>
      </c>
      <c r="P10" s="13">
        <f t="shared" si="2"/>
        <v>0</v>
      </c>
      <c r="Q10" s="13">
        <f t="shared" si="3"/>
        <v>0</v>
      </c>
      <c r="R10" s="13">
        <f t="shared" si="4"/>
        <v>0</v>
      </c>
      <c r="S10" s="13">
        <f t="shared" si="5"/>
        <v>0</v>
      </c>
      <c r="T10" s="13">
        <f t="shared" si="6"/>
        <v>0</v>
      </c>
      <c r="U10" s="13">
        <f t="shared" si="7"/>
        <v>0.30225600000000002</v>
      </c>
      <c r="V10" s="13">
        <f t="shared" si="8"/>
        <v>0.30225600000000002</v>
      </c>
      <c r="W10" s="13">
        <f t="shared" si="9"/>
        <v>0.30225600000000002</v>
      </c>
      <c r="X10" s="13">
        <f t="shared" si="10"/>
        <v>0.30225600000000002</v>
      </c>
      <c r="Y10" s="13">
        <f t="shared" si="11"/>
        <v>0.30225600000000002</v>
      </c>
      <c r="Z10" s="13">
        <f t="shared" si="12"/>
        <v>0.30225600000000002</v>
      </c>
      <c r="AA10" s="13">
        <f t="shared" si="13"/>
        <v>0.30225600000000002</v>
      </c>
      <c r="AB10" s="13">
        <f t="shared" si="14"/>
        <v>0.30225600000000002</v>
      </c>
      <c r="AC10" s="13">
        <f t="shared" si="15"/>
        <v>0.30225600000000002</v>
      </c>
      <c r="AD10" s="13">
        <f t="shared" si="16"/>
        <v>0.30225600000000002</v>
      </c>
      <c r="AE10" s="13">
        <f t="shared" si="17"/>
        <v>0.30225600000000002</v>
      </c>
      <c r="AF10">
        <f t="shared" si="18"/>
        <v>1</v>
      </c>
      <c r="AI10" s="26">
        <f>IF(ISNUMBER(VLOOKUP($B10,'kpler max capa'!$A$1:$Q$263,2,0)),VLOOKUP($B10,'kpler max capa'!$A$1:$Q$263,2,0),0)</f>
        <v>0</v>
      </c>
      <c r="AJ10" s="26">
        <f>IF(ISNUMBER(VLOOKUP($B10,'kpler max capa'!$A$1:$Q$263,3,0)),VLOOKUP($B10,'kpler max capa'!$A$1:$Q$263,3,0),0)</f>
        <v>0</v>
      </c>
      <c r="AK10" s="26">
        <f>IF(ISNUMBER(VLOOKUP($B10,'kpler max capa'!$A$1:$Q$263,4,0)),VLOOKUP($B10,'kpler max capa'!$A$1:$Q$263,4,0),0)</f>
        <v>0</v>
      </c>
      <c r="AL10" s="26">
        <f>IF(ISNUMBER(VLOOKUP($B10,'kpler max capa'!$A$1:$Q$263,5,0)),VLOOKUP($B10,'kpler max capa'!$A$1:$Q$263,5,0),0)</f>
        <v>0</v>
      </c>
      <c r="AM10" s="26">
        <f>IF(ISNUMBER(VLOOKUP($B10,'kpler max capa'!$A$1:$Q$263,6,0)),VLOOKUP($B10,'kpler max capa'!$A$1:$Q$263,6,0),0)</f>
        <v>0</v>
      </c>
      <c r="AN10" s="26">
        <f>IF(ISNUMBER(VLOOKUP($B10,'kpler max capa'!$A$1:$Q$263,7,0)),VLOOKUP($B10,'kpler max capa'!$A$1:$Q$263,7,0),0)</f>
        <v>0.30225600000000002</v>
      </c>
      <c r="AO10" s="26">
        <f>IF(ISNUMBER(VLOOKUP($B10,'kpler max capa'!$A$1:$Q$263,8,0)),VLOOKUP($B10,'kpler max capa'!$A$1:$Q$263,8,0),0)</f>
        <v>0.30225600000000002</v>
      </c>
      <c r="AP10" s="26">
        <f>IF(ISNUMBER(VLOOKUP($B10,'kpler max capa'!$A$1:$Q$263,8,0)),VLOOKUP($B10,'kpler max capa'!$A$1:$Q$263,9,0),0)</f>
        <v>0.30225600000000002</v>
      </c>
      <c r="AQ10" s="26">
        <f>IF(ISNUMBER(VLOOKUP($B10,'kpler max capa'!$A$1:$Q$263,8,0)),VLOOKUP($B10,'kpler max capa'!$A$1:$Q$263,10,0),0)</f>
        <v>0.30225600000000002</v>
      </c>
      <c r="AR10" s="26">
        <f>IF(ISNUMBER(VLOOKUP($B10,'kpler max capa'!$A$1:$Q$263,8,0)),VLOOKUP($B10,'kpler max capa'!$A$1:$Q$263,11,0),0)</f>
        <v>0.30225600000000002</v>
      </c>
      <c r="AS10" s="26">
        <f>IF(ISNUMBER(VLOOKUP($B10,'kpler max capa'!$A$1:$Q$263,9,0)),VLOOKUP($B10,'kpler max capa'!$A$1:$Q$263,12,0),0)</f>
        <v>0.30225600000000002</v>
      </c>
      <c r="AT10" s="26">
        <f>IF(ISNUMBER(VLOOKUP($B10,'kpler max capa'!$A$1:$Q$263,9,0)),VLOOKUP($B10,'kpler max capa'!$A$1:$Q$263,13,0),0)</f>
        <v>0.30225600000000002</v>
      </c>
      <c r="AU10" s="26">
        <f>IF(ISNUMBER(VLOOKUP($B10,'kpler max capa'!$A$1:$Q$263,9,0)),VLOOKUP($B10,'kpler max capa'!$A$1:$Q$263,14,0),0)</f>
        <v>0.30225600000000002</v>
      </c>
      <c r="AV10" s="26">
        <f>IF(ISNUMBER(VLOOKUP($B10,'kpler max capa'!$A$1:$Q$263,9,0)),VLOOKUP($B10,'kpler max capa'!$A$1:$Q$263,15,0),0)</f>
        <v>0.30225600000000002</v>
      </c>
      <c r="AW10" s="26">
        <f>IF(ISNUMBER(VLOOKUP($B10,'kpler max capa'!$A$1:$Q$263,9,0)),VLOOKUP($B10,'kpler max capa'!$A$1:$Q$263,16,0),0)</f>
        <v>0.30225600000000002</v>
      </c>
      <c r="AX10" s="26">
        <f>IF(ISNUMBER(VLOOKUP($B10,'kpler max capa'!$A$1:$Q$263,10,0)),VLOOKUP($B10,'kpler max capa'!$A$1:$Q$263,17,0),0)</f>
        <v>0.30225600000000002</v>
      </c>
      <c r="AY10" s="24">
        <f>IF(ISNUMBER(VLOOKUP($C10,'pp port max capa'!$A$1:$Q$500,2,0)),VLOOKUP($C10,'pp port max capa'!$A$1:$Q$500,2,0),0)</f>
        <v>0</v>
      </c>
      <c r="AZ10" s="24">
        <f>IF(ISNUMBER(VLOOKUP($C10,'pp port max capa'!$A$1:$Q$500,3,0)),VLOOKUP($C10,'pp port max capa'!$A$1:$Q$500,3,0),0)</f>
        <v>0</v>
      </c>
      <c r="BA10" s="24">
        <f>IF(ISNUMBER(VLOOKUP($C10,'pp port max capa'!$A$1:$Q$500,4,0)),VLOOKUP($C10,'pp port max capa'!$A$1:$Q$500,4,0),0)</f>
        <v>0</v>
      </c>
      <c r="BB10" s="24">
        <f>IF(ISNUMBER(VLOOKUP($C10,'pp port max capa'!$A$1:$Q$500,5,0)),VLOOKUP($C10,'pp port max capa'!$A$1:$Q$500,5,0),0)</f>
        <v>0</v>
      </c>
      <c r="BC10" s="24">
        <f>IF(ISNUMBER(VLOOKUP($C10,'pp port max capa'!$A$1:$Q$500,6,0)),VLOOKUP($C10,'pp port max capa'!$A$1:$Q$500,6,0),0)</f>
        <v>0</v>
      </c>
      <c r="BD10" s="24">
        <f>IF(ISNUMBER(VLOOKUP($C10,'pp port max capa'!$A$1:$Q$500,7,0)),VLOOKUP($C10,'pp port max capa'!$A$1:$Q$500,7,0),0)</f>
        <v>0</v>
      </c>
      <c r="BE10" s="24">
        <f>IF(ISNUMBER(VLOOKUP($C10,'pp port max capa'!$A$1:$Q$500,8,0)),VLOOKUP($C10,'pp port max capa'!$A$1:$Q$500,8,0),0)</f>
        <v>0</v>
      </c>
      <c r="BF10" s="24">
        <f>IF(ISNUMBER(VLOOKUP($C10,'pp port max capa'!$A$1:$Q$500,9,0)),VLOOKUP($C10,'pp port max capa'!$A$1:$Q$500,9,0),0)</f>
        <v>0</v>
      </c>
      <c r="BG10" s="24">
        <f>IF(ISNUMBER(VLOOKUP($C10,'pp port max capa'!$A$1:$Q$500,10,0)),VLOOKUP($C10,'pp port max capa'!$A$1:$Q$500,10,0),0)</f>
        <v>0</v>
      </c>
      <c r="BH10" s="24">
        <f>IF(ISNUMBER(VLOOKUP($C10,'pp port max capa'!$A$1:$Q$500,11,0)),VLOOKUP($C10,'pp port max capa'!$A$1:$Q$500,11,0),0)</f>
        <v>0</v>
      </c>
      <c r="BI10" s="24">
        <f>IF(ISNUMBER(VLOOKUP($C10,'pp port max capa'!$A$1:$Q$500,12,0)),VLOOKUP($C10,'pp port max capa'!$A$1:$Q$500,12,0),0)</f>
        <v>0</v>
      </c>
      <c r="BJ10" s="24">
        <f>IF(ISNUMBER(VLOOKUP($C10,'pp port max capa'!$A$1:$Q$500,13,0)),VLOOKUP($C10,'pp port max capa'!$A$1:$Q$500,13,0),0)</f>
        <v>0</v>
      </c>
      <c r="BK10" s="24">
        <f>IF(ISNUMBER(VLOOKUP($C10,'pp port max capa'!$A$1:$Q$500,14,0)),VLOOKUP($C10,'pp port max capa'!$A$1:$Q$500,14,0),0)</f>
        <v>0</v>
      </c>
      <c r="BL10" s="24">
        <f>IF(ISNUMBER(VLOOKUP($C10,'pp port max capa'!$A$1:$Q$500,15,0)),VLOOKUP($C10,'pp port max capa'!$A$1:$Q$500,15,0),0)</f>
        <v>0</v>
      </c>
      <c r="BM10" s="24">
        <f>IF(ISNUMBER(VLOOKUP($C10,'pp port max capa'!$A$1:$Q$500,16,0)),VLOOKUP($C10,'pp port max capa'!$A$1:$Q$500,16,0),0)</f>
        <v>0</v>
      </c>
      <c r="BN10" s="24">
        <f>IF(ISNUMBER(VLOOKUP($C10,'pp port max capa'!$A$1:$Q$500,17,0)),VLOOKUP($C10,'pp port max capa'!$A$1:$Q$500,17,0),0)</f>
        <v>0</v>
      </c>
      <c r="BO10" s="22">
        <f>IF(ISNUMBER(VLOOKUP($C10,'stpl port max capa'!$A$1:$Q$500,2,0)),VLOOKUP($C10,'stpl port max capa'!$A$1:$Q$500,2,0),0)</f>
        <v>0</v>
      </c>
      <c r="BP10" s="22">
        <f>IF(ISNUMBER(VLOOKUP($C10,'stpl port max capa'!$A$1:$Q$500,3,0)),VLOOKUP($C10,'stpl port max capa'!$A$1:$Q$500,3,0),0)</f>
        <v>0</v>
      </c>
      <c r="BQ10" s="22">
        <f>IF(ISNUMBER(VLOOKUP($C10,'stpl port max capa'!$A$1:$Q$500,4,0)),VLOOKUP($C10,'stpl port max capa'!$A$1:$Q$500,4,0),0)</f>
        <v>0</v>
      </c>
      <c r="BR10" s="22">
        <f>IF(ISNUMBER(VLOOKUP($C10,'stpl port max capa'!$A$1:$Q$500,5,0)),VLOOKUP($C10,'stpl port max capa'!$A$1:$Q$500,5,0),0)</f>
        <v>0</v>
      </c>
      <c r="BS10" s="22">
        <f>IF(ISNUMBER(VLOOKUP($C10,'stpl port max capa'!$A$1:$Q$500,6,0)),VLOOKUP($C10,'stpl port max capa'!$A$1:$Q$500,6,0),0)</f>
        <v>0</v>
      </c>
      <c r="BT10" s="22">
        <f>IF(ISNUMBER(VLOOKUP($C10,'stpl port max capa'!$A$1:$Q$500,7,0)),VLOOKUP($C10,'stpl port max capa'!$A$1:$Q$500,7,0),0)</f>
        <v>0</v>
      </c>
      <c r="BU10" s="22">
        <f>IF(ISNUMBER(VLOOKUP($C10,'stpl port max capa'!$A$1:$Q$500,8,0)),VLOOKUP($C10,'stpl port max capa'!$A$1:$Q$500,8,0),0)</f>
        <v>0</v>
      </c>
      <c r="BV10" s="22">
        <f>IF(ISNUMBER(VLOOKUP($C10,'stpl port max capa'!$A$1:$Q$500,9,0)),VLOOKUP($C10,'stpl port max capa'!$A$1:$Q$500,9,0),0)</f>
        <v>0</v>
      </c>
      <c r="BW10" s="22">
        <f>IF(ISNUMBER(VLOOKUP($C10,'stpl port max capa'!$A$1:$Q$500,10,0)),VLOOKUP($C10,'stpl port max capa'!$A$1:$Q$500,10,0),0)</f>
        <v>0</v>
      </c>
      <c r="BX10" s="22">
        <f>IF(ISNUMBER(VLOOKUP($C10,'stpl port max capa'!$A$1:$Q$500,11,0)),VLOOKUP($C10,'stpl port max capa'!$A$1:$Q$500,11,0),0)</f>
        <v>0</v>
      </c>
      <c r="BY10" s="22">
        <f>IF(ISNUMBER(VLOOKUP($C10,'stpl port max capa'!$A$1:$Q$500,12,0)),VLOOKUP($C10,'stpl port max capa'!$A$1:$Q$500,12,0),0)</f>
        <v>0</v>
      </c>
      <c r="BZ10" s="22">
        <f>IF(ISNUMBER(VLOOKUP($C10,'stpl port max capa'!$A$1:$Q$500,13,0)),VLOOKUP($C10,'stpl port max capa'!$A$1:$Q$500,13,0),0)</f>
        <v>0</v>
      </c>
      <c r="CA10" s="22">
        <f>IF(ISNUMBER(VLOOKUP($C10,'stpl port max capa'!$A$1:$Q$500,14,0)),VLOOKUP($C10,'stpl port max capa'!$A$1:$Q$500,14,0),0)</f>
        <v>0</v>
      </c>
      <c r="CB10" s="22">
        <f>IF(ISNUMBER(VLOOKUP($C10,'stpl port max capa'!$A$1:$Q$500,15,0)),VLOOKUP($C10,'stpl port max capa'!$A$1:$Q$500,15,0),0)</f>
        <v>0</v>
      </c>
      <c r="CC10" s="22">
        <f>IF(ISNUMBER(VLOOKUP($C10,'stpl port max capa'!$A$1:$Q$500,16,0)),VLOOKUP($C10,'stpl port max capa'!$A$1:$Q$500,16,0),0)</f>
        <v>0</v>
      </c>
      <c r="CD10" s="22">
        <f>IF(ISNUMBER(VLOOKUP($C10,'stpl port max capa'!$A$1:$Q$500,17,0)),VLOOKUP($C10,'stpl port max capa'!$A$1:$Q$500,17,0),0)</f>
        <v>0</v>
      </c>
    </row>
    <row r="11" spans="1:82" customFormat="1">
      <c r="A11">
        <v>11</v>
      </c>
      <c r="B11" t="s">
        <v>34</v>
      </c>
      <c r="C11" t="s">
        <v>35</v>
      </c>
      <c r="D11" s="15"/>
      <c r="E11" s="15">
        <f t="shared" si="1"/>
        <v>0</v>
      </c>
      <c r="F11" s="16" t="s">
        <v>2979</v>
      </c>
      <c r="G11" t="s">
        <v>972</v>
      </c>
      <c r="H11" t="s">
        <v>981</v>
      </c>
      <c r="I11" t="e">
        <v>#N/A</v>
      </c>
      <c r="J11" t="s">
        <v>36</v>
      </c>
      <c r="K11" s="1">
        <v>29.930748973431299</v>
      </c>
      <c r="L11" s="1">
        <v>121.851445002978</v>
      </c>
      <c r="M11" s="1" t="str">
        <f>VLOOKUP($F11,'[1]capi for highway network'!$D$1:$L$36,3,0)</f>
        <v>capi Zhejiang</v>
      </c>
      <c r="N11" s="1">
        <f>VLOOKUP($F11,'[1]capi for highway network'!$D$1:$L$36,7,0)</f>
        <v>30.274083999999998</v>
      </c>
      <c r="O11" s="1">
        <f>VLOOKUP($F11,'[1]capi for highway network'!$D$1:$L$36,8,0)</f>
        <v>120.15506999999999</v>
      </c>
      <c r="P11" s="13">
        <f t="shared" si="2"/>
        <v>0</v>
      </c>
      <c r="Q11" s="13">
        <f t="shared" si="3"/>
        <v>0</v>
      </c>
      <c r="R11" s="13">
        <f t="shared" si="4"/>
        <v>0</v>
      </c>
      <c r="S11" s="13">
        <f t="shared" si="5"/>
        <v>0</v>
      </c>
      <c r="T11" s="13">
        <f t="shared" si="6"/>
        <v>0.221308</v>
      </c>
      <c r="U11" s="13">
        <f t="shared" si="7"/>
        <v>0.68798000000000004</v>
      </c>
      <c r="V11" s="13">
        <f t="shared" si="8"/>
        <v>0.68798000000000004</v>
      </c>
      <c r="W11" s="13">
        <f t="shared" si="9"/>
        <v>0.68798000000000004</v>
      </c>
      <c r="X11" s="13">
        <f t="shared" si="10"/>
        <v>0.68798000000000004</v>
      </c>
      <c r="Y11" s="13">
        <f t="shared" si="11"/>
        <v>0.68798000000000004</v>
      </c>
      <c r="Z11" s="13">
        <f t="shared" si="12"/>
        <v>0.68798000000000004</v>
      </c>
      <c r="AA11" s="13">
        <f t="shared" si="13"/>
        <v>0.68798000000000004</v>
      </c>
      <c r="AB11" s="13">
        <f t="shared" si="14"/>
        <v>0.68798000000000004</v>
      </c>
      <c r="AC11" s="13">
        <f t="shared" si="15"/>
        <v>0.68798000000000004</v>
      </c>
      <c r="AD11" s="13">
        <f t="shared" si="16"/>
        <v>0.68798000000000004</v>
      </c>
      <c r="AE11" s="13">
        <f t="shared" si="17"/>
        <v>0.68798000000000004</v>
      </c>
      <c r="AF11">
        <f t="shared" si="18"/>
        <v>1</v>
      </c>
      <c r="AI11" s="26">
        <f>IF(ISNUMBER(VLOOKUP($B11,'kpler max capa'!$A$1:$Q$263,2,0)),VLOOKUP($B11,'kpler max capa'!$A$1:$Q$263,2,0),0)</f>
        <v>0</v>
      </c>
      <c r="AJ11" s="26">
        <f>IF(ISNUMBER(VLOOKUP($B11,'kpler max capa'!$A$1:$Q$263,3,0)),VLOOKUP($B11,'kpler max capa'!$A$1:$Q$263,3,0),0)</f>
        <v>0</v>
      </c>
      <c r="AK11" s="26">
        <f>IF(ISNUMBER(VLOOKUP($B11,'kpler max capa'!$A$1:$Q$263,4,0)),VLOOKUP($B11,'kpler max capa'!$A$1:$Q$263,4,0),0)</f>
        <v>0</v>
      </c>
      <c r="AL11" s="26">
        <f>IF(ISNUMBER(VLOOKUP($B11,'kpler max capa'!$A$1:$Q$263,5,0)),VLOOKUP($B11,'kpler max capa'!$A$1:$Q$263,5,0),0)</f>
        <v>0</v>
      </c>
      <c r="AM11" s="26">
        <f>IF(ISNUMBER(VLOOKUP($B11,'kpler max capa'!$A$1:$Q$263,6,0)),VLOOKUP($B11,'kpler max capa'!$A$1:$Q$263,6,0),0)</f>
        <v>0.221308</v>
      </c>
      <c r="AN11" s="26">
        <f>IF(ISNUMBER(VLOOKUP($B11,'kpler max capa'!$A$1:$Q$263,7,0)),VLOOKUP($B11,'kpler max capa'!$A$1:$Q$263,7,0),0)</f>
        <v>0.68798000000000004</v>
      </c>
      <c r="AO11" s="26">
        <f>IF(ISNUMBER(VLOOKUP($B11,'kpler max capa'!$A$1:$Q$263,8,0)),VLOOKUP($B11,'kpler max capa'!$A$1:$Q$263,8,0),0)</f>
        <v>0.68798000000000004</v>
      </c>
      <c r="AP11" s="26">
        <f>IF(ISNUMBER(VLOOKUP($B11,'kpler max capa'!$A$1:$Q$263,8,0)),VLOOKUP($B11,'kpler max capa'!$A$1:$Q$263,9,0),0)</f>
        <v>0.68798000000000004</v>
      </c>
      <c r="AQ11" s="26">
        <f>IF(ISNUMBER(VLOOKUP($B11,'kpler max capa'!$A$1:$Q$263,8,0)),VLOOKUP($B11,'kpler max capa'!$A$1:$Q$263,10,0),0)</f>
        <v>0.68798000000000004</v>
      </c>
      <c r="AR11" s="26">
        <f>IF(ISNUMBER(VLOOKUP($B11,'kpler max capa'!$A$1:$Q$263,8,0)),VLOOKUP($B11,'kpler max capa'!$A$1:$Q$263,11,0),0)</f>
        <v>0.68798000000000004</v>
      </c>
      <c r="AS11" s="26">
        <f>IF(ISNUMBER(VLOOKUP($B11,'kpler max capa'!$A$1:$Q$263,9,0)),VLOOKUP($B11,'kpler max capa'!$A$1:$Q$263,12,0),0)</f>
        <v>0.68798000000000004</v>
      </c>
      <c r="AT11" s="26">
        <f>IF(ISNUMBER(VLOOKUP($B11,'kpler max capa'!$A$1:$Q$263,9,0)),VLOOKUP($B11,'kpler max capa'!$A$1:$Q$263,13,0),0)</f>
        <v>0.68798000000000004</v>
      </c>
      <c r="AU11" s="26">
        <f>IF(ISNUMBER(VLOOKUP($B11,'kpler max capa'!$A$1:$Q$263,9,0)),VLOOKUP($B11,'kpler max capa'!$A$1:$Q$263,14,0),0)</f>
        <v>0.68798000000000004</v>
      </c>
      <c r="AV11" s="26">
        <f>IF(ISNUMBER(VLOOKUP($B11,'kpler max capa'!$A$1:$Q$263,9,0)),VLOOKUP($B11,'kpler max capa'!$A$1:$Q$263,15,0),0)</f>
        <v>0.68798000000000004</v>
      </c>
      <c r="AW11" s="26">
        <f>IF(ISNUMBER(VLOOKUP($B11,'kpler max capa'!$A$1:$Q$263,9,0)),VLOOKUP($B11,'kpler max capa'!$A$1:$Q$263,16,0),0)</f>
        <v>0.68798000000000004</v>
      </c>
      <c r="AX11" s="26">
        <f>IF(ISNUMBER(VLOOKUP($B11,'kpler max capa'!$A$1:$Q$263,10,0)),VLOOKUP($B11,'kpler max capa'!$A$1:$Q$263,17,0),0)</f>
        <v>0.68798000000000004</v>
      </c>
      <c r="AY11" s="24">
        <f>IF(ISNUMBER(VLOOKUP($C11,'pp port max capa'!$A$1:$Q$500,2,0)),VLOOKUP($C11,'pp port max capa'!$A$1:$Q$500,2,0),0)</f>
        <v>0</v>
      </c>
      <c r="AZ11" s="24">
        <f>IF(ISNUMBER(VLOOKUP($C11,'pp port max capa'!$A$1:$Q$500,3,0)),VLOOKUP($C11,'pp port max capa'!$A$1:$Q$500,3,0),0)</f>
        <v>0</v>
      </c>
      <c r="BA11" s="24">
        <f>IF(ISNUMBER(VLOOKUP($C11,'pp port max capa'!$A$1:$Q$500,4,0)),VLOOKUP($C11,'pp port max capa'!$A$1:$Q$500,4,0),0)</f>
        <v>0</v>
      </c>
      <c r="BB11" s="24">
        <f>IF(ISNUMBER(VLOOKUP($C11,'pp port max capa'!$A$1:$Q$500,5,0)),VLOOKUP($C11,'pp port max capa'!$A$1:$Q$500,5,0),0)</f>
        <v>0</v>
      </c>
      <c r="BC11" s="24">
        <f>IF(ISNUMBER(VLOOKUP($C11,'pp port max capa'!$A$1:$Q$500,6,0)),VLOOKUP($C11,'pp port max capa'!$A$1:$Q$500,6,0),0)</f>
        <v>0</v>
      </c>
      <c r="BD11" s="24">
        <f>IF(ISNUMBER(VLOOKUP($C11,'pp port max capa'!$A$1:$Q$500,7,0)),VLOOKUP($C11,'pp port max capa'!$A$1:$Q$500,7,0),0)</f>
        <v>0</v>
      </c>
      <c r="BE11" s="24">
        <f>IF(ISNUMBER(VLOOKUP($C11,'pp port max capa'!$A$1:$Q$500,8,0)),VLOOKUP($C11,'pp port max capa'!$A$1:$Q$500,8,0),0)</f>
        <v>0</v>
      </c>
      <c r="BF11" s="24">
        <f>IF(ISNUMBER(VLOOKUP($C11,'pp port max capa'!$A$1:$Q$500,9,0)),VLOOKUP($C11,'pp port max capa'!$A$1:$Q$500,9,0),0)</f>
        <v>0</v>
      </c>
      <c r="BG11" s="24">
        <f>IF(ISNUMBER(VLOOKUP($C11,'pp port max capa'!$A$1:$Q$500,10,0)),VLOOKUP($C11,'pp port max capa'!$A$1:$Q$500,10,0),0)</f>
        <v>0</v>
      </c>
      <c r="BH11" s="24">
        <f>IF(ISNUMBER(VLOOKUP($C11,'pp port max capa'!$A$1:$Q$500,11,0)),VLOOKUP($C11,'pp port max capa'!$A$1:$Q$500,11,0),0)</f>
        <v>0</v>
      </c>
      <c r="BI11" s="24">
        <f>IF(ISNUMBER(VLOOKUP($C11,'pp port max capa'!$A$1:$Q$500,12,0)),VLOOKUP($C11,'pp port max capa'!$A$1:$Q$500,12,0),0)</f>
        <v>0</v>
      </c>
      <c r="BJ11" s="24">
        <f>IF(ISNUMBER(VLOOKUP($C11,'pp port max capa'!$A$1:$Q$500,13,0)),VLOOKUP($C11,'pp port max capa'!$A$1:$Q$500,13,0),0)</f>
        <v>0</v>
      </c>
      <c r="BK11" s="24">
        <f>IF(ISNUMBER(VLOOKUP($C11,'pp port max capa'!$A$1:$Q$500,14,0)),VLOOKUP($C11,'pp port max capa'!$A$1:$Q$500,14,0),0)</f>
        <v>0</v>
      </c>
      <c r="BL11" s="24">
        <f>IF(ISNUMBER(VLOOKUP($C11,'pp port max capa'!$A$1:$Q$500,15,0)),VLOOKUP($C11,'pp port max capa'!$A$1:$Q$500,15,0),0)</f>
        <v>0</v>
      </c>
      <c r="BM11" s="24">
        <f>IF(ISNUMBER(VLOOKUP($C11,'pp port max capa'!$A$1:$Q$500,16,0)),VLOOKUP($C11,'pp port max capa'!$A$1:$Q$500,16,0),0)</f>
        <v>0</v>
      </c>
      <c r="BN11" s="24">
        <f>IF(ISNUMBER(VLOOKUP($C11,'pp port max capa'!$A$1:$Q$500,17,0)),VLOOKUP($C11,'pp port max capa'!$A$1:$Q$500,17,0),0)</f>
        <v>0</v>
      </c>
      <c r="BO11" s="22">
        <f>IF(ISNUMBER(VLOOKUP($C11,'stpl port max capa'!$A$1:$Q$500,2,0)),VLOOKUP($C11,'stpl port max capa'!$A$1:$Q$500,2,0),0)</f>
        <v>0</v>
      </c>
      <c r="BP11" s="22">
        <f>IF(ISNUMBER(VLOOKUP($C11,'stpl port max capa'!$A$1:$Q$500,3,0)),VLOOKUP($C11,'stpl port max capa'!$A$1:$Q$500,3,0),0)</f>
        <v>0</v>
      </c>
      <c r="BQ11" s="22">
        <f>IF(ISNUMBER(VLOOKUP($C11,'stpl port max capa'!$A$1:$Q$500,4,0)),VLOOKUP($C11,'stpl port max capa'!$A$1:$Q$500,4,0),0)</f>
        <v>0</v>
      </c>
      <c r="BR11" s="22">
        <f>IF(ISNUMBER(VLOOKUP($C11,'stpl port max capa'!$A$1:$Q$500,5,0)),VLOOKUP($C11,'stpl port max capa'!$A$1:$Q$500,5,0),0)</f>
        <v>0</v>
      </c>
      <c r="BS11" s="22">
        <f>IF(ISNUMBER(VLOOKUP($C11,'stpl port max capa'!$A$1:$Q$500,6,0)),VLOOKUP($C11,'stpl port max capa'!$A$1:$Q$500,6,0),0)</f>
        <v>0</v>
      </c>
      <c r="BT11" s="22">
        <f>IF(ISNUMBER(VLOOKUP($C11,'stpl port max capa'!$A$1:$Q$500,7,0)),VLOOKUP($C11,'stpl port max capa'!$A$1:$Q$500,7,0),0)</f>
        <v>0</v>
      </c>
      <c r="BU11" s="22">
        <f>IF(ISNUMBER(VLOOKUP($C11,'stpl port max capa'!$A$1:$Q$500,8,0)),VLOOKUP($C11,'stpl port max capa'!$A$1:$Q$500,8,0),0)</f>
        <v>0</v>
      </c>
      <c r="BV11" s="22">
        <f>IF(ISNUMBER(VLOOKUP($C11,'stpl port max capa'!$A$1:$Q$500,9,0)),VLOOKUP($C11,'stpl port max capa'!$A$1:$Q$500,9,0),0)</f>
        <v>0</v>
      </c>
      <c r="BW11" s="22">
        <f>IF(ISNUMBER(VLOOKUP($C11,'stpl port max capa'!$A$1:$Q$500,10,0)),VLOOKUP($C11,'stpl port max capa'!$A$1:$Q$500,10,0),0)</f>
        <v>0</v>
      </c>
      <c r="BX11" s="22">
        <f>IF(ISNUMBER(VLOOKUP($C11,'stpl port max capa'!$A$1:$Q$500,11,0)),VLOOKUP($C11,'stpl port max capa'!$A$1:$Q$500,11,0),0)</f>
        <v>0</v>
      </c>
      <c r="BY11" s="22">
        <f>IF(ISNUMBER(VLOOKUP($C11,'stpl port max capa'!$A$1:$Q$500,12,0)),VLOOKUP($C11,'stpl port max capa'!$A$1:$Q$500,12,0),0)</f>
        <v>0</v>
      </c>
      <c r="BZ11" s="22">
        <f>IF(ISNUMBER(VLOOKUP($C11,'stpl port max capa'!$A$1:$Q$500,13,0)),VLOOKUP($C11,'stpl port max capa'!$A$1:$Q$500,13,0),0)</f>
        <v>0</v>
      </c>
      <c r="CA11" s="22">
        <f>IF(ISNUMBER(VLOOKUP($C11,'stpl port max capa'!$A$1:$Q$500,14,0)),VLOOKUP($C11,'stpl port max capa'!$A$1:$Q$500,14,0),0)</f>
        <v>0</v>
      </c>
      <c r="CB11" s="22">
        <f>IF(ISNUMBER(VLOOKUP($C11,'stpl port max capa'!$A$1:$Q$500,15,0)),VLOOKUP($C11,'stpl port max capa'!$A$1:$Q$500,15,0),0)</f>
        <v>0</v>
      </c>
      <c r="CC11" s="22">
        <f>IF(ISNUMBER(VLOOKUP($C11,'stpl port max capa'!$A$1:$Q$500,16,0)),VLOOKUP($C11,'stpl port max capa'!$A$1:$Q$500,16,0),0)</f>
        <v>0</v>
      </c>
      <c r="CD11" s="22">
        <f>IF(ISNUMBER(VLOOKUP($C11,'stpl port max capa'!$A$1:$Q$500,17,0)),VLOOKUP($C11,'stpl port max capa'!$A$1:$Q$500,17,0),0)</f>
        <v>0</v>
      </c>
    </row>
    <row r="12" spans="1:82" customFormat="1">
      <c r="A12">
        <v>12</v>
      </c>
      <c r="B12" t="s">
        <v>37</v>
      </c>
      <c r="C12" t="s">
        <v>38</v>
      </c>
      <c r="D12" s="15" t="s">
        <v>1197</v>
      </c>
      <c r="E12" s="15">
        <f t="shared" si="1"/>
        <v>1</v>
      </c>
      <c r="F12" s="16" t="s">
        <v>2976</v>
      </c>
      <c r="G12" t="s">
        <v>972</v>
      </c>
      <c r="H12" t="s">
        <v>982</v>
      </c>
      <c r="I12" t="s">
        <v>2943</v>
      </c>
      <c r="J12" t="s">
        <v>39</v>
      </c>
      <c r="K12" s="1">
        <v>38.953483678993599</v>
      </c>
      <c r="L12" s="1">
        <v>118.45069328881701</v>
      </c>
      <c r="M12" s="1" t="str">
        <f>VLOOKUP($F12,'[1]capi for highway network'!$D$1:$L$36,3,0)</f>
        <v>capi Hebei</v>
      </c>
      <c r="N12" s="1">
        <f>VLOOKUP($F12,'[1]capi for highway network'!$D$1:$L$36,7,0)</f>
        <v>38.042805000000001</v>
      </c>
      <c r="O12" s="1">
        <f>VLOOKUP($F12,'[1]capi for highway network'!$D$1:$L$36,8,0)</f>
        <v>114.514893</v>
      </c>
      <c r="P12" s="13">
        <f t="shared" si="2"/>
        <v>37.410412000000001</v>
      </c>
      <c r="Q12" s="13">
        <f t="shared" si="3"/>
        <v>37.410412000000001</v>
      </c>
      <c r="R12" s="13">
        <f t="shared" si="4"/>
        <v>37.410412000000001</v>
      </c>
      <c r="S12" s="13">
        <f t="shared" si="5"/>
        <v>80.795267999999993</v>
      </c>
      <c r="T12" s="13">
        <f t="shared" si="6"/>
        <v>86.575847999999993</v>
      </c>
      <c r="U12" s="13">
        <f t="shared" si="7"/>
        <v>115.780632</v>
      </c>
      <c r="V12" s="13">
        <f t="shared" si="8"/>
        <v>115.780632</v>
      </c>
      <c r="W12" s="13">
        <f t="shared" si="9"/>
        <v>115.780632</v>
      </c>
      <c r="X12" s="13">
        <f t="shared" si="10"/>
        <v>115.780632</v>
      </c>
      <c r="Y12" s="13">
        <f t="shared" si="11"/>
        <v>115.780632</v>
      </c>
      <c r="Z12" s="13">
        <f t="shared" si="12"/>
        <v>115.780632</v>
      </c>
      <c r="AA12" s="13">
        <f t="shared" si="13"/>
        <v>115.780632</v>
      </c>
      <c r="AB12" s="13">
        <f t="shared" si="14"/>
        <v>115.780632</v>
      </c>
      <c r="AC12" s="13">
        <f t="shared" si="15"/>
        <v>115.780632</v>
      </c>
      <c r="AD12" s="13">
        <f t="shared" si="16"/>
        <v>115.780632</v>
      </c>
      <c r="AE12" s="13">
        <f t="shared" si="17"/>
        <v>115.780632</v>
      </c>
      <c r="AF12">
        <f t="shared" si="18"/>
        <v>1</v>
      </c>
      <c r="AG12" t="s">
        <v>2910</v>
      </c>
      <c r="AH12" t="s">
        <v>2904</v>
      </c>
      <c r="AI12" s="26">
        <f>IF(ISNUMBER(VLOOKUP($B12,'kpler max capa'!$A$1:$Q$263,2,0)),VLOOKUP($B12,'kpler max capa'!$A$1:$Q$263,2,0),0)</f>
        <v>37.410412000000001</v>
      </c>
      <c r="AJ12" s="26">
        <f>IF(ISNUMBER(VLOOKUP($B12,'kpler max capa'!$A$1:$Q$263,3,0)),VLOOKUP($B12,'kpler max capa'!$A$1:$Q$263,3,0),0)</f>
        <v>37.410412000000001</v>
      </c>
      <c r="AK12" s="26">
        <f>IF(ISNUMBER(VLOOKUP($B12,'kpler max capa'!$A$1:$Q$263,4,0)),VLOOKUP($B12,'kpler max capa'!$A$1:$Q$263,4,0),0)</f>
        <v>37.410412000000001</v>
      </c>
      <c r="AL12" s="26">
        <f>IF(ISNUMBER(VLOOKUP($B12,'kpler max capa'!$A$1:$Q$263,5,0)),VLOOKUP($B12,'kpler max capa'!$A$1:$Q$263,5,0),0)</f>
        <v>80.795267999999993</v>
      </c>
      <c r="AM12" s="26">
        <f>IF(ISNUMBER(VLOOKUP($B12,'kpler max capa'!$A$1:$Q$263,6,0)),VLOOKUP($B12,'kpler max capa'!$A$1:$Q$263,6,0),0)</f>
        <v>86.575847999999993</v>
      </c>
      <c r="AN12" s="26">
        <f>IF(ISNUMBER(VLOOKUP($B12,'kpler max capa'!$A$1:$Q$263,7,0)),VLOOKUP($B12,'kpler max capa'!$A$1:$Q$263,7,0),0)</f>
        <v>115.780632</v>
      </c>
      <c r="AO12" s="26">
        <f>IF(ISNUMBER(VLOOKUP($B12,'kpler max capa'!$A$1:$Q$263,8,0)),VLOOKUP($B12,'kpler max capa'!$A$1:$Q$263,8,0),0)</f>
        <v>115.780632</v>
      </c>
      <c r="AP12" s="26">
        <f>IF(ISNUMBER(VLOOKUP($B12,'kpler max capa'!$A$1:$Q$263,8,0)),VLOOKUP($B12,'kpler max capa'!$A$1:$Q$263,9,0),0)</f>
        <v>115.780632</v>
      </c>
      <c r="AQ12" s="26">
        <f>IF(ISNUMBER(VLOOKUP($B12,'kpler max capa'!$A$1:$Q$263,8,0)),VLOOKUP($B12,'kpler max capa'!$A$1:$Q$263,10,0),0)</f>
        <v>115.780632</v>
      </c>
      <c r="AR12" s="26">
        <f>IF(ISNUMBER(VLOOKUP($B12,'kpler max capa'!$A$1:$Q$263,8,0)),VLOOKUP($B12,'kpler max capa'!$A$1:$Q$263,11,0),0)</f>
        <v>115.780632</v>
      </c>
      <c r="AS12" s="26">
        <f>IF(ISNUMBER(VLOOKUP($B12,'kpler max capa'!$A$1:$Q$263,9,0)),VLOOKUP($B12,'kpler max capa'!$A$1:$Q$263,12,0),0)</f>
        <v>115.780632</v>
      </c>
      <c r="AT12" s="26">
        <f>IF(ISNUMBER(VLOOKUP($B12,'kpler max capa'!$A$1:$Q$263,9,0)),VLOOKUP($B12,'kpler max capa'!$A$1:$Q$263,13,0),0)</f>
        <v>115.780632</v>
      </c>
      <c r="AU12" s="26">
        <f>IF(ISNUMBER(VLOOKUP($B12,'kpler max capa'!$A$1:$Q$263,9,0)),VLOOKUP($B12,'kpler max capa'!$A$1:$Q$263,14,0),0)</f>
        <v>115.780632</v>
      </c>
      <c r="AV12" s="26">
        <f>IF(ISNUMBER(VLOOKUP($B12,'kpler max capa'!$A$1:$Q$263,9,0)),VLOOKUP($B12,'kpler max capa'!$A$1:$Q$263,15,0),0)</f>
        <v>115.780632</v>
      </c>
      <c r="AW12" s="26">
        <f>IF(ISNUMBER(VLOOKUP($B12,'kpler max capa'!$A$1:$Q$263,9,0)),VLOOKUP($B12,'kpler max capa'!$A$1:$Q$263,16,0),0)</f>
        <v>115.780632</v>
      </c>
      <c r="AX12" s="26">
        <f>IF(ISNUMBER(VLOOKUP($B12,'kpler max capa'!$A$1:$Q$263,10,0)),VLOOKUP($B12,'kpler max capa'!$A$1:$Q$263,17,0),0)</f>
        <v>115.780632</v>
      </c>
      <c r="AY12" s="24">
        <f>IF(ISNUMBER(VLOOKUP($C12,'pp port max capa'!$A$1:$Q$500,2,0)),VLOOKUP($C12,'pp port max capa'!$A$1:$Q$500,2,0),0)</f>
        <v>5.8803287793548371</v>
      </c>
      <c r="AZ12" s="24">
        <f>IF(ISNUMBER(VLOOKUP($C12,'pp port max capa'!$A$1:$Q$500,3,0)),VLOOKUP($C12,'pp port max capa'!$A$1:$Q$500,3,0),0)</f>
        <v>5.8803287793548371</v>
      </c>
      <c r="BA12" s="24">
        <f>IF(ISNUMBER(VLOOKUP($C12,'pp port max capa'!$A$1:$Q$500,4,0)),VLOOKUP($C12,'pp port max capa'!$A$1:$Q$500,4,0),0)</f>
        <v>5.8803287793548371</v>
      </c>
      <c r="BB12" s="24">
        <f>IF(ISNUMBER(VLOOKUP($C12,'pp port max capa'!$A$1:$Q$500,5,0)),VLOOKUP($C12,'pp port max capa'!$A$1:$Q$500,5,0),0)</f>
        <v>5.8803287793548371</v>
      </c>
      <c r="BC12" s="24">
        <f>IF(ISNUMBER(VLOOKUP($C12,'pp port max capa'!$A$1:$Q$500,6,0)),VLOOKUP($C12,'pp port max capa'!$A$1:$Q$500,6,0),0)</f>
        <v>5.8803287793548371</v>
      </c>
      <c r="BD12" s="24">
        <f>IF(ISNUMBER(VLOOKUP($C12,'pp port max capa'!$A$1:$Q$500,7,0)),VLOOKUP($C12,'pp port max capa'!$A$1:$Q$500,7,0),0)</f>
        <v>9.7621056108960556</v>
      </c>
      <c r="BE12" s="24">
        <f>IF(ISNUMBER(VLOOKUP($C12,'pp port max capa'!$A$1:$Q$500,8,0)),VLOOKUP($C12,'pp port max capa'!$A$1:$Q$500,8,0),0)</f>
        <v>13.643882442437276</v>
      </c>
      <c r="BF12" s="24">
        <f>IF(ISNUMBER(VLOOKUP($C12,'pp port max capa'!$A$1:$Q$500,9,0)),VLOOKUP($C12,'pp port max capa'!$A$1:$Q$500,9,0),0)</f>
        <v>13.643882442437276</v>
      </c>
      <c r="BG12" s="24">
        <f>IF(ISNUMBER(VLOOKUP($C12,'pp port max capa'!$A$1:$Q$500,10,0)),VLOOKUP($C12,'pp port max capa'!$A$1:$Q$500,10,0),0)</f>
        <v>13.643882442437276</v>
      </c>
      <c r="BH12" s="24">
        <f>IF(ISNUMBER(VLOOKUP($C12,'pp port max capa'!$A$1:$Q$500,11,0)),VLOOKUP($C12,'pp port max capa'!$A$1:$Q$500,11,0),0)</f>
        <v>13.643882442437276</v>
      </c>
      <c r="BI12" s="24">
        <f>IF(ISNUMBER(VLOOKUP($C12,'pp port max capa'!$A$1:$Q$500,12,0)),VLOOKUP($C12,'pp port max capa'!$A$1:$Q$500,12,0),0)</f>
        <v>13.643882442437276</v>
      </c>
      <c r="BJ12" s="24">
        <f>IF(ISNUMBER(VLOOKUP($C12,'pp port max capa'!$A$1:$Q$500,13,0)),VLOOKUP($C12,'pp port max capa'!$A$1:$Q$500,13,0),0)</f>
        <v>13.643882442437276</v>
      </c>
      <c r="BK12" s="24">
        <f>IF(ISNUMBER(VLOOKUP($C12,'pp port max capa'!$A$1:$Q$500,14,0)),VLOOKUP($C12,'pp port max capa'!$A$1:$Q$500,14,0),0)</f>
        <v>13.643882442437276</v>
      </c>
      <c r="BL12" s="24">
        <f>IF(ISNUMBER(VLOOKUP($C12,'pp port max capa'!$A$1:$Q$500,15,0)),VLOOKUP($C12,'pp port max capa'!$A$1:$Q$500,15,0),0)</f>
        <v>13.643882442437276</v>
      </c>
      <c r="BM12" s="24">
        <f>IF(ISNUMBER(VLOOKUP($C12,'pp port max capa'!$A$1:$Q$500,16,0)),VLOOKUP($C12,'pp port max capa'!$A$1:$Q$500,16,0),0)</f>
        <v>13.643882442437276</v>
      </c>
      <c r="BN12" s="24">
        <f>IF(ISNUMBER(VLOOKUP($C12,'pp port max capa'!$A$1:$Q$500,17,0)),VLOOKUP($C12,'pp port max capa'!$A$1:$Q$500,17,0),0)</f>
        <v>13.643882442437276</v>
      </c>
      <c r="BO12" s="22">
        <f>IF(ISNUMBER(VLOOKUP($C12,'stpl port max capa'!$A$1:$Q$500,2,0)),VLOOKUP($C12,'stpl port max capa'!$A$1:$Q$500,2,0),0)</f>
        <v>0</v>
      </c>
      <c r="BP12" s="22">
        <f>IF(ISNUMBER(VLOOKUP($C12,'stpl port max capa'!$A$1:$Q$500,3,0)),VLOOKUP($C12,'stpl port max capa'!$A$1:$Q$500,3,0),0)</f>
        <v>0</v>
      </c>
      <c r="BQ12" s="22">
        <f>IF(ISNUMBER(VLOOKUP($C12,'stpl port max capa'!$A$1:$Q$500,4,0)),VLOOKUP($C12,'stpl port max capa'!$A$1:$Q$500,4,0),0)</f>
        <v>0</v>
      </c>
      <c r="BR12" s="22">
        <f>IF(ISNUMBER(VLOOKUP($C12,'stpl port max capa'!$A$1:$Q$500,5,0)),VLOOKUP($C12,'stpl port max capa'!$A$1:$Q$500,5,0),0)</f>
        <v>0</v>
      </c>
      <c r="BS12" s="22">
        <f>IF(ISNUMBER(VLOOKUP($C12,'stpl port max capa'!$A$1:$Q$500,6,0)),VLOOKUP($C12,'stpl port max capa'!$A$1:$Q$500,6,0),0)</f>
        <v>0</v>
      </c>
      <c r="BT12" s="22">
        <f>IF(ISNUMBER(VLOOKUP($C12,'stpl port max capa'!$A$1:$Q$500,7,0)),VLOOKUP($C12,'stpl port max capa'!$A$1:$Q$500,7,0),0)</f>
        <v>0</v>
      </c>
      <c r="BU12" s="22">
        <f>IF(ISNUMBER(VLOOKUP($C12,'stpl port max capa'!$A$1:$Q$500,8,0)),VLOOKUP($C12,'stpl port max capa'!$A$1:$Q$500,8,0),0)</f>
        <v>0</v>
      </c>
      <c r="BV12" s="22">
        <f>IF(ISNUMBER(VLOOKUP($C12,'stpl port max capa'!$A$1:$Q$500,9,0)),VLOOKUP($C12,'stpl port max capa'!$A$1:$Q$500,9,0),0)</f>
        <v>0</v>
      </c>
      <c r="BW12" s="22">
        <f>IF(ISNUMBER(VLOOKUP($C12,'stpl port max capa'!$A$1:$Q$500,10,0)),VLOOKUP($C12,'stpl port max capa'!$A$1:$Q$500,10,0),0)</f>
        <v>0</v>
      </c>
      <c r="BX12" s="22">
        <f>IF(ISNUMBER(VLOOKUP($C12,'stpl port max capa'!$A$1:$Q$500,11,0)),VLOOKUP($C12,'stpl port max capa'!$A$1:$Q$500,11,0),0)</f>
        <v>0</v>
      </c>
      <c r="BY12" s="22">
        <f>IF(ISNUMBER(VLOOKUP($C12,'stpl port max capa'!$A$1:$Q$500,12,0)),VLOOKUP($C12,'stpl port max capa'!$A$1:$Q$500,12,0),0)</f>
        <v>0</v>
      </c>
      <c r="BZ12" s="22">
        <f>IF(ISNUMBER(VLOOKUP($C12,'stpl port max capa'!$A$1:$Q$500,13,0)),VLOOKUP($C12,'stpl port max capa'!$A$1:$Q$500,13,0),0)</f>
        <v>0</v>
      </c>
      <c r="CA12" s="22">
        <f>IF(ISNUMBER(VLOOKUP($C12,'stpl port max capa'!$A$1:$Q$500,14,0)),VLOOKUP($C12,'stpl port max capa'!$A$1:$Q$500,14,0),0)</f>
        <v>0</v>
      </c>
      <c r="CB12" s="22">
        <f>IF(ISNUMBER(VLOOKUP($C12,'stpl port max capa'!$A$1:$Q$500,15,0)),VLOOKUP($C12,'stpl port max capa'!$A$1:$Q$500,15,0),0)</f>
        <v>0</v>
      </c>
      <c r="CC12" s="22">
        <f>IF(ISNUMBER(VLOOKUP($C12,'stpl port max capa'!$A$1:$Q$500,16,0)),VLOOKUP($C12,'stpl port max capa'!$A$1:$Q$500,16,0),0)</f>
        <v>0</v>
      </c>
      <c r="CD12" s="22">
        <f>IF(ISNUMBER(VLOOKUP($C12,'stpl port max capa'!$A$1:$Q$500,17,0)),VLOOKUP($C12,'stpl port max capa'!$A$1:$Q$500,17,0),0)</f>
        <v>0</v>
      </c>
    </row>
    <row r="13" spans="1:82" customFormat="1">
      <c r="A13">
        <v>13</v>
      </c>
      <c r="B13" t="s">
        <v>40</v>
      </c>
      <c r="C13" t="s">
        <v>41</v>
      </c>
      <c r="D13" s="15"/>
      <c r="E13" s="15">
        <f t="shared" si="1"/>
        <v>0</v>
      </c>
      <c r="F13" s="16" t="s">
        <v>2976</v>
      </c>
      <c r="G13" t="s">
        <v>972</v>
      </c>
      <c r="H13" t="s">
        <v>982</v>
      </c>
      <c r="I13" t="e">
        <v>#N/A</v>
      </c>
      <c r="J13" t="s">
        <v>42</v>
      </c>
      <c r="K13" s="1">
        <v>39.001960941749097</v>
      </c>
      <c r="L13" s="1">
        <v>118.446940204136</v>
      </c>
      <c r="M13" s="1" t="str">
        <f>VLOOKUP($F13,'[1]capi for highway network'!$D$1:$L$36,3,0)</f>
        <v>capi Hebei</v>
      </c>
      <c r="N13" s="1">
        <f>VLOOKUP($F13,'[1]capi for highway network'!$D$1:$L$36,7,0)</f>
        <v>38.042805000000001</v>
      </c>
      <c r="O13" s="1">
        <f>VLOOKUP($F13,'[1]capi for highway network'!$D$1:$L$36,8,0)</f>
        <v>114.514893</v>
      </c>
      <c r="P13" s="13">
        <f t="shared" si="2"/>
        <v>16.440000000000001</v>
      </c>
      <c r="Q13" s="13">
        <f t="shared" si="3"/>
        <v>16.440000000000001</v>
      </c>
      <c r="R13" s="13">
        <f t="shared" si="4"/>
        <v>16.440000000000001</v>
      </c>
      <c r="S13" s="13">
        <f t="shared" si="5"/>
        <v>16.440000000000001</v>
      </c>
      <c r="T13" s="13">
        <f t="shared" si="6"/>
        <v>21.650368</v>
      </c>
      <c r="U13" s="13">
        <f t="shared" si="7"/>
        <v>25.59432</v>
      </c>
      <c r="V13" s="13">
        <f t="shared" si="8"/>
        <v>25.59432</v>
      </c>
      <c r="W13" s="13">
        <f t="shared" si="9"/>
        <v>25.59432</v>
      </c>
      <c r="X13" s="13">
        <f t="shared" si="10"/>
        <v>25.59432</v>
      </c>
      <c r="Y13" s="13">
        <f t="shared" si="11"/>
        <v>25.59432</v>
      </c>
      <c r="Z13" s="13">
        <f t="shared" si="12"/>
        <v>25.59432</v>
      </c>
      <c r="AA13" s="13">
        <f t="shared" si="13"/>
        <v>25.59432</v>
      </c>
      <c r="AB13" s="13">
        <f t="shared" si="14"/>
        <v>25.59432</v>
      </c>
      <c r="AC13" s="13">
        <f t="shared" si="15"/>
        <v>25.59432</v>
      </c>
      <c r="AD13" s="13">
        <f t="shared" si="16"/>
        <v>25.59432</v>
      </c>
      <c r="AE13" s="13">
        <f t="shared" si="17"/>
        <v>25.59432</v>
      </c>
      <c r="AF13">
        <f t="shared" si="18"/>
        <v>1</v>
      </c>
      <c r="AG13" t="s">
        <v>2910</v>
      </c>
      <c r="AH13" t="s">
        <v>2904</v>
      </c>
      <c r="AI13" s="26">
        <f>IF(ISNUMBER(VLOOKUP($B13,'kpler max capa'!$A$1:$Q$263,2,0)),VLOOKUP($B13,'kpler max capa'!$A$1:$Q$263,2,0),0)</f>
        <v>5.5787199999999997</v>
      </c>
      <c r="AJ13" s="26">
        <f>IF(ISNUMBER(VLOOKUP($B13,'kpler max capa'!$A$1:$Q$263,3,0)),VLOOKUP($B13,'kpler max capa'!$A$1:$Q$263,3,0),0)</f>
        <v>5.5787199999999997</v>
      </c>
      <c r="AK13" s="26">
        <f>IF(ISNUMBER(VLOOKUP($B13,'kpler max capa'!$A$1:$Q$263,4,0)),VLOOKUP($B13,'kpler max capa'!$A$1:$Q$263,4,0),0)</f>
        <v>5.5787199999999997</v>
      </c>
      <c r="AL13" s="26">
        <f>IF(ISNUMBER(VLOOKUP($B13,'kpler max capa'!$A$1:$Q$263,5,0)),VLOOKUP($B13,'kpler max capa'!$A$1:$Q$263,5,0),0)</f>
        <v>8.9444680000000005</v>
      </c>
      <c r="AM13" s="26">
        <f>IF(ISNUMBER(VLOOKUP($B13,'kpler max capa'!$A$1:$Q$263,6,0)),VLOOKUP($B13,'kpler max capa'!$A$1:$Q$263,6,0),0)</f>
        <v>21.650368</v>
      </c>
      <c r="AN13" s="26">
        <f>IF(ISNUMBER(VLOOKUP($B13,'kpler max capa'!$A$1:$Q$263,7,0)),VLOOKUP($B13,'kpler max capa'!$A$1:$Q$263,7,0),0)</f>
        <v>25.59432</v>
      </c>
      <c r="AO13" s="26">
        <f>IF(ISNUMBER(VLOOKUP($B13,'kpler max capa'!$A$1:$Q$263,8,0)),VLOOKUP($B13,'kpler max capa'!$A$1:$Q$263,8,0),0)</f>
        <v>25.59432</v>
      </c>
      <c r="AP13" s="26">
        <f>IF(ISNUMBER(VLOOKUP($B13,'kpler max capa'!$A$1:$Q$263,8,0)),VLOOKUP($B13,'kpler max capa'!$A$1:$Q$263,9,0),0)</f>
        <v>25.59432</v>
      </c>
      <c r="AQ13" s="26">
        <f>IF(ISNUMBER(VLOOKUP($B13,'kpler max capa'!$A$1:$Q$263,8,0)),VLOOKUP($B13,'kpler max capa'!$A$1:$Q$263,10,0),0)</f>
        <v>25.59432</v>
      </c>
      <c r="AR13" s="26">
        <f>IF(ISNUMBER(VLOOKUP($B13,'kpler max capa'!$A$1:$Q$263,8,0)),VLOOKUP($B13,'kpler max capa'!$A$1:$Q$263,11,0),0)</f>
        <v>25.59432</v>
      </c>
      <c r="AS13" s="26">
        <f>IF(ISNUMBER(VLOOKUP($B13,'kpler max capa'!$A$1:$Q$263,9,0)),VLOOKUP($B13,'kpler max capa'!$A$1:$Q$263,12,0),0)</f>
        <v>25.59432</v>
      </c>
      <c r="AT13" s="26">
        <f>IF(ISNUMBER(VLOOKUP($B13,'kpler max capa'!$A$1:$Q$263,9,0)),VLOOKUP($B13,'kpler max capa'!$A$1:$Q$263,13,0),0)</f>
        <v>25.59432</v>
      </c>
      <c r="AU13" s="26">
        <f>IF(ISNUMBER(VLOOKUP($B13,'kpler max capa'!$A$1:$Q$263,9,0)),VLOOKUP($B13,'kpler max capa'!$A$1:$Q$263,14,0),0)</f>
        <v>25.59432</v>
      </c>
      <c r="AV13" s="26">
        <f>IF(ISNUMBER(VLOOKUP($B13,'kpler max capa'!$A$1:$Q$263,9,0)),VLOOKUP($B13,'kpler max capa'!$A$1:$Q$263,15,0),0)</f>
        <v>25.59432</v>
      </c>
      <c r="AW13" s="26">
        <f>IF(ISNUMBER(VLOOKUP($B13,'kpler max capa'!$A$1:$Q$263,9,0)),VLOOKUP($B13,'kpler max capa'!$A$1:$Q$263,16,0),0)</f>
        <v>25.59432</v>
      </c>
      <c r="AX13" s="26">
        <f>IF(ISNUMBER(VLOOKUP($B13,'kpler max capa'!$A$1:$Q$263,10,0)),VLOOKUP($B13,'kpler max capa'!$A$1:$Q$263,17,0),0)</f>
        <v>25.59432</v>
      </c>
      <c r="AY13" s="24">
        <f>IF(ISNUMBER(VLOOKUP($C13,'pp port max capa'!$A$1:$Q$500,2,0)),VLOOKUP($C13,'pp port max capa'!$A$1:$Q$500,2,0),0)</f>
        <v>0</v>
      </c>
      <c r="AZ13" s="24">
        <f>IF(ISNUMBER(VLOOKUP($C13,'pp port max capa'!$A$1:$Q$500,3,0)),VLOOKUP($C13,'pp port max capa'!$A$1:$Q$500,3,0),0)</f>
        <v>0</v>
      </c>
      <c r="BA13" s="24">
        <f>IF(ISNUMBER(VLOOKUP($C13,'pp port max capa'!$A$1:$Q$500,4,0)),VLOOKUP($C13,'pp port max capa'!$A$1:$Q$500,4,0),0)</f>
        <v>0</v>
      </c>
      <c r="BB13" s="24">
        <f>IF(ISNUMBER(VLOOKUP($C13,'pp port max capa'!$A$1:$Q$500,5,0)),VLOOKUP($C13,'pp port max capa'!$A$1:$Q$500,5,0),0)</f>
        <v>0</v>
      </c>
      <c r="BC13" s="24">
        <f>IF(ISNUMBER(VLOOKUP($C13,'pp port max capa'!$A$1:$Q$500,6,0)),VLOOKUP($C13,'pp port max capa'!$A$1:$Q$500,6,0),0)</f>
        <v>0</v>
      </c>
      <c r="BD13" s="24">
        <f>IF(ISNUMBER(VLOOKUP($C13,'pp port max capa'!$A$1:$Q$500,7,0)),VLOOKUP($C13,'pp port max capa'!$A$1:$Q$500,7,0),0)</f>
        <v>0</v>
      </c>
      <c r="BE13" s="24">
        <f>IF(ISNUMBER(VLOOKUP($C13,'pp port max capa'!$A$1:$Q$500,8,0)),VLOOKUP($C13,'pp port max capa'!$A$1:$Q$500,8,0),0)</f>
        <v>0</v>
      </c>
      <c r="BF13" s="24">
        <f>IF(ISNUMBER(VLOOKUP($C13,'pp port max capa'!$A$1:$Q$500,9,0)),VLOOKUP($C13,'pp port max capa'!$A$1:$Q$500,9,0),0)</f>
        <v>0</v>
      </c>
      <c r="BG13" s="24">
        <f>IF(ISNUMBER(VLOOKUP($C13,'pp port max capa'!$A$1:$Q$500,10,0)),VLOOKUP($C13,'pp port max capa'!$A$1:$Q$500,10,0),0)</f>
        <v>0</v>
      </c>
      <c r="BH13" s="24">
        <f>IF(ISNUMBER(VLOOKUP($C13,'pp port max capa'!$A$1:$Q$500,11,0)),VLOOKUP($C13,'pp port max capa'!$A$1:$Q$500,11,0),0)</f>
        <v>0</v>
      </c>
      <c r="BI13" s="24">
        <f>IF(ISNUMBER(VLOOKUP($C13,'pp port max capa'!$A$1:$Q$500,12,0)),VLOOKUP($C13,'pp port max capa'!$A$1:$Q$500,12,0),0)</f>
        <v>0</v>
      </c>
      <c r="BJ13" s="24">
        <f>IF(ISNUMBER(VLOOKUP($C13,'pp port max capa'!$A$1:$Q$500,13,0)),VLOOKUP($C13,'pp port max capa'!$A$1:$Q$500,13,0),0)</f>
        <v>0</v>
      </c>
      <c r="BK13" s="24">
        <f>IF(ISNUMBER(VLOOKUP($C13,'pp port max capa'!$A$1:$Q$500,14,0)),VLOOKUP($C13,'pp port max capa'!$A$1:$Q$500,14,0),0)</f>
        <v>0</v>
      </c>
      <c r="BL13" s="24">
        <f>IF(ISNUMBER(VLOOKUP($C13,'pp port max capa'!$A$1:$Q$500,15,0)),VLOOKUP($C13,'pp port max capa'!$A$1:$Q$500,15,0),0)</f>
        <v>0</v>
      </c>
      <c r="BM13" s="24">
        <f>IF(ISNUMBER(VLOOKUP($C13,'pp port max capa'!$A$1:$Q$500,16,0)),VLOOKUP($C13,'pp port max capa'!$A$1:$Q$500,16,0),0)</f>
        <v>0</v>
      </c>
      <c r="BN13" s="24">
        <f>IF(ISNUMBER(VLOOKUP($C13,'pp port max capa'!$A$1:$Q$500,17,0)),VLOOKUP($C13,'pp port max capa'!$A$1:$Q$500,17,0),0)</f>
        <v>0</v>
      </c>
      <c r="BO13" s="22">
        <f>IF(ISNUMBER(VLOOKUP($C13,'stpl port max capa'!$A$1:$Q$500,2,0)),VLOOKUP($C13,'stpl port max capa'!$A$1:$Q$500,2,0),0)</f>
        <v>16.440000000000001</v>
      </c>
      <c r="BP13" s="22">
        <f>IF(ISNUMBER(VLOOKUP($C13,'stpl port max capa'!$A$1:$Q$500,3,0)),VLOOKUP($C13,'stpl port max capa'!$A$1:$Q$500,3,0),0)</f>
        <v>16.440000000000001</v>
      </c>
      <c r="BQ13" s="22">
        <f>IF(ISNUMBER(VLOOKUP($C13,'stpl port max capa'!$A$1:$Q$500,4,0)),VLOOKUP($C13,'stpl port max capa'!$A$1:$Q$500,4,0),0)</f>
        <v>16.440000000000001</v>
      </c>
      <c r="BR13" s="22">
        <f>IF(ISNUMBER(VLOOKUP($C13,'stpl port max capa'!$A$1:$Q$500,5,0)),VLOOKUP($C13,'stpl port max capa'!$A$1:$Q$500,5,0),0)</f>
        <v>16.440000000000001</v>
      </c>
      <c r="BS13" s="22">
        <f>IF(ISNUMBER(VLOOKUP($C13,'stpl port max capa'!$A$1:$Q$500,6,0)),VLOOKUP($C13,'stpl port max capa'!$A$1:$Q$500,6,0),0)</f>
        <v>16.440000000000001</v>
      </c>
      <c r="BT13" s="22">
        <f>IF(ISNUMBER(VLOOKUP($C13,'stpl port max capa'!$A$1:$Q$500,7,0)),VLOOKUP($C13,'stpl port max capa'!$A$1:$Q$500,7,0),0)</f>
        <v>16.440000000000001</v>
      </c>
      <c r="BU13" s="22">
        <f>IF(ISNUMBER(VLOOKUP($C13,'stpl port max capa'!$A$1:$Q$500,8,0)),VLOOKUP($C13,'stpl port max capa'!$A$1:$Q$500,8,0),0)</f>
        <v>16.440000000000001</v>
      </c>
      <c r="BV13" s="22">
        <f>IF(ISNUMBER(VLOOKUP($C13,'stpl port max capa'!$A$1:$Q$500,9,0)),VLOOKUP($C13,'stpl port max capa'!$A$1:$Q$500,9,0),0)</f>
        <v>16.440000000000001</v>
      </c>
      <c r="BW13" s="22">
        <f>IF(ISNUMBER(VLOOKUP($C13,'stpl port max capa'!$A$1:$Q$500,10,0)),VLOOKUP($C13,'stpl port max capa'!$A$1:$Q$500,10,0),0)</f>
        <v>16.440000000000001</v>
      </c>
      <c r="BX13" s="22">
        <f>IF(ISNUMBER(VLOOKUP($C13,'stpl port max capa'!$A$1:$Q$500,11,0)),VLOOKUP($C13,'stpl port max capa'!$A$1:$Q$500,11,0),0)</f>
        <v>16.440000000000001</v>
      </c>
      <c r="BY13" s="22">
        <f>IF(ISNUMBER(VLOOKUP($C13,'stpl port max capa'!$A$1:$Q$500,12,0)),VLOOKUP($C13,'stpl port max capa'!$A$1:$Q$500,12,0),0)</f>
        <v>16.440000000000001</v>
      </c>
      <c r="BZ13" s="22">
        <f>IF(ISNUMBER(VLOOKUP($C13,'stpl port max capa'!$A$1:$Q$500,13,0)),VLOOKUP($C13,'stpl port max capa'!$A$1:$Q$500,13,0),0)</f>
        <v>16.440000000000001</v>
      </c>
      <c r="CA13" s="22">
        <f>IF(ISNUMBER(VLOOKUP($C13,'stpl port max capa'!$A$1:$Q$500,14,0)),VLOOKUP($C13,'stpl port max capa'!$A$1:$Q$500,14,0),0)</f>
        <v>16.440000000000001</v>
      </c>
      <c r="CB13" s="22">
        <f>IF(ISNUMBER(VLOOKUP($C13,'stpl port max capa'!$A$1:$Q$500,15,0)),VLOOKUP($C13,'stpl port max capa'!$A$1:$Q$500,15,0),0)</f>
        <v>16.440000000000001</v>
      </c>
      <c r="CC13" s="22">
        <f>IF(ISNUMBER(VLOOKUP($C13,'stpl port max capa'!$A$1:$Q$500,16,0)),VLOOKUP($C13,'stpl port max capa'!$A$1:$Q$500,16,0),0)</f>
        <v>16.440000000000001</v>
      </c>
      <c r="CD13" s="22">
        <f>IF(ISNUMBER(VLOOKUP($C13,'stpl port max capa'!$A$1:$Q$500,17,0)),VLOOKUP($C13,'stpl port max capa'!$A$1:$Q$500,17,0),0)</f>
        <v>16.440000000000001</v>
      </c>
    </row>
    <row r="14" spans="1:82" customFormat="1">
      <c r="A14">
        <v>14</v>
      </c>
      <c r="B14" t="s">
        <v>43</v>
      </c>
      <c r="C14" t="s">
        <v>44</v>
      </c>
      <c r="D14" s="15"/>
      <c r="E14" s="15">
        <f t="shared" si="1"/>
        <v>0</v>
      </c>
      <c r="F14" s="16" t="s">
        <v>2976</v>
      </c>
      <c r="G14" t="s">
        <v>972</v>
      </c>
      <c r="H14" t="s">
        <v>982</v>
      </c>
      <c r="I14" t="e">
        <v>#N/A</v>
      </c>
      <c r="J14" t="s">
        <v>45</v>
      </c>
      <c r="K14" s="1">
        <v>38.932034895533697</v>
      </c>
      <c r="L14" s="1">
        <v>118.492961551908</v>
      </c>
      <c r="M14" s="1" t="str">
        <f>VLOOKUP($F14,'[1]capi for highway network'!$D$1:$L$36,3,0)</f>
        <v>capi Hebei</v>
      </c>
      <c r="N14" s="1">
        <f>VLOOKUP($F14,'[1]capi for highway network'!$D$1:$L$36,7,0)</f>
        <v>38.042805000000001</v>
      </c>
      <c r="O14" s="1">
        <f>VLOOKUP($F14,'[1]capi for highway network'!$D$1:$L$36,8,0)</f>
        <v>114.514893</v>
      </c>
      <c r="P14" s="13">
        <f t="shared" si="2"/>
        <v>2.7041040000000001</v>
      </c>
      <c r="Q14" s="13">
        <f t="shared" si="3"/>
        <v>2.7041040000000001</v>
      </c>
      <c r="R14" s="13">
        <f t="shared" si="4"/>
        <v>2.7041040000000001</v>
      </c>
      <c r="S14" s="13">
        <f t="shared" si="5"/>
        <v>5.5351080000000001</v>
      </c>
      <c r="T14" s="13">
        <f t="shared" si="6"/>
        <v>5.5351080000000001</v>
      </c>
      <c r="U14" s="13">
        <f t="shared" si="7"/>
        <v>6.691808</v>
      </c>
      <c r="V14" s="13">
        <f t="shared" si="8"/>
        <v>6.691808</v>
      </c>
      <c r="W14" s="13">
        <f t="shared" si="9"/>
        <v>6.691808</v>
      </c>
      <c r="X14" s="13">
        <f t="shared" si="10"/>
        <v>6.691808</v>
      </c>
      <c r="Y14" s="13">
        <f t="shared" si="11"/>
        <v>6.691808</v>
      </c>
      <c r="Z14" s="13">
        <f t="shared" si="12"/>
        <v>6.691808</v>
      </c>
      <c r="AA14" s="13">
        <f t="shared" si="13"/>
        <v>6.691808</v>
      </c>
      <c r="AB14" s="13">
        <f t="shared" si="14"/>
        <v>6.691808</v>
      </c>
      <c r="AC14" s="13">
        <f t="shared" si="15"/>
        <v>6.691808</v>
      </c>
      <c r="AD14" s="13">
        <f t="shared" si="16"/>
        <v>6.691808</v>
      </c>
      <c r="AE14" s="13">
        <f t="shared" si="17"/>
        <v>6.691808</v>
      </c>
      <c r="AF14">
        <f t="shared" si="18"/>
        <v>1</v>
      </c>
      <c r="AG14" t="s">
        <v>2910</v>
      </c>
      <c r="AH14" t="s">
        <v>2904</v>
      </c>
      <c r="AI14" s="26">
        <f>IF(ISNUMBER(VLOOKUP($B14,'kpler max capa'!$A$1:$Q$263,2,0)),VLOOKUP($B14,'kpler max capa'!$A$1:$Q$263,2,0),0)</f>
        <v>2.7041040000000001</v>
      </c>
      <c r="AJ14" s="26">
        <f>IF(ISNUMBER(VLOOKUP($B14,'kpler max capa'!$A$1:$Q$263,3,0)),VLOOKUP($B14,'kpler max capa'!$A$1:$Q$263,3,0),0)</f>
        <v>2.7041040000000001</v>
      </c>
      <c r="AK14" s="26">
        <f>IF(ISNUMBER(VLOOKUP($B14,'kpler max capa'!$A$1:$Q$263,4,0)),VLOOKUP($B14,'kpler max capa'!$A$1:$Q$263,4,0),0)</f>
        <v>2.7041040000000001</v>
      </c>
      <c r="AL14" s="26">
        <f>IF(ISNUMBER(VLOOKUP($B14,'kpler max capa'!$A$1:$Q$263,5,0)),VLOOKUP($B14,'kpler max capa'!$A$1:$Q$263,5,0),0)</f>
        <v>5.5351080000000001</v>
      </c>
      <c r="AM14" s="26">
        <f>IF(ISNUMBER(VLOOKUP($B14,'kpler max capa'!$A$1:$Q$263,6,0)),VLOOKUP($B14,'kpler max capa'!$A$1:$Q$263,6,0),0)</f>
        <v>5.5351080000000001</v>
      </c>
      <c r="AN14" s="26">
        <f>IF(ISNUMBER(VLOOKUP($B14,'kpler max capa'!$A$1:$Q$263,7,0)),VLOOKUP($B14,'kpler max capa'!$A$1:$Q$263,7,0),0)</f>
        <v>6.691808</v>
      </c>
      <c r="AO14" s="26">
        <f>IF(ISNUMBER(VLOOKUP($B14,'kpler max capa'!$A$1:$Q$263,8,0)),VLOOKUP($B14,'kpler max capa'!$A$1:$Q$263,8,0),0)</f>
        <v>6.691808</v>
      </c>
      <c r="AP14" s="26">
        <f>IF(ISNUMBER(VLOOKUP($B14,'kpler max capa'!$A$1:$Q$263,8,0)),VLOOKUP($B14,'kpler max capa'!$A$1:$Q$263,9,0),0)</f>
        <v>6.691808</v>
      </c>
      <c r="AQ14" s="26">
        <f>IF(ISNUMBER(VLOOKUP($B14,'kpler max capa'!$A$1:$Q$263,8,0)),VLOOKUP($B14,'kpler max capa'!$A$1:$Q$263,10,0),0)</f>
        <v>6.691808</v>
      </c>
      <c r="AR14" s="26">
        <f>IF(ISNUMBER(VLOOKUP($B14,'kpler max capa'!$A$1:$Q$263,8,0)),VLOOKUP($B14,'kpler max capa'!$A$1:$Q$263,11,0),0)</f>
        <v>6.691808</v>
      </c>
      <c r="AS14" s="26">
        <f>IF(ISNUMBER(VLOOKUP($B14,'kpler max capa'!$A$1:$Q$263,9,0)),VLOOKUP($B14,'kpler max capa'!$A$1:$Q$263,12,0),0)</f>
        <v>6.691808</v>
      </c>
      <c r="AT14" s="26">
        <f>IF(ISNUMBER(VLOOKUP($B14,'kpler max capa'!$A$1:$Q$263,9,0)),VLOOKUP($B14,'kpler max capa'!$A$1:$Q$263,13,0),0)</f>
        <v>6.691808</v>
      </c>
      <c r="AU14" s="26">
        <f>IF(ISNUMBER(VLOOKUP($B14,'kpler max capa'!$A$1:$Q$263,9,0)),VLOOKUP($B14,'kpler max capa'!$A$1:$Q$263,14,0),0)</f>
        <v>6.691808</v>
      </c>
      <c r="AV14" s="26">
        <f>IF(ISNUMBER(VLOOKUP($B14,'kpler max capa'!$A$1:$Q$263,9,0)),VLOOKUP($B14,'kpler max capa'!$A$1:$Q$263,15,0),0)</f>
        <v>6.691808</v>
      </c>
      <c r="AW14" s="26">
        <f>IF(ISNUMBER(VLOOKUP($B14,'kpler max capa'!$A$1:$Q$263,9,0)),VLOOKUP($B14,'kpler max capa'!$A$1:$Q$263,16,0),0)</f>
        <v>6.691808</v>
      </c>
      <c r="AX14" s="26">
        <f>IF(ISNUMBER(VLOOKUP($B14,'kpler max capa'!$A$1:$Q$263,10,0)),VLOOKUP($B14,'kpler max capa'!$A$1:$Q$263,17,0),0)</f>
        <v>6.691808</v>
      </c>
      <c r="AY14" s="24">
        <f>IF(ISNUMBER(VLOOKUP($C14,'pp port max capa'!$A$1:$Q$500,2,0)),VLOOKUP($C14,'pp port max capa'!$A$1:$Q$500,2,0),0)</f>
        <v>0</v>
      </c>
      <c r="AZ14" s="24">
        <f>IF(ISNUMBER(VLOOKUP($C14,'pp port max capa'!$A$1:$Q$500,3,0)),VLOOKUP($C14,'pp port max capa'!$A$1:$Q$500,3,0),0)</f>
        <v>0</v>
      </c>
      <c r="BA14" s="24">
        <f>IF(ISNUMBER(VLOOKUP($C14,'pp port max capa'!$A$1:$Q$500,4,0)),VLOOKUP($C14,'pp port max capa'!$A$1:$Q$500,4,0),0)</f>
        <v>0</v>
      </c>
      <c r="BB14" s="24">
        <f>IF(ISNUMBER(VLOOKUP($C14,'pp port max capa'!$A$1:$Q$500,5,0)),VLOOKUP($C14,'pp port max capa'!$A$1:$Q$500,5,0),0)</f>
        <v>0</v>
      </c>
      <c r="BC14" s="24">
        <f>IF(ISNUMBER(VLOOKUP($C14,'pp port max capa'!$A$1:$Q$500,6,0)),VLOOKUP($C14,'pp port max capa'!$A$1:$Q$500,6,0),0)</f>
        <v>0</v>
      </c>
      <c r="BD14" s="24">
        <f>IF(ISNUMBER(VLOOKUP($C14,'pp port max capa'!$A$1:$Q$500,7,0)),VLOOKUP($C14,'pp port max capa'!$A$1:$Q$500,7,0),0)</f>
        <v>0</v>
      </c>
      <c r="BE14" s="24">
        <f>IF(ISNUMBER(VLOOKUP($C14,'pp port max capa'!$A$1:$Q$500,8,0)),VLOOKUP($C14,'pp port max capa'!$A$1:$Q$500,8,0),0)</f>
        <v>0</v>
      </c>
      <c r="BF14" s="24">
        <f>IF(ISNUMBER(VLOOKUP($C14,'pp port max capa'!$A$1:$Q$500,9,0)),VLOOKUP($C14,'pp port max capa'!$A$1:$Q$500,9,0),0)</f>
        <v>0</v>
      </c>
      <c r="BG14" s="24">
        <f>IF(ISNUMBER(VLOOKUP($C14,'pp port max capa'!$A$1:$Q$500,10,0)),VLOOKUP($C14,'pp port max capa'!$A$1:$Q$500,10,0),0)</f>
        <v>0</v>
      </c>
      <c r="BH14" s="24">
        <f>IF(ISNUMBER(VLOOKUP($C14,'pp port max capa'!$A$1:$Q$500,11,0)),VLOOKUP($C14,'pp port max capa'!$A$1:$Q$500,11,0),0)</f>
        <v>0</v>
      </c>
      <c r="BI14" s="24">
        <f>IF(ISNUMBER(VLOOKUP($C14,'pp port max capa'!$A$1:$Q$500,12,0)),VLOOKUP($C14,'pp port max capa'!$A$1:$Q$500,12,0),0)</f>
        <v>0</v>
      </c>
      <c r="BJ14" s="24">
        <f>IF(ISNUMBER(VLOOKUP($C14,'pp port max capa'!$A$1:$Q$500,13,0)),VLOOKUP($C14,'pp port max capa'!$A$1:$Q$500,13,0),0)</f>
        <v>0</v>
      </c>
      <c r="BK14" s="24">
        <f>IF(ISNUMBER(VLOOKUP($C14,'pp port max capa'!$A$1:$Q$500,14,0)),VLOOKUP($C14,'pp port max capa'!$A$1:$Q$500,14,0),0)</f>
        <v>0</v>
      </c>
      <c r="BL14" s="24">
        <f>IF(ISNUMBER(VLOOKUP($C14,'pp port max capa'!$A$1:$Q$500,15,0)),VLOOKUP($C14,'pp port max capa'!$A$1:$Q$500,15,0),0)</f>
        <v>0</v>
      </c>
      <c r="BM14" s="24">
        <f>IF(ISNUMBER(VLOOKUP($C14,'pp port max capa'!$A$1:$Q$500,16,0)),VLOOKUP($C14,'pp port max capa'!$A$1:$Q$500,16,0),0)</f>
        <v>0</v>
      </c>
      <c r="BN14" s="24">
        <f>IF(ISNUMBER(VLOOKUP($C14,'pp port max capa'!$A$1:$Q$500,17,0)),VLOOKUP($C14,'pp port max capa'!$A$1:$Q$500,17,0),0)</f>
        <v>0</v>
      </c>
      <c r="BO14" s="22">
        <f>IF(ISNUMBER(VLOOKUP($C14,'stpl port max capa'!$A$1:$Q$500,2,0)),VLOOKUP($C14,'stpl port max capa'!$A$1:$Q$500,2,0),0)</f>
        <v>0</v>
      </c>
      <c r="BP14" s="22">
        <f>IF(ISNUMBER(VLOOKUP($C14,'stpl port max capa'!$A$1:$Q$500,3,0)),VLOOKUP($C14,'stpl port max capa'!$A$1:$Q$500,3,0),0)</f>
        <v>0</v>
      </c>
      <c r="BQ14" s="22">
        <f>IF(ISNUMBER(VLOOKUP($C14,'stpl port max capa'!$A$1:$Q$500,4,0)),VLOOKUP($C14,'stpl port max capa'!$A$1:$Q$500,4,0),0)</f>
        <v>0</v>
      </c>
      <c r="BR14" s="22">
        <f>IF(ISNUMBER(VLOOKUP($C14,'stpl port max capa'!$A$1:$Q$500,5,0)),VLOOKUP($C14,'stpl port max capa'!$A$1:$Q$500,5,0),0)</f>
        <v>0</v>
      </c>
      <c r="BS14" s="22">
        <f>IF(ISNUMBER(VLOOKUP($C14,'stpl port max capa'!$A$1:$Q$500,6,0)),VLOOKUP($C14,'stpl port max capa'!$A$1:$Q$500,6,0),0)</f>
        <v>0</v>
      </c>
      <c r="BT14" s="22">
        <f>IF(ISNUMBER(VLOOKUP($C14,'stpl port max capa'!$A$1:$Q$500,7,0)),VLOOKUP($C14,'stpl port max capa'!$A$1:$Q$500,7,0),0)</f>
        <v>0</v>
      </c>
      <c r="BU14" s="22">
        <f>IF(ISNUMBER(VLOOKUP($C14,'stpl port max capa'!$A$1:$Q$500,8,0)),VLOOKUP($C14,'stpl port max capa'!$A$1:$Q$500,8,0),0)</f>
        <v>0</v>
      </c>
      <c r="BV14" s="22">
        <f>IF(ISNUMBER(VLOOKUP($C14,'stpl port max capa'!$A$1:$Q$500,9,0)),VLOOKUP($C14,'stpl port max capa'!$A$1:$Q$500,9,0),0)</f>
        <v>0</v>
      </c>
      <c r="BW14" s="22">
        <f>IF(ISNUMBER(VLOOKUP($C14,'stpl port max capa'!$A$1:$Q$500,10,0)),VLOOKUP($C14,'stpl port max capa'!$A$1:$Q$500,10,0),0)</f>
        <v>0</v>
      </c>
      <c r="BX14" s="22">
        <f>IF(ISNUMBER(VLOOKUP($C14,'stpl port max capa'!$A$1:$Q$500,11,0)),VLOOKUP($C14,'stpl port max capa'!$A$1:$Q$500,11,0),0)</f>
        <v>0</v>
      </c>
      <c r="BY14" s="22">
        <f>IF(ISNUMBER(VLOOKUP($C14,'stpl port max capa'!$A$1:$Q$500,12,0)),VLOOKUP($C14,'stpl port max capa'!$A$1:$Q$500,12,0),0)</f>
        <v>0</v>
      </c>
      <c r="BZ14" s="22">
        <f>IF(ISNUMBER(VLOOKUP($C14,'stpl port max capa'!$A$1:$Q$500,13,0)),VLOOKUP($C14,'stpl port max capa'!$A$1:$Q$500,13,0),0)</f>
        <v>0</v>
      </c>
      <c r="CA14" s="22">
        <f>IF(ISNUMBER(VLOOKUP($C14,'stpl port max capa'!$A$1:$Q$500,14,0)),VLOOKUP($C14,'stpl port max capa'!$A$1:$Q$500,14,0),0)</f>
        <v>0</v>
      </c>
      <c r="CB14" s="22">
        <f>IF(ISNUMBER(VLOOKUP($C14,'stpl port max capa'!$A$1:$Q$500,15,0)),VLOOKUP($C14,'stpl port max capa'!$A$1:$Q$500,15,0),0)</f>
        <v>0</v>
      </c>
      <c r="CC14" s="22">
        <f>IF(ISNUMBER(VLOOKUP($C14,'stpl port max capa'!$A$1:$Q$500,16,0)),VLOOKUP($C14,'stpl port max capa'!$A$1:$Q$500,16,0),0)</f>
        <v>0</v>
      </c>
      <c r="CD14" s="22">
        <f>IF(ISNUMBER(VLOOKUP($C14,'stpl port max capa'!$A$1:$Q$500,17,0)),VLOOKUP($C14,'stpl port max capa'!$A$1:$Q$500,17,0),0)</f>
        <v>0</v>
      </c>
    </row>
    <row r="15" spans="1:82" customFormat="1">
      <c r="A15">
        <v>15</v>
      </c>
      <c r="B15" t="s">
        <v>46</v>
      </c>
      <c r="C15" t="s">
        <v>47</v>
      </c>
      <c r="D15" s="15"/>
      <c r="E15" s="15">
        <f t="shared" si="1"/>
        <v>0</v>
      </c>
      <c r="F15" s="16" t="s">
        <v>2971</v>
      </c>
      <c r="G15" t="s">
        <v>972</v>
      </c>
      <c r="H15" t="s">
        <v>983</v>
      </c>
      <c r="I15" t="e">
        <v>#N/A</v>
      </c>
      <c r="J15" t="s">
        <v>48</v>
      </c>
      <c r="K15" s="1">
        <v>30.7802315138808</v>
      </c>
      <c r="L15" s="1">
        <v>121.448996105926</v>
      </c>
      <c r="M15" s="1" t="str">
        <f>VLOOKUP($F15,'[1]capi for highway network'!$D$1:$L$36,3,0)</f>
        <v>capi Shanghai</v>
      </c>
      <c r="N15" s="1">
        <f>VLOOKUP($F15,'[1]capi for highway network'!$D$1:$L$36,7,0)</f>
        <v>31.230416000000002</v>
      </c>
      <c r="O15" s="1">
        <f>VLOOKUP($F15,'[1]capi for highway network'!$D$1:$L$36,8,0)</f>
        <v>121.47370100000001</v>
      </c>
      <c r="P15" s="13">
        <f t="shared" si="2"/>
        <v>0</v>
      </c>
      <c r="Q15" s="13">
        <f t="shared" si="3"/>
        <v>0</v>
      </c>
      <c r="R15" s="13">
        <f t="shared" si="4"/>
        <v>0</v>
      </c>
      <c r="S15" s="13">
        <f t="shared" si="5"/>
        <v>0</v>
      </c>
      <c r="T15" s="13">
        <f t="shared" si="6"/>
        <v>0</v>
      </c>
      <c r="U15" s="13">
        <f t="shared" si="7"/>
        <v>0</v>
      </c>
      <c r="V15" s="13">
        <f t="shared" si="8"/>
        <v>0</v>
      </c>
      <c r="W15" s="13">
        <f t="shared" si="9"/>
        <v>0</v>
      </c>
      <c r="X15" s="13">
        <f t="shared" si="10"/>
        <v>0</v>
      </c>
      <c r="Y15" s="13">
        <f t="shared" si="11"/>
        <v>0</v>
      </c>
      <c r="Z15" s="13">
        <f t="shared" si="12"/>
        <v>0</v>
      </c>
      <c r="AA15" s="13">
        <f t="shared" si="13"/>
        <v>0</v>
      </c>
      <c r="AB15" s="13">
        <f t="shared" si="14"/>
        <v>0</v>
      </c>
      <c r="AC15" s="13">
        <f t="shared" si="15"/>
        <v>0</v>
      </c>
      <c r="AD15" s="13">
        <f t="shared" si="16"/>
        <v>0</v>
      </c>
      <c r="AE15" s="13">
        <f t="shared" si="17"/>
        <v>0</v>
      </c>
      <c r="AF15">
        <f t="shared" si="18"/>
        <v>0</v>
      </c>
      <c r="AG15" t="s">
        <v>2914</v>
      </c>
      <c r="AI15" s="26">
        <f>IF(ISNUMBER(VLOOKUP($B15,'kpler max capa'!$A$1:$Q$263,2,0)),VLOOKUP($B15,'kpler max capa'!$A$1:$Q$263,2,0),0)</f>
        <v>0</v>
      </c>
      <c r="AJ15" s="26">
        <f>IF(ISNUMBER(VLOOKUP($B15,'kpler max capa'!$A$1:$Q$263,3,0)),VLOOKUP($B15,'kpler max capa'!$A$1:$Q$263,3,0),0)</f>
        <v>0</v>
      </c>
      <c r="AK15" s="26">
        <f>IF(ISNUMBER(VLOOKUP($B15,'kpler max capa'!$A$1:$Q$263,4,0)),VLOOKUP($B15,'kpler max capa'!$A$1:$Q$263,4,0),0)</f>
        <v>0</v>
      </c>
      <c r="AL15" s="26">
        <f>IF(ISNUMBER(VLOOKUP($B15,'kpler max capa'!$A$1:$Q$263,5,0)),VLOOKUP($B15,'kpler max capa'!$A$1:$Q$263,5,0),0)</f>
        <v>0</v>
      </c>
      <c r="AM15" s="26">
        <f>IF(ISNUMBER(VLOOKUP($B15,'kpler max capa'!$A$1:$Q$263,6,0)),VLOOKUP($B15,'kpler max capa'!$A$1:$Q$263,6,0),0)</f>
        <v>0</v>
      </c>
      <c r="AN15" s="26">
        <f>IF(ISNUMBER(VLOOKUP($B15,'kpler max capa'!$A$1:$Q$263,7,0)),VLOOKUP($B15,'kpler max capa'!$A$1:$Q$263,7,0),0)</f>
        <v>0</v>
      </c>
      <c r="AO15" s="26">
        <f>IF(ISNUMBER(VLOOKUP($B15,'kpler max capa'!$A$1:$Q$263,8,0)),VLOOKUP($B15,'kpler max capa'!$A$1:$Q$263,8,0),0)</f>
        <v>0</v>
      </c>
      <c r="AP15" s="26">
        <f>IF(ISNUMBER(VLOOKUP($B15,'kpler max capa'!$A$1:$Q$263,8,0)),VLOOKUP($B15,'kpler max capa'!$A$1:$Q$263,9,0),0)</f>
        <v>0</v>
      </c>
      <c r="AQ15" s="26">
        <f>IF(ISNUMBER(VLOOKUP($B15,'kpler max capa'!$A$1:$Q$263,8,0)),VLOOKUP($B15,'kpler max capa'!$A$1:$Q$263,10,0),0)</f>
        <v>0</v>
      </c>
      <c r="AR15" s="26">
        <f>IF(ISNUMBER(VLOOKUP($B15,'kpler max capa'!$A$1:$Q$263,8,0)),VLOOKUP($B15,'kpler max capa'!$A$1:$Q$263,11,0),0)</f>
        <v>0</v>
      </c>
      <c r="AS15" s="26">
        <f>IF(ISNUMBER(VLOOKUP($B15,'kpler max capa'!$A$1:$Q$263,9,0)),VLOOKUP($B15,'kpler max capa'!$A$1:$Q$263,12,0),0)</f>
        <v>0</v>
      </c>
      <c r="AT15" s="26">
        <f>IF(ISNUMBER(VLOOKUP($B15,'kpler max capa'!$A$1:$Q$263,9,0)),VLOOKUP($B15,'kpler max capa'!$A$1:$Q$263,13,0),0)</f>
        <v>0</v>
      </c>
      <c r="AU15" s="26">
        <f>IF(ISNUMBER(VLOOKUP($B15,'kpler max capa'!$A$1:$Q$263,9,0)),VLOOKUP($B15,'kpler max capa'!$A$1:$Q$263,14,0),0)</f>
        <v>0</v>
      </c>
      <c r="AV15" s="26">
        <f>IF(ISNUMBER(VLOOKUP($B15,'kpler max capa'!$A$1:$Q$263,9,0)),VLOOKUP($B15,'kpler max capa'!$A$1:$Q$263,15,0),0)</f>
        <v>0</v>
      </c>
      <c r="AW15" s="26">
        <f>IF(ISNUMBER(VLOOKUP($B15,'kpler max capa'!$A$1:$Q$263,9,0)),VLOOKUP($B15,'kpler max capa'!$A$1:$Q$263,16,0),0)</f>
        <v>0</v>
      </c>
      <c r="AX15" s="26">
        <f>IF(ISNUMBER(VLOOKUP($B15,'kpler max capa'!$A$1:$Q$263,10,0)),VLOOKUP($B15,'kpler max capa'!$A$1:$Q$263,17,0),0)</f>
        <v>0</v>
      </c>
      <c r="AY15" s="24">
        <f>IF(ISNUMBER(VLOOKUP($C15,'pp port max capa'!$A$1:$Q$500,2,0)),VLOOKUP($C15,'pp port max capa'!$A$1:$Q$500,2,0),0)</f>
        <v>0</v>
      </c>
      <c r="AZ15" s="24">
        <f>IF(ISNUMBER(VLOOKUP($C15,'pp port max capa'!$A$1:$Q$500,3,0)),VLOOKUP($C15,'pp port max capa'!$A$1:$Q$500,3,0),0)</f>
        <v>0</v>
      </c>
      <c r="BA15" s="24">
        <f>IF(ISNUMBER(VLOOKUP($C15,'pp port max capa'!$A$1:$Q$500,4,0)),VLOOKUP($C15,'pp port max capa'!$A$1:$Q$500,4,0),0)</f>
        <v>0</v>
      </c>
      <c r="BB15" s="24">
        <f>IF(ISNUMBER(VLOOKUP($C15,'pp port max capa'!$A$1:$Q$500,5,0)),VLOOKUP($C15,'pp port max capa'!$A$1:$Q$500,5,0),0)</f>
        <v>0</v>
      </c>
      <c r="BC15" s="24">
        <f>IF(ISNUMBER(VLOOKUP($C15,'pp port max capa'!$A$1:$Q$500,6,0)),VLOOKUP($C15,'pp port max capa'!$A$1:$Q$500,6,0),0)</f>
        <v>0</v>
      </c>
      <c r="BD15" s="24">
        <f>IF(ISNUMBER(VLOOKUP($C15,'pp port max capa'!$A$1:$Q$500,7,0)),VLOOKUP($C15,'pp port max capa'!$A$1:$Q$500,7,0),0)</f>
        <v>0</v>
      </c>
      <c r="BE15" s="24">
        <f>IF(ISNUMBER(VLOOKUP($C15,'pp port max capa'!$A$1:$Q$500,8,0)),VLOOKUP($C15,'pp port max capa'!$A$1:$Q$500,8,0),0)</f>
        <v>0</v>
      </c>
      <c r="BF15" s="24">
        <f>IF(ISNUMBER(VLOOKUP($C15,'pp port max capa'!$A$1:$Q$500,9,0)),VLOOKUP($C15,'pp port max capa'!$A$1:$Q$500,9,0),0)</f>
        <v>0</v>
      </c>
      <c r="BG15" s="24">
        <f>IF(ISNUMBER(VLOOKUP($C15,'pp port max capa'!$A$1:$Q$500,10,0)),VLOOKUP($C15,'pp port max capa'!$A$1:$Q$500,10,0),0)</f>
        <v>0</v>
      </c>
      <c r="BH15" s="24">
        <f>IF(ISNUMBER(VLOOKUP($C15,'pp port max capa'!$A$1:$Q$500,11,0)),VLOOKUP($C15,'pp port max capa'!$A$1:$Q$500,11,0),0)</f>
        <v>0</v>
      </c>
      <c r="BI15" s="24">
        <f>IF(ISNUMBER(VLOOKUP($C15,'pp port max capa'!$A$1:$Q$500,12,0)),VLOOKUP($C15,'pp port max capa'!$A$1:$Q$500,12,0),0)</f>
        <v>0</v>
      </c>
      <c r="BJ15" s="24">
        <f>IF(ISNUMBER(VLOOKUP($C15,'pp port max capa'!$A$1:$Q$500,13,0)),VLOOKUP($C15,'pp port max capa'!$A$1:$Q$500,13,0),0)</f>
        <v>0</v>
      </c>
      <c r="BK15" s="24">
        <f>IF(ISNUMBER(VLOOKUP($C15,'pp port max capa'!$A$1:$Q$500,14,0)),VLOOKUP($C15,'pp port max capa'!$A$1:$Q$500,14,0),0)</f>
        <v>0</v>
      </c>
      <c r="BL15" s="24">
        <f>IF(ISNUMBER(VLOOKUP($C15,'pp port max capa'!$A$1:$Q$500,15,0)),VLOOKUP($C15,'pp port max capa'!$A$1:$Q$500,15,0),0)</f>
        <v>0</v>
      </c>
      <c r="BM15" s="24">
        <f>IF(ISNUMBER(VLOOKUP($C15,'pp port max capa'!$A$1:$Q$500,16,0)),VLOOKUP($C15,'pp port max capa'!$A$1:$Q$500,16,0),0)</f>
        <v>0</v>
      </c>
      <c r="BN15" s="24">
        <f>IF(ISNUMBER(VLOOKUP($C15,'pp port max capa'!$A$1:$Q$500,17,0)),VLOOKUP($C15,'pp port max capa'!$A$1:$Q$500,17,0),0)</f>
        <v>0</v>
      </c>
      <c r="BO15" s="22">
        <f>IF(ISNUMBER(VLOOKUP($C15,'stpl port max capa'!$A$1:$Q$500,2,0)),VLOOKUP($C15,'stpl port max capa'!$A$1:$Q$500,2,0),0)</f>
        <v>0</v>
      </c>
      <c r="BP15" s="22">
        <f>IF(ISNUMBER(VLOOKUP($C15,'stpl port max capa'!$A$1:$Q$500,3,0)),VLOOKUP($C15,'stpl port max capa'!$A$1:$Q$500,3,0),0)</f>
        <v>0</v>
      </c>
      <c r="BQ15" s="22">
        <f>IF(ISNUMBER(VLOOKUP($C15,'stpl port max capa'!$A$1:$Q$500,4,0)),VLOOKUP($C15,'stpl port max capa'!$A$1:$Q$500,4,0),0)</f>
        <v>0</v>
      </c>
      <c r="BR15" s="22">
        <f>IF(ISNUMBER(VLOOKUP($C15,'stpl port max capa'!$A$1:$Q$500,5,0)),VLOOKUP($C15,'stpl port max capa'!$A$1:$Q$500,5,0),0)</f>
        <v>0</v>
      </c>
      <c r="BS15" s="22">
        <f>IF(ISNUMBER(VLOOKUP($C15,'stpl port max capa'!$A$1:$Q$500,6,0)),VLOOKUP($C15,'stpl port max capa'!$A$1:$Q$500,6,0),0)</f>
        <v>0</v>
      </c>
      <c r="BT15" s="22">
        <f>IF(ISNUMBER(VLOOKUP($C15,'stpl port max capa'!$A$1:$Q$500,7,0)),VLOOKUP($C15,'stpl port max capa'!$A$1:$Q$500,7,0),0)</f>
        <v>0</v>
      </c>
      <c r="BU15" s="22">
        <f>IF(ISNUMBER(VLOOKUP($C15,'stpl port max capa'!$A$1:$Q$500,8,0)),VLOOKUP($C15,'stpl port max capa'!$A$1:$Q$500,8,0),0)</f>
        <v>0</v>
      </c>
      <c r="BV15" s="22">
        <f>IF(ISNUMBER(VLOOKUP($C15,'stpl port max capa'!$A$1:$Q$500,9,0)),VLOOKUP($C15,'stpl port max capa'!$A$1:$Q$500,9,0),0)</f>
        <v>0</v>
      </c>
      <c r="BW15" s="22">
        <f>IF(ISNUMBER(VLOOKUP($C15,'stpl port max capa'!$A$1:$Q$500,10,0)),VLOOKUP($C15,'stpl port max capa'!$A$1:$Q$500,10,0),0)</f>
        <v>0</v>
      </c>
      <c r="BX15" s="22">
        <f>IF(ISNUMBER(VLOOKUP($C15,'stpl port max capa'!$A$1:$Q$500,11,0)),VLOOKUP($C15,'stpl port max capa'!$A$1:$Q$500,11,0),0)</f>
        <v>0</v>
      </c>
      <c r="BY15" s="22">
        <f>IF(ISNUMBER(VLOOKUP($C15,'stpl port max capa'!$A$1:$Q$500,12,0)),VLOOKUP($C15,'stpl port max capa'!$A$1:$Q$500,12,0),0)</f>
        <v>0</v>
      </c>
      <c r="BZ15" s="22">
        <f>IF(ISNUMBER(VLOOKUP($C15,'stpl port max capa'!$A$1:$Q$500,13,0)),VLOOKUP($C15,'stpl port max capa'!$A$1:$Q$500,13,0),0)</f>
        <v>0</v>
      </c>
      <c r="CA15" s="22">
        <f>IF(ISNUMBER(VLOOKUP($C15,'stpl port max capa'!$A$1:$Q$500,14,0)),VLOOKUP($C15,'stpl port max capa'!$A$1:$Q$500,14,0),0)</f>
        <v>0</v>
      </c>
      <c r="CB15" s="22">
        <f>IF(ISNUMBER(VLOOKUP($C15,'stpl port max capa'!$A$1:$Q$500,15,0)),VLOOKUP($C15,'stpl port max capa'!$A$1:$Q$500,15,0),0)</f>
        <v>0</v>
      </c>
      <c r="CC15" s="22">
        <f>IF(ISNUMBER(VLOOKUP($C15,'stpl port max capa'!$A$1:$Q$500,16,0)),VLOOKUP($C15,'stpl port max capa'!$A$1:$Q$500,16,0),0)</f>
        <v>0</v>
      </c>
      <c r="CD15" s="22">
        <f>IF(ISNUMBER(VLOOKUP($C15,'stpl port max capa'!$A$1:$Q$500,17,0)),VLOOKUP($C15,'stpl port max capa'!$A$1:$Q$500,17,0),0)</f>
        <v>0</v>
      </c>
    </row>
    <row r="16" spans="1:82" customFormat="1">
      <c r="A16">
        <v>16</v>
      </c>
      <c r="B16" t="s">
        <v>49</v>
      </c>
      <c r="C16" t="s">
        <v>50</v>
      </c>
      <c r="D16" s="15"/>
      <c r="E16" s="15">
        <f t="shared" si="1"/>
        <v>0</v>
      </c>
      <c r="F16" s="16" t="s">
        <v>2977</v>
      </c>
      <c r="G16" t="s">
        <v>972</v>
      </c>
      <c r="H16" t="s">
        <v>984</v>
      </c>
      <c r="I16" t="e">
        <v>#N/A</v>
      </c>
      <c r="J16" t="s">
        <v>51</v>
      </c>
      <c r="K16" s="1">
        <v>31.967712204530098</v>
      </c>
      <c r="L16" s="1">
        <v>120.39122433423201</v>
      </c>
      <c r="M16" s="1" t="str">
        <f>VLOOKUP($F16,'[1]capi for highway network'!$D$1:$L$36,3,0)</f>
        <v>capi Jiangsu</v>
      </c>
      <c r="N16" s="1">
        <f>VLOOKUP($F16,'[1]capi for highway network'!$D$1:$L$36,7,0)</f>
        <v>32.060254999999998</v>
      </c>
      <c r="O16" s="1">
        <f>VLOOKUP($F16,'[1]capi for highway network'!$D$1:$L$36,8,0)</f>
        <v>118.79687699999999</v>
      </c>
      <c r="P16" s="13">
        <f t="shared" si="2"/>
        <v>6.5857559999999999</v>
      </c>
      <c r="Q16" s="13">
        <f t="shared" si="3"/>
        <v>6.5857559999999999</v>
      </c>
      <c r="R16" s="13">
        <f t="shared" si="4"/>
        <v>6.5857559999999999</v>
      </c>
      <c r="S16" s="13">
        <f t="shared" si="5"/>
        <v>9.3364999999999991</v>
      </c>
      <c r="T16" s="13">
        <f t="shared" si="6"/>
        <v>11.799288000000001</v>
      </c>
      <c r="U16" s="13">
        <f t="shared" si="7"/>
        <v>13.107524</v>
      </c>
      <c r="V16" s="13">
        <f t="shared" si="8"/>
        <v>13.107524</v>
      </c>
      <c r="W16" s="13">
        <f t="shared" si="9"/>
        <v>13.107524</v>
      </c>
      <c r="X16" s="13">
        <f t="shared" si="10"/>
        <v>13.107524</v>
      </c>
      <c r="Y16" s="13">
        <f t="shared" si="11"/>
        <v>13.107524</v>
      </c>
      <c r="Z16" s="13">
        <f t="shared" si="12"/>
        <v>13.107524</v>
      </c>
      <c r="AA16" s="13">
        <f t="shared" si="13"/>
        <v>13.107524</v>
      </c>
      <c r="AB16" s="13">
        <f t="shared" si="14"/>
        <v>13.107524</v>
      </c>
      <c r="AC16" s="13">
        <f t="shared" si="15"/>
        <v>13.107524</v>
      </c>
      <c r="AD16" s="13">
        <f t="shared" si="16"/>
        <v>13.107524</v>
      </c>
      <c r="AE16" s="13">
        <f t="shared" si="17"/>
        <v>13.107524</v>
      </c>
      <c r="AF16">
        <f t="shared" si="18"/>
        <v>1</v>
      </c>
      <c r="AI16" s="26">
        <f>IF(ISNUMBER(VLOOKUP($B16,'kpler max capa'!$A$1:$Q$263,2,0)),VLOOKUP($B16,'kpler max capa'!$A$1:$Q$263,2,0),0)</f>
        <v>6.5857559999999999</v>
      </c>
      <c r="AJ16" s="26">
        <f>IF(ISNUMBER(VLOOKUP($B16,'kpler max capa'!$A$1:$Q$263,3,0)),VLOOKUP($B16,'kpler max capa'!$A$1:$Q$263,3,0),0)</f>
        <v>6.5857559999999999</v>
      </c>
      <c r="AK16" s="26">
        <f>IF(ISNUMBER(VLOOKUP($B16,'kpler max capa'!$A$1:$Q$263,4,0)),VLOOKUP($B16,'kpler max capa'!$A$1:$Q$263,4,0),0)</f>
        <v>6.5857559999999999</v>
      </c>
      <c r="AL16" s="26">
        <f>IF(ISNUMBER(VLOOKUP($B16,'kpler max capa'!$A$1:$Q$263,5,0)),VLOOKUP($B16,'kpler max capa'!$A$1:$Q$263,5,0),0)</f>
        <v>9.3364999999999991</v>
      </c>
      <c r="AM16" s="26">
        <f>IF(ISNUMBER(VLOOKUP($B16,'kpler max capa'!$A$1:$Q$263,6,0)),VLOOKUP($B16,'kpler max capa'!$A$1:$Q$263,6,0),0)</f>
        <v>11.799288000000001</v>
      </c>
      <c r="AN16" s="26">
        <f>IF(ISNUMBER(VLOOKUP($B16,'kpler max capa'!$A$1:$Q$263,7,0)),VLOOKUP($B16,'kpler max capa'!$A$1:$Q$263,7,0),0)</f>
        <v>13.107524</v>
      </c>
      <c r="AO16" s="26">
        <f>IF(ISNUMBER(VLOOKUP($B16,'kpler max capa'!$A$1:$Q$263,8,0)),VLOOKUP($B16,'kpler max capa'!$A$1:$Q$263,8,0),0)</f>
        <v>13.107524</v>
      </c>
      <c r="AP16" s="26">
        <f>IF(ISNUMBER(VLOOKUP($B16,'kpler max capa'!$A$1:$Q$263,8,0)),VLOOKUP($B16,'kpler max capa'!$A$1:$Q$263,9,0),0)</f>
        <v>13.107524</v>
      </c>
      <c r="AQ16" s="26">
        <f>IF(ISNUMBER(VLOOKUP($B16,'kpler max capa'!$A$1:$Q$263,8,0)),VLOOKUP($B16,'kpler max capa'!$A$1:$Q$263,10,0),0)</f>
        <v>13.107524</v>
      </c>
      <c r="AR16" s="26">
        <f>IF(ISNUMBER(VLOOKUP($B16,'kpler max capa'!$A$1:$Q$263,8,0)),VLOOKUP($B16,'kpler max capa'!$A$1:$Q$263,11,0),0)</f>
        <v>13.107524</v>
      </c>
      <c r="AS16" s="26">
        <f>IF(ISNUMBER(VLOOKUP($B16,'kpler max capa'!$A$1:$Q$263,9,0)),VLOOKUP($B16,'kpler max capa'!$A$1:$Q$263,12,0),0)</f>
        <v>13.107524</v>
      </c>
      <c r="AT16" s="26">
        <f>IF(ISNUMBER(VLOOKUP($B16,'kpler max capa'!$A$1:$Q$263,9,0)),VLOOKUP($B16,'kpler max capa'!$A$1:$Q$263,13,0),0)</f>
        <v>13.107524</v>
      </c>
      <c r="AU16" s="26">
        <f>IF(ISNUMBER(VLOOKUP($B16,'kpler max capa'!$A$1:$Q$263,9,0)),VLOOKUP($B16,'kpler max capa'!$A$1:$Q$263,14,0),0)</f>
        <v>13.107524</v>
      </c>
      <c r="AV16" s="26">
        <f>IF(ISNUMBER(VLOOKUP($B16,'kpler max capa'!$A$1:$Q$263,9,0)),VLOOKUP($B16,'kpler max capa'!$A$1:$Q$263,15,0),0)</f>
        <v>13.107524</v>
      </c>
      <c r="AW16" s="26">
        <f>IF(ISNUMBER(VLOOKUP($B16,'kpler max capa'!$A$1:$Q$263,9,0)),VLOOKUP($B16,'kpler max capa'!$A$1:$Q$263,16,0),0)</f>
        <v>13.107524</v>
      </c>
      <c r="AX16" s="26">
        <f>IF(ISNUMBER(VLOOKUP($B16,'kpler max capa'!$A$1:$Q$263,10,0)),VLOOKUP($B16,'kpler max capa'!$A$1:$Q$263,17,0),0)</f>
        <v>13.107524</v>
      </c>
      <c r="AY16" s="24">
        <f>IF(ISNUMBER(VLOOKUP($C16,'pp port max capa'!$A$1:$Q$500,2,0)),VLOOKUP($C16,'pp port max capa'!$A$1:$Q$500,2,0),0)</f>
        <v>0</v>
      </c>
      <c r="AZ16" s="24">
        <f>IF(ISNUMBER(VLOOKUP($C16,'pp port max capa'!$A$1:$Q$500,3,0)),VLOOKUP($C16,'pp port max capa'!$A$1:$Q$500,3,0),0)</f>
        <v>0</v>
      </c>
      <c r="BA16" s="24">
        <f>IF(ISNUMBER(VLOOKUP($C16,'pp port max capa'!$A$1:$Q$500,4,0)),VLOOKUP($C16,'pp port max capa'!$A$1:$Q$500,4,0),0)</f>
        <v>0</v>
      </c>
      <c r="BB16" s="24">
        <f>IF(ISNUMBER(VLOOKUP($C16,'pp port max capa'!$A$1:$Q$500,5,0)),VLOOKUP($C16,'pp port max capa'!$A$1:$Q$500,5,0),0)</f>
        <v>0</v>
      </c>
      <c r="BC16" s="24">
        <f>IF(ISNUMBER(VLOOKUP($C16,'pp port max capa'!$A$1:$Q$500,6,0)),VLOOKUP($C16,'pp port max capa'!$A$1:$Q$500,6,0),0)</f>
        <v>0</v>
      </c>
      <c r="BD16" s="24">
        <f>IF(ISNUMBER(VLOOKUP($C16,'pp port max capa'!$A$1:$Q$500,7,0)),VLOOKUP($C16,'pp port max capa'!$A$1:$Q$500,7,0),0)</f>
        <v>0</v>
      </c>
      <c r="BE16" s="24">
        <f>IF(ISNUMBER(VLOOKUP($C16,'pp port max capa'!$A$1:$Q$500,8,0)),VLOOKUP($C16,'pp port max capa'!$A$1:$Q$500,8,0),0)</f>
        <v>0</v>
      </c>
      <c r="BF16" s="24">
        <f>IF(ISNUMBER(VLOOKUP($C16,'pp port max capa'!$A$1:$Q$500,9,0)),VLOOKUP($C16,'pp port max capa'!$A$1:$Q$500,9,0),0)</f>
        <v>0</v>
      </c>
      <c r="BG16" s="24">
        <f>IF(ISNUMBER(VLOOKUP($C16,'pp port max capa'!$A$1:$Q$500,10,0)),VLOOKUP($C16,'pp port max capa'!$A$1:$Q$500,10,0),0)</f>
        <v>0</v>
      </c>
      <c r="BH16" s="24">
        <f>IF(ISNUMBER(VLOOKUP($C16,'pp port max capa'!$A$1:$Q$500,11,0)),VLOOKUP($C16,'pp port max capa'!$A$1:$Q$500,11,0),0)</f>
        <v>0</v>
      </c>
      <c r="BI16" s="24">
        <f>IF(ISNUMBER(VLOOKUP($C16,'pp port max capa'!$A$1:$Q$500,12,0)),VLOOKUP($C16,'pp port max capa'!$A$1:$Q$500,12,0),0)</f>
        <v>0</v>
      </c>
      <c r="BJ16" s="24">
        <f>IF(ISNUMBER(VLOOKUP($C16,'pp port max capa'!$A$1:$Q$500,13,0)),VLOOKUP($C16,'pp port max capa'!$A$1:$Q$500,13,0),0)</f>
        <v>0</v>
      </c>
      <c r="BK16" s="24">
        <f>IF(ISNUMBER(VLOOKUP($C16,'pp port max capa'!$A$1:$Q$500,14,0)),VLOOKUP($C16,'pp port max capa'!$A$1:$Q$500,14,0),0)</f>
        <v>0</v>
      </c>
      <c r="BL16" s="24">
        <f>IF(ISNUMBER(VLOOKUP($C16,'pp port max capa'!$A$1:$Q$500,15,0)),VLOOKUP($C16,'pp port max capa'!$A$1:$Q$500,15,0),0)</f>
        <v>0</v>
      </c>
      <c r="BM16" s="24">
        <f>IF(ISNUMBER(VLOOKUP($C16,'pp port max capa'!$A$1:$Q$500,16,0)),VLOOKUP($C16,'pp port max capa'!$A$1:$Q$500,16,0),0)</f>
        <v>0</v>
      </c>
      <c r="BN16" s="24">
        <f>IF(ISNUMBER(VLOOKUP($C16,'pp port max capa'!$A$1:$Q$500,17,0)),VLOOKUP($C16,'pp port max capa'!$A$1:$Q$500,17,0),0)</f>
        <v>0</v>
      </c>
      <c r="BO16" s="22">
        <f>IF(ISNUMBER(VLOOKUP($C16,'stpl port max capa'!$A$1:$Q$500,2,0)),VLOOKUP($C16,'stpl port max capa'!$A$1:$Q$500,2,0),0)</f>
        <v>0</v>
      </c>
      <c r="BP16" s="22">
        <f>IF(ISNUMBER(VLOOKUP($C16,'stpl port max capa'!$A$1:$Q$500,3,0)),VLOOKUP($C16,'stpl port max capa'!$A$1:$Q$500,3,0),0)</f>
        <v>0</v>
      </c>
      <c r="BQ16" s="22">
        <f>IF(ISNUMBER(VLOOKUP($C16,'stpl port max capa'!$A$1:$Q$500,4,0)),VLOOKUP($C16,'stpl port max capa'!$A$1:$Q$500,4,0),0)</f>
        <v>0</v>
      </c>
      <c r="BR16" s="22">
        <f>IF(ISNUMBER(VLOOKUP($C16,'stpl port max capa'!$A$1:$Q$500,5,0)),VLOOKUP($C16,'stpl port max capa'!$A$1:$Q$500,5,0),0)</f>
        <v>0</v>
      </c>
      <c r="BS16" s="22">
        <f>IF(ISNUMBER(VLOOKUP($C16,'stpl port max capa'!$A$1:$Q$500,6,0)),VLOOKUP($C16,'stpl port max capa'!$A$1:$Q$500,6,0),0)</f>
        <v>0</v>
      </c>
      <c r="BT16" s="22">
        <f>IF(ISNUMBER(VLOOKUP($C16,'stpl port max capa'!$A$1:$Q$500,7,0)),VLOOKUP($C16,'stpl port max capa'!$A$1:$Q$500,7,0),0)</f>
        <v>0</v>
      </c>
      <c r="BU16" s="22">
        <f>IF(ISNUMBER(VLOOKUP($C16,'stpl port max capa'!$A$1:$Q$500,8,0)),VLOOKUP($C16,'stpl port max capa'!$A$1:$Q$500,8,0),0)</f>
        <v>0</v>
      </c>
      <c r="BV16" s="22">
        <f>IF(ISNUMBER(VLOOKUP($C16,'stpl port max capa'!$A$1:$Q$500,9,0)),VLOOKUP($C16,'stpl port max capa'!$A$1:$Q$500,9,0),0)</f>
        <v>0</v>
      </c>
      <c r="BW16" s="22">
        <f>IF(ISNUMBER(VLOOKUP($C16,'stpl port max capa'!$A$1:$Q$500,10,0)),VLOOKUP($C16,'stpl port max capa'!$A$1:$Q$500,10,0),0)</f>
        <v>0</v>
      </c>
      <c r="BX16" s="22">
        <f>IF(ISNUMBER(VLOOKUP($C16,'stpl port max capa'!$A$1:$Q$500,11,0)),VLOOKUP($C16,'stpl port max capa'!$A$1:$Q$500,11,0),0)</f>
        <v>0</v>
      </c>
      <c r="BY16" s="22">
        <f>IF(ISNUMBER(VLOOKUP($C16,'stpl port max capa'!$A$1:$Q$500,12,0)),VLOOKUP($C16,'stpl port max capa'!$A$1:$Q$500,12,0),0)</f>
        <v>0</v>
      </c>
      <c r="BZ16" s="22">
        <f>IF(ISNUMBER(VLOOKUP($C16,'stpl port max capa'!$A$1:$Q$500,13,0)),VLOOKUP($C16,'stpl port max capa'!$A$1:$Q$500,13,0),0)</f>
        <v>0</v>
      </c>
      <c r="CA16" s="22">
        <f>IF(ISNUMBER(VLOOKUP($C16,'stpl port max capa'!$A$1:$Q$500,14,0)),VLOOKUP($C16,'stpl port max capa'!$A$1:$Q$500,14,0),0)</f>
        <v>0</v>
      </c>
      <c r="CB16" s="22">
        <f>IF(ISNUMBER(VLOOKUP($C16,'stpl port max capa'!$A$1:$Q$500,15,0)),VLOOKUP($C16,'stpl port max capa'!$A$1:$Q$500,15,0),0)</f>
        <v>0</v>
      </c>
      <c r="CC16" s="22">
        <f>IF(ISNUMBER(VLOOKUP($C16,'stpl port max capa'!$A$1:$Q$500,16,0)),VLOOKUP($C16,'stpl port max capa'!$A$1:$Q$500,16,0),0)</f>
        <v>0</v>
      </c>
      <c r="CD16" s="22">
        <f>IF(ISNUMBER(VLOOKUP($C16,'stpl port max capa'!$A$1:$Q$500,17,0)),VLOOKUP($C16,'stpl port max capa'!$A$1:$Q$500,17,0),0)</f>
        <v>0</v>
      </c>
    </row>
    <row r="17" spans="1:82" customFormat="1">
      <c r="A17">
        <v>17</v>
      </c>
      <c r="B17" t="s">
        <v>52</v>
      </c>
      <c r="C17" t="s">
        <v>53</v>
      </c>
      <c r="D17" s="15"/>
      <c r="E17" s="15">
        <f t="shared" si="1"/>
        <v>0</v>
      </c>
      <c r="F17" s="16" t="s">
        <v>2990</v>
      </c>
      <c r="G17" t="s">
        <v>973</v>
      </c>
      <c r="H17" t="s">
        <v>975</v>
      </c>
      <c r="I17" t="e">
        <v>#N/A</v>
      </c>
      <c r="J17" t="s">
        <v>54</v>
      </c>
      <c r="K17" s="1">
        <v>31.920986405833801</v>
      </c>
      <c r="L17" s="1">
        <v>120.18782035845901</v>
      </c>
      <c r="M17" s="1" t="str">
        <f>VLOOKUP($F17,'[1]capi for highway network'!$D$1:$L$36,3,0)</f>
        <v>capi Guangdong</v>
      </c>
      <c r="N17" s="1">
        <f>VLOOKUP($F17,'[1]capi for highway network'!$D$1:$L$36,7,0)</f>
        <v>23.129110000000001</v>
      </c>
      <c r="O17" s="1">
        <f>VLOOKUP($F17,'[1]capi for highway network'!$D$1:$L$36,8,0)</f>
        <v>113.264385</v>
      </c>
      <c r="P17" s="13">
        <f t="shared" si="2"/>
        <v>5.8610559999999996</v>
      </c>
      <c r="Q17" s="13">
        <f t="shared" si="3"/>
        <v>5.8610559999999996</v>
      </c>
      <c r="R17" s="13">
        <f t="shared" si="4"/>
        <v>5.8610559999999996</v>
      </c>
      <c r="S17" s="13">
        <f t="shared" si="5"/>
        <v>8.7530160000000006</v>
      </c>
      <c r="T17" s="13">
        <f t="shared" si="6"/>
        <v>9.1388479999999994</v>
      </c>
      <c r="U17" s="13">
        <f t="shared" si="7"/>
        <v>10.415267999999999</v>
      </c>
      <c r="V17" s="13">
        <f t="shared" si="8"/>
        <v>10.415267999999999</v>
      </c>
      <c r="W17" s="13">
        <f t="shared" si="9"/>
        <v>10.415267999999999</v>
      </c>
      <c r="X17" s="13">
        <f t="shared" si="10"/>
        <v>10.415267999999999</v>
      </c>
      <c r="Y17" s="13">
        <f t="shared" si="11"/>
        <v>10.415267999999999</v>
      </c>
      <c r="Z17" s="13">
        <f t="shared" si="12"/>
        <v>10.415267999999999</v>
      </c>
      <c r="AA17" s="13">
        <f t="shared" si="13"/>
        <v>10.415267999999999</v>
      </c>
      <c r="AB17" s="13">
        <f t="shared" si="14"/>
        <v>10.415267999999999</v>
      </c>
      <c r="AC17" s="13">
        <f t="shared" si="15"/>
        <v>10.415267999999999</v>
      </c>
      <c r="AD17" s="13">
        <f t="shared" si="16"/>
        <v>10.415267999999999</v>
      </c>
      <c r="AE17" s="13">
        <f t="shared" si="17"/>
        <v>10.415267999999999</v>
      </c>
      <c r="AF17">
        <f t="shared" si="18"/>
        <v>1</v>
      </c>
      <c r="AI17" s="26">
        <f>IF(ISNUMBER(VLOOKUP($B17,'kpler max capa'!$A$1:$Q$263,2,0)),VLOOKUP($B17,'kpler max capa'!$A$1:$Q$263,2,0),0)</f>
        <v>5.8610559999999996</v>
      </c>
      <c r="AJ17" s="26">
        <f>IF(ISNUMBER(VLOOKUP($B17,'kpler max capa'!$A$1:$Q$263,3,0)),VLOOKUP($B17,'kpler max capa'!$A$1:$Q$263,3,0),0)</f>
        <v>5.8610559999999996</v>
      </c>
      <c r="AK17" s="26">
        <f>IF(ISNUMBER(VLOOKUP($B17,'kpler max capa'!$A$1:$Q$263,4,0)),VLOOKUP($B17,'kpler max capa'!$A$1:$Q$263,4,0),0)</f>
        <v>5.8610559999999996</v>
      </c>
      <c r="AL17" s="26">
        <f>IF(ISNUMBER(VLOOKUP($B17,'kpler max capa'!$A$1:$Q$263,5,0)),VLOOKUP($B17,'kpler max capa'!$A$1:$Q$263,5,0),0)</f>
        <v>8.7530160000000006</v>
      </c>
      <c r="AM17" s="26">
        <f>IF(ISNUMBER(VLOOKUP($B17,'kpler max capa'!$A$1:$Q$263,6,0)),VLOOKUP($B17,'kpler max capa'!$A$1:$Q$263,6,0),0)</f>
        <v>9.1388479999999994</v>
      </c>
      <c r="AN17" s="26">
        <f>IF(ISNUMBER(VLOOKUP($B17,'kpler max capa'!$A$1:$Q$263,7,0)),VLOOKUP($B17,'kpler max capa'!$A$1:$Q$263,7,0),0)</f>
        <v>10.415267999999999</v>
      </c>
      <c r="AO17" s="26">
        <f>IF(ISNUMBER(VLOOKUP($B17,'kpler max capa'!$A$1:$Q$263,8,0)),VLOOKUP($B17,'kpler max capa'!$A$1:$Q$263,8,0),0)</f>
        <v>10.415267999999999</v>
      </c>
      <c r="AP17" s="26">
        <f>IF(ISNUMBER(VLOOKUP($B17,'kpler max capa'!$A$1:$Q$263,8,0)),VLOOKUP($B17,'kpler max capa'!$A$1:$Q$263,9,0),0)</f>
        <v>10.415267999999999</v>
      </c>
      <c r="AQ17" s="26">
        <f>IF(ISNUMBER(VLOOKUP($B17,'kpler max capa'!$A$1:$Q$263,8,0)),VLOOKUP($B17,'kpler max capa'!$A$1:$Q$263,10,0),0)</f>
        <v>10.415267999999999</v>
      </c>
      <c r="AR17" s="26">
        <f>IF(ISNUMBER(VLOOKUP($B17,'kpler max capa'!$A$1:$Q$263,8,0)),VLOOKUP($B17,'kpler max capa'!$A$1:$Q$263,11,0),0)</f>
        <v>10.415267999999999</v>
      </c>
      <c r="AS17" s="26">
        <f>IF(ISNUMBER(VLOOKUP($B17,'kpler max capa'!$A$1:$Q$263,9,0)),VLOOKUP($B17,'kpler max capa'!$A$1:$Q$263,12,0),0)</f>
        <v>10.415267999999999</v>
      </c>
      <c r="AT17" s="26">
        <f>IF(ISNUMBER(VLOOKUP($B17,'kpler max capa'!$A$1:$Q$263,9,0)),VLOOKUP($B17,'kpler max capa'!$A$1:$Q$263,13,0),0)</f>
        <v>10.415267999999999</v>
      </c>
      <c r="AU17" s="26">
        <f>IF(ISNUMBER(VLOOKUP($B17,'kpler max capa'!$A$1:$Q$263,9,0)),VLOOKUP($B17,'kpler max capa'!$A$1:$Q$263,14,0),0)</f>
        <v>10.415267999999999</v>
      </c>
      <c r="AV17" s="26">
        <f>IF(ISNUMBER(VLOOKUP($B17,'kpler max capa'!$A$1:$Q$263,9,0)),VLOOKUP($B17,'kpler max capa'!$A$1:$Q$263,15,0),0)</f>
        <v>10.415267999999999</v>
      </c>
      <c r="AW17" s="26">
        <f>IF(ISNUMBER(VLOOKUP($B17,'kpler max capa'!$A$1:$Q$263,9,0)),VLOOKUP($B17,'kpler max capa'!$A$1:$Q$263,16,0),0)</f>
        <v>10.415267999999999</v>
      </c>
      <c r="AX17" s="26">
        <f>IF(ISNUMBER(VLOOKUP($B17,'kpler max capa'!$A$1:$Q$263,10,0)),VLOOKUP($B17,'kpler max capa'!$A$1:$Q$263,17,0),0)</f>
        <v>10.415267999999999</v>
      </c>
      <c r="AY17" s="24">
        <f>IF(ISNUMBER(VLOOKUP($C17,'pp port max capa'!$A$1:$Q$500,2,0)),VLOOKUP($C17,'pp port max capa'!$A$1:$Q$500,2,0),0)</f>
        <v>0</v>
      </c>
      <c r="AZ17" s="24">
        <f>IF(ISNUMBER(VLOOKUP($C17,'pp port max capa'!$A$1:$Q$500,3,0)),VLOOKUP($C17,'pp port max capa'!$A$1:$Q$500,3,0),0)</f>
        <v>0</v>
      </c>
      <c r="BA17" s="24">
        <f>IF(ISNUMBER(VLOOKUP($C17,'pp port max capa'!$A$1:$Q$500,4,0)),VLOOKUP($C17,'pp port max capa'!$A$1:$Q$500,4,0),0)</f>
        <v>0</v>
      </c>
      <c r="BB17" s="24">
        <f>IF(ISNUMBER(VLOOKUP($C17,'pp port max capa'!$A$1:$Q$500,5,0)),VLOOKUP($C17,'pp port max capa'!$A$1:$Q$500,5,0),0)</f>
        <v>0</v>
      </c>
      <c r="BC17" s="24">
        <f>IF(ISNUMBER(VLOOKUP($C17,'pp port max capa'!$A$1:$Q$500,6,0)),VLOOKUP($C17,'pp port max capa'!$A$1:$Q$500,6,0),0)</f>
        <v>0</v>
      </c>
      <c r="BD17" s="24">
        <f>IF(ISNUMBER(VLOOKUP($C17,'pp port max capa'!$A$1:$Q$500,7,0)),VLOOKUP($C17,'pp port max capa'!$A$1:$Q$500,7,0),0)</f>
        <v>0</v>
      </c>
      <c r="BE17" s="24">
        <f>IF(ISNUMBER(VLOOKUP($C17,'pp port max capa'!$A$1:$Q$500,8,0)),VLOOKUP($C17,'pp port max capa'!$A$1:$Q$500,8,0),0)</f>
        <v>0</v>
      </c>
      <c r="BF17" s="24">
        <f>IF(ISNUMBER(VLOOKUP($C17,'pp port max capa'!$A$1:$Q$500,9,0)),VLOOKUP($C17,'pp port max capa'!$A$1:$Q$500,9,0),0)</f>
        <v>0</v>
      </c>
      <c r="BG17" s="24">
        <f>IF(ISNUMBER(VLOOKUP($C17,'pp port max capa'!$A$1:$Q$500,10,0)),VLOOKUP($C17,'pp port max capa'!$A$1:$Q$500,10,0),0)</f>
        <v>0</v>
      </c>
      <c r="BH17" s="24">
        <f>IF(ISNUMBER(VLOOKUP($C17,'pp port max capa'!$A$1:$Q$500,11,0)),VLOOKUP($C17,'pp port max capa'!$A$1:$Q$500,11,0),0)</f>
        <v>0</v>
      </c>
      <c r="BI17" s="24">
        <f>IF(ISNUMBER(VLOOKUP($C17,'pp port max capa'!$A$1:$Q$500,12,0)),VLOOKUP($C17,'pp port max capa'!$A$1:$Q$500,12,0),0)</f>
        <v>0</v>
      </c>
      <c r="BJ17" s="24">
        <f>IF(ISNUMBER(VLOOKUP($C17,'pp port max capa'!$A$1:$Q$500,13,0)),VLOOKUP($C17,'pp port max capa'!$A$1:$Q$500,13,0),0)</f>
        <v>0</v>
      </c>
      <c r="BK17" s="24">
        <f>IF(ISNUMBER(VLOOKUP($C17,'pp port max capa'!$A$1:$Q$500,14,0)),VLOOKUP($C17,'pp port max capa'!$A$1:$Q$500,14,0),0)</f>
        <v>0</v>
      </c>
      <c r="BL17" s="24">
        <f>IF(ISNUMBER(VLOOKUP($C17,'pp port max capa'!$A$1:$Q$500,15,0)),VLOOKUP($C17,'pp port max capa'!$A$1:$Q$500,15,0),0)</f>
        <v>0</v>
      </c>
      <c r="BM17" s="24">
        <f>IF(ISNUMBER(VLOOKUP($C17,'pp port max capa'!$A$1:$Q$500,16,0)),VLOOKUP($C17,'pp port max capa'!$A$1:$Q$500,16,0),0)</f>
        <v>0</v>
      </c>
      <c r="BN17" s="24">
        <f>IF(ISNUMBER(VLOOKUP($C17,'pp port max capa'!$A$1:$Q$500,17,0)),VLOOKUP($C17,'pp port max capa'!$A$1:$Q$500,17,0),0)</f>
        <v>0</v>
      </c>
      <c r="BO17" s="22">
        <f>IF(ISNUMBER(VLOOKUP($C17,'stpl port max capa'!$A$1:$Q$500,2,0)),VLOOKUP($C17,'stpl port max capa'!$A$1:$Q$500,2,0),0)</f>
        <v>0</v>
      </c>
      <c r="BP17" s="22">
        <f>IF(ISNUMBER(VLOOKUP($C17,'stpl port max capa'!$A$1:$Q$500,3,0)),VLOOKUP($C17,'stpl port max capa'!$A$1:$Q$500,3,0),0)</f>
        <v>0</v>
      </c>
      <c r="BQ17" s="22">
        <f>IF(ISNUMBER(VLOOKUP($C17,'stpl port max capa'!$A$1:$Q$500,4,0)),VLOOKUP($C17,'stpl port max capa'!$A$1:$Q$500,4,0),0)</f>
        <v>0</v>
      </c>
      <c r="BR17" s="22">
        <f>IF(ISNUMBER(VLOOKUP($C17,'stpl port max capa'!$A$1:$Q$500,5,0)),VLOOKUP($C17,'stpl port max capa'!$A$1:$Q$500,5,0),0)</f>
        <v>0</v>
      </c>
      <c r="BS17" s="22">
        <f>IF(ISNUMBER(VLOOKUP($C17,'stpl port max capa'!$A$1:$Q$500,6,0)),VLOOKUP($C17,'stpl port max capa'!$A$1:$Q$500,6,0),0)</f>
        <v>0</v>
      </c>
      <c r="BT17" s="22">
        <f>IF(ISNUMBER(VLOOKUP($C17,'stpl port max capa'!$A$1:$Q$500,7,0)),VLOOKUP($C17,'stpl port max capa'!$A$1:$Q$500,7,0),0)</f>
        <v>0</v>
      </c>
      <c r="BU17" s="22">
        <f>IF(ISNUMBER(VLOOKUP($C17,'stpl port max capa'!$A$1:$Q$500,8,0)),VLOOKUP($C17,'stpl port max capa'!$A$1:$Q$500,8,0),0)</f>
        <v>0</v>
      </c>
      <c r="BV17" s="22">
        <f>IF(ISNUMBER(VLOOKUP($C17,'stpl port max capa'!$A$1:$Q$500,9,0)),VLOOKUP($C17,'stpl port max capa'!$A$1:$Q$500,9,0),0)</f>
        <v>0</v>
      </c>
      <c r="BW17" s="22">
        <f>IF(ISNUMBER(VLOOKUP($C17,'stpl port max capa'!$A$1:$Q$500,10,0)),VLOOKUP($C17,'stpl port max capa'!$A$1:$Q$500,10,0),0)</f>
        <v>0</v>
      </c>
      <c r="BX17" s="22">
        <f>IF(ISNUMBER(VLOOKUP($C17,'stpl port max capa'!$A$1:$Q$500,11,0)),VLOOKUP($C17,'stpl port max capa'!$A$1:$Q$500,11,0),0)</f>
        <v>0</v>
      </c>
      <c r="BY17" s="22">
        <f>IF(ISNUMBER(VLOOKUP($C17,'stpl port max capa'!$A$1:$Q$500,12,0)),VLOOKUP($C17,'stpl port max capa'!$A$1:$Q$500,12,0),0)</f>
        <v>0</v>
      </c>
      <c r="BZ17" s="22">
        <f>IF(ISNUMBER(VLOOKUP($C17,'stpl port max capa'!$A$1:$Q$500,13,0)),VLOOKUP($C17,'stpl port max capa'!$A$1:$Q$500,13,0),0)</f>
        <v>0</v>
      </c>
      <c r="CA17" s="22">
        <f>IF(ISNUMBER(VLOOKUP($C17,'stpl port max capa'!$A$1:$Q$500,14,0)),VLOOKUP($C17,'stpl port max capa'!$A$1:$Q$500,14,0),0)</f>
        <v>0</v>
      </c>
      <c r="CB17" s="22">
        <f>IF(ISNUMBER(VLOOKUP($C17,'stpl port max capa'!$A$1:$Q$500,15,0)),VLOOKUP($C17,'stpl port max capa'!$A$1:$Q$500,15,0),0)</f>
        <v>0</v>
      </c>
      <c r="CC17" s="22">
        <f>IF(ISNUMBER(VLOOKUP($C17,'stpl port max capa'!$A$1:$Q$500,16,0)),VLOOKUP($C17,'stpl port max capa'!$A$1:$Q$500,16,0),0)</f>
        <v>0</v>
      </c>
      <c r="CD17" s="22">
        <f>IF(ISNUMBER(VLOOKUP($C17,'stpl port max capa'!$A$1:$Q$500,17,0)),VLOOKUP($C17,'stpl port max capa'!$A$1:$Q$500,17,0),0)</f>
        <v>0</v>
      </c>
    </row>
    <row r="18" spans="1:82" customFormat="1">
      <c r="A18">
        <v>18</v>
      </c>
      <c r="B18" t="s">
        <v>55</v>
      </c>
      <c r="C18" t="s">
        <v>56</v>
      </c>
      <c r="D18" s="15" t="s">
        <v>1198</v>
      </c>
      <c r="E18" s="15">
        <f t="shared" si="1"/>
        <v>1</v>
      </c>
      <c r="F18" s="16" t="s">
        <v>2977</v>
      </c>
      <c r="G18" t="s">
        <v>972</v>
      </c>
      <c r="H18" t="s">
        <v>975</v>
      </c>
      <c r="I18" t="s">
        <v>2943</v>
      </c>
      <c r="J18" t="s">
        <v>57</v>
      </c>
      <c r="K18" s="1">
        <v>31.756597410000001</v>
      </c>
      <c r="L18" s="1">
        <v>120.96431268249</v>
      </c>
      <c r="M18" s="1" t="str">
        <f>VLOOKUP($F18,'[1]capi for highway network'!$D$1:$L$36,3,0)</f>
        <v>capi Jiangsu</v>
      </c>
      <c r="N18" s="1">
        <f>VLOOKUP($F18,'[1]capi for highway network'!$D$1:$L$36,7,0)</f>
        <v>32.060254999999998</v>
      </c>
      <c r="O18" s="1">
        <f>VLOOKUP($F18,'[1]capi for highway network'!$D$1:$L$36,8,0)</f>
        <v>118.79687699999999</v>
      </c>
      <c r="P18" s="13">
        <f t="shared" si="2"/>
        <v>14.770945458480288</v>
      </c>
      <c r="Q18" s="13">
        <f t="shared" si="3"/>
        <v>14.770945458480288</v>
      </c>
      <c r="R18" s="13">
        <f t="shared" si="4"/>
        <v>14.770945458480288</v>
      </c>
      <c r="S18" s="13">
        <f t="shared" si="5"/>
        <v>14.770945458480288</v>
      </c>
      <c r="T18" s="13">
        <f t="shared" si="6"/>
        <v>14.770945458480288</v>
      </c>
      <c r="U18" s="13">
        <f t="shared" si="7"/>
        <v>14.770945458480288</v>
      </c>
      <c r="V18" s="13">
        <f t="shared" si="8"/>
        <v>14.770945458480288</v>
      </c>
      <c r="W18" s="13">
        <f t="shared" si="9"/>
        <v>14.770945458480288</v>
      </c>
      <c r="X18" s="13">
        <f t="shared" si="10"/>
        <v>11.267249560781362</v>
      </c>
      <c r="Y18" s="13">
        <f t="shared" si="11"/>
        <v>7.7635536630824369</v>
      </c>
      <c r="Z18" s="13">
        <f t="shared" si="12"/>
        <v>7.7635536630824369</v>
      </c>
      <c r="AA18" s="13">
        <f t="shared" si="13"/>
        <v>7.7635536630824369</v>
      </c>
      <c r="AB18" s="13">
        <f t="shared" si="14"/>
        <v>7.7635536630824369</v>
      </c>
      <c r="AC18" s="13">
        <f t="shared" si="15"/>
        <v>7.7635536630824369</v>
      </c>
      <c r="AD18" s="13">
        <f t="shared" si="16"/>
        <v>7.7635536630824369</v>
      </c>
      <c r="AE18" s="13">
        <f t="shared" si="17"/>
        <v>7.7635536630824369</v>
      </c>
      <c r="AF18">
        <f t="shared" si="18"/>
        <v>1</v>
      </c>
      <c r="AI18" s="26">
        <f>IF(ISNUMBER(VLOOKUP($B18,'kpler max capa'!$A$1:$Q$263,2,0)),VLOOKUP($B18,'kpler max capa'!$A$1:$Q$263,2,0),0)</f>
        <v>4.8904719999999999</v>
      </c>
      <c r="AJ18" s="26">
        <f>IF(ISNUMBER(VLOOKUP($B18,'kpler max capa'!$A$1:$Q$263,3,0)),VLOOKUP($B18,'kpler max capa'!$A$1:$Q$263,3,0),0)</f>
        <v>4.8904719999999999</v>
      </c>
      <c r="AK18" s="26">
        <f>IF(ISNUMBER(VLOOKUP($B18,'kpler max capa'!$A$1:$Q$263,4,0)),VLOOKUP($B18,'kpler max capa'!$A$1:$Q$263,4,0),0)</f>
        <v>4.8904719999999999</v>
      </c>
      <c r="AL18" s="26">
        <f>IF(ISNUMBER(VLOOKUP($B18,'kpler max capa'!$A$1:$Q$263,5,0)),VLOOKUP($B18,'kpler max capa'!$A$1:$Q$263,5,0),0)</f>
        <v>4.8904719999999999</v>
      </c>
      <c r="AM18" s="26">
        <f>IF(ISNUMBER(VLOOKUP($B18,'kpler max capa'!$A$1:$Q$263,6,0)),VLOOKUP($B18,'kpler max capa'!$A$1:$Q$263,6,0),0)</f>
        <v>5.55572</v>
      </c>
      <c r="AN18" s="26">
        <f>IF(ISNUMBER(VLOOKUP($B18,'kpler max capa'!$A$1:$Q$263,7,0)),VLOOKUP($B18,'kpler max capa'!$A$1:$Q$263,7,0),0)</f>
        <v>6.8477600000000001</v>
      </c>
      <c r="AO18" s="26">
        <f>IF(ISNUMBER(VLOOKUP($B18,'kpler max capa'!$A$1:$Q$263,8,0)),VLOOKUP($B18,'kpler max capa'!$A$1:$Q$263,8,0),0)</f>
        <v>6.8477600000000001</v>
      </c>
      <c r="AP18" s="26">
        <f>IF(ISNUMBER(VLOOKUP($B18,'kpler max capa'!$A$1:$Q$263,8,0)),VLOOKUP($B18,'kpler max capa'!$A$1:$Q$263,9,0),0)</f>
        <v>6.8477600000000001</v>
      </c>
      <c r="AQ18" s="26">
        <f>IF(ISNUMBER(VLOOKUP($B18,'kpler max capa'!$A$1:$Q$263,8,0)),VLOOKUP($B18,'kpler max capa'!$A$1:$Q$263,10,0),0)</f>
        <v>6.8477600000000001</v>
      </c>
      <c r="AR18" s="26">
        <f>IF(ISNUMBER(VLOOKUP($B18,'kpler max capa'!$A$1:$Q$263,8,0)),VLOOKUP($B18,'kpler max capa'!$A$1:$Q$263,11,0),0)</f>
        <v>6.8477600000000001</v>
      </c>
      <c r="AS18" s="26">
        <f>IF(ISNUMBER(VLOOKUP($B18,'kpler max capa'!$A$1:$Q$263,9,0)),VLOOKUP($B18,'kpler max capa'!$A$1:$Q$263,12,0),0)</f>
        <v>6.8477600000000001</v>
      </c>
      <c r="AT18" s="26">
        <f>IF(ISNUMBER(VLOOKUP($B18,'kpler max capa'!$A$1:$Q$263,9,0)),VLOOKUP($B18,'kpler max capa'!$A$1:$Q$263,13,0),0)</f>
        <v>6.8477600000000001</v>
      </c>
      <c r="AU18" s="26">
        <f>IF(ISNUMBER(VLOOKUP($B18,'kpler max capa'!$A$1:$Q$263,9,0)),VLOOKUP($B18,'kpler max capa'!$A$1:$Q$263,14,0),0)</f>
        <v>6.8477600000000001</v>
      </c>
      <c r="AV18" s="26">
        <f>IF(ISNUMBER(VLOOKUP($B18,'kpler max capa'!$A$1:$Q$263,9,0)),VLOOKUP($B18,'kpler max capa'!$A$1:$Q$263,15,0),0)</f>
        <v>6.8477600000000001</v>
      </c>
      <c r="AW18" s="26">
        <f>IF(ISNUMBER(VLOOKUP($B18,'kpler max capa'!$A$1:$Q$263,9,0)),VLOOKUP($B18,'kpler max capa'!$A$1:$Q$263,16,0),0)</f>
        <v>6.8477600000000001</v>
      </c>
      <c r="AX18" s="26">
        <f>IF(ISNUMBER(VLOOKUP($B18,'kpler max capa'!$A$1:$Q$263,10,0)),VLOOKUP($B18,'kpler max capa'!$A$1:$Q$263,17,0),0)</f>
        <v>6.8477600000000001</v>
      </c>
      <c r="AY18" s="24">
        <f>IF(ISNUMBER(VLOOKUP($C18,'pp port max capa'!$A$1:$Q$500,2,0)),VLOOKUP($C18,'pp port max capa'!$A$1:$Q$500,2,0),0)</f>
        <v>14.770945458480288</v>
      </c>
      <c r="AZ18" s="24">
        <f>IF(ISNUMBER(VLOOKUP($C18,'pp port max capa'!$A$1:$Q$500,3,0)),VLOOKUP($C18,'pp port max capa'!$A$1:$Q$500,3,0),0)</f>
        <v>14.770945458480288</v>
      </c>
      <c r="BA18" s="24">
        <f>IF(ISNUMBER(VLOOKUP($C18,'pp port max capa'!$A$1:$Q$500,4,0)),VLOOKUP($C18,'pp port max capa'!$A$1:$Q$500,4,0),0)</f>
        <v>14.770945458480288</v>
      </c>
      <c r="BB18" s="24">
        <f>IF(ISNUMBER(VLOOKUP($C18,'pp port max capa'!$A$1:$Q$500,5,0)),VLOOKUP($C18,'pp port max capa'!$A$1:$Q$500,5,0),0)</f>
        <v>14.770945458480288</v>
      </c>
      <c r="BC18" s="24">
        <f>IF(ISNUMBER(VLOOKUP($C18,'pp port max capa'!$A$1:$Q$500,6,0)),VLOOKUP($C18,'pp port max capa'!$A$1:$Q$500,6,0),0)</f>
        <v>14.770945458480288</v>
      </c>
      <c r="BD18" s="24">
        <f>IF(ISNUMBER(VLOOKUP($C18,'pp port max capa'!$A$1:$Q$500,7,0)),VLOOKUP($C18,'pp port max capa'!$A$1:$Q$500,7,0),0)</f>
        <v>14.770945458480288</v>
      </c>
      <c r="BE18" s="24">
        <f>IF(ISNUMBER(VLOOKUP($C18,'pp port max capa'!$A$1:$Q$500,8,0)),VLOOKUP($C18,'pp port max capa'!$A$1:$Q$500,8,0),0)</f>
        <v>14.770945458480288</v>
      </c>
      <c r="BF18" s="24">
        <f>IF(ISNUMBER(VLOOKUP($C18,'pp port max capa'!$A$1:$Q$500,9,0)),VLOOKUP($C18,'pp port max capa'!$A$1:$Q$500,9,0),0)</f>
        <v>14.770945458480288</v>
      </c>
      <c r="BG18" s="24">
        <f>IF(ISNUMBER(VLOOKUP($C18,'pp port max capa'!$A$1:$Q$500,10,0)),VLOOKUP($C18,'pp port max capa'!$A$1:$Q$500,10,0),0)</f>
        <v>11.267249560781362</v>
      </c>
      <c r="BH18" s="24">
        <f>IF(ISNUMBER(VLOOKUP($C18,'pp port max capa'!$A$1:$Q$500,11,0)),VLOOKUP($C18,'pp port max capa'!$A$1:$Q$500,11,0),0)</f>
        <v>7.7635536630824369</v>
      </c>
      <c r="BI18" s="24">
        <f>IF(ISNUMBER(VLOOKUP($C18,'pp port max capa'!$A$1:$Q$500,12,0)),VLOOKUP($C18,'pp port max capa'!$A$1:$Q$500,12,0),0)</f>
        <v>7.7635536630824369</v>
      </c>
      <c r="BJ18" s="24">
        <f>IF(ISNUMBER(VLOOKUP($C18,'pp port max capa'!$A$1:$Q$500,13,0)),VLOOKUP($C18,'pp port max capa'!$A$1:$Q$500,13,0),0)</f>
        <v>7.7635536630824369</v>
      </c>
      <c r="BK18" s="24">
        <f>IF(ISNUMBER(VLOOKUP($C18,'pp port max capa'!$A$1:$Q$500,14,0)),VLOOKUP($C18,'pp port max capa'!$A$1:$Q$500,14,0),0)</f>
        <v>7.7635536630824369</v>
      </c>
      <c r="BL18" s="24">
        <f>IF(ISNUMBER(VLOOKUP($C18,'pp port max capa'!$A$1:$Q$500,15,0)),VLOOKUP($C18,'pp port max capa'!$A$1:$Q$500,15,0),0)</f>
        <v>7.7635536630824369</v>
      </c>
      <c r="BM18" s="24">
        <f>IF(ISNUMBER(VLOOKUP($C18,'pp port max capa'!$A$1:$Q$500,16,0)),VLOOKUP($C18,'pp port max capa'!$A$1:$Q$500,16,0),0)</f>
        <v>7.7635536630824369</v>
      </c>
      <c r="BN18" s="24">
        <f>IF(ISNUMBER(VLOOKUP($C18,'pp port max capa'!$A$1:$Q$500,17,0)),VLOOKUP($C18,'pp port max capa'!$A$1:$Q$500,17,0),0)</f>
        <v>7.7635536630824369</v>
      </c>
      <c r="BO18" s="22">
        <f>IF(ISNUMBER(VLOOKUP($C18,'stpl port max capa'!$A$1:$Q$500,2,0)),VLOOKUP($C18,'stpl port max capa'!$A$1:$Q$500,2,0),0)</f>
        <v>0</v>
      </c>
      <c r="BP18" s="22">
        <f>IF(ISNUMBER(VLOOKUP($C18,'stpl port max capa'!$A$1:$Q$500,3,0)),VLOOKUP($C18,'stpl port max capa'!$A$1:$Q$500,3,0),0)</f>
        <v>0</v>
      </c>
      <c r="BQ18" s="22">
        <f>IF(ISNUMBER(VLOOKUP($C18,'stpl port max capa'!$A$1:$Q$500,4,0)),VLOOKUP($C18,'stpl port max capa'!$A$1:$Q$500,4,0),0)</f>
        <v>0</v>
      </c>
      <c r="BR18" s="22">
        <f>IF(ISNUMBER(VLOOKUP($C18,'stpl port max capa'!$A$1:$Q$500,5,0)),VLOOKUP($C18,'stpl port max capa'!$A$1:$Q$500,5,0),0)</f>
        <v>0</v>
      </c>
      <c r="BS18" s="22">
        <f>IF(ISNUMBER(VLOOKUP($C18,'stpl port max capa'!$A$1:$Q$500,6,0)),VLOOKUP($C18,'stpl port max capa'!$A$1:$Q$500,6,0),0)</f>
        <v>0</v>
      </c>
      <c r="BT18" s="22">
        <f>IF(ISNUMBER(VLOOKUP($C18,'stpl port max capa'!$A$1:$Q$500,7,0)),VLOOKUP($C18,'stpl port max capa'!$A$1:$Q$500,7,0),0)</f>
        <v>0</v>
      </c>
      <c r="BU18" s="22">
        <f>IF(ISNUMBER(VLOOKUP($C18,'stpl port max capa'!$A$1:$Q$500,8,0)),VLOOKUP($C18,'stpl port max capa'!$A$1:$Q$500,8,0),0)</f>
        <v>0</v>
      </c>
      <c r="BV18" s="22">
        <f>IF(ISNUMBER(VLOOKUP($C18,'stpl port max capa'!$A$1:$Q$500,9,0)),VLOOKUP($C18,'stpl port max capa'!$A$1:$Q$500,9,0),0)</f>
        <v>0</v>
      </c>
      <c r="BW18" s="22">
        <f>IF(ISNUMBER(VLOOKUP($C18,'stpl port max capa'!$A$1:$Q$500,10,0)),VLOOKUP($C18,'stpl port max capa'!$A$1:$Q$500,10,0),0)</f>
        <v>0</v>
      </c>
      <c r="BX18" s="22">
        <f>IF(ISNUMBER(VLOOKUP($C18,'stpl port max capa'!$A$1:$Q$500,11,0)),VLOOKUP($C18,'stpl port max capa'!$A$1:$Q$500,11,0),0)</f>
        <v>0</v>
      </c>
      <c r="BY18" s="22">
        <f>IF(ISNUMBER(VLOOKUP($C18,'stpl port max capa'!$A$1:$Q$500,12,0)),VLOOKUP($C18,'stpl port max capa'!$A$1:$Q$500,12,0),0)</f>
        <v>0</v>
      </c>
      <c r="BZ18" s="22">
        <f>IF(ISNUMBER(VLOOKUP($C18,'stpl port max capa'!$A$1:$Q$500,13,0)),VLOOKUP($C18,'stpl port max capa'!$A$1:$Q$500,13,0),0)</f>
        <v>0</v>
      </c>
      <c r="CA18" s="22">
        <f>IF(ISNUMBER(VLOOKUP($C18,'stpl port max capa'!$A$1:$Q$500,14,0)),VLOOKUP($C18,'stpl port max capa'!$A$1:$Q$500,14,0),0)</f>
        <v>0</v>
      </c>
      <c r="CB18" s="22">
        <f>IF(ISNUMBER(VLOOKUP($C18,'stpl port max capa'!$A$1:$Q$500,15,0)),VLOOKUP($C18,'stpl port max capa'!$A$1:$Q$500,15,0),0)</f>
        <v>0</v>
      </c>
      <c r="CC18" s="22">
        <f>IF(ISNUMBER(VLOOKUP($C18,'stpl port max capa'!$A$1:$Q$500,16,0)),VLOOKUP($C18,'stpl port max capa'!$A$1:$Q$500,16,0),0)</f>
        <v>0</v>
      </c>
      <c r="CD18" s="22">
        <f>IF(ISNUMBER(VLOOKUP($C18,'stpl port max capa'!$A$1:$Q$500,17,0)),VLOOKUP($C18,'stpl port max capa'!$A$1:$Q$500,17,0),0)</f>
        <v>0</v>
      </c>
    </row>
    <row r="19" spans="1:82" customFormat="1">
      <c r="A19">
        <v>19</v>
      </c>
      <c r="B19" t="s">
        <v>58</v>
      </c>
      <c r="C19" t="s">
        <v>59</v>
      </c>
      <c r="D19" s="15"/>
      <c r="E19" s="15">
        <f t="shared" si="1"/>
        <v>0</v>
      </c>
      <c r="F19" s="16" t="s">
        <v>2995</v>
      </c>
      <c r="G19" t="s">
        <v>972</v>
      </c>
      <c r="H19" t="s">
        <v>975</v>
      </c>
      <c r="I19" t="e">
        <v>#N/A</v>
      </c>
      <c r="J19" t="s">
        <v>60</v>
      </c>
      <c r="K19" s="1">
        <v>39.503301459999101</v>
      </c>
      <c r="L19" s="1">
        <v>121.266922022998</v>
      </c>
      <c r="M19" s="1" t="str">
        <f>VLOOKUP($F19,'[1]capi for highway network'!$D$1:$L$36,3,0)</f>
        <v>capi Liaoning</v>
      </c>
      <c r="N19" s="1">
        <f>VLOOKUP($F19,'[1]capi for highway network'!$D$1:$L$36,7,0)</f>
        <v>41.805698999999997</v>
      </c>
      <c r="O19" s="1">
        <f>VLOOKUP($F19,'[1]capi for highway network'!$D$1:$L$36,8,0)</f>
        <v>123.431472</v>
      </c>
      <c r="P19" s="13">
        <f t="shared" si="2"/>
        <v>0</v>
      </c>
      <c r="Q19" s="13">
        <f t="shared" si="3"/>
        <v>0</v>
      </c>
      <c r="R19" s="13">
        <f t="shared" si="4"/>
        <v>0</v>
      </c>
      <c r="S19" s="13">
        <f t="shared" si="5"/>
        <v>7.9979999999999996E-2</v>
      </c>
      <c r="T19" s="13">
        <f t="shared" si="6"/>
        <v>7.9979999999999996E-2</v>
      </c>
      <c r="U19" s="13">
        <f t="shared" si="7"/>
        <v>0.529416</v>
      </c>
      <c r="V19" s="13">
        <f t="shared" si="8"/>
        <v>0.529416</v>
      </c>
      <c r="W19" s="13">
        <f t="shared" si="9"/>
        <v>0.529416</v>
      </c>
      <c r="X19" s="13">
        <f t="shared" si="10"/>
        <v>0.529416</v>
      </c>
      <c r="Y19" s="13">
        <f t="shared" si="11"/>
        <v>0.529416</v>
      </c>
      <c r="Z19" s="13">
        <f t="shared" si="12"/>
        <v>0.529416</v>
      </c>
      <c r="AA19" s="13">
        <f t="shared" si="13"/>
        <v>0.529416</v>
      </c>
      <c r="AB19" s="13">
        <f t="shared" si="14"/>
        <v>0.529416</v>
      </c>
      <c r="AC19" s="13">
        <f t="shared" si="15"/>
        <v>0.529416</v>
      </c>
      <c r="AD19" s="13">
        <f t="shared" si="16"/>
        <v>0.529416</v>
      </c>
      <c r="AE19" s="13">
        <f t="shared" si="17"/>
        <v>0.529416</v>
      </c>
      <c r="AF19">
        <f t="shared" si="18"/>
        <v>1</v>
      </c>
      <c r="AI19" s="26">
        <f>IF(ISNUMBER(VLOOKUP($B19,'kpler max capa'!$A$1:$Q$263,2,0)),VLOOKUP($B19,'kpler max capa'!$A$1:$Q$263,2,0),0)</f>
        <v>0</v>
      </c>
      <c r="AJ19" s="26">
        <f>IF(ISNUMBER(VLOOKUP($B19,'kpler max capa'!$A$1:$Q$263,3,0)),VLOOKUP($B19,'kpler max capa'!$A$1:$Q$263,3,0),0)</f>
        <v>0</v>
      </c>
      <c r="AK19" s="26">
        <f>IF(ISNUMBER(VLOOKUP($B19,'kpler max capa'!$A$1:$Q$263,4,0)),VLOOKUP($B19,'kpler max capa'!$A$1:$Q$263,4,0),0)</f>
        <v>0</v>
      </c>
      <c r="AL19" s="26">
        <f>IF(ISNUMBER(VLOOKUP($B19,'kpler max capa'!$A$1:$Q$263,5,0)),VLOOKUP($B19,'kpler max capa'!$A$1:$Q$263,5,0),0)</f>
        <v>7.9979999999999996E-2</v>
      </c>
      <c r="AM19" s="26">
        <f>IF(ISNUMBER(VLOOKUP($B19,'kpler max capa'!$A$1:$Q$263,6,0)),VLOOKUP($B19,'kpler max capa'!$A$1:$Q$263,6,0),0)</f>
        <v>7.9979999999999996E-2</v>
      </c>
      <c r="AN19" s="26">
        <f>IF(ISNUMBER(VLOOKUP($B19,'kpler max capa'!$A$1:$Q$263,7,0)),VLOOKUP($B19,'kpler max capa'!$A$1:$Q$263,7,0),0)</f>
        <v>0.529416</v>
      </c>
      <c r="AO19" s="26">
        <f>IF(ISNUMBER(VLOOKUP($B19,'kpler max capa'!$A$1:$Q$263,8,0)),VLOOKUP($B19,'kpler max capa'!$A$1:$Q$263,8,0),0)</f>
        <v>0.529416</v>
      </c>
      <c r="AP19" s="26">
        <f>IF(ISNUMBER(VLOOKUP($B19,'kpler max capa'!$A$1:$Q$263,8,0)),VLOOKUP($B19,'kpler max capa'!$A$1:$Q$263,9,0),0)</f>
        <v>0.529416</v>
      </c>
      <c r="AQ19" s="26">
        <f>IF(ISNUMBER(VLOOKUP($B19,'kpler max capa'!$A$1:$Q$263,8,0)),VLOOKUP($B19,'kpler max capa'!$A$1:$Q$263,10,0),0)</f>
        <v>0.529416</v>
      </c>
      <c r="AR19" s="26">
        <f>IF(ISNUMBER(VLOOKUP($B19,'kpler max capa'!$A$1:$Q$263,8,0)),VLOOKUP($B19,'kpler max capa'!$A$1:$Q$263,11,0),0)</f>
        <v>0.529416</v>
      </c>
      <c r="AS19" s="26">
        <f>IF(ISNUMBER(VLOOKUP($B19,'kpler max capa'!$A$1:$Q$263,9,0)),VLOOKUP($B19,'kpler max capa'!$A$1:$Q$263,12,0),0)</f>
        <v>0.529416</v>
      </c>
      <c r="AT19" s="26">
        <f>IF(ISNUMBER(VLOOKUP($B19,'kpler max capa'!$A$1:$Q$263,9,0)),VLOOKUP($B19,'kpler max capa'!$A$1:$Q$263,13,0),0)</f>
        <v>0.529416</v>
      </c>
      <c r="AU19" s="26">
        <f>IF(ISNUMBER(VLOOKUP($B19,'kpler max capa'!$A$1:$Q$263,9,0)),VLOOKUP($B19,'kpler max capa'!$A$1:$Q$263,14,0),0)</f>
        <v>0.529416</v>
      </c>
      <c r="AV19" s="26">
        <f>IF(ISNUMBER(VLOOKUP($B19,'kpler max capa'!$A$1:$Q$263,9,0)),VLOOKUP($B19,'kpler max capa'!$A$1:$Q$263,15,0),0)</f>
        <v>0.529416</v>
      </c>
      <c r="AW19" s="26">
        <f>IF(ISNUMBER(VLOOKUP($B19,'kpler max capa'!$A$1:$Q$263,9,0)),VLOOKUP($B19,'kpler max capa'!$A$1:$Q$263,16,0),0)</f>
        <v>0.529416</v>
      </c>
      <c r="AX19" s="26">
        <f>IF(ISNUMBER(VLOOKUP($B19,'kpler max capa'!$A$1:$Q$263,10,0)),VLOOKUP($B19,'kpler max capa'!$A$1:$Q$263,17,0),0)</f>
        <v>0.529416</v>
      </c>
      <c r="AY19" s="24">
        <f>IF(ISNUMBER(VLOOKUP($C19,'pp port max capa'!$A$1:$Q$500,2,0)),VLOOKUP($C19,'pp port max capa'!$A$1:$Q$500,2,0),0)</f>
        <v>0</v>
      </c>
      <c r="AZ19" s="24">
        <f>IF(ISNUMBER(VLOOKUP($C19,'pp port max capa'!$A$1:$Q$500,3,0)),VLOOKUP($C19,'pp port max capa'!$A$1:$Q$500,3,0),0)</f>
        <v>0</v>
      </c>
      <c r="BA19" s="24">
        <f>IF(ISNUMBER(VLOOKUP($C19,'pp port max capa'!$A$1:$Q$500,4,0)),VLOOKUP($C19,'pp port max capa'!$A$1:$Q$500,4,0),0)</f>
        <v>0</v>
      </c>
      <c r="BB19" s="24">
        <f>IF(ISNUMBER(VLOOKUP($C19,'pp port max capa'!$A$1:$Q$500,5,0)),VLOOKUP($C19,'pp port max capa'!$A$1:$Q$500,5,0),0)</f>
        <v>0</v>
      </c>
      <c r="BC19" s="24">
        <f>IF(ISNUMBER(VLOOKUP($C19,'pp port max capa'!$A$1:$Q$500,6,0)),VLOOKUP($C19,'pp port max capa'!$A$1:$Q$500,6,0),0)</f>
        <v>0</v>
      </c>
      <c r="BD19" s="24">
        <f>IF(ISNUMBER(VLOOKUP($C19,'pp port max capa'!$A$1:$Q$500,7,0)),VLOOKUP($C19,'pp port max capa'!$A$1:$Q$500,7,0),0)</f>
        <v>0</v>
      </c>
      <c r="BE19" s="24">
        <f>IF(ISNUMBER(VLOOKUP($C19,'pp port max capa'!$A$1:$Q$500,8,0)),VLOOKUP($C19,'pp port max capa'!$A$1:$Q$500,8,0),0)</f>
        <v>0</v>
      </c>
      <c r="BF19" s="24">
        <f>IF(ISNUMBER(VLOOKUP($C19,'pp port max capa'!$A$1:$Q$500,9,0)),VLOOKUP($C19,'pp port max capa'!$A$1:$Q$500,9,0),0)</f>
        <v>0</v>
      </c>
      <c r="BG19" s="24">
        <f>IF(ISNUMBER(VLOOKUP($C19,'pp port max capa'!$A$1:$Q$500,10,0)),VLOOKUP($C19,'pp port max capa'!$A$1:$Q$500,10,0),0)</f>
        <v>0</v>
      </c>
      <c r="BH19" s="24">
        <f>IF(ISNUMBER(VLOOKUP($C19,'pp port max capa'!$A$1:$Q$500,11,0)),VLOOKUP($C19,'pp port max capa'!$A$1:$Q$500,11,0),0)</f>
        <v>0</v>
      </c>
      <c r="BI19" s="24">
        <f>IF(ISNUMBER(VLOOKUP($C19,'pp port max capa'!$A$1:$Q$500,12,0)),VLOOKUP($C19,'pp port max capa'!$A$1:$Q$500,12,0),0)</f>
        <v>0</v>
      </c>
      <c r="BJ19" s="24">
        <f>IF(ISNUMBER(VLOOKUP($C19,'pp port max capa'!$A$1:$Q$500,13,0)),VLOOKUP($C19,'pp port max capa'!$A$1:$Q$500,13,0),0)</f>
        <v>0</v>
      </c>
      <c r="BK19" s="24">
        <f>IF(ISNUMBER(VLOOKUP($C19,'pp port max capa'!$A$1:$Q$500,14,0)),VLOOKUP($C19,'pp port max capa'!$A$1:$Q$500,14,0),0)</f>
        <v>0</v>
      </c>
      <c r="BL19" s="24">
        <f>IF(ISNUMBER(VLOOKUP($C19,'pp port max capa'!$A$1:$Q$500,15,0)),VLOOKUP($C19,'pp port max capa'!$A$1:$Q$500,15,0),0)</f>
        <v>0</v>
      </c>
      <c r="BM19" s="24">
        <f>IF(ISNUMBER(VLOOKUP($C19,'pp port max capa'!$A$1:$Q$500,16,0)),VLOOKUP($C19,'pp port max capa'!$A$1:$Q$500,16,0),0)</f>
        <v>0</v>
      </c>
      <c r="BN19" s="24">
        <f>IF(ISNUMBER(VLOOKUP($C19,'pp port max capa'!$A$1:$Q$500,17,0)),VLOOKUP($C19,'pp port max capa'!$A$1:$Q$500,17,0),0)</f>
        <v>0</v>
      </c>
      <c r="BO19" s="22">
        <f>IF(ISNUMBER(VLOOKUP($C19,'stpl port max capa'!$A$1:$Q$500,2,0)),VLOOKUP($C19,'stpl port max capa'!$A$1:$Q$500,2,0),0)</f>
        <v>0</v>
      </c>
      <c r="BP19" s="22">
        <f>IF(ISNUMBER(VLOOKUP($C19,'stpl port max capa'!$A$1:$Q$500,3,0)),VLOOKUP($C19,'stpl port max capa'!$A$1:$Q$500,3,0),0)</f>
        <v>0</v>
      </c>
      <c r="BQ19" s="22">
        <f>IF(ISNUMBER(VLOOKUP($C19,'stpl port max capa'!$A$1:$Q$500,4,0)),VLOOKUP($C19,'stpl port max capa'!$A$1:$Q$500,4,0),0)</f>
        <v>0</v>
      </c>
      <c r="BR19" s="22">
        <f>IF(ISNUMBER(VLOOKUP($C19,'stpl port max capa'!$A$1:$Q$500,5,0)),VLOOKUP($C19,'stpl port max capa'!$A$1:$Q$500,5,0),0)</f>
        <v>0</v>
      </c>
      <c r="BS19" s="22">
        <f>IF(ISNUMBER(VLOOKUP($C19,'stpl port max capa'!$A$1:$Q$500,6,0)),VLOOKUP($C19,'stpl port max capa'!$A$1:$Q$500,6,0),0)</f>
        <v>0</v>
      </c>
      <c r="BT19" s="22">
        <f>IF(ISNUMBER(VLOOKUP($C19,'stpl port max capa'!$A$1:$Q$500,7,0)),VLOOKUP($C19,'stpl port max capa'!$A$1:$Q$500,7,0),0)</f>
        <v>0</v>
      </c>
      <c r="BU19" s="22">
        <f>IF(ISNUMBER(VLOOKUP($C19,'stpl port max capa'!$A$1:$Q$500,8,0)),VLOOKUP($C19,'stpl port max capa'!$A$1:$Q$500,8,0),0)</f>
        <v>0</v>
      </c>
      <c r="BV19" s="22">
        <f>IF(ISNUMBER(VLOOKUP($C19,'stpl port max capa'!$A$1:$Q$500,9,0)),VLOOKUP($C19,'stpl port max capa'!$A$1:$Q$500,9,0),0)</f>
        <v>0</v>
      </c>
      <c r="BW19" s="22">
        <f>IF(ISNUMBER(VLOOKUP($C19,'stpl port max capa'!$A$1:$Q$500,10,0)),VLOOKUP($C19,'stpl port max capa'!$A$1:$Q$500,10,0),0)</f>
        <v>0</v>
      </c>
      <c r="BX19" s="22">
        <f>IF(ISNUMBER(VLOOKUP($C19,'stpl port max capa'!$A$1:$Q$500,11,0)),VLOOKUP($C19,'stpl port max capa'!$A$1:$Q$500,11,0),0)</f>
        <v>0</v>
      </c>
      <c r="BY19" s="22">
        <f>IF(ISNUMBER(VLOOKUP($C19,'stpl port max capa'!$A$1:$Q$500,12,0)),VLOOKUP($C19,'stpl port max capa'!$A$1:$Q$500,12,0),0)</f>
        <v>0</v>
      </c>
      <c r="BZ19" s="22">
        <f>IF(ISNUMBER(VLOOKUP($C19,'stpl port max capa'!$A$1:$Q$500,13,0)),VLOOKUP($C19,'stpl port max capa'!$A$1:$Q$500,13,0),0)</f>
        <v>0</v>
      </c>
      <c r="CA19" s="22">
        <f>IF(ISNUMBER(VLOOKUP($C19,'stpl port max capa'!$A$1:$Q$500,14,0)),VLOOKUP($C19,'stpl port max capa'!$A$1:$Q$500,14,0),0)</f>
        <v>0</v>
      </c>
      <c r="CB19" s="22">
        <f>IF(ISNUMBER(VLOOKUP($C19,'stpl port max capa'!$A$1:$Q$500,15,0)),VLOOKUP($C19,'stpl port max capa'!$A$1:$Q$500,15,0),0)</f>
        <v>0</v>
      </c>
      <c r="CC19" s="22">
        <f>IF(ISNUMBER(VLOOKUP($C19,'stpl port max capa'!$A$1:$Q$500,16,0)),VLOOKUP($C19,'stpl port max capa'!$A$1:$Q$500,16,0),0)</f>
        <v>0</v>
      </c>
      <c r="CD19" s="22">
        <f>IF(ISNUMBER(VLOOKUP($C19,'stpl port max capa'!$A$1:$Q$500,17,0)),VLOOKUP($C19,'stpl port max capa'!$A$1:$Q$500,17,0),0)</f>
        <v>0</v>
      </c>
    </row>
    <row r="20" spans="1:82" customFormat="1">
      <c r="A20">
        <v>20</v>
      </c>
      <c r="B20" t="s">
        <v>61</v>
      </c>
      <c r="C20" t="s">
        <v>62</v>
      </c>
      <c r="D20" s="15"/>
      <c r="E20" s="15">
        <f t="shared" si="1"/>
        <v>0</v>
      </c>
      <c r="F20" s="16" t="s">
        <v>2988</v>
      </c>
      <c r="G20" t="s">
        <v>973</v>
      </c>
      <c r="H20" t="s">
        <v>975</v>
      </c>
      <c r="I20" t="e">
        <v>#N/A</v>
      </c>
      <c r="J20" t="s">
        <v>63</v>
      </c>
      <c r="K20" s="1">
        <v>31.964897465746901</v>
      </c>
      <c r="L20" s="1">
        <v>119.995634970282</v>
      </c>
      <c r="M20" s="1" t="str">
        <f>VLOOKUP($F20,'[1]capi for highway network'!$D$1:$L$36,3,0)</f>
        <v>capi Jiangsu</v>
      </c>
      <c r="N20" s="1">
        <f>VLOOKUP($F20,'[1]capi for highway network'!$D$1:$L$36,7,0)</f>
        <v>32.060254999999998</v>
      </c>
      <c r="O20" s="1">
        <f>VLOOKUP($F20,'[1]capi for highway network'!$D$1:$L$36,8,0)</f>
        <v>118.79687699999999</v>
      </c>
      <c r="P20" s="13">
        <f t="shared" si="2"/>
        <v>0.91361199999999998</v>
      </c>
      <c r="Q20" s="13">
        <f t="shared" si="3"/>
        <v>0.91361199999999998</v>
      </c>
      <c r="R20" s="13">
        <f t="shared" si="4"/>
        <v>0.91361199999999998</v>
      </c>
      <c r="S20" s="13">
        <f t="shared" si="5"/>
        <v>1.6124559999999999</v>
      </c>
      <c r="T20" s="13">
        <f t="shared" si="6"/>
        <v>2.0178159999999998</v>
      </c>
      <c r="U20" s="13">
        <f t="shared" si="7"/>
        <v>2.2806679999999999</v>
      </c>
      <c r="V20" s="13">
        <f t="shared" si="8"/>
        <v>2.2806679999999999</v>
      </c>
      <c r="W20" s="13">
        <f t="shared" si="9"/>
        <v>2.2806679999999999</v>
      </c>
      <c r="X20" s="13">
        <f t="shared" si="10"/>
        <v>2.2806679999999999</v>
      </c>
      <c r="Y20" s="13">
        <f t="shared" si="11"/>
        <v>2.2806679999999999</v>
      </c>
      <c r="Z20" s="13">
        <f t="shared" si="12"/>
        <v>2.2806679999999999</v>
      </c>
      <c r="AA20" s="13">
        <f t="shared" si="13"/>
        <v>2.2806679999999999</v>
      </c>
      <c r="AB20" s="13">
        <f t="shared" si="14"/>
        <v>2.2806679999999999</v>
      </c>
      <c r="AC20" s="13">
        <f t="shared" si="15"/>
        <v>2.2806679999999999</v>
      </c>
      <c r="AD20" s="13">
        <f t="shared" si="16"/>
        <v>2.2806679999999999</v>
      </c>
      <c r="AE20" s="13">
        <f t="shared" si="17"/>
        <v>2.2806679999999999</v>
      </c>
      <c r="AF20">
        <f t="shared" si="18"/>
        <v>1</v>
      </c>
      <c r="AI20" s="26">
        <f>IF(ISNUMBER(VLOOKUP($B20,'kpler max capa'!$A$1:$Q$263,2,0)),VLOOKUP($B20,'kpler max capa'!$A$1:$Q$263,2,0),0)</f>
        <v>0.91361199999999998</v>
      </c>
      <c r="AJ20" s="26">
        <f>IF(ISNUMBER(VLOOKUP($B20,'kpler max capa'!$A$1:$Q$263,3,0)),VLOOKUP($B20,'kpler max capa'!$A$1:$Q$263,3,0),0)</f>
        <v>0.91361199999999998</v>
      </c>
      <c r="AK20" s="26">
        <f>IF(ISNUMBER(VLOOKUP($B20,'kpler max capa'!$A$1:$Q$263,4,0)),VLOOKUP($B20,'kpler max capa'!$A$1:$Q$263,4,0),0)</f>
        <v>0.91361199999999998</v>
      </c>
      <c r="AL20" s="26">
        <f>IF(ISNUMBER(VLOOKUP($B20,'kpler max capa'!$A$1:$Q$263,5,0)),VLOOKUP($B20,'kpler max capa'!$A$1:$Q$263,5,0),0)</f>
        <v>1.6124559999999999</v>
      </c>
      <c r="AM20" s="26">
        <f>IF(ISNUMBER(VLOOKUP($B20,'kpler max capa'!$A$1:$Q$263,6,0)),VLOOKUP($B20,'kpler max capa'!$A$1:$Q$263,6,0),0)</f>
        <v>2.0178159999999998</v>
      </c>
      <c r="AN20" s="26">
        <f>IF(ISNUMBER(VLOOKUP($B20,'kpler max capa'!$A$1:$Q$263,7,0)),VLOOKUP($B20,'kpler max capa'!$A$1:$Q$263,7,0),0)</f>
        <v>2.2806679999999999</v>
      </c>
      <c r="AO20" s="26">
        <f>IF(ISNUMBER(VLOOKUP($B20,'kpler max capa'!$A$1:$Q$263,8,0)),VLOOKUP($B20,'kpler max capa'!$A$1:$Q$263,8,0),0)</f>
        <v>2.2806679999999999</v>
      </c>
      <c r="AP20" s="26">
        <f>IF(ISNUMBER(VLOOKUP($B20,'kpler max capa'!$A$1:$Q$263,8,0)),VLOOKUP($B20,'kpler max capa'!$A$1:$Q$263,9,0),0)</f>
        <v>2.2806679999999999</v>
      </c>
      <c r="AQ20" s="26">
        <f>IF(ISNUMBER(VLOOKUP($B20,'kpler max capa'!$A$1:$Q$263,8,0)),VLOOKUP($B20,'kpler max capa'!$A$1:$Q$263,10,0),0)</f>
        <v>2.2806679999999999</v>
      </c>
      <c r="AR20" s="26">
        <f>IF(ISNUMBER(VLOOKUP($B20,'kpler max capa'!$A$1:$Q$263,8,0)),VLOOKUP($B20,'kpler max capa'!$A$1:$Q$263,11,0),0)</f>
        <v>2.2806679999999999</v>
      </c>
      <c r="AS20" s="26">
        <f>IF(ISNUMBER(VLOOKUP($B20,'kpler max capa'!$A$1:$Q$263,9,0)),VLOOKUP($B20,'kpler max capa'!$A$1:$Q$263,12,0),0)</f>
        <v>2.2806679999999999</v>
      </c>
      <c r="AT20" s="26">
        <f>IF(ISNUMBER(VLOOKUP($B20,'kpler max capa'!$A$1:$Q$263,9,0)),VLOOKUP($B20,'kpler max capa'!$A$1:$Q$263,13,0),0)</f>
        <v>2.2806679999999999</v>
      </c>
      <c r="AU20" s="26">
        <f>IF(ISNUMBER(VLOOKUP($B20,'kpler max capa'!$A$1:$Q$263,9,0)),VLOOKUP($B20,'kpler max capa'!$A$1:$Q$263,14,0),0)</f>
        <v>2.2806679999999999</v>
      </c>
      <c r="AV20" s="26">
        <f>IF(ISNUMBER(VLOOKUP($B20,'kpler max capa'!$A$1:$Q$263,9,0)),VLOOKUP($B20,'kpler max capa'!$A$1:$Q$263,15,0),0)</f>
        <v>2.2806679999999999</v>
      </c>
      <c r="AW20" s="26">
        <f>IF(ISNUMBER(VLOOKUP($B20,'kpler max capa'!$A$1:$Q$263,9,0)),VLOOKUP($B20,'kpler max capa'!$A$1:$Q$263,16,0),0)</f>
        <v>2.2806679999999999</v>
      </c>
      <c r="AX20" s="26">
        <f>IF(ISNUMBER(VLOOKUP($B20,'kpler max capa'!$A$1:$Q$263,10,0)),VLOOKUP($B20,'kpler max capa'!$A$1:$Q$263,17,0),0)</f>
        <v>2.2806679999999999</v>
      </c>
      <c r="AY20" s="24">
        <f>IF(ISNUMBER(VLOOKUP($C20,'pp port max capa'!$A$1:$Q$500,2,0)),VLOOKUP($C20,'pp port max capa'!$A$1:$Q$500,2,0),0)</f>
        <v>0</v>
      </c>
      <c r="AZ20" s="24">
        <f>IF(ISNUMBER(VLOOKUP($C20,'pp port max capa'!$A$1:$Q$500,3,0)),VLOOKUP($C20,'pp port max capa'!$A$1:$Q$500,3,0),0)</f>
        <v>0</v>
      </c>
      <c r="BA20" s="24">
        <f>IF(ISNUMBER(VLOOKUP($C20,'pp port max capa'!$A$1:$Q$500,4,0)),VLOOKUP($C20,'pp port max capa'!$A$1:$Q$500,4,0),0)</f>
        <v>0</v>
      </c>
      <c r="BB20" s="24">
        <f>IF(ISNUMBER(VLOOKUP($C20,'pp port max capa'!$A$1:$Q$500,5,0)),VLOOKUP($C20,'pp port max capa'!$A$1:$Q$500,5,0),0)</f>
        <v>0</v>
      </c>
      <c r="BC20" s="24">
        <f>IF(ISNUMBER(VLOOKUP($C20,'pp port max capa'!$A$1:$Q$500,6,0)),VLOOKUP($C20,'pp port max capa'!$A$1:$Q$500,6,0),0)</f>
        <v>0</v>
      </c>
      <c r="BD20" s="24">
        <f>IF(ISNUMBER(VLOOKUP($C20,'pp port max capa'!$A$1:$Q$500,7,0)),VLOOKUP($C20,'pp port max capa'!$A$1:$Q$500,7,0),0)</f>
        <v>0</v>
      </c>
      <c r="BE20" s="24">
        <f>IF(ISNUMBER(VLOOKUP($C20,'pp port max capa'!$A$1:$Q$500,8,0)),VLOOKUP($C20,'pp port max capa'!$A$1:$Q$500,8,0),0)</f>
        <v>0</v>
      </c>
      <c r="BF20" s="24">
        <f>IF(ISNUMBER(VLOOKUP($C20,'pp port max capa'!$A$1:$Q$500,9,0)),VLOOKUP($C20,'pp port max capa'!$A$1:$Q$500,9,0),0)</f>
        <v>0</v>
      </c>
      <c r="BG20" s="24">
        <f>IF(ISNUMBER(VLOOKUP($C20,'pp port max capa'!$A$1:$Q$500,10,0)),VLOOKUP($C20,'pp port max capa'!$A$1:$Q$500,10,0),0)</f>
        <v>0</v>
      </c>
      <c r="BH20" s="24">
        <f>IF(ISNUMBER(VLOOKUP($C20,'pp port max capa'!$A$1:$Q$500,11,0)),VLOOKUP($C20,'pp port max capa'!$A$1:$Q$500,11,0),0)</f>
        <v>0</v>
      </c>
      <c r="BI20" s="24">
        <f>IF(ISNUMBER(VLOOKUP($C20,'pp port max capa'!$A$1:$Q$500,12,0)),VLOOKUP($C20,'pp port max capa'!$A$1:$Q$500,12,0),0)</f>
        <v>0</v>
      </c>
      <c r="BJ20" s="24">
        <f>IF(ISNUMBER(VLOOKUP($C20,'pp port max capa'!$A$1:$Q$500,13,0)),VLOOKUP($C20,'pp port max capa'!$A$1:$Q$500,13,0),0)</f>
        <v>0</v>
      </c>
      <c r="BK20" s="24">
        <f>IF(ISNUMBER(VLOOKUP($C20,'pp port max capa'!$A$1:$Q$500,14,0)),VLOOKUP($C20,'pp port max capa'!$A$1:$Q$500,14,0),0)</f>
        <v>0</v>
      </c>
      <c r="BL20" s="24">
        <f>IF(ISNUMBER(VLOOKUP($C20,'pp port max capa'!$A$1:$Q$500,15,0)),VLOOKUP($C20,'pp port max capa'!$A$1:$Q$500,15,0),0)</f>
        <v>0</v>
      </c>
      <c r="BM20" s="24">
        <f>IF(ISNUMBER(VLOOKUP($C20,'pp port max capa'!$A$1:$Q$500,16,0)),VLOOKUP($C20,'pp port max capa'!$A$1:$Q$500,16,0),0)</f>
        <v>0</v>
      </c>
      <c r="BN20" s="24">
        <f>IF(ISNUMBER(VLOOKUP($C20,'pp port max capa'!$A$1:$Q$500,17,0)),VLOOKUP($C20,'pp port max capa'!$A$1:$Q$500,17,0),0)</f>
        <v>0</v>
      </c>
      <c r="BO20" s="22">
        <f>IF(ISNUMBER(VLOOKUP($C20,'stpl port max capa'!$A$1:$Q$500,2,0)),VLOOKUP($C20,'stpl port max capa'!$A$1:$Q$500,2,0),0)</f>
        <v>0</v>
      </c>
      <c r="BP20" s="22">
        <f>IF(ISNUMBER(VLOOKUP($C20,'stpl port max capa'!$A$1:$Q$500,3,0)),VLOOKUP($C20,'stpl port max capa'!$A$1:$Q$500,3,0),0)</f>
        <v>0</v>
      </c>
      <c r="BQ20" s="22">
        <f>IF(ISNUMBER(VLOOKUP($C20,'stpl port max capa'!$A$1:$Q$500,4,0)),VLOOKUP($C20,'stpl port max capa'!$A$1:$Q$500,4,0),0)</f>
        <v>0</v>
      </c>
      <c r="BR20" s="22">
        <f>IF(ISNUMBER(VLOOKUP($C20,'stpl port max capa'!$A$1:$Q$500,5,0)),VLOOKUP($C20,'stpl port max capa'!$A$1:$Q$500,5,0),0)</f>
        <v>0</v>
      </c>
      <c r="BS20" s="22">
        <f>IF(ISNUMBER(VLOOKUP($C20,'stpl port max capa'!$A$1:$Q$500,6,0)),VLOOKUP($C20,'stpl port max capa'!$A$1:$Q$500,6,0),0)</f>
        <v>0</v>
      </c>
      <c r="BT20" s="22">
        <f>IF(ISNUMBER(VLOOKUP($C20,'stpl port max capa'!$A$1:$Q$500,7,0)),VLOOKUP($C20,'stpl port max capa'!$A$1:$Q$500,7,0),0)</f>
        <v>0</v>
      </c>
      <c r="BU20" s="22">
        <f>IF(ISNUMBER(VLOOKUP($C20,'stpl port max capa'!$A$1:$Q$500,8,0)),VLOOKUP($C20,'stpl port max capa'!$A$1:$Q$500,8,0),0)</f>
        <v>0</v>
      </c>
      <c r="BV20" s="22">
        <f>IF(ISNUMBER(VLOOKUP($C20,'stpl port max capa'!$A$1:$Q$500,9,0)),VLOOKUP($C20,'stpl port max capa'!$A$1:$Q$500,9,0),0)</f>
        <v>0</v>
      </c>
      <c r="BW20" s="22">
        <f>IF(ISNUMBER(VLOOKUP($C20,'stpl port max capa'!$A$1:$Q$500,10,0)),VLOOKUP($C20,'stpl port max capa'!$A$1:$Q$500,10,0),0)</f>
        <v>0</v>
      </c>
      <c r="BX20" s="22">
        <f>IF(ISNUMBER(VLOOKUP($C20,'stpl port max capa'!$A$1:$Q$500,11,0)),VLOOKUP($C20,'stpl port max capa'!$A$1:$Q$500,11,0),0)</f>
        <v>0</v>
      </c>
      <c r="BY20" s="22">
        <f>IF(ISNUMBER(VLOOKUP($C20,'stpl port max capa'!$A$1:$Q$500,12,0)),VLOOKUP($C20,'stpl port max capa'!$A$1:$Q$500,12,0),0)</f>
        <v>0</v>
      </c>
      <c r="BZ20" s="22">
        <f>IF(ISNUMBER(VLOOKUP($C20,'stpl port max capa'!$A$1:$Q$500,13,0)),VLOOKUP($C20,'stpl port max capa'!$A$1:$Q$500,13,0),0)</f>
        <v>0</v>
      </c>
      <c r="CA20" s="22">
        <f>IF(ISNUMBER(VLOOKUP($C20,'stpl port max capa'!$A$1:$Q$500,14,0)),VLOOKUP($C20,'stpl port max capa'!$A$1:$Q$500,14,0),0)</f>
        <v>0</v>
      </c>
      <c r="CB20" s="22">
        <f>IF(ISNUMBER(VLOOKUP($C20,'stpl port max capa'!$A$1:$Q$500,15,0)),VLOOKUP($C20,'stpl port max capa'!$A$1:$Q$500,15,0),0)</f>
        <v>0</v>
      </c>
      <c r="CC20" s="22">
        <f>IF(ISNUMBER(VLOOKUP($C20,'stpl port max capa'!$A$1:$Q$500,16,0)),VLOOKUP($C20,'stpl port max capa'!$A$1:$Q$500,16,0),0)</f>
        <v>0</v>
      </c>
      <c r="CD20" s="22">
        <f>IF(ISNUMBER(VLOOKUP($C20,'stpl port max capa'!$A$1:$Q$500,17,0)),VLOOKUP($C20,'stpl port max capa'!$A$1:$Q$500,17,0),0)</f>
        <v>0</v>
      </c>
    </row>
    <row r="21" spans="1:82" customFormat="1">
      <c r="A21">
        <v>21</v>
      </c>
      <c r="B21" t="s">
        <v>64</v>
      </c>
      <c r="C21" t="s">
        <v>65</v>
      </c>
      <c r="D21" s="15" t="s">
        <v>1199</v>
      </c>
      <c r="E21" s="15">
        <f t="shared" si="1"/>
        <v>1</v>
      </c>
      <c r="F21" s="16" t="s">
        <v>2972</v>
      </c>
      <c r="G21" t="s">
        <v>972</v>
      </c>
      <c r="H21" t="s">
        <v>975</v>
      </c>
      <c r="I21" t="s">
        <v>2943</v>
      </c>
      <c r="J21" t="s">
        <v>66</v>
      </c>
      <c r="K21" s="1">
        <v>23.563005115598401</v>
      </c>
      <c r="L21" s="1">
        <v>117.09872310702799</v>
      </c>
      <c r="M21" s="1" t="str">
        <f>VLOOKUP($F21,'[1]capi for highway network'!$D$1:$L$36,3,0)</f>
        <v>capi Guangdong</v>
      </c>
      <c r="N21" s="1">
        <f>VLOOKUP($F21,'[1]capi for highway network'!$D$1:$L$36,7,0)</f>
        <v>23.129110000000001</v>
      </c>
      <c r="O21" s="1">
        <f>VLOOKUP($F21,'[1]capi for highway network'!$D$1:$L$36,8,0)</f>
        <v>113.264385</v>
      </c>
      <c r="P21" s="13">
        <f t="shared" si="2"/>
        <v>13.748716695842292</v>
      </c>
      <c r="Q21" s="13">
        <f t="shared" si="3"/>
        <v>13.748716695842292</v>
      </c>
      <c r="R21" s="13">
        <f t="shared" si="4"/>
        <v>13.748716695842292</v>
      </c>
      <c r="S21" s="13">
        <f t="shared" si="5"/>
        <v>13.748716695842292</v>
      </c>
      <c r="T21" s="13">
        <f t="shared" si="6"/>
        <v>13.748716695842292</v>
      </c>
      <c r="U21" s="13">
        <f t="shared" si="7"/>
        <v>13.748716695842292</v>
      </c>
      <c r="V21" s="13">
        <f t="shared" si="8"/>
        <v>13.748716695842292</v>
      </c>
      <c r="W21" s="13">
        <f t="shared" si="9"/>
        <v>13.748716695842292</v>
      </c>
      <c r="X21" s="13">
        <f t="shared" si="10"/>
        <v>13.748716695842292</v>
      </c>
      <c r="Y21" s="13">
        <f t="shared" si="11"/>
        <v>13.748716695842292</v>
      </c>
      <c r="Z21" s="13">
        <f t="shared" si="12"/>
        <v>13.748716695842292</v>
      </c>
      <c r="AA21" s="13">
        <f t="shared" si="13"/>
        <v>13.748716695842292</v>
      </c>
      <c r="AB21" s="13">
        <f t="shared" si="14"/>
        <v>13.748716695842292</v>
      </c>
      <c r="AC21" s="13">
        <f t="shared" si="15"/>
        <v>13.748716695842292</v>
      </c>
      <c r="AD21" s="13">
        <f t="shared" si="16"/>
        <v>13.748716695842292</v>
      </c>
      <c r="AE21" s="13">
        <f t="shared" si="17"/>
        <v>13.748716695842292</v>
      </c>
      <c r="AF21">
        <f t="shared" si="18"/>
        <v>1</v>
      </c>
      <c r="AI21" s="26">
        <f>IF(ISNUMBER(VLOOKUP($B21,'kpler max capa'!$A$1:$Q$263,2,0)),VLOOKUP($B21,'kpler max capa'!$A$1:$Q$263,2,0),0)</f>
        <v>6.1202839999999998</v>
      </c>
      <c r="AJ21" s="26">
        <f>IF(ISNUMBER(VLOOKUP($B21,'kpler max capa'!$A$1:$Q$263,3,0)),VLOOKUP($B21,'kpler max capa'!$A$1:$Q$263,3,0),0)</f>
        <v>6.1202839999999998</v>
      </c>
      <c r="AK21" s="26">
        <f>IF(ISNUMBER(VLOOKUP($B21,'kpler max capa'!$A$1:$Q$263,4,0)),VLOOKUP($B21,'kpler max capa'!$A$1:$Q$263,4,0),0)</f>
        <v>6.1202839999999998</v>
      </c>
      <c r="AL21" s="26">
        <f>IF(ISNUMBER(VLOOKUP($B21,'kpler max capa'!$A$1:$Q$263,5,0)),VLOOKUP($B21,'kpler max capa'!$A$1:$Q$263,5,0),0)</f>
        <v>10.350572</v>
      </c>
      <c r="AM21" s="26">
        <f>IF(ISNUMBER(VLOOKUP($B21,'kpler max capa'!$A$1:$Q$263,6,0)),VLOOKUP($B21,'kpler max capa'!$A$1:$Q$263,6,0),0)</f>
        <v>11.114751999999999</v>
      </c>
      <c r="AN21" s="26">
        <f>IF(ISNUMBER(VLOOKUP($B21,'kpler max capa'!$A$1:$Q$263,7,0)),VLOOKUP($B21,'kpler max capa'!$A$1:$Q$263,7,0),0)</f>
        <v>12.786175999999999</v>
      </c>
      <c r="AO21" s="26">
        <f>IF(ISNUMBER(VLOOKUP($B21,'kpler max capa'!$A$1:$Q$263,8,0)),VLOOKUP($B21,'kpler max capa'!$A$1:$Q$263,8,0),0)</f>
        <v>12.786175999999999</v>
      </c>
      <c r="AP21" s="26">
        <f>IF(ISNUMBER(VLOOKUP($B21,'kpler max capa'!$A$1:$Q$263,8,0)),VLOOKUP($B21,'kpler max capa'!$A$1:$Q$263,9,0),0)</f>
        <v>12.786175999999999</v>
      </c>
      <c r="AQ21" s="26">
        <f>IF(ISNUMBER(VLOOKUP($B21,'kpler max capa'!$A$1:$Q$263,8,0)),VLOOKUP($B21,'kpler max capa'!$A$1:$Q$263,10,0),0)</f>
        <v>12.786175999999999</v>
      </c>
      <c r="AR21" s="26">
        <f>IF(ISNUMBER(VLOOKUP($B21,'kpler max capa'!$A$1:$Q$263,8,0)),VLOOKUP($B21,'kpler max capa'!$A$1:$Q$263,11,0),0)</f>
        <v>12.786175999999999</v>
      </c>
      <c r="AS21" s="26">
        <f>IF(ISNUMBER(VLOOKUP($B21,'kpler max capa'!$A$1:$Q$263,9,0)),VLOOKUP($B21,'kpler max capa'!$A$1:$Q$263,12,0),0)</f>
        <v>12.786175999999999</v>
      </c>
      <c r="AT21" s="26">
        <f>IF(ISNUMBER(VLOOKUP($B21,'kpler max capa'!$A$1:$Q$263,9,0)),VLOOKUP($B21,'kpler max capa'!$A$1:$Q$263,13,0),0)</f>
        <v>12.786175999999999</v>
      </c>
      <c r="AU21" s="26">
        <f>IF(ISNUMBER(VLOOKUP($B21,'kpler max capa'!$A$1:$Q$263,9,0)),VLOOKUP($B21,'kpler max capa'!$A$1:$Q$263,14,0),0)</f>
        <v>12.786175999999999</v>
      </c>
      <c r="AV21" s="26">
        <f>IF(ISNUMBER(VLOOKUP($B21,'kpler max capa'!$A$1:$Q$263,9,0)),VLOOKUP($B21,'kpler max capa'!$A$1:$Q$263,15,0),0)</f>
        <v>12.786175999999999</v>
      </c>
      <c r="AW21" s="26">
        <f>IF(ISNUMBER(VLOOKUP($B21,'kpler max capa'!$A$1:$Q$263,9,0)),VLOOKUP($B21,'kpler max capa'!$A$1:$Q$263,16,0),0)</f>
        <v>12.786175999999999</v>
      </c>
      <c r="AX21" s="26">
        <f>IF(ISNUMBER(VLOOKUP($B21,'kpler max capa'!$A$1:$Q$263,10,0)),VLOOKUP($B21,'kpler max capa'!$A$1:$Q$263,17,0),0)</f>
        <v>12.786175999999999</v>
      </c>
      <c r="AY21" s="24">
        <f>IF(ISNUMBER(VLOOKUP($C21,'pp port max capa'!$A$1:$Q$500,2,0)),VLOOKUP($C21,'pp port max capa'!$A$1:$Q$500,2,0),0)</f>
        <v>13.748716695842292</v>
      </c>
      <c r="AZ21" s="24">
        <f>IF(ISNUMBER(VLOOKUP($C21,'pp port max capa'!$A$1:$Q$500,3,0)),VLOOKUP($C21,'pp port max capa'!$A$1:$Q$500,3,0),0)</f>
        <v>13.748716695842292</v>
      </c>
      <c r="BA21" s="24">
        <f>IF(ISNUMBER(VLOOKUP($C21,'pp port max capa'!$A$1:$Q$500,4,0)),VLOOKUP($C21,'pp port max capa'!$A$1:$Q$500,4,0),0)</f>
        <v>13.748716695842292</v>
      </c>
      <c r="BB21" s="24">
        <f>IF(ISNUMBER(VLOOKUP($C21,'pp port max capa'!$A$1:$Q$500,5,0)),VLOOKUP($C21,'pp port max capa'!$A$1:$Q$500,5,0),0)</f>
        <v>13.748716695842292</v>
      </c>
      <c r="BC21" s="24">
        <f>IF(ISNUMBER(VLOOKUP($C21,'pp port max capa'!$A$1:$Q$500,6,0)),VLOOKUP($C21,'pp port max capa'!$A$1:$Q$500,6,0),0)</f>
        <v>13.748716695842292</v>
      </c>
      <c r="BD21" s="24">
        <f>IF(ISNUMBER(VLOOKUP($C21,'pp port max capa'!$A$1:$Q$500,7,0)),VLOOKUP($C21,'pp port max capa'!$A$1:$Q$500,7,0),0)</f>
        <v>13.748716695842292</v>
      </c>
      <c r="BE21" s="24">
        <f>IF(ISNUMBER(VLOOKUP($C21,'pp port max capa'!$A$1:$Q$500,8,0)),VLOOKUP($C21,'pp port max capa'!$A$1:$Q$500,8,0),0)</f>
        <v>13.748716695842292</v>
      </c>
      <c r="BF21" s="24">
        <f>IF(ISNUMBER(VLOOKUP($C21,'pp port max capa'!$A$1:$Q$500,9,0)),VLOOKUP($C21,'pp port max capa'!$A$1:$Q$500,9,0),0)</f>
        <v>13.748716695842292</v>
      </c>
      <c r="BG21" s="24">
        <f>IF(ISNUMBER(VLOOKUP($C21,'pp port max capa'!$A$1:$Q$500,10,0)),VLOOKUP($C21,'pp port max capa'!$A$1:$Q$500,10,0),0)</f>
        <v>13.748716695842292</v>
      </c>
      <c r="BH21" s="24">
        <f>IF(ISNUMBER(VLOOKUP($C21,'pp port max capa'!$A$1:$Q$500,11,0)),VLOOKUP($C21,'pp port max capa'!$A$1:$Q$500,11,0),0)</f>
        <v>13.748716695842292</v>
      </c>
      <c r="BI21" s="24">
        <f>IF(ISNUMBER(VLOOKUP($C21,'pp port max capa'!$A$1:$Q$500,12,0)),VLOOKUP($C21,'pp port max capa'!$A$1:$Q$500,12,0),0)</f>
        <v>13.748716695842292</v>
      </c>
      <c r="BJ21" s="24">
        <f>IF(ISNUMBER(VLOOKUP($C21,'pp port max capa'!$A$1:$Q$500,13,0)),VLOOKUP($C21,'pp port max capa'!$A$1:$Q$500,13,0),0)</f>
        <v>13.748716695842292</v>
      </c>
      <c r="BK21" s="24">
        <f>IF(ISNUMBER(VLOOKUP($C21,'pp port max capa'!$A$1:$Q$500,14,0)),VLOOKUP($C21,'pp port max capa'!$A$1:$Q$500,14,0),0)</f>
        <v>13.748716695842292</v>
      </c>
      <c r="BL21" s="24">
        <f>IF(ISNUMBER(VLOOKUP($C21,'pp port max capa'!$A$1:$Q$500,15,0)),VLOOKUP($C21,'pp port max capa'!$A$1:$Q$500,15,0),0)</f>
        <v>13.748716695842292</v>
      </c>
      <c r="BM21" s="24">
        <f>IF(ISNUMBER(VLOOKUP($C21,'pp port max capa'!$A$1:$Q$500,16,0)),VLOOKUP($C21,'pp port max capa'!$A$1:$Q$500,16,0),0)</f>
        <v>13.748716695842292</v>
      </c>
      <c r="BN21" s="24">
        <f>IF(ISNUMBER(VLOOKUP($C21,'pp port max capa'!$A$1:$Q$500,17,0)),VLOOKUP($C21,'pp port max capa'!$A$1:$Q$500,17,0),0)</f>
        <v>13.748716695842292</v>
      </c>
      <c r="BO21" s="22">
        <f>IF(ISNUMBER(VLOOKUP($C21,'stpl port max capa'!$A$1:$Q$500,2,0)),VLOOKUP($C21,'stpl port max capa'!$A$1:$Q$500,2,0),0)</f>
        <v>0</v>
      </c>
      <c r="BP21" s="22">
        <f>IF(ISNUMBER(VLOOKUP($C21,'stpl port max capa'!$A$1:$Q$500,3,0)),VLOOKUP($C21,'stpl port max capa'!$A$1:$Q$500,3,0),0)</f>
        <v>0</v>
      </c>
      <c r="BQ21" s="22">
        <f>IF(ISNUMBER(VLOOKUP($C21,'stpl port max capa'!$A$1:$Q$500,4,0)),VLOOKUP($C21,'stpl port max capa'!$A$1:$Q$500,4,0),0)</f>
        <v>0</v>
      </c>
      <c r="BR21" s="22">
        <f>IF(ISNUMBER(VLOOKUP($C21,'stpl port max capa'!$A$1:$Q$500,5,0)),VLOOKUP($C21,'stpl port max capa'!$A$1:$Q$500,5,0),0)</f>
        <v>0</v>
      </c>
      <c r="BS21" s="22">
        <f>IF(ISNUMBER(VLOOKUP($C21,'stpl port max capa'!$A$1:$Q$500,6,0)),VLOOKUP($C21,'stpl port max capa'!$A$1:$Q$500,6,0),0)</f>
        <v>0</v>
      </c>
      <c r="BT21" s="22">
        <f>IF(ISNUMBER(VLOOKUP($C21,'stpl port max capa'!$A$1:$Q$500,7,0)),VLOOKUP($C21,'stpl port max capa'!$A$1:$Q$500,7,0),0)</f>
        <v>0</v>
      </c>
      <c r="BU21" s="22">
        <f>IF(ISNUMBER(VLOOKUP($C21,'stpl port max capa'!$A$1:$Q$500,8,0)),VLOOKUP($C21,'stpl port max capa'!$A$1:$Q$500,8,0),0)</f>
        <v>0</v>
      </c>
      <c r="BV21" s="22">
        <f>IF(ISNUMBER(VLOOKUP($C21,'stpl port max capa'!$A$1:$Q$500,9,0)),VLOOKUP($C21,'stpl port max capa'!$A$1:$Q$500,9,0),0)</f>
        <v>0</v>
      </c>
      <c r="BW21" s="22">
        <f>IF(ISNUMBER(VLOOKUP($C21,'stpl port max capa'!$A$1:$Q$500,10,0)),VLOOKUP($C21,'stpl port max capa'!$A$1:$Q$500,10,0),0)</f>
        <v>0</v>
      </c>
      <c r="BX21" s="22">
        <f>IF(ISNUMBER(VLOOKUP($C21,'stpl port max capa'!$A$1:$Q$500,11,0)),VLOOKUP($C21,'stpl port max capa'!$A$1:$Q$500,11,0),0)</f>
        <v>0</v>
      </c>
      <c r="BY21" s="22">
        <f>IF(ISNUMBER(VLOOKUP($C21,'stpl port max capa'!$A$1:$Q$500,12,0)),VLOOKUP($C21,'stpl port max capa'!$A$1:$Q$500,12,0),0)</f>
        <v>0</v>
      </c>
      <c r="BZ21" s="22">
        <f>IF(ISNUMBER(VLOOKUP($C21,'stpl port max capa'!$A$1:$Q$500,13,0)),VLOOKUP($C21,'stpl port max capa'!$A$1:$Q$500,13,0),0)</f>
        <v>0</v>
      </c>
      <c r="CA21" s="22">
        <f>IF(ISNUMBER(VLOOKUP($C21,'stpl port max capa'!$A$1:$Q$500,14,0)),VLOOKUP($C21,'stpl port max capa'!$A$1:$Q$500,14,0),0)</f>
        <v>0</v>
      </c>
      <c r="CB21" s="22">
        <f>IF(ISNUMBER(VLOOKUP($C21,'stpl port max capa'!$A$1:$Q$500,15,0)),VLOOKUP($C21,'stpl port max capa'!$A$1:$Q$500,15,0),0)</f>
        <v>0</v>
      </c>
      <c r="CC21" s="22">
        <f>IF(ISNUMBER(VLOOKUP($C21,'stpl port max capa'!$A$1:$Q$500,16,0)),VLOOKUP($C21,'stpl port max capa'!$A$1:$Q$500,16,0),0)</f>
        <v>0</v>
      </c>
      <c r="CD21" s="22">
        <f>IF(ISNUMBER(VLOOKUP($C21,'stpl port max capa'!$A$1:$Q$500,17,0)),VLOOKUP($C21,'stpl port max capa'!$A$1:$Q$500,17,0),0)</f>
        <v>0</v>
      </c>
    </row>
    <row r="22" spans="1:82" customFormat="1">
      <c r="A22">
        <v>22</v>
      </c>
      <c r="B22" t="s">
        <v>67</v>
      </c>
      <c r="C22" t="s">
        <v>68</v>
      </c>
      <c r="D22" s="15" t="s">
        <v>1200</v>
      </c>
      <c r="E22" s="15">
        <f t="shared" si="1"/>
        <v>1</v>
      </c>
      <c r="F22" s="16" t="s">
        <v>2978</v>
      </c>
      <c r="G22" t="s">
        <v>973</v>
      </c>
      <c r="H22" t="s">
        <v>975</v>
      </c>
      <c r="I22" t="s">
        <v>2943</v>
      </c>
      <c r="J22" t="s">
        <v>69</v>
      </c>
      <c r="K22" s="1">
        <v>30.7572118239828</v>
      </c>
      <c r="L22" s="1">
        <v>117.591820077245</v>
      </c>
      <c r="M22" s="1" t="str">
        <f>VLOOKUP($F22,'[1]capi for highway network'!$D$1:$L$36,3,0)</f>
        <v>capi Anhui</v>
      </c>
      <c r="N22" s="1">
        <f>VLOOKUP($F22,'[1]capi for highway network'!$D$1:$L$36,7,0)</f>
        <v>31.820591</v>
      </c>
      <c r="O22" s="1">
        <f>VLOOKUP($F22,'[1]capi for highway network'!$D$1:$L$36,8,0)</f>
        <v>117.22721900000001</v>
      </c>
      <c r="P22" s="13">
        <f t="shared" si="2"/>
        <v>2.9401643896774186</v>
      </c>
      <c r="Q22" s="13">
        <f t="shared" si="3"/>
        <v>2.9401643896774186</v>
      </c>
      <c r="R22" s="13">
        <f t="shared" si="4"/>
        <v>2.9401643896774186</v>
      </c>
      <c r="S22" s="13">
        <f t="shared" si="5"/>
        <v>2.9401643896774186</v>
      </c>
      <c r="T22" s="13">
        <f t="shared" si="6"/>
        <v>2.9401643896774186</v>
      </c>
      <c r="U22" s="13">
        <f t="shared" si="7"/>
        <v>2.9401643896774186</v>
      </c>
      <c r="V22" s="13">
        <f t="shared" si="8"/>
        <v>2.9401643896774186</v>
      </c>
      <c r="W22" s="13">
        <f t="shared" si="9"/>
        <v>2.9401643896774186</v>
      </c>
      <c r="X22" s="13">
        <f t="shared" si="10"/>
        <v>2.9401643896774186</v>
      </c>
      <c r="Y22" s="13">
        <f t="shared" si="11"/>
        <v>2.9401643896774186</v>
      </c>
      <c r="Z22" s="13">
        <f t="shared" si="12"/>
        <v>2.9401643896774186</v>
      </c>
      <c r="AA22" s="13">
        <f t="shared" si="13"/>
        <v>2.9401643896774186</v>
      </c>
      <c r="AB22" s="13">
        <f t="shared" si="14"/>
        <v>2.9401643896774186</v>
      </c>
      <c r="AC22" s="13">
        <f t="shared" si="15"/>
        <v>2.9401643896774186</v>
      </c>
      <c r="AD22" s="13">
        <f t="shared" si="16"/>
        <v>2.9401643896774186</v>
      </c>
      <c r="AE22" s="13">
        <f t="shared" si="17"/>
        <v>2.9401643896774186</v>
      </c>
      <c r="AF22">
        <f t="shared" si="18"/>
        <v>1</v>
      </c>
      <c r="AI22" s="26">
        <f>IF(ISNUMBER(VLOOKUP($B22,'kpler max capa'!$A$1:$Q$263,2,0)),VLOOKUP($B22,'kpler max capa'!$A$1:$Q$263,2,0),0)</f>
        <v>0</v>
      </c>
      <c r="AJ22" s="26">
        <f>IF(ISNUMBER(VLOOKUP($B22,'kpler max capa'!$A$1:$Q$263,3,0)),VLOOKUP($B22,'kpler max capa'!$A$1:$Q$263,3,0),0)</f>
        <v>0</v>
      </c>
      <c r="AK22" s="26">
        <f>IF(ISNUMBER(VLOOKUP($B22,'kpler max capa'!$A$1:$Q$263,4,0)),VLOOKUP($B22,'kpler max capa'!$A$1:$Q$263,4,0),0)</f>
        <v>0</v>
      </c>
      <c r="AL22" s="26">
        <f>IF(ISNUMBER(VLOOKUP($B22,'kpler max capa'!$A$1:$Q$263,5,0)),VLOOKUP($B22,'kpler max capa'!$A$1:$Q$263,5,0),0)</f>
        <v>0</v>
      </c>
      <c r="AM22" s="26">
        <f>IF(ISNUMBER(VLOOKUP($B22,'kpler max capa'!$A$1:$Q$263,6,0)),VLOOKUP($B22,'kpler max capa'!$A$1:$Q$263,6,0),0)</f>
        <v>0</v>
      </c>
      <c r="AN22" s="26">
        <f>IF(ISNUMBER(VLOOKUP($B22,'kpler max capa'!$A$1:$Q$263,7,0)),VLOOKUP($B22,'kpler max capa'!$A$1:$Q$263,7,0),0)</f>
        <v>0</v>
      </c>
      <c r="AO22" s="26">
        <f>IF(ISNUMBER(VLOOKUP($B22,'kpler max capa'!$A$1:$Q$263,8,0)),VLOOKUP($B22,'kpler max capa'!$A$1:$Q$263,8,0),0)</f>
        <v>0</v>
      </c>
      <c r="AP22" s="26">
        <f>IF(ISNUMBER(VLOOKUP($B22,'kpler max capa'!$A$1:$Q$263,8,0)),VLOOKUP($B22,'kpler max capa'!$A$1:$Q$263,9,0),0)</f>
        <v>0</v>
      </c>
      <c r="AQ22" s="26">
        <f>IF(ISNUMBER(VLOOKUP($B22,'kpler max capa'!$A$1:$Q$263,8,0)),VLOOKUP($B22,'kpler max capa'!$A$1:$Q$263,10,0),0)</f>
        <v>0</v>
      </c>
      <c r="AR22" s="26">
        <f>IF(ISNUMBER(VLOOKUP($B22,'kpler max capa'!$A$1:$Q$263,8,0)),VLOOKUP($B22,'kpler max capa'!$A$1:$Q$263,11,0),0)</f>
        <v>0</v>
      </c>
      <c r="AS22" s="26">
        <f>IF(ISNUMBER(VLOOKUP($B22,'kpler max capa'!$A$1:$Q$263,9,0)),VLOOKUP($B22,'kpler max capa'!$A$1:$Q$263,12,0),0)</f>
        <v>0</v>
      </c>
      <c r="AT22" s="26">
        <f>IF(ISNUMBER(VLOOKUP($B22,'kpler max capa'!$A$1:$Q$263,9,0)),VLOOKUP($B22,'kpler max capa'!$A$1:$Q$263,13,0),0)</f>
        <v>0</v>
      </c>
      <c r="AU22" s="26">
        <f>IF(ISNUMBER(VLOOKUP($B22,'kpler max capa'!$A$1:$Q$263,9,0)),VLOOKUP($B22,'kpler max capa'!$A$1:$Q$263,14,0),0)</f>
        <v>0</v>
      </c>
      <c r="AV22" s="26">
        <f>IF(ISNUMBER(VLOOKUP($B22,'kpler max capa'!$A$1:$Q$263,9,0)),VLOOKUP($B22,'kpler max capa'!$A$1:$Q$263,15,0),0)</f>
        <v>0</v>
      </c>
      <c r="AW22" s="26">
        <f>IF(ISNUMBER(VLOOKUP($B22,'kpler max capa'!$A$1:$Q$263,9,0)),VLOOKUP($B22,'kpler max capa'!$A$1:$Q$263,16,0),0)</f>
        <v>0</v>
      </c>
      <c r="AX22" s="26">
        <f>IF(ISNUMBER(VLOOKUP($B22,'kpler max capa'!$A$1:$Q$263,10,0)),VLOOKUP($B22,'kpler max capa'!$A$1:$Q$263,17,0),0)</f>
        <v>0</v>
      </c>
      <c r="AY22" s="24">
        <f>IF(ISNUMBER(VLOOKUP($C22,'pp port max capa'!$A$1:$Q$500,2,0)),VLOOKUP($C22,'pp port max capa'!$A$1:$Q$500,2,0),0)</f>
        <v>2.9401643896774186</v>
      </c>
      <c r="AZ22" s="24">
        <f>IF(ISNUMBER(VLOOKUP($C22,'pp port max capa'!$A$1:$Q$500,3,0)),VLOOKUP($C22,'pp port max capa'!$A$1:$Q$500,3,0),0)</f>
        <v>2.9401643896774186</v>
      </c>
      <c r="BA22" s="24">
        <f>IF(ISNUMBER(VLOOKUP($C22,'pp port max capa'!$A$1:$Q$500,4,0)),VLOOKUP($C22,'pp port max capa'!$A$1:$Q$500,4,0),0)</f>
        <v>2.9401643896774186</v>
      </c>
      <c r="BB22" s="24">
        <f>IF(ISNUMBER(VLOOKUP($C22,'pp port max capa'!$A$1:$Q$500,5,0)),VLOOKUP($C22,'pp port max capa'!$A$1:$Q$500,5,0),0)</f>
        <v>2.9401643896774186</v>
      </c>
      <c r="BC22" s="24">
        <f>IF(ISNUMBER(VLOOKUP($C22,'pp port max capa'!$A$1:$Q$500,6,0)),VLOOKUP($C22,'pp port max capa'!$A$1:$Q$500,6,0),0)</f>
        <v>2.9401643896774186</v>
      </c>
      <c r="BD22" s="24">
        <f>IF(ISNUMBER(VLOOKUP($C22,'pp port max capa'!$A$1:$Q$500,7,0)),VLOOKUP($C22,'pp port max capa'!$A$1:$Q$500,7,0),0)</f>
        <v>2.9401643896774186</v>
      </c>
      <c r="BE22" s="24">
        <f>IF(ISNUMBER(VLOOKUP($C22,'pp port max capa'!$A$1:$Q$500,8,0)),VLOOKUP($C22,'pp port max capa'!$A$1:$Q$500,8,0),0)</f>
        <v>2.9401643896774186</v>
      </c>
      <c r="BF22" s="24">
        <f>IF(ISNUMBER(VLOOKUP($C22,'pp port max capa'!$A$1:$Q$500,9,0)),VLOOKUP($C22,'pp port max capa'!$A$1:$Q$500,9,0),0)</f>
        <v>2.9401643896774186</v>
      </c>
      <c r="BG22" s="24">
        <f>IF(ISNUMBER(VLOOKUP($C22,'pp port max capa'!$A$1:$Q$500,10,0)),VLOOKUP($C22,'pp port max capa'!$A$1:$Q$500,10,0),0)</f>
        <v>2.9401643896774186</v>
      </c>
      <c r="BH22" s="24">
        <f>IF(ISNUMBER(VLOOKUP($C22,'pp port max capa'!$A$1:$Q$500,11,0)),VLOOKUP($C22,'pp port max capa'!$A$1:$Q$500,11,0),0)</f>
        <v>2.9401643896774186</v>
      </c>
      <c r="BI22" s="24">
        <f>IF(ISNUMBER(VLOOKUP($C22,'pp port max capa'!$A$1:$Q$500,12,0)),VLOOKUP($C22,'pp port max capa'!$A$1:$Q$500,12,0),0)</f>
        <v>2.9401643896774186</v>
      </c>
      <c r="BJ22" s="24">
        <f>IF(ISNUMBER(VLOOKUP($C22,'pp port max capa'!$A$1:$Q$500,13,0)),VLOOKUP($C22,'pp port max capa'!$A$1:$Q$500,13,0),0)</f>
        <v>2.9401643896774186</v>
      </c>
      <c r="BK22" s="24">
        <f>IF(ISNUMBER(VLOOKUP($C22,'pp port max capa'!$A$1:$Q$500,14,0)),VLOOKUP($C22,'pp port max capa'!$A$1:$Q$500,14,0),0)</f>
        <v>2.9401643896774186</v>
      </c>
      <c r="BL22" s="24">
        <f>IF(ISNUMBER(VLOOKUP($C22,'pp port max capa'!$A$1:$Q$500,15,0)),VLOOKUP($C22,'pp port max capa'!$A$1:$Q$500,15,0),0)</f>
        <v>2.9401643896774186</v>
      </c>
      <c r="BM22" s="24">
        <f>IF(ISNUMBER(VLOOKUP($C22,'pp port max capa'!$A$1:$Q$500,16,0)),VLOOKUP($C22,'pp port max capa'!$A$1:$Q$500,16,0),0)</f>
        <v>2.9401643896774186</v>
      </c>
      <c r="BN22" s="24">
        <f>IF(ISNUMBER(VLOOKUP($C22,'pp port max capa'!$A$1:$Q$500,17,0)),VLOOKUP($C22,'pp port max capa'!$A$1:$Q$500,17,0),0)</f>
        <v>2.9401643896774186</v>
      </c>
      <c r="BO22" s="22">
        <f>IF(ISNUMBER(VLOOKUP($C22,'stpl port max capa'!$A$1:$Q$500,2,0)),VLOOKUP($C22,'stpl port max capa'!$A$1:$Q$500,2,0),0)</f>
        <v>0</v>
      </c>
      <c r="BP22" s="22">
        <f>IF(ISNUMBER(VLOOKUP($C22,'stpl port max capa'!$A$1:$Q$500,3,0)),VLOOKUP($C22,'stpl port max capa'!$A$1:$Q$500,3,0),0)</f>
        <v>0</v>
      </c>
      <c r="BQ22" s="22">
        <f>IF(ISNUMBER(VLOOKUP($C22,'stpl port max capa'!$A$1:$Q$500,4,0)),VLOOKUP($C22,'stpl port max capa'!$A$1:$Q$500,4,0),0)</f>
        <v>0</v>
      </c>
      <c r="BR22" s="22">
        <f>IF(ISNUMBER(VLOOKUP($C22,'stpl port max capa'!$A$1:$Q$500,5,0)),VLOOKUP($C22,'stpl port max capa'!$A$1:$Q$500,5,0),0)</f>
        <v>0</v>
      </c>
      <c r="BS22" s="22">
        <f>IF(ISNUMBER(VLOOKUP($C22,'stpl port max capa'!$A$1:$Q$500,6,0)),VLOOKUP($C22,'stpl port max capa'!$A$1:$Q$500,6,0),0)</f>
        <v>0</v>
      </c>
      <c r="BT22" s="22">
        <f>IF(ISNUMBER(VLOOKUP($C22,'stpl port max capa'!$A$1:$Q$500,7,0)),VLOOKUP($C22,'stpl port max capa'!$A$1:$Q$500,7,0),0)</f>
        <v>0</v>
      </c>
      <c r="BU22" s="22">
        <f>IF(ISNUMBER(VLOOKUP($C22,'stpl port max capa'!$A$1:$Q$500,8,0)),VLOOKUP($C22,'stpl port max capa'!$A$1:$Q$500,8,0),0)</f>
        <v>0</v>
      </c>
      <c r="BV22" s="22">
        <f>IF(ISNUMBER(VLOOKUP($C22,'stpl port max capa'!$A$1:$Q$500,9,0)),VLOOKUP($C22,'stpl port max capa'!$A$1:$Q$500,9,0),0)</f>
        <v>0</v>
      </c>
      <c r="BW22" s="22">
        <f>IF(ISNUMBER(VLOOKUP($C22,'stpl port max capa'!$A$1:$Q$500,10,0)),VLOOKUP($C22,'stpl port max capa'!$A$1:$Q$500,10,0),0)</f>
        <v>0</v>
      </c>
      <c r="BX22" s="22">
        <f>IF(ISNUMBER(VLOOKUP($C22,'stpl port max capa'!$A$1:$Q$500,11,0)),VLOOKUP($C22,'stpl port max capa'!$A$1:$Q$500,11,0),0)</f>
        <v>0</v>
      </c>
      <c r="BY22" s="22">
        <f>IF(ISNUMBER(VLOOKUP($C22,'stpl port max capa'!$A$1:$Q$500,12,0)),VLOOKUP($C22,'stpl port max capa'!$A$1:$Q$500,12,0),0)</f>
        <v>0</v>
      </c>
      <c r="BZ22" s="22">
        <f>IF(ISNUMBER(VLOOKUP($C22,'stpl port max capa'!$A$1:$Q$500,13,0)),VLOOKUP($C22,'stpl port max capa'!$A$1:$Q$500,13,0),0)</f>
        <v>0</v>
      </c>
      <c r="CA22" s="22">
        <f>IF(ISNUMBER(VLOOKUP($C22,'stpl port max capa'!$A$1:$Q$500,14,0)),VLOOKUP($C22,'stpl port max capa'!$A$1:$Q$500,14,0),0)</f>
        <v>0</v>
      </c>
      <c r="CB22" s="22">
        <f>IF(ISNUMBER(VLOOKUP($C22,'stpl port max capa'!$A$1:$Q$500,15,0)),VLOOKUP($C22,'stpl port max capa'!$A$1:$Q$500,15,0),0)</f>
        <v>0</v>
      </c>
      <c r="CC22" s="22">
        <f>IF(ISNUMBER(VLOOKUP($C22,'stpl port max capa'!$A$1:$Q$500,16,0)),VLOOKUP($C22,'stpl port max capa'!$A$1:$Q$500,16,0),0)</f>
        <v>0</v>
      </c>
      <c r="CD22" s="22">
        <f>IF(ISNUMBER(VLOOKUP($C22,'stpl port max capa'!$A$1:$Q$500,17,0)),VLOOKUP($C22,'stpl port max capa'!$A$1:$Q$500,17,0),0)</f>
        <v>0</v>
      </c>
    </row>
    <row r="23" spans="1:82" customFormat="1">
      <c r="A23">
        <v>23</v>
      </c>
      <c r="B23" t="s">
        <v>70</v>
      </c>
      <c r="C23" t="s">
        <v>71</v>
      </c>
      <c r="D23" s="15" t="s">
        <v>1201</v>
      </c>
      <c r="E23" s="15">
        <f t="shared" si="1"/>
        <v>1</v>
      </c>
      <c r="F23" s="16" t="s">
        <v>2977</v>
      </c>
      <c r="G23" t="s">
        <v>972</v>
      </c>
      <c r="H23" t="s">
        <v>975</v>
      </c>
      <c r="I23" t="s">
        <v>2943</v>
      </c>
      <c r="J23" t="s">
        <v>72</v>
      </c>
      <c r="K23" s="1">
        <v>34.425679920709001</v>
      </c>
      <c r="L23" s="1">
        <v>119.79622554024699</v>
      </c>
      <c r="M23" s="1" t="str">
        <f>VLOOKUP($F23,'[1]capi for highway network'!$D$1:$L$36,3,0)</f>
        <v>capi Jiangsu</v>
      </c>
      <c r="N23" s="1">
        <f>VLOOKUP($F23,'[1]capi for highway network'!$D$1:$L$36,7,0)</f>
        <v>32.060254999999998</v>
      </c>
      <c r="O23" s="1">
        <f>VLOOKUP($F23,'[1]capi for highway network'!$D$1:$L$36,8,0)</f>
        <v>118.79687699999999</v>
      </c>
      <c r="P23" s="13">
        <f t="shared" si="2"/>
        <v>8.8733676664516121</v>
      </c>
      <c r="Q23" s="13">
        <f t="shared" si="3"/>
        <v>8.8733676664516121</v>
      </c>
      <c r="R23" s="13">
        <f t="shared" si="4"/>
        <v>8.8733676664516121</v>
      </c>
      <c r="S23" s="13">
        <f t="shared" si="5"/>
        <v>8.8733676664516121</v>
      </c>
      <c r="T23" s="13">
        <f t="shared" si="6"/>
        <v>8.8733676664516121</v>
      </c>
      <c r="U23" s="13">
        <f t="shared" si="7"/>
        <v>8.8733676664516121</v>
      </c>
      <c r="V23" s="13">
        <f t="shared" si="8"/>
        <v>8.8733676664516121</v>
      </c>
      <c r="W23" s="13">
        <f t="shared" si="9"/>
        <v>8.8733676664516121</v>
      </c>
      <c r="X23" s="13">
        <f t="shared" si="10"/>
        <v>8.8733676664516121</v>
      </c>
      <c r="Y23" s="13">
        <f t="shared" si="11"/>
        <v>8.8733676664516121</v>
      </c>
      <c r="Z23" s="13">
        <f t="shared" si="12"/>
        <v>8.8733676664516121</v>
      </c>
      <c r="AA23" s="13">
        <f t="shared" si="13"/>
        <v>8.8733676664516121</v>
      </c>
      <c r="AB23" s="13">
        <f t="shared" si="14"/>
        <v>8.8733676664516121</v>
      </c>
      <c r="AC23" s="13">
        <f t="shared" si="15"/>
        <v>8.8733676664516121</v>
      </c>
      <c r="AD23" s="13">
        <f t="shared" si="16"/>
        <v>8.8733676664516121</v>
      </c>
      <c r="AE23" s="13">
        <f t="shared" si="17"/>
        <v>8.8733676664516121</v>
      </c>
      <c r="AF23">
        <f t="shared" si="18"/>
        <v>1</v>
      </c>
      <c r="AI23" s="26">
        <f>IF(ISNUMBER(VLOOKUP($B23,'kpler max capa'!$A$1:$Q$263,2,0)),VLOOKUP($B23,'kpler max capa'!$A$1:$Q$263,2,0),0)</f>
        <v>0.21077199999999999</v>
      </c>
      <c r="AJ23" s="26">
        <f>IF(ISNUMBER(VLOOKUP($B23,'kpler max capa'!$A$1:$Q$263,3,0)),VLOOKUP($B23,'kpler max capa'!$A$1:$Q$263,3,0),0)</f>
        <v>0.21077199999999999</v>
      </c>
      <c r="AK23" s="26">
        <f>IF(ISNUMBER(VLOOKUP($B23,'kpler max capa'!$A$1:$Q$263,4,0)),VLOOKUP($B23,'kpler max capa'!$A$1:$Q$263,4,0),0)</f>
        <v>0.21077199999999999</v>
      </c>
      <c r="AL23" s="26">
        <f>IF(ISNUMBER(VLOOKUP($B23,'kpler max capa'!$A$1:$Q$263,5,0)),VLOOKUP($B23,'kpler max capa'!$A$1:$Q$263,5,0),0)</f>
        <v>0.26924799999999999</v>
      </c>
      <c r="AM23" s="26">
        <f>IF(ISNUMBER(VLOOKUP($B23,'kpler max capa'!$A$1:$Q$263,6,0)),VLOOKUP($B23,'kpler max capa'!$A$1:$Q$263,6,0),0)</f>
        <v>0.26924799999999999</v>
      </c>
      <c r="AN23" s="26">
        <f>IF(ISNUMBER(VLOOKUP($B23,'kpler max capa'!$A$1:$Q$263,7,0)),VLOOKUP($B23,'kpler max capa'!$A$1:$Q$263,7,0),0)</f>
        <v>1.0775440000000001</v>
      </c>
      <c r="AO23" s="26">
        <f>IF(ISNUMBER(VLOOKUP($B23,'kpler max capa'!$A$1:$Q$263,8,0)),VLOOKUP($B23,'kpler max capa'!$A$1:$Q$263,8,0),0)</f>
        <v>1.0775440000000001</v>
      </c>
      <c r="AP23" s="26">
        <f>IF(ISNUMBER(VLOOKUP($B23,'kpler max capa'!$A$1:$Q$263,8,0)),VLOOKUP($B23,'kpler max capa'!$A$1:$Q$263,9,0),0)</f>
        <v>1.0775440000000001</v>
      </c>
      <c r="AQ23" s="26">
        <f>IF(ISNUMBER(VLOOKUP($B23,'kpler max capa'!$A$1:$Q$263,8,0)),VLOOKUP($B23,'kpler max capa'!$A$1:$Q$263,10,0),0)</f>
        <v>1.0775440000000001</v>
      </c>
      <c r="AR23" s="26">
        <f>IF(ISNUMBER(VLOOKUP($B23,'kpler max capa'!$A$1:$Q$263,8,0)),VLOOKUP($B23,'kpler max capa'!$A$1:$Q$263,11,0),0)</f>
        <v>1.0775440000000001</v>
      </c>
      <c r="AS23" s="26">
        <f>IF(ISNUMBER(VLOOKUP($B23,'kpler max capa'!$A$1:$Q$263,9,0)),VLOOKUP($B23,'kpler max capa'!$A$1:$Q$263,12,0),0)</f>
        <v>1.0775440000000001</v>
      </c>
      <c r="AT23" s="26">
        <f>IF(ISNUMBER(VLOOKUP($B23,'kpler max capa'!$A$1:$Q$263,9,0)),VLOOKUP($B23,'kpler max capa'!$A$1:$Q$263,13,0),0)</f>
        <v>1.0775440000000001</v>
      </c>
      <c r="AU23" s="26">
        <f>IF(ISNUMBER(VLOOKUP($B23,'kpler max capa'!$A$1:$Q$263,9,0)),VLOOKUP($B23,'kpler max capa'!$A$1:$Q$263,14,0),0)</f>
        <v>1.0775440000000001</v>
      </c>
      <c r="AV23" s="26">
        <f>IF(ISNUMBER(VLOOKUP($B23,'kpler max capa'!$A$1:$Q$263,9,0)),VLOOKUP($B23,'kpler max capa'!$A$1:$Q$263,15,0),0)</f>
        <v>1.0775440000000001</v>
      </c>
      <c r="AW23" s="26">
        <f>IF(ISNUMBER(VLOOKUP($B23,'kpler max capa'!$A$1:$Q$263,9,0)),VLOOKUP($B23,'kpler max capa'!$A$1:$Q$263,16,0),0)</f>
        <v>1.0775440000000001</v>
      </c>
      <c r="AX23" s="26">
        <f>IF(ISNUMBER(VLOOKUP($B23,'kpler max capa'!$A$1:$Q$263,10,0)),VLOOKUP($B23,'kpler max capa'!$A$1:$Q$263,17,0),0)</f>
        <v>1.0775440000000001</v>
      </c>
      <c r="AY23" s="24">
        <f>IF(ISNUMBER(VLOOKUP($C23,'pp port max capa'!$A$1:$Q$500,2,0)),VLOOKUP($C23,'pp port max capa'!$A$1:$Q$500,2,0),0)</f>
        <v>5.2088076664516114</v>
      </c>
      <c r="AZ23" s="24">
        <f>IF(ISNUMBER(VLOOKUP($C23,'pp port max capa'!$A$1:$Q$500,3,0)),VLOOKUP($C23,'pp port max capa'!$A$1:$Q$500,3,0),0)</f>
        <v>5.2088076664516114</v>
      </c>
      <c r="BA23" s="24">
        <f>IF(ISNUMBER(VLOOKUP($C23,'pp port max capa'!$A$1:$Q$500,4,0)),VLOOKUP($C23,'pp port max capa'!$A$1:$Q$500,4,0),0)</f>
        <v>5.2088076664516114</v>
      </c>
      <c r="BB23" s="24">
        <f>IF(ISNUMBER(VLOOKUP($C23,'pp port max capa'!$A$1:$Q$500,5,0)),VLOOKUP($C23,'pp port max capa'!$A$1:$Q$500,5,0),0)</f>
        <v>5.2088076664516114</v>
      </c>
      <c r="BC23" s="24">
        <f>IF(ISNUMBER(VLOOKUP($C23,'pp port max capa'!$A$1:$Q$500,6,0)),VLOOKUP($C23,'pp port max capa'!$A$1:$Q$500,6,0),0)</f>
        <v>5.2088076664516114</v>
      </c>
      <c r="BD23" s="24">
        <f>IF(ISNUMBER(VLOOKUP($C23,'pp port max capa'!$A$1:$Q$500,7,0)),VLOOKUP($C23,'pp port max capa'!$A$1:$Q$500,7,0),0)</f>
        <v>5.2088076664516114</v>
      </c>
      <c r="BE23" s="24">
        <f>IF(ISNUMBER(VLOOKUP($C23,'pp port max capa'!$A$1:$Q$500,8,0)),VLOOKUP($C23,'pp port max capa'!$A$1:$Q$500,8,0),0)</f>
        <v>5.2088076664516114</v>
      </c>
      <c r="BF23" s="24">
        <f>IF(ISNUMBER(VLOOKUP($C23,'pp port max capa'!$A$1:$Q$500,9,0)),VLOOKUP($C23,'pp port max capa'!$A$1:$Q$500,9,0),0)</f>
        <v>5.2088076664516114</v>
      </c>
      <c r="BG23" s="24">
        <f>IF(ISNUMBER(VLOOKUP($C23,'pp port max capa'!$A$1:$Q$500,10,0)),VLOOKUP($C23,'pp port max capa'!$A$1:$Q$500,10,0),0)</f>
        <v>5.2088076664516114</v>
      </c>
      <c r="BH23" s="24">
        <f>IF(ISNUMBER(VLOOKUP($C23,'pp port max capa'!$A$1:$Q$500,11,0)),VLOOKUP($C23,'pp port max capa'!$A$1:$Q$500,11,0),0)</f>
        <v>5.2088076664516114</v>
      </c>
      <c r="BI23" s="24">
        <f>IF(ISNUMBER(VLOOKUP($C23,'pp port max capa'!$A$1:$Q$500,12,0)),VLOOKUP($C23,'pp port max capa'!$A$1:$Q$500,12,0),0)</f>
        <v>5.2088076664516114</v>
      </c>
      <c r="BJ23" s="24">
        <f>IF(ISNUMBER(VLOOKUP($C23,'pp port max capa'!$A$1:$Q$500,13,0)),VLOOKUP($C23,'pp port max capa'!$A$1:$Q$500,13,0),0)</f>
        <v>5.2088076664516114</v>
      </c>
      <c r="BK23" s="24">
        <f>IF(ISNUMBER(VLOOKUP($C23,'pp port max capa'!$A$1:$Q$500,14,0)),VLOOKUP($C23,'pp port max capa'!$A$1:$Q$500,14,0),0)</f>
        <v>5.2088076664516114</v>
      </c>
      <c r="BL23" s="24">
        <f>IF(ISNUMBER(VLOOKUP($C23,'pp port max capa'!$A$1:$Q$500,15,0)),VLOOKUP($C23,'pp port max capa'!$A$1:$Q$500,15,0),0)</f>
        <v>5.2088076664516114</v>
      </c>
      <c r="BM23" s="24">
        <f>IF(ISNUMBER(VLOOKUP($C23,'pp port max capa'!$A$1:$Q$500,16,0)),VLOOKUP($C23,'pp port max capa'!$A$1:$Q$500,16,0),0)</f>
        <v>5.2088076664516114</v>
      </c>
      <c r="BN23" s="24">
        <f>IF(ISNUMBER(VLOOKUP($C23,'pp port max capa'!$A$1:$Q$500,17,0)),VLOOKUP($C23,'pp port max capa'!$A$1:$Q$500,17,0),0)</f>
        <v>5.2088076664516114</v>
      </c>
      <c r="BO23" s="22">
        <f>IF(ISNUMBER(VLOOKUP($C23,'stpl port max capa'!$A$1:$Q$500,2,0)),VLOOKUP($C23,'stpl port max capa'!$A$1:$Q$500,2,0),0)</f>
        <v>3.6645600000000003</v>
      </c>
      <c r="BP23" s="22">
        <f>IF(ISNUMBER(VLOOKUP($C23,'stpl port max capa'!$A$1:$Q$500,3,0)),VLOOKUP($C23,'stpl port max capa'!$A$1:$Q$500,3,0),0)</f>
        <v>3.6645600000000003</v>
      </c>
      <c r="BQ23" s="22">
        <f>IF(ISNUMBER(VLOOKUP($C23,'stpl port max capa'!$A$1:$Q$500,4,0)),VLOOKUP($C23,'stpl port max capa'!$A$1:$Q$500,4,0),0)</f>
        <v>3.6645600000000003</v>
      </c>
      <c r="BR23" s="22">
        <f>IF(ISNUMBER(VLOOKUP($C23,'stpl port max capa'!$A$1:$Q$500,5,0)),VLOOKUP($C23,'stpl port max capa'!$A$1:$Q$500,5,0),0)</f>
        <v>3.6645600000000003</v>
      </c>
      <c r="BS23" s="22">
        <f>IF(ISNUMBER(VLOOKUP($C23,'stpl port max capa'!$A$1:$Q$500,6,0)),VLOOKUP($C23,'stpl port max capa'!$A$1:$Q$500,6,0),0)</f>
        <v>3.6645600000000003</v>
      </c>
      <c r="BT23" s="22">
        <f>IF(ISNUMBER(VLOOKUP($C23,'stpl port max capa'!$A$1:$Q$500,7,0)),VLOOKUP($C23,'stpl port max capa'!$A$1:$Q$500,7,0),0)</f>
        <v>3.6645600000000003</v>
      </c>
      <c r="BU23" s="22">
        <f>IF(ISNUMBER(VLOOKUP($C23,'stpl port max capa'!$A$1:$Q$500,8,0)),VLOOKUP($C23,'stpl port max capa'!$A$1:$Q$500,8,0),0)</f>
        <v>3.6645600000000003</v>
      </c>
      <c r="BV23" s="22">
        <f>IF(ISNUMBER(VLOOKUP($C23,'stpl port max capa'!$A$1:$Q$500,9,0)),VLOOKUP($C23,'stpl port max capa'!$A$1:$Q$500,9,0),0)</f>
        <v>3.6645600000000003</v>
      </c>
      <c r="BW23" s="22">
        <f>IF(ISNUMBER(VLOOKUP($C23,'stpl port max capa'!$A$1:$Q$500,10,0)),VLOOKUP($C23,'stpl port max capa'!$A$1:$Q$500,10,0),0)</f>
        <v>3.6645600000000003</v>
      </c>
      <c r="BX23" s="22">
        <f>IF(ISNUMBER(VLOOKUP($C23,'stpl port max capa'!$A$1:$Q$500,11,0)),VLOOKUP($C23,'stpl port max capa'!$A$1:$Q$500,11,0),0)</f>
        <v>3.6645600000000003</v>
      </c>
      <c r="BY23" s="22">
        <f>IF(ISNUMBER(VLOOKUP($C23,'stpl port max capa'!$A$1:$Q$500,12,0)),VLOOKUP($C23,'stpl port max capa'!$A$1:$Q$500,12,0),0)</f>
        <v>3.6645600000000003</v>
      </c>
      <c r="BZ23" s="22">
        <f>IF(ISNUMBER(VLOOKUP($C23,'stpl port max capa'!$A$1:$Q$500,13,0)),VLOOKUP($C23,'stpl port max capa'!$A$1:$Q$500,13,0),0)</f>
        <v>3.6645600000000003</v>
      </c>
      <c r="CA23" s="22">
        <f>IF(ISNUMBER(VLOOKUP($C23,'stpl port max capa'!$A$1:$Q$500,14,0)),VLOOKUP($C23,'stpl port max capa'!$A$1:$Q$500,14,0),0)</f>
        <v>3.6645600000000003</v>
      </c>
      <c r="CB23" s="22">
        <f>IF(ISNUMBER(VLOOKUP($C23,'stpl port max capa'!$A$1:$Q$500,15,0)),VLOOKUP($C23,'stpl port max capa'!$A$1:$Q$500,15,0),0)</f>
        <v>3.6645600000000003</v>
      </c>
      <c r="CC23" s="22">
        <f>IF(ISNUMBER(VLOOKUP($C23,'stpl port max capa'!$A$1:$Q$500,16,0)),VLOOKUP($C23,'stpl port max capa'!$A$1:$Q$500,16,0),0)</f>
        <v>3.6645600000000003</v>
      </c>
      <c r="CD23" s="22">
        <f>IF(ISNUMBER(VLOOKUP($C23,'stpl port max capa'!$A$1:$Q$500,17,0)),VLOOKUP($C23,'stpl port max capa'!$A$1:$Q$500,17,0),0)</f>
        <v>3.6645600000000003</v>
      </c>
    </row>
    <row r="24" spans="1:82" customFormat="1">
      <c r="A24">
        <v>24</v>
      </c>
      <c r="B24" t="s">
        <v>73</v>
      </c>
      <c r="C24" t="s">
        <v>74</v>
      </c>
      <c r="D24" s="15"/>
      <c r="E24" s="15">
        <f t="shared" si="1"/>
        <v>0</v>
      </c>
      <c r="F24" s="16" t="s">
        <v>2979</v>
      </c>
      <c r="G24" t="s">
        <v>972</v>
      </c>
      <c r="H24" t="s">
        <v>985</v>
      </c>
      <c r="I24" t="e">
        <v>#N/A</v>
      </c>
      <c r="J24" t="s">
        <v>75</v>
      </c>
      <c r="K24" s="1">
        <v>29.891111454679901</v>
      </c>
      <c r="L24" s="1">
        <v>122.082658000183</v>
      </c>
      <c r="M24" s="1" t="str">
        <f>VLOOKUP($F24,'[1]capi for highway network'!$D$1:$L$36,3,0)</f>
        <v>capi Zhejiang</v>
      </c>
      <c r="N24" s="1">
        <f>VLOOKUP($F24,'[1]capi for highway network'!$D$1:$L$36,7,0)</f>
        <v>30.274083999999998</v>
      </c>
      <c r="O24" s="1">
        <f>VLOOKUP($F24,'[1]capi for highway network'!$D$1:$L$36,8,0)</f>
        <v>120.15506999999999</v>
      </c>
      <c r="P24" s="13">
        <f t="shared" si="2"/>
        <v>1.4477599999999999</v>
      </c>
      <c r="Q24" s="13">
        <f t="shared" si="3"/>
        <v>1.4477599999999999</v>
      </c>
      <c r="R24" s="13">
        <f t="shared" si="4"/>
        <v>1.4477599999999999</v>
      </c>
      <c r="S24" s="13">
        <f t="shared" si="5"/>
        <v>1.4477599999999999</v>
      </c>
      <c r="T24" s="13">
        <f t="shared" si="6"/>
        <v>1.4477599999999999</v>
      </c>
      <c r="U24" s="13">
        <f t="shared" si="7"/>
        <v>2.0241880000000001</v>
      </c>
      <c r="V24" s="13">
        <f t="shared" si="8"/>
        <v>2.0241880000000001</v>
      </c>
      <c r="W24" s="13">
        <f t="shared" si="9"/>
        <v>2.0241880000000001</v>
      </c>
      <c r="X24" s="13">
        <f t="shared" si="10"/>
        <v>2.0241880000000001</v>
      </c>
      <c r="Y24" s="13">
        <f t="shared" si="11"/>
        <v>2.0241880000000001</v>
      </c>
      <c r="Z24" s="13">
        <f t="shared" si="12"/>
        <v>2.0241880000000001</v>
      </c>
      <c r="AA24" s="13">
        <f t="shared" si="13"/>
        <v>2.0241880000000001</v>
      </c>
      <c r="AB24" s="13">
        <f t="shared" si="14"/>
        <v>2.0241880000000001</v>
      </c>
      <c r="AC24" s="13">
        <f t="shared" si="15"/>
        <v>2.0241880000000001</v>
      </c>
      <c r="AD24" s="13">
        <f t="shared" si="16"/>
        <v>2.0241880000000001</v>
      </c>
      <c r="AE24" s="13">
        <f t="shared" si="17"/>
        <v>2.0241880000000001</v>
      </c>
      <c r="AF24">
        <f t="shared" si="18"/>
        <v>1</v>
      </c>
      <c r="AI24" s="26">
        <f>IF(ISNUMBER(VLOOKUP($B24,'kpler max capa'!$A$1:$Q$263,2,0)),VLOOKUP($B24,'kpler max capa'!$A$1:$Q$263,2,0),0)</f>
        <v>1.4477599999999999</v>
      </c>
      <c r="AJ24" s="26">
        <f>IF(ISNUMBER(VLOOKUP($B24,'kpler max capa'!$A$1:$Q$263,3,0)),VLOOKUP($B24,'kpler max capa'!$A$1:$Q$263,3,0),0)</f>
        <v>1.4477599999999999</v>
      </c>
      <c r="AK24" s="26">
        <f>IF(ISNUMBER(VLOOKUP($B24,'kpler max capa'!$A$1:$Q$263,4,0)),VLOOKUP($B24,'kpler max capa'!$A$1:$Q$263,4,0),0)</f>
        <v>1.4477599999999999</v>
      </c>
      <c r="AL24" s="26">
        <f>IF(ISNUMBER(VLOOKUP($B24,'kpler max capa'!$A$1:$Q$263,5,0)),VLOOKUP($B24,'kpler max capa'!$A$1:$Q$263,5,0),0)</f>
        <v>1.4477599999999999</v>
      </c>
      <c r="AM24" s="26">
        <f>IF(ISNUMBER(VLOOKUP($B24,'kpler max capa'!$A$1:$Q$263,6,0)),VLOOKUP($B24,'kpler max capa'!$A$1:$Q$263,6,0),0)</f>
        <v>1.4477599999999999</v>
      </c>
      <c r="AN24" s="26">
        <f>IF(ISNUMBER(VLOOKUP($B24,'kpler max capa'!$A$1:$Q$263,7,0)),VLOOKUP($B24,'kpler max capa'!$A$1:$Q$263,7,0),0)</f>
        <v>2.0241880000000001</v>
      </c>
      <c r="AO24" s="26">
        <f>IF(ISNUMBER(VLOOKUP($B24,'kpler max capa'!$A$1:$Q$263,8,0)),VLOOKUP($B24,'kpler max capa'!$A$1:$Q$263,8,0),0)</f>
        <v>2.0241880000000001</v>
      </c>
      <c r="AP24" s="26">
        <f>IF(ISNUMBER(VLOOKUP($B24,'kpler max capa'!$A$1:$Q$263,8,0)),VLOOKUP($B24,'kpler max capa'!$A$1:$Q$263,9,0),0)</f>
        <v>2.0241880000000001</v>
      </c>
      <c r="AQ24" s="26">
        <f>IF(ISNUMBER(VLOOKUP($B24,'kpler max capa'!$A$1:$Q$263,8,0)),VLOOKUP($B24,'kpler max capa'!$A$1:$Q$263,10,0),0)</f>
        <v>2.0241880000000001</v>
      </c>
      <c r="AR24" s="26">
        <f>IF(ISNUMBER(VLOOKUP($B24,'kpler max capa'!$A$1:$Q$263,8,0)),VLOOKUP($B24,'kpler max capa'!$A$1:$Q$263,11,0),0)</f>
        <v>2.0241880000000001</v>
      </c>
      <c r="AS24" s="26">
        <f>IF(ISNUMBER(VLOOKUP($B24,'kpler max capa'!$A$1:$Q$263,9,0)),VLOOKUP($B24,'kpler max capa'!$A$1:$Q$263,12,0),0)</f>
        <v>2.0241880000000001</v>
      </c>
      <c r="AT24" s="26">
        <f>IF(ISNUMBER(VLOOKUP($B24,'kpler max capa'!$A$1:$Q$263,9,0)),VLOOKUP($B24,'kpler max capa'!$A$1:$Q$263,13,0),0)</f>
        <v>2.0241880000000001</v>
      </c>
      <c r="AU24" s="26">
        <f>IF(ISNUMBER(VLOOKUP($B24,'kpler max capa'!$A$1:$Q$263,9,0)),VLOOKUP($B24,'kpler max capa'!$A$1:$Q$263,14,0),0)</f>
        <v>2.0241880000000001</v>
      </c>
      <c r="AV24" s="26">
        <f>IF(ISNUMBER(VLOOKUP($B24,'kpler max capa'!$A$1:$Q$263,9,0)),VLOOKUP($B24,'kpler max capa'!$A$1:$Q$263,15,0),0)</f>
        <v>2.0241880000000001</v>
      </c>
      <c r="AW24" s="26">
        <f>IF(ISNUMBER(VLOOKUP($B24,'kpler max capa'!$A$1:$Q$263,9,0)),VLOOKUP($B24,'kpler max capa'!$A$1:$Q$263,16,0),0)</f>
        <v>2.0241880000000001</v>
      </c>
      <c r="AX24" s="26">
        <f>IF(ISNUMBER(VLOOKUP($B24,'kpler max capa'!$A$1:$Q$263,10,0)),VLOOKUP($B24,'kpler max capa'!$A$1:$Q$263,17,0),0)</f>
        <v>2.0241880000000001</v>
      </c>
      <c r="AY24" s="24">
        <f>IF(ISNUMBER(VLOOKUP($C24,'pp port max capa'!$A$1:$Q$500,2,0)),VLOOKUP($C24,'pp port max capa'!$A$1:$Q$500,2,0),0)</f>
        <v>0</v>
      </c>
      <c r="AZ24" s="24">
        <f>IF(ISNUMBER(VLOOKUP($C24,'pp port max capa'!$A$1:$Q$500,3,0)),VLOOKUP($C24,'pp port max capa'!$A$1:$Q$500,3,0),0)</f>
        <v>0</v>
      </c>
      <c r="BA24" s="24">
        <f>IF(ISNUMBER(VLOOKUP($C24,'pp port max capa'!$A$1:$Q$500,4,0)),VLOOKUP($C24,'pp port max capa'!$A$1:$Q$500,4,0),0)</f>
        <v>0</v>
      </c>
      <c r="BB24" s="24">
        <f>IF(ISNUMBER(VLOOKUP($C24,'pp port max capa'!$A$1:$Q$500,5,0)),VLOOKUP($C24,'pp port max capa'!$A$1:$Q$500,5,0),0)</f>
        <v>0</v>
      </c>
      <c r="BC24" s="24">
        <f>IF(ISNUMBER(VLOOKUP($C24,'pp port max capa'!$A$1:$Q$500,6,0)),VLOOKUP($C24,'pp port max capa'!$A$1:$Q$500,6,0),0)</f>
        <v>0</v>
      </c>
      <c r="BD24" s="24">
        <f>IF(ISNUMBER(VLOOKUP($C24,'pp port max capa'!$A$1:$Q$500,7,0)),VLOOKUP($C24,'pp port max capa'!$A$1:$Q$500,7,0),0)</f>
        <v>0</v>
      </c>
      <c r="BE24" s="24">
        <f>IF(ISNUMBER(VLOOKUP($C24,'pp port max capa'!$A$1:$Q$500,8,0)),VLOOKUP($C24,'pp port max capa'!$A$1:$Q$500,8,0),0)</f>
        <v>0</v>
      </c>
      <c r="BF24" s="24">
        <f>IF(ISNUMBER(VLOOKUP($C24,'pp port max capa'!$A$1:$Q$500,9,0)),VLOOKUP($C24,'pp port max capa'!$A$1:$Q$500,9,0),0)</f>
        <v>0</v>
      </c>
      <c r="BG24" s="24">
        <f>IF(ISNUMBER(VLOOKUP($C24,'pp port max capa'!$A$1:$Q$500,10,0)),VLOOKUP($C24,'pp port max capa'!$A$1:$Q$500,10,0),0)</f>
        <v>0</v>
      </c>
      <c r="BH24" s="24">
        <f>IF(ISNUMBER(VLOOKUP($C24,'pp port max capa'!$A$1:$Q$500,11,0)),VLOOKUP($C24,'pp port max capa'!$A$1:$Q$500,11,0),0)</f>
        <v>0</v>
      </c>
      <c r="BI24" s="24">
        <f>IF(ISNUMBER(VLOOKUP($C24,'pp port max capa'!$A$1:$Q$500,12,0)),VLOOKUP($C24,'pp port max capa'!$A$1:$Q$500,12,0),0)</f>
        <v>0</v>
      </c>
      <c r="BJ24" s="24">
        <f>IF(ISNUMBER(VLOOKUP($C24,'pp port max capa'!$A$1:$Q$500,13,0)),VLOOKUP($C24,'pp port max capa'!$A$1:$Q$500,13,0),0)</f>
        <v>0</v>
      </c>
      <c r="BK24" s="24">
        <f>IF(ISNUMBER(VLOOKUP($C24,'pp port max capa'!$A$1:$Q$500,14,0)),VLOOKUP($C24,'pp port max capa'!$A$1:$Q$500,14,0),0)</f>
        <v>0</v>
      </c>
      <c r="BL24" s="24">
        <f>IF(ISNUMBER(VLOOKUP($C24,'pp port max capa'!$A$1:$Q$500,15,0)),VLOOKUP($C24,'pp port max capa'!$A$1:$Q$500,15,0),0)</f>
        <v>0</v>
      </c>
      <c r="BM24" s="24">
        <f>IF(ISNUMBER(VLOOKUP($C24,'pp port max capa'!$A$1:$Q$500,16,0)),VLOOKUP($C24,'pp port max capa'!$A$1:$Q$500,16,0),0)</f>
        <v>0</v>
      </c>
      <c r="BN24" s="24">
        <f>IF(ISNUMBER(VLOOKUP($C24,'pp port max capa'!$A$1:$Q$500,17,0)),VLOOKUP($C24,'pp port max capa'!$A$1:$Q$500,17,0),0)</f>
        <v>0</v>
      </c>
      <c r="BO24" s="22">
        <f>IF(ISNUMBER(VLOOKUP($C24,'stpl port max capa'!$A$1:$Q$500,2,0)),VLOOKUP($C24,'stpl port max capa'!$A$1:$Q$500,2,0),0)</f>
        <v>0</v>
      </c>
      <c r="BP24" s="22">
        <f>IF(ISNUMBER(VLOOKUP($C24,'stpl port max capa'!$A$1:$Q$500,3,0)),VLOOKUP($C24,'stpl port max capa'!$A$1:$Q$500,3,0),0)</f>
        <v>0</v>
      </c>
      <c r="BQ24" s="22">
        <f>IF(ISNUMBER(VLOOKUP($C24,'stpl port max capa'!$A$1:$Q$500,4,0)),VLOOKUP($C24,'stpl port max capa'!$A$1:$Q$500,4,0),0)</f>
        <v>0</v>
      </c>
      <c r="BR24" s="22">
        <f>IF(ISNUMBER(VLOOKUP($C24,'stpl port max capa'!$A$1:$Q$500,5,0)),VLOOKUP($C24,'stpl port max capa'!$A$1:$Q$500,5,0),0)</f>
        <v>0</v>
      </c>
      <c r="BS24" s="22">
        <f>IF(ISNUMBER(VLOOKUP($C24,'stpl port max capa'!$A$1:$Q$500,6,0)),VLOOKUP($C24,'stpl port max capa'!$A$1:$Q$500,6,0),0)</f>
        <v>0</v>
      </c>
      <c r="BT24" s="22">
        <f>IF(ISNUMBER(VLOOKUP($C24,'stpl port max capa'!$A$1:$Q$500,7,0)),VLOOKUP($C24,'stpl port max capa'!$A$1:$Q$500,7,0),0)</f>
        <v>0</v>
      </c>
      <c r="BU24" s="22">
        <f>IF(ISNUMBER(VLOOKUP($C24,'stpl port max capa'!$A$1:$Q$500,8,0)),VLOOKUP($C24,'stpl port max capa'!$A$1:$Q$500,8,0),0)</f>
        <v>0</v>
      </c>
      <c r="BV24" s="22">
        <f>IF(ISNUMBER(VLOOKUP($C24,'stpl port max capa'!$A$1:$Q$500,9,0)),VLOOKUP($C24,'stpl port max capa'!$A$1:$Q$500,9,0),0)</f>
        <v>0</v>
      </c>
      <c r="BW24" s="22">
        <f>IF(ISNUMBER(VLOOKUP($C24,'stpl port max capa'!$A$1:$Q$500,10,0)),VLOOKUP($C24,'stpl port max capa'!$A$1:$Q$500,10,0),0)</f>
        <v>0</v>
      </c>
      <c r="BX24" s="22">
        <f>IF(ISNUMBER(VLOOKUP($C24,'stpl port max capa'!$A$1:$Q$500,11,0)),VLOOKUP($C24,'stpl port max capa'!$A$1:$Q$500,11,0),0)</f>
        <v>0</v>
      </c>
      <c r="BY24" s="22">
        <f>IF(ISNUMBER(VLOOKUP($C24,'stpl port max capa'!$A$1:$Q$500,12,0)),VLOOKUP($C24,'stpl port max capa'!$A$1:$Q$500,12,0),0)</f>
        <v>0</v>
      </c>
      <c r="BZ24" s="22">
        <f>IF(ISNUMBER(VLOOKUP($C24,'stpl port max capa'!$A$1:$Q$500,13,0)),VLOOKUP($C24,'stpl port max capa'!$A$1:$Q$500,13,0),0)</f>
        <v>0</v>
      </c>
      <c r="CA24" s="22">
        <f>IF(ISNUMBER(VLOOKUP($C24,'stpl port max capa'!$A$1:$Q$500,14,0)),VLOOKUP($C24,'stpl port max capa'!$A$1:$Q$500,14,0),0)</f>
        <v>0</v>
      </c>
      <c r="CB24" s="22">
        <f>IF(ISNUMBER(VLOOKUP($C24,'stpl port max capa'!$A$1:$Q$500,15,0)),VLOOKUP($C24,'stpl port max capa'!$A$1:$Q$500,15,0),0)</f>
        <v>0</v>
      </c>
      <c r="CC24" s="22">
        <f>IF(ISNUMBER(VLOOKUP($C24,'stpl port max capa'!$A$1:$Q$500,16,0)),VLOOKUP($C24,'stpl port max capa'!$A$1:$Q$500,16,0),0)</f>
        <v>0</v>
      </c>
      <c r="CD24" s="22">
        <f>IF(ISNUMBER(VLOOKUP($C24,'stpl port max capa'!$A$1:$Q$500,17,0)),VLOOKUP($C24,'stpl port max capa'!$A$1:$Q$500,17,0),0)</f>
        <v>0</v>
      </c>
    </row>
    <row r="25" spans="1:82" customFormat="1">
      <c r="A25">
        <v>25</v>
      </c>
      <c r="B25" t="s">
        <v>76</v>
      </c>
      <c r="C25" t="s">
        <v>77</v>
      </c>
      <c r="D25" s="15"/>
      <c r="E25" s="15">
        <f t="shared" si="1"/>
        <v>0</v>
      </c>
      <c r="F25" s="16" t="s">
        <v>2979</v>
      </c>
      <c r="G25" t="s">
        <v>972</v>
      </c>
      <c r="H25" t="s">
        <v>985</v>
      </c>
      <c r="I25" t="e">
        <v>#N/A</v>
      </c>
      <c r="J25" t="s">
        <v>78</v>
      </c>
      <c r="K25" s="1">
        <v>29.900501810402702</v>
      </c>
      <c r="L25" s="1">
        <v>122.106637600075</v>
      </c>
      <c r="M25" s="1" t="str">
        <f>VLOOKUP($F25,'[1]capi for highway network'!$D$1:$L$36,3,0)</f>
        <v>capi Zhejiang</v>
      </c>
      <c r="N25" s="1">
        <f>VLOOKUP($F25,'[1]capi for highway network'!$D$1:$L$36,7,0)</f>
        <v>30.274083999999998</v>
      </c>
      <c r="O25" s="1">
        <f>VLOOKUP($F25,'[1]capi for highway network'!$D$1:$L$36,8,0)</f>
        <v>120.15506999999999</v>
      </c>
      <c r="P25" s="13">
        <f t="shared" si="2"/>
        <v>1.5684800000000001</v>
      </c>
      <c r="Q25" s="13">
        <f t="shared" si="3"/>
        <v>1.5684800000000001</v>
      </c>
      <c r="R25" s="13">
        <f t="shared" si="4"/>
        <v>1.5684800000000001</v>
      </c>
      <c r="S25" s="13">
        <f t="shared" si="5"/>
        <v>2.821844</v>
      </c>
      <c r="T25" s="13">
        <f t="shared" si="6"/>
        <v>2.8722599999999998</v>
      </c>
      <c r="U25" s="13">
        <f t="shared" si="7"/>
        <v>2.8722599999999998</v>
      </c>
      <c r="V25" s="13">
        <f t="shared" si="8"/>
        <v>2.8722599999999998</v>
      </c>
      <c r="W25" s="13">
        <f t="shared" si="9"/>
        <v>2.8722599999999998</v>
      </c>
      <c r="X25" s="13">
        <f t="shared" si="10"/>
        <v>2.8722599999999998</v>
      </c>
      <c r="Y25" s="13">
        <f t="shared" si="11"/>
        <v>2.8722599999999998</v>
      </c>
      <c r="Z25" s="13">
        <f t="shared" si="12"/>
        <v>2.8722599999999998</v>
      </c>
      <c r="AA25" s="13">
        <f t="shared" si="13"/>
        <v>2.8722599999999998</v>
      </c>
      <c r="AB25" s="13">
        <f t="shared" si="14"/>
        <v>2.8722599999999998</v>
      </c>
      <c r="AC25" s="13">
        <f t="shared" si="15"/>
        <v>2.8722599999999998</v>
      </c>
      <c r="AD25" s="13">
        <f t="shared" si="16"/>
        <v>2.8722599999999998</v>
      </c>
      <c r="AE25" s="13">
        <f t="shared" si="17"/>
        <v>2.8722599999999998</v>
      </c>
      <c r="AF25">
        <f t="shared" si="18"/>
        <v>1</v>
      </c>
      <c r="AI25" s="26">
        <f>IF(ISNUMBER(VLOOKUP($B25,'kpler max capa'!$A$1:$Q$263,2,0)),VLOOKUP($B25,'kpler max capa'!$A$1:$Q$263,2,0),0)</f>
        <v>1.5684800000000001</v>
      </c>
      <c r="AJ25" s="26">
        <f>IF(ISNUMBER(VLOOKUP($B25,'kpler max capa'!$A$1:$Q$263,3,0)),VLOOKUP($B25,'kpler max capa'!$A$1:$Q$263,3,0),0)</f>
        <v>1.5684800000000001</v>
      </c>
      <c r="AK25" s="26">
        <f>IF(ISNUMBER(VLOOKUP($B25,'kpler max capa'!$A$1:$Q$263,4,0)),VLOOKUP($B25,'kpler max capa'!$A$1:$Q$263,4,0),0)</f>
        <v>1.5684800000000001</v>
      </c>
      <c r="AL25" s="26">
        <f>IF(ISNUMBER(VLOOKUP($B25,'kpler max capa'!$A$1:$Q$263,5,0)),VLOOKUP($B25,'kpler max capa'!$A$1:$Q$263,5,0),0)</f>
        <v>2.821844</v>
      </c>
      <c r="AM25" s="26">
        <f>IF(ISNUMBER(VLOOKUP($B25,'kpler max capa'!$A$1:$Q$263,6,0)),VLOOKUP($B25,'kpler max capa'!$A$1:$Q$263,6,0),0)</f>
        <v>2.8722599999999998</v>
      </c>
      <c r="AN25" s="26">
        <f>IF(ISNUMBER(VLOOKUP($B25,'kpler max capa'!$A$1:$Q$263,7,0)),VLOOKUP($B25,'kpler max capa'!$A$1:$Q$263,7,0),0)</f>
        <v>2.8722599999999998</v>
      </c>
      <c r="AO25" s="26">
        <f>IF(ISNUMBER(VLOOKUP($B25,'kpler max capa'!$A$1:$Q$263,8,0)),VLOOKUP($B25,'kpler max capa'!$A$1:$Q$263,8,0),0)</f>
        <v>2.8722599999999998</v>
      </c>
      <c r="AP25" s="26">
        <f>IF(ISNUMBER(VLOOKUP($B25,'kpler max capa'!$A$1:$Q$263,8,0)),VLOOKUP($B25,'kpler max capa'!$A$1:$Q$263,9,0),0)</f>
        <v>2.8722599999999998</v>
      </c>
      <c r="AQ25" s="26">
        <f>IF(ISNUMBER(VLOOKUP($B25,'kpler max capa'!$A$1:$Q$263,8,0)),VLOOKUP($B25,'kpler max capa'!$A$1:$Q$263,10,0),0)</f>
        <v>2.8722599999999998</v>
      </c>
      <c r="AR25" s="26">
        <f>IF(ISNUMBER(VLOOKUP($B25,'kpler max capa'!$A$1:$Q$263,8,0)),VLOOKUP($B25,'kpler max capa'!$A$1:$Q$263,11,0),0)</f>
        <v>2.8722599999999998</v>
      </c>
      <c r="AS25" s="26">
        <f>IF(ISNUMBER(VLOOKUP($B25,'kpler max capa'!$A$1:$Q$263,9,0)),VLOOKUP($B25,'kpler max capa'!$A$1:$Q$263,12,0),0)</f>
        <v>2.8722599999999998</v>
      </c>
      <c r="AT25" s="26">
        <f>IF(ISNUMBER(VLOOKUP($B25,'kpler max capa'!$A$1:$Q$263,9,0)),VLOOKUP($B25,'kpler max capa'!$A$1:$Q$263,13,0),0)</f>
        <v>2.8722599999999998</v>
      </c>
      <c r="AU25" s="26">
        <f>IF(ISNUMBER(VLOOKUP($B25,'kpler max capa'!$A$1:$Q$263,9,0)),VLOOKUP($B25,'kpler max capa'!$A$1:$Q$263,14,0),0)</f>
        <v>2.8722599999999998</v>
      </c>
      <c r="AV25" s="26">
        <f>IF(ISNUMBER(VLOOKUP($B25,'kpler max capa'!$A$1:$Q$263,9,0)),VLOOKUP($B25,'kpler max capa'!$A$1:$Q$263,15,0),0)</f>
        <v>2.8722599999999998</v>
      </c>
      <c r="AW25" s="26">
        <f>IF(ISNUMBER(VLOOKUP($B25,'kpler max capa'!$A$1:$Q$263,9,0)),VLOOKUP($B25,'kpler max capa'!$A$1:$Q$263,16,0),0)</f>
        <v>2.8722599999999998</v>
      </c>
      <c r="AX25" s="26">
        <f>IF(ISNUMBER(VLOOKUP($B25,'kpler max capa'!$A$1:$Q$263,10,0)),VLOOKUP($B25,'kpler max capa'!$A$1:$Q$263,17,0),0)</f>
        <v>2.8722599999999998</v>
      </c>
      <c r="AY25" s="24">
        <f>IF(ISNUMBER(VLOOKUP($C25,'pp port max capa'!$A$1:$Q$500,2,0)),VLOOKUP($C25,'pp port max capa'!$A$1:$Q$500,2,0),0)</f>
        <v>0</v>
      </c>
      <c r="AZ25" s="24">
        <f>IF(ISNUMBER(VLOOKUP($C25,'pp port max capa'!$A$1:$Q$500,3,0)),VLOOKUP($C25,'pp port max capa'!$A$1:$Q$500,3,0),0)</f>
        <v>0</v>
      </c>
      <c r="BA25" s="24">
        <f>IF(ISNUMBER(VLOOKUP($C25,'pp port max capa'!$A$1:$Q$500,4,0)),VLOOKUP($C25,'pp port max capa'!$A$1:$Q$500,4,0),0)</f>
        <v>0</v>
      </c>
      <c r="BB25" s="24">
        <f>IF(ISNUMBER(VLOOKUP($C25,'pp port max capa'!$A$1:$Q$500,5,0)),VLOOKUP($C25,'pp port max capa'!$A$1:$Q$500,5,0),0)</f>
        <v>0</v>
      </c>
      <c r="BC25" s="24">
        <f>IF(ISNUMBER(VLOOKUP($C25,'pp port max capa'!$A$1:$Q$500,6,0)),VLOOKUP($C25,'pp port max capa'!$A$1:$Q$500,6,0),0)</f>
        <v>0</v>
      </c>
      <c r="BD25" s="24">
        <f>IF(ISNUMBER(VLOOKUP($C25,'pp port max capa'!$A$1:$Q$500,7,0)),VLOOKUP($C25,'pp port max capa'!$A$1:$Q$500,7,0),0)</f>
        <v>0</v>
      </c>
      <c r="BE25" s="24">
        <f>IF(ISNUMBER(VLOOKUP($C25,'pp port max capa'!$A$1:$Q$500,8,0)),VLOOKUP($C25,'pp port max capa'!$A$1:$Q$500,8,0),0)</f>
        <v>0</v>
      </c>
      <c r="BF25" s="24">
        <f>IF(ISNUMBER(VLOOKUP($C25,'pp port max capa'!$A$1:$Q$500,9,0)),VLOOKUP($C25,'pp port max capa'!$A$1:$Q$500,9,0),0)</f>
        <v>0</v>
      </c>
      <c r="BG25" s="24">
        <f>IF(ISNUMBER(VLOOKUP($C25,'pp port max capa'!$A$1:$Q$500,10,0)),VLOOKUP($C25,'pp port max capa'!$A$1:$Q$500,10,0),0)</f>
        <v>0</v>
      </c>
      <c r="BH25" s="24">
        <f>IF(ISNUMBER(VLOOKUP($C25,'pp port max capa'!$A$1:$Q$500,11,0)),VLOOKUP($C25,'pp port max capa'!$A$1:$Q$500,11,0),0)</f>
        <v>0</v>
      </c>
      <c r="BI25" s="24">
        <f>IF(ISNUMBER(VLOOKUP($C25,'pp port max capa'!$A$1:$Q$500,12,0)),VLOOKUP($C25,'pp port max capa'!$A$1:$Q$500,12,0),0)</f>
        <v>0</v>
      </c>
      <c r="BJ25" s="24">
        <f>IF(ISNUMBER(VLOOKUP($C25,'pp port max capa'!$A$1:$Q$500,13,0)),VLOOKUP($C25,'pp port max capa'!$A$1:$Q$500,13,0),0)</f>
        <v>0</v>
      </c>
      <c r="BK25" s="24">
        <f>IF(ISNUMBER(VLOOKUP($C25,'pp port max capa'!$A$1:$Q$500,14,0)),VLOOKUP($C25,'pp port max capa'!$A$1:$Q$500,14,0),0)</f>
        <v>0</v>
      </c>
      <c r="BL25" s="24">
        <f>IF(ISNUMBER(VLOOKUP($C25,'pp port max capa'!$A$1:$Q$500,15,0)),VLOOKUP($C25,'pp port max capa'!$A$1:$Q$500,15,0),0)</f>
        <v>0</v>
      </c>
      <c r="BM25" s="24">
        <f>IF(ISNUMBER(VLOOKUP($C25,'pp port max capa'!$A$1:$Q$500,16,0)),VLOOKUP($C25,'pp port max capa'!$A$1:$Q$500,16,0),0)</f>
        <v>0</v>
      </c>
      <c r="BN25" s="24">
        <f>IF(ISNUMBER(VLOOKUP($C25,'pp port max capa'!$A$1:$Q$500,17,0)),VLOOKUP($C25,'pp port max capa'!$A$1:$Q$500,17,0),0)</f>
        <v>0</v>
      </c>
      <c r="BO25" s="22">
        <f>IF(ISNUMBER(VLOOKUP($C25,'stpl port max capa'!$A$1:$Q$500,2,0)),VLOOKUP($C25,'stpl port max capa'!$A$1:$Q$500,2,0),0)</f>
        <v>0</v>
      </c>
      <c r="BP25" s="22">
        <f>IF(ISNUMBER(VLOOKUP($C25,'stpl port max capa'!$A$1:$Q$500,3,0)),VLOOKUP($C25,'stpl port max capa'!$A$1:$Q$500,3,0),0)</f>
        <v>0</v>
      </c>
      <c r="BQ25" s="22">
        <f>IF(ISNUMBER(VLOOKUP($C25,'stpl port max capa'!$A$1:$Q$500,4,0)),VLOOKUP($C25,'stpl port max capa'!$A$1:$Q$500,4,0),0)</f>
        <v>0</v>
      </c>
      <c r="BR25" s="22">
        <f>IF(ISNUMBER(VLOOKUP($C25,'stpl port max capa'!$A$1:$Q$500,5,0)),VLOOKUP($C25,'stpl port max capa'!$A$1:$Q$500,5,0),0)</f>
        <v>0</v>
      </c>
      <c r="BS25" s="22">
        <f>IF(ISNUMBER(VLOOKUP($C25,'stpl port max capa'!$A$1:$Q$500,6,0)),VLOOKUP($C25,'stpl port max capa'!$A$1:$Q$500,6,0),0)</f>
        <v>0</v>
      </c>
      <c r="BT25" s="22">
        <f>IF(ISNUMBER(VLOOKUP($C25,'stpl port max capa'!$A$1:$Q$500,7,0)),VLOOKUP($C25,'stpl port max capa'!$A$1:$Q$500,7,0),0)</f>
        <v>0</v>
      </c>
      <c r="BU25" s="22">
        <f>IF(ISNUMBER(VLOOKUP($C25,'stpl port max capa'!$A$1:$Q$500,8,0)),VLOOKUP($C25,'stpl port max capa'!$A$1:$Q$500,8,0),0)</f>
        <v>0</v>
      </c>
      <c r="BV25" s="22">
        <f>IF(ISNUMBER(VLOOKUP($C25,'stpl port max capa'!$A$1:$Q$500,9,0)),VLOOKUP($C25,'stpl port max capa'!$A$1:$Q$500,9,0),0)</f>
        <v>0</v>
      </c>
      <c r="BW25" s="22">
        <f>IF(ISNUMBER(VLOOKUP($C25,'stpl port max capa'!$A$1:$Q$500,10,0)),VLOOKUP($C25,'stpl port max capa'!$A$1:$Q$500,10,0),0)</f>
        <v>0</v>
      </c>
      <c r="BX25" s="22">
        <f>IF(ISNUMBER(VLOOKUP($C25,'stpl port max capa'!$A$1:$Q$500,11,0)),VLOOKUP($C25,'stpl port max capa'!$A$1:$Q$500,11,0),0)</f>
        <v>0</v>
      </c>
      <c r="BY25" s="22">
        <f>IF(ISNUMBER(VLOOKUP($C25,'stpl port max capa'!$A$1:$Q$500,12,0)),VLOOKUP($C25,'stpl port max capa'!$A$1:$Q$500,12,0),0)</f>
        <v>0</v>
      </c>
      <c r="BZ25" s="22">
        <f>IF(ISNUMBER(VLOOKUP($C25,'stpl port max capa'!$A$1:$Q$500,13,0)),VLOOKUP($C25,'stpl port max capa'!$A$1:$Q$500,13,0),0)</f>
        <v>0</v>
      </c>
      <c r="CA25" s="22">
        <f>IF(ISNUMBER(VLOOKUP($C25,'stpl port max capa'!$A$1:$Q$500,14,0)),VLOOKUP($C25,'stpl port max capa'!$A$1:$Q$500,14,0),0)</f>
        <v>0</v>
      </c>
      <c r="CB25" s="22">
        <f>IF(ISNUMBER(VLOOKUP($C25,'stpl port max capa'!$A$1:$Q$500,15,0)),VLOOKUP($C25,'stpl port max capa'!$A$1:$Q$500,15,0),0)</f>
        <v>0</v>
      </c>
      <c r="CC25" s="22">
        <f>IF(ISNUMBER(VLOOKUP($C25,'stpl port max capa'!$A$1:$Q$500,16,0)),VLOOKUP($C25,'stpl port max capa'!$A$1:$Q$500,16,0),0)</f>
        <v>0</v>
      </c>
      <c r="CD25" s="22">
        <f>IF(ISNUMBER(VLOOKUP($C25,'stpl port max capa'!$A$1:$Q$500,17,0)),VLOOKUP($C25,'stpl port max capa'!$A$1:$Q$500,17,0),0)</f>
        <v>0</v>
      </c>
    </row>
    <row r="26" spans="1:82" customFormat="1">
      <c r="A26">
        <v>26</v>
      </c>
      <c r="B26" t="s">
        <v>79</v>
      </c>
      <c r="C26" t="s">
        <v>80</v>
      </c>
      <c r="D26" s="15"/>
      <c r="E26" s="15">
        <f t="shared" si="1"/>
        <v>0</v>
      </c>
      <c r="F26" s="16" t="s">
        <v>2972</v>
      </c>
      <c r="G26" t="s">
        <v>972</v>
      </c>
      <c r="H26" t="s">
        <v>986</v>
      </c>
      <c r="I26" t="e">
        <v>#N/A</v>
      </c>
      <c r="J26" t="s">
        <v>81</v>
      </c>
      <c r="K26" s="1">
        <v>22.708476111377401</v>
      </c>
      <c r="L26" s="1">
        <v>114.587278994041</v>
      </c>
      <c r="M26" s="1" t="str">
        <f>VLOOKUP($F26,'[1]capi for highway network'!$D$1:$L$36,3,0)</f>
        <v>capi Guangdong</v>
      </c>
      <c r="N26" s="1">
        <f>VLOOKUP($F26,'[1]capi for highway network'!$D$1:$L$36,7,0)</f>
        <v>23.129110000000001</v>
      </c>
      <c r="O26" s="1">
        <f>VLOOKUP($F26,'[1]capi for highway network'!$D$1:$L$36,8,0)</f>
        <v>113.264385</v>
      </c>
      <c r="P26" s="13">
        <f t="shared" si="2"/>
        <v>0</v>
      </c>
      <c r="Q26" s="13">
        <f t="shared" si="3"/>
        <v>0</v>
      </c>
      <c r="R26" s="13">
        <f t="shared" si="4"/>
        <v>0</v>
      </c>
      <c r="S26" s="13">
        <f t="shared" si="5"/>
        <v>0</v>
      </c>
      <c r="T26" s="13">
        <f t="shared" si="6"/>
        <v>3.956728</v>
      </c>
      <c r="U26" s="13">
        <f t="shared" si="7"/>
        <v>4.9545440000000003</v>
      </c>
      <c r="V26" s="13">
        <f t="shared" si="8"/>
        <v>4.9545440000000003</v>
      </c>
      <c r="W26" s="13">
        <f t="shared" si="9"/>
        <v>4.9545440000000003</v>
      </c>
      <c r="X26" s="13">
        <f t="shared" si="10"/>
        <v>4.9545440000000003</v>
      </c>
      <c r="Y26" s="13">
        <f t="shared" si="11"/>
        <v>4.9545440000000003</v>
      </c>
      <c r="Z26" s="13">
        <f t="shared" si="12"/>
        <v>4.9545440000000003</v>
      </c>
      <c r="AA26" s="13">
        <f t="shared" si="13"/>
        <v>4.9545440000000003</v>
      </c>
      <c r="AB26" s="13">
        <f t="shared" si="14"/>
        <v>4.9545440000000003</v>
      </c>
      <c r="AC26" s="13">
        <f t="shared" si="15"/>
        <v>4.9545440000000003</v>
      </c>
      <c r="AD26" s="13">
        <f t="shared" si="16"/>
        <v>4.9545440000000003</v>
      </c>
      <c r="AE26" s="13">
        <f t="shared" si="17"/>
        <v>4.9545440000000003</v>
      </c>
      <c r="AF26">
        <f t="shared" si="18"/>
        <v>1</v>
      </c>
      <c r="AI26" s="26">
        <f>IF(ISNUMBER(VLOOKUP($B26,'kpler max capa'!$A$1:$Q$263,2,0)),VLOOKUP($B26,'kpler max capa'!$A$1:$Q$263,2,0),0)</f>
        <v>0</v>
      </c>
      <c r="AJ26" s="26">
        <f>IF(ISNUMBER(VLOOKUP($B26,'kpler max capa'!$A$1:$Q$263,3,0)),VLOOKUP($B26,'kpler max capa'!$A$1:$Q$263,3,0),0)</f>
        <v>0</v>
      </c>
      <c r="AK26" s="26">
        <f>IF(ISNUMBER(VLOOKUP($B26,'kpler max capa'!$A$1:$Q$263,4,0)),VLOOKUP($B26,'kpler max capa'!$A$1:$Q$263,4,0),0)</f>
        <v>0</v>
      </c>
      <c r="AL26" s="26">
        <f>IF(ISNUMBER(VLOOKUP($B26,'kpler max capa'!$A$1:$Q$263,5,0)),VLOOKUP($B26,'kpler max capa'!$A$1:$Q$263,5,0),0)</f>
        <v>0</v>
      </c>
      <c r="AM26" s="26">
        <f>IF(ISNUMBER(VLOOKUP($B26,'kpler max capa'!$A$1:$Q$263,6,0)),VLOOKUP($B26,'kpler max capa'!$A$1:$Q$263,6,0),0)</f>
        <v>3.956728</v>
      </c>
      <c r="AN26" s="26">
        <f>IF(ISNUMBER(VLOOKUP($B26,'kpler max capa'!$A$1:$Q$263,7,0)),VLOOKUP($B26,'kpler max capa'!$A$1:$Q$263,7,0),0)</f>
        <v>4.9545440000000003</v>
      </c>
      <c r="AO26" s="26">
        <f>IF(ISNUMBER(VLOOKUP($B26,'kpler max capa'!$A$1:$Q$263,8,0)),VLOOKUP($B26,'kpler max capa'!$A$1:$Q$263,8,0),0)</f>
        <v>4.9545440000000003</v>
      </c>
      <c r="AP26" s="26">
        <f>IF(ISNUMBER(VLOOKUP($B26,'kpler max capa'!$A$1:$Q$263,8,0)),VLOOKUP($B26,'kpler max capa'!$A$1:$Q$263,9,0),0)</f>
        <v>4.9545440000000003</v>
      </c>
      <c r="AQ26" s="26">
        <f>IF(ISNUMBER(VLOOKUP($B26,'kpler max capa'!$A$1:$Q$263,8,0)),VLOOKUP($B26,'kpler max capa'!$A$1:$Q$263,10,0),0)</f>
        <v>4.9545440000000003</v>
      </c>
      <c r="AR26" s="26">
        <f>IF(ISNUMBER(VLOOKUP($B26,'kpler max capa'!$A$1:$Q$263,8,0)),VLOOKUP($B26,'kpler max capa'!$A$1:$Q$263,11,0),0)</f>
        <v>4.9545440000000003</v>
      </c>
      <c r="AS26" s="26">
        <f>IF(ISNUMBER(VLOOKUP($B26,'kpler max capa'!$A$1:$Q$263,9,0)),VLOOKUP($B26,'kpler max capa'!$A$1:$Q$263,12,0),0)</f>
        <v>4.9545440000000003</v>
      </c>
      <c r="AT26" s="26">
        <f>IF(ISNUMBER(VLOOKUP($B26,'kpler max capa'!$A$1:$Q$263,9,0)),VLOOKUP($B26,'kpler max capa'!$A$1:$Q$263,13,0),0)</f>
        <v>4.9545440000000003</v>
      </c>
      <c r="AU26" s="26">
        <f>IF(ISNUMBER(VLOOKUP($B26,'kpler max capa'!$A$1:$Q$263,9,0)),VLOOKUP($B26,'kpler max capa'!$A$1:$Q$263,14,0),0)</f>
        <v>4.9545440000000003</v>
      </c>
      <c r="AV26" s="26">
        <f>IF(ISNUMBER(VLOOKUP($B26,'kpler max capa'!$A$1:$Q$263,9,0)),VLOOKUP($B26,'kpler max capa'!$A$1:$Q$263,15,0),0)</f>
        <v>4.9545440000000003</v>
      </c>
      <c r="AW26" s="26">
        <f>IF(ISNUMBER(VLOOKUP($B26,'kpler max capa'!$A$1:$Q$263,9,0)),VLOOKUP($B26,'kpler max capa'!$A$1:$Q$263,16,0),0)</f>
        <v>4.9545440000000003</v>
      </c>
      <c r="AX26" s="26">
        <f>IF(ISNUMBER(VLOOKUP($B26,'kpler max capa'!$A$1:$Q$263,10,0)),VLOOKUP($B26,'kpler max capa'!$A$1:$Q$263,17,0),0)</f>
        <v>4.9545440000000003</v>
      </c>
      <c r="AY26" s="24">
        <f>IF(ISNUMBER(VLOOKUP($C26,'pp port max capa'!$A$1:$Q$500,2,0)),VLOOKUP($C26,'pp port max capa'!$A$1:$Q$500,2,0),0)</f>
        <v>0</v>
      </c>
      <c r="AZ26" s="24">
        <f>IF(ISNUMBER(VLOOKUP($C26,'pp port max capa'!$A$1:$Q$500,3,0)),VLOOKUP($C26,'pp port max capa'!$A$1:$Q$500,3,0),0)</f>
        <v>0</v>
      </c>
      <c r="BA26" s="24">
        <f>IF(ISNUMBER(VLOOKUP($C26,'pp port max capa'!$A$1:$Q$500,4,0)),VLOOKUP($C26,'pp port max capa'!$A$1:$Q$500,4,0),0)</f>
        <v>0</v>
      </c>
      <c r="BB26" s="24">
        <f>IF(ISNUMBER(VLOOKUP($C26,'pp port max capa'!$A$1:$Q$500,5,0)),VLOOKUP($C26,'pp port max capa'!$A$1:$Q$500,5,0),0)</f>
        <v>0</v>
      </c>
      <c r="BC26" s="24">
        <f>IF(ISNUMBER(VLOOKUP($C26,'pp port max capa'!$A$1:$Q$500,6,0)),VLOOKUP($C26,'pp port max capa'!$A$1:$Q$500,6,0),0)</f>
        <v>0</v>
      </c>
      <c r="BD26" s="24">
        <f>IF(ISNUMBER(VLOOKUP($C26,'pp port max capa'!$A$1:$Q$500,7,0)),VLOOKUP($C26,'pp port max capa'!$A$1:$Q$500,7,0),0)</f>
        <v>0</v>
      </c>
      <c r="BE26" s="24">
        <f>IF(ISNUMBER(VLOOKUP($C26,'pp port max capa'!$A$1:$Q$500,8,0)),VLOOKUP($C26,'pp port max capa'!$A$1:$Q$500,8,0),0)</f>
        <v>0</v>
      </c>
      <c r="BF26" s="24">
        <f>IF(ISNUMBER(VLOOKUP($C26,'pp port max capa'!$A$1:$Q$500,9,0)),VLOOKUP($C26,'pp port max capa'!$A$1:$Q$500,9,0),0)</f>
        <v>0</v>
      </c>
      <c r="BG26" s="24">
        <f>IF(ISNUMBER(VLOOKUP($C26,'pp port max capa'!$A$1:$Q$500,10,0)),VLOOKUP($C26,'pp port max capa'!$A$1:$Q$500,10,0),0)</f>
        <v>0</v>
      </c>
      <c r="BH26" s="24">
        <f>IF(ISNUMBER(VLOOKUP($C26,'pp port max capa'!$A$1:$Q$500,11,0)),VLOOKUP($C26,'pp port max capa'!$A$1:$Q$500,11,0),0)</f>
        <v>0</v>
      </c>
      <c r="BI26" s="24">
        <f>IF(ISNUMBER(VLOOKUP($C26,'pp port max capa'!$A$1:$Q$500,12,0)),VLOOKUP($C26,'pp port max capa'!$A$1:$Q$500,12,0),0)</f>
        <v>0</v>
      </c>
      <c r="BJ26" s="24">
        <f>IF(ISNUMBER(VLOOKUP($C26,'pp port max capa'!$A$1:$Q$500,13,0)),VLOOKUP($C26,'pp port max capa'!$A$1:$Q$500,13,0),0)</f>
        <v>0</v>
      </c>
      <c r="BK26" s="24">
        <f>IF(ISNUMBER(VLOOKUP($C26,'pp port max capa'!$A$1:$Q$500,14,0)),VLOOKUP($C26,'pp port max capa'!$A$1:$Q$500,14,0),0)</f>
        <v>0</v>
      </c>
      <c r="BL26" s="24">
        <f>IF(ISNUMBER(VLOOKUP($C26,'pp port max capa'!$A$1:$Q$500,15,0)),VLOOKUP($C26,'pp port max capa'!$A$1:$Q$500,15,0),0)</f>
        <v>0</v>
      </c>
      <c r="BM26" s="24">
        <f>IF(ISNUMBER(VLOOKUP($C26,'pp port max capa'!$A$1:$Q$500,16,0)),VLOOKUP($C26,'pp port max capa'!$A$1:$Q$500,16,0),0)</f>
        <v>0</v>
      </c>
      <c r="BN26" s="24">
        <f>IF(ISNUMBER(VLOOKUP($C26,'pp port max capa'!$A$1:$Q$500,17,0)),VLOOKUP($C26,'pp port max capa'!$A$1:$Q$500,17,0),0)</f>
        <v>0</v>
      </c>
      <c r="BO26" s="22">
        <f>IF(ISNUMBER(VLOOKUP($C26,'stpl port max capa'!$A$1:$Q$500,2,0)),VLOOKUP($C26,'stpl port max capa'!$A$1:$Q$500,2,0),0)</f>
        <v>0</v>
      </c>
      <c r="BP26" s="22">
        <f>IF(ISNUMBER(VLOOKUP($C26,'stpl port max capa'!$A$1:$Q$500,3,0)),VLOOKUP($C26,'stpl port max capa'!$A$1:$Q$500,3,0),0)</f>
        <v>0</v>
      </c>
      <c r="BQ26" s="22">
        <f>IF(ISNUMBER(VLOOKUP($C26,'stpl port max capa'!$A$1:$Q$500,4,0)),VLOOKUP($C26,'stpl port max capa'!$A$1:$Q$500,4,0),0)</f>
        <v>0</v>
      </c>
      <c r="BR26" s="22">
        <f>IF(ISNUMBER(VLOOKUP($C26,'stpl port max capa'!$A$1:$Q$500,5,0)),VLOOKUP($C26,'stpl port max capa'!$A$1:$Q$500,5,0),0)</f>
        <v>0</v>
      </c>
      <c r="BS26" s="22">
        <f>IF(ISNUMBER(VLOOKUP($C26,'stpl port max capa'!$A$1:$Q$500,6,0)),VLOOKUP($C26,'stpl port max capa'!$A$1:$Q$500,6,0),0)</f>
        <v>0</v>
      </c>
      <c r="BT26" s="22">
        <f>IF(ISNUMBER(VLOOKUP($C26,'stpl port max capa'!$A$1:$Q$500,7,0)),VLOOKUP($C26,'stpl port max capa'!$A$1:$Q$500,7,0),0)</f>
        <v>0</v>
      </c>
      <c r="BU26" s="22">
        <f>IF(ISNUMBER(VLOOKUP($C26,'stpl port max capa'!$A$1:$Q$500,8,0)),VLOOKUP($C26,'stpl port max capa'!$A$1:$Q$500,8,0),0)</f>
        <v>0</v>
      </c>
      <c r="BV26" s="22">
        <f>IF(ISNUMBER(VLOOKUP($C26,'stpl port max capa'!$A$1:$Q$500,9,0)),VLOOKUP($C26,'stpl port max capa'!$A$1:$Q$500,9,0),0)</f>
        <v>0</v>
      </c>
      <c r="BW26" s="22">
        <f>IF(ISNUMBER(VLOOKUP($C26,'stpl port max capa'!$A$1:$Q$500,10,0)),VLOOKUP($C26,'stpl port max capa'!$A$1:$Q$500,10,0),0)</f>
        <v>0</v>
      </c>
      <c r="BX26" s="22">
        <f>IF(ISNUMBER(VLOOKUP($C26,'stpl port max capa'!$A$1:$Q$500,11,0)),VLOOKUP($C26,'stpl port max capa'!$A$1:$Q$500,11,0),0)</f>
        <v>0</v>
      </c>
      <c r="BY26" s="22">
        <f>IF(ISNUMBER(VLOOKUP($C26,'stpl port max capa'!$A$1:$Q$500,12,0)),VLOOKUP($C26,'stpl port max capa'!$A$1:$Q$500,12,0),0)</f>
        <v>0</v>
      </c>
      <c r="BZ26" s="22">
        <f>IF(ISNUMBER(VLOOKUP($C26,'stpl port max capa'!$A$1:$Q$500,13,0)),VLOOKUP($C26,'stpl port max capa'!$A$1:$Q$500,13,0),0)</f>
        <v>0</v>
      </c>
      <c r="CA26" s="22">
        <f>IF(ISNUMBER(VLOOKUP($C26,'stpl port max capa'!$A$1:$Q$500,14,0)),VLOOKUP($C26,'stpl port max capa'!$A$1:$Q$500,14,0),0)</f>
        <v>0</v>
      </c>
      <c r="CB26" s="22">
        <f>IF(ISNUMBER(VLOOKUP($C26,'stpl port max capa'!$A$1:$Q$500,15,0)),VLOOKUP($C26,'stpl port max capa'!$A$1:$Q$500,15,0),0)</f>
        <v>0</v>
      </c>
      <c r="CC26" s="22">
        <f>IF(ISNUMBER(VLOOKUP($C26,'stpl port max capa'!$A$1:$Q$500,16,0)),VLOOKUP($C26,'stpl port max capa'!$A$1:$Q$500,16,0),0)</f>
        <v>0</v>
      </c>
      <c r="CD26" s="22">
        <f>IF(ISNUMBER(VLOOKUP($C26,'stpl port max capa'!$A$1:$Q$500,17,0)),VLOOKUP($C26,'stpl port max capa'!$A$1:$Q$500,17,0),0)</f>
        <v>0</v>
      </c>
    </row>
    <row r="27" spans="1:82" customFormat="1">
      <c r="A27">
        <v>27</v>
      </c>
      <c r="B27" t="s">
        <v>82</v>
      </c>
      <c r="C27" t="s">
        <v>83</v>
      </c>
      <c r="D27" s="15" t="s">
        <v>1202</v>
      </c>
      <c r="E27" s="15">
        <f t="shared" si="1"/>
        <v>1</v>
      </c>
      <c r="F27" s="16" t="s">
        <v>2975</v>
      </c>
      <c r="G27" t="s">
        <v>972</v>
      </c>
      <c r="H27" t="s">
        <v>987</v>
      </c>
      <c r="I27" t="s">
        <v>2943</v>
      </c>
      <c r="J27" t="s">
        <v>84</v>
      </c>
      <c r="K27" s="1">
        <v>21.594915969144701</v>
      </c>
      <c r="L27" s="1">
        <v>108.39008497575399</v>
      </c>
      <c r="M27" s="1" t="str">
        <f>VLOOKUP($F27,'[1]capi for highway network'!$D$1:$L$36,3,0)</f>
        <v>capi Guangxi</v>
      </c>
      <c r="N27" s="1">
        <f>VLOOKUP($F27,'[1]capi for highway network'!$D$1:$L$36,7,0)</f>
        <v>22.817001999999999</v>
      </c>
      <c r="O27" s="1">
        <f>VLOOKUP($F27,'[1]capi for highway network'!$D$1:$L$36,8,0)</f>
        <v>108.36654299999999</v>
      </c>
      <c r="P27" s="13">
        <f t="shared" si="2"/>
        <v>17.469248049774194</v>
      </c>
      <c r="Q27" s="13">
        <f t="shared" si="3"/>
        <v>17.469248049774194</v>
      </c>
      <c r="R27" s="13">
        <f t="shared" si="4"/>
        <v>22.593193467408604</v>
      </c>
      <c r="S27" s="13">
        <f t="shared" si="5"/>
        <v>22.593193467408604</v>
      </c>
      <c r="T27" s="13">
        <f t="shared" si="6"/>
        <v>22.593193467408604</v>
      </c>
      <c r="U27" s="13">
        <f t="shared" si="7"/>
        <v>40.233193467408604</v>
      </c>
      <c r="V27" s="13">
        <f t="shared" si="8"/>
        <v>40.233193467408604</v>
      </c>
      <c r="W27" s="13">
        <f t="shared" si="9"/>
        <v>40.233193467408604</v>
      </c>
      <c r="X27" s="13">
        <f t="shared" si="10"/>
        <v>40.233193467408604</v>
      </c>
      <c r="Y27" s="13">
        <f t="shared" si="11"/>
        <v>40.233193467408604</v>
      </c>
      <c r="Z27" s="13">
        <f t="shared" si="12"/>
        <v>40.233193467408604</v>
      </c>
      <c r="AA27" s="13">
        <f t="shared" si="13"/>
        <v>40.233193467408604</v>
      </c>
      <c r="AB27" s="13">
        <f t="shared" si="14"/>
        <v>40.233193467408604</v>
      </c>
      <c r="AC27" s="13">
        <f t="shared" si="15"/>
        <v>40.233193467408604</v>
      </c>
      <c r="AD27" s="13">
        <f t="shared" si="16"/>
        <v>40.233193467408604</v>
      </c>
      <c r="AE27" s="13">
        <f t="shared" si="17"/>
        <v>40.233193467408604</v>
      </c>
      <c r="AF27">
        <f t="shared" si="18"/>
        <v>1</v>
      </c>
      <c r="AI27" s="26">
        <f>IF(ISNUMBER(VLOOKUP($B27,'kpler max capa'!$A$1:$Q$263,2,0)),VLOOKUP($B27,'kpler max capa'!$A$1:$Q$263,2,0),0)</f>
        <v>2.3746320000000001</v>
      </c>
      <c r="AJ27" s="26">
        <f>IF(ISNUMBER(VLOOKUP($B27,'kpler max capa'!$A$1:$Q$263,3,0)),VLOOKUP($B27,'kpler max capa'!$A$1:$Q$263,3,0),0)</f>
        <v>2.3746320000000001</v>
      </c>
      <c r="AK27" s="26">
        <f>IF(ISNUMBER(VLOOKUP($B27,'kpler max capa'!$A$1:$Q$263,4,0)),VLOOKUP($B27,'kpler max capa'!$A$1:$Q$263,4,0),0)</f>
        <v>2.3746320000000001</v>
      </c>
      <c r="AL27" s="26">
        <f>IF(ISNUMBER(VLOOKUP($B27,'kpler max capa'!$A$1:$Q$263,5,0)),VLOOKUP($B27,'kpler max capa'!$A$1:$Q$263,5,0),0)</f>
        <v>2.3746320000000001</v>
      </c>
      <c r="AM27" s="26">
        <f>IF(ISNUMBER(VLOOKUP($B27,'kpler max capa'!$A$1:$Q$263,6,0)),VLOOKUP($B27,'kpler max capa'!$A$1:$Q$263,6,0),0)</f>
        <v>6.57986</v>
      </c>
      <c r="AN27" s="26">
        <f>IF(ISNUMBER(VLOOKUP($B27,'kpler max capa'!$A$1:$Q$263,7,0)),VLOOKUP($B27,'kpler max capa'!$A$1:$Q$263,7,0),0)</f>
        <v>6.57986</v>
      </c>
      <c r="AO27" s="26">
        <f>IF(ISNUMBER(VLOOKUP($B27,'kpler max capa'!$A$1:$Q$263,8,0)),VLOOKUP($B27,'kpler max capa'!$A$1:$Q$263,8,0),0)</f>
        <v>6.57986</v>
      </c>
      <c r="AP27" s="26">
        <f>IF(ISNUMBER(VLOOKUP($B27,'kpler max capa'!$A$1:$Q$263,8,0)),VLOOKUP($B27,'kpler max capa'!$A$1:$Q$263,9,0),0)</f>
        <v>6.57986</v>
      </c>
      <c r="AQ27" s="26">
        <f>IF(ISNUMBER(VLOOKUP($B27,'kpler max capa'!$A$1:$Q$263,8,0)),VLOOKUP($B27,'kpler max capa'!$A$1:$Q$263,10,0),0)</f>
        <v>6.57986</v>
      </c>
      <c r="AR27" s="26">
        <f>IF(ISNUMBER(VLOOKUP($B27,'kpler max capa'!$A$1:$Q$263,8,0)),VLOOKUP($B27,'kpler max capa'!$A$1:$Q$263,11,0),0)</f>
        <v>6.57986</v>
      </c>
      <c r="AS27" s="26">
        <f>IF(ISNUMBER(VLOOKUP($B27,'kpler max capa'!$A$1:$Q$263,9,0)),VLOOKUP($B27,'kpler max capa'!$A$1:$Q$263,12,0),0)</f>
        <v>6.57986</v>
      </c>
      <c r="AT27" s="26">
        <f>IF(ISNUMBER(VLOOKUP($B27,'kpler max capa'!$A$1:$Q$263,9,0)),VLOOKUP($B27,'kpler max capa'!$A$1:$Q$263,13,0),0)</f>
        <v>6.57986</v>
      </c>
      <c r="AU27" s="26">
        <f>IF(ISNUMBER(VLOOKUP($B27,'kpler max capa'!$A$1:$Q$263,9,0)),VLOOKUP($B27,'kpler max capa'!$A$1:$Q$263,14,0),0)</f>
        <v>6.57986</v>
      </c>
      <c r="AV27" s="26">
        <f>IF(ISNUMBER(VLOOKUP($B27,'kpler max capa'!$A$1:$Q$263,9,0)),VLOOKUP($B27,'kpler max capa'!$A$1:$Q$263,15,0),0)</f>
        <v>6.57986</v>
      </c>
      <c r="AW27" s="26">
        <f>IF(ISNUMBER(VLOOKUP($B27,'kpler max capa'!$A$1:$Q$263,9,0)),VLOOKUP($B27,'kpler max capa'!$A$1:$Q$263,16,0),0)</f>
        <v>6.57986</v>
      </c>
      <c r="AX27" s="26">
        <f>IF(ISNUMBER(VLOOKUP($B27,'kpler max capa'!$A$1:$Q$263,10,0)),VLOOKUP($B27,'kpler max capa'!$A$1:$Q$263,17,0),0)</f>
        <v>6.57986</v>
      </c>
      <c r="AY27" s="24">
        <f>IF(ISNUMBER(VLOOKUP($C27,'pp port max capa'!$A$1:$Q$500,2,0)),VLOOKUP($C27,'pp port max capa'!$A$1:$Q$500,2,0),0)</f>
        <v>5.4692480497741931</v>
      </c>
      <c r="AZ27" s="24">
        <f>IF(ISNUMBER(VLOOKUP($C27,'pp port max capa'!$A$1:$Q$500,3,0)),VLOOKUP($C27,'pp port max capa'!$A$1:$Q$500,3,0),0)</f>
        <v>5.4692480497741931</v>
      </c>
      <c r="BA27" s="24">
        <f>IF(ISNUMBER(VLOOKUP($C27,'pp port max capa'!$A$1:$Q$500,4,0)),VLOOKUP($C27,'pp port max capa'!$A$1:$Q$500,4,0),0)</f>
        <v>10.593193467408602</v>
      </c>
      <c r="BB27" s="24">
        <f>IF(ISNUMBER(VLOOKUP($C27,'pp port max capa'!$A$1:$Q$500,5,0)),VLOOKUP($C27,'pp port max capa'!$A$1:$Q$500,5,0),0)</f>
        <v>10.593193467408602</v>
      </c>
      <c r="BC27" s="24">
        <f>IF(ISNUMBER(VLOOKUP($C27,'pp port max capa'!$A$1:$Q$500,6,0)),VLOOKUP($C27,'pp port max capa'!$A$1:$Q$500,6,0),0)</f>
        <v>10.593193467408602</v>
      </c>
      <c r="BD27" s="24">
        <f>IF(ISNUMBER(VLOOKUP($C27,'pp port max capa'!$A$1:$Q$500,7,0)),VLOOKUP($C27,'pp port max capa'!$A$1:$Q$500,7,0),0)</f>
        <v>10.593193467408602</v>
      </c>
      <c r="BE27" s="24">
        <f>IF(ISNUMBER(VLOOKUP($C27,'pp port max capa'!$A$1:$Q$500,8,0)),VLOOKUP($C27,'pp port max capa'!$A$1:$Q$500,8,0),0)</f>
        <v>10.593193467408602</v>
      </c>
      <c r="BF27" s="24">
        <f>IF(ISNUMBER(VLOOKUP($C27,'pp port max capa'!$A$1:$Q$500,9,0)),VLOOKUP($C27,'pp port max capa'!$A$1:$Q$500,9,0),0)</f>
        <v>10.593193467408602</v>
      </c>
      <c r="BG27" s="24">
        <f>IF(ISNUMBER(VLOOKUP($C27,'pp port max capa'!$A$1:$Q$500,10,0)),VLOOKUP($C27,'pp port max capa'!$A$1:$Q$500,10,0),0)</f>
        <v>10.593193467408602</v>
      </c>
      <c r="BH27" s="24">
        <f>IF(ISNUMBER(VLOOKUP($C27,'pp port max capa'!$A$1:$Q$500,11,0)),VLOOKUP($C27,'pp port max capa'!$A$1:$Q$500,11,0),0)</f>
        <v>10.593193467408602</v>
      </c>
      <c r="BI27" s="24">
        <f>IF(ISNUMBER(VLOOKUP($C27,'pp port max capa'!$A$1:$Q$500,12,0)),VLOOKUP($C27,'pp port max capa'!$A$1:$Q$500,12,0),0)</f>
        <v>10.593193467408602</v>
      </c>
      <c r="BJ27" s="24">
        <f>IF(ISNUMBER(VLOOKUP($C27,'pp port max capa'!$A$1:$Q$500,13,0)),VLOOKUP($C27,'pp port max capa'!$A$1:$Q$500,13,0),0)</f>
        <v>10.593193467408602</v>
      </c>
      <c r="BK27" s="24">
        <f>IF(ISNUMBER(VLOOKUP($C27,'pp port max capa'!$A$1:$Q$500,14,0)),VLOOKUP($C27,'pp port max capa'!$A$1:$Q$500,14,0),0)</f>
        <v>10.593193467408602</v>
      </c>
      <c r="BL27" s="24">
        <f>IF(ISNUMBER(VLOOKUP($C27,'pp port max capa'!$A$1:$Q$500,15,0)),VLOOKUP($C27,'pp port max capa'!$A$1:$Q$500,15,0),0)</f>
        <v>10.593193467408602</v>
      </c>
      <c r="BM27" s="24">
        <f>IF(ISNUMBER(VLOOKUP($C27,'pp port max capa'!$A$1:$Q$500,16,0)),VLOOKUP($C27,'pp port max capa'!$A$1:$Q$500,16,0),0)</f>
        <v>10.593193467408602</v>
      </c>
      <c r="BN27" s="24">
        <f>IF(ISNUMBER(VLOOKUP($C27,'pp port max capa'!$A$1:$Q$500,17,0)),VLOOKUP($C27,'pp port max capa'!$A$1:$Q$500,17,0),0)</f>
        <v>10.593193467408602</v>
      </c>
      <c r="BO27" s="22">
        <f>IF(ISNUMBER(VLOOKUP($C27,'stpl port max capa'!$A$1:$Q$500,2,0)),VLOOKUP($C27,'stpl port max capa'!$A$1:$Q$500,2,0),0)</f>
        <v>12</v>
      </c>
      <c r="BP27" s="22">
        <f>IF(ISNUMBER(VLOOKUP($C27,'stpl port max capa'!$A$1:$Q$500,3,0)),VLOOKUP($C27,'stpl port max capa'!$A$1:$Q$500,3,0),0)</f>
        <v>12</v>
      </c>
      <c r="BQ27" s="22">
        <f>IF(ISNUMBER(VLOOKUP($C27,'stpl port max capa'!$A$1:$Q$500,4,0)),VLOOKUP($C27,'stpl port max capa'!$A$1:$Q$500,4,0),0)</f>
        <v>12</v>
      </c>
      <c r="BR27" s="22">
        <f>IF(ISNUMBER(VLOOKUP($C27,'stpl port max capa'!$A$1:$Q$500,5,0)),VLOOKUP($C27,'stpl port max capa'!$A$1:$Q$500,5,0),0)</f>
        <v>12</v>
      </c>
      <c r="BS27" s="22">
        <f>IF(ISNUMBER(VLOOKUP($C27,'stpl port max capa'!$A$1:$Q$500,6,0)),VLOOKUP($C27,'stpl port max capa'!$A$1:$Q$500,6,0),0)</f>
        <v>12</v>
      </c>
      <c r="BT27" s="22">
        <f>IF(ISNUMBER(VLOOKUP($C27,'stpl port max capa'!$A$1:$Q$500,7,0)),VLOOKUP($C27,'stpl port max capa'!$A$1:$Q$500,7,0),0)</f>
        <v>29.64</v>
      </c>
      <c r="BU27" s="22">
        <f>IF(ISNUMBER(VLOOKUP($C27,'stpl port max capa'!$A$1:$Q$500,8,0)),VLOOKUP($C27,'stpl port max capa'!$A$1:$Q$500,8,0),0)</f>
        <v>29.64</v>
      </c>
      <c r="BV27" s="22">
        <f>IF(ISNUMBER(VLOOKUP($C27,'stpl port max capa'!$A$1:$Q$500,9,0)),VLOOKUP($C27,'stpl port max capa'!$A$1:$Q$500,9,0),0)</f>
        <v>29.64</v>
      </c>
      <c r="BW27" s="22">
        <f>IF(ISNUMBER(VLOOKUP($C27,'stpl port max capa'!$A$1:$Q$500,10,0)),VLOOKUP($C27,'stpl port max capa'!$A$1:$Q$500,10,0),0)</f>
        <v>29.64</v>
      </c>
      <c r="BX27" s="22">
        <f>IF(ISNUMBER(VLOOKUP($C27,'stpl port max capa'!$A$1:$Q$500,11,0)),VLOOKUP($C27,'stpl port max capa'!$A$1:$Q$500,11,0),0)</f>
        <v>29.64</v>
      </c>
      <c r="BY27" s="22">
        <f>IF(ISNUMBER(VLOOKUP($C27,'stpl port max capa'!$A$1:$Q$500,12,0)),VLOOKUP($C27,'stpl port max capa'!$A$1:$Q$500,12,0),0)</f>
        <v>29.64</v>
      </c>
      <c r="BZ27" s="22">
        <f>IF(ISNUMBER(VLOOKUP($C27,'stpl port max capa'!$A$1:$Q$500,13,0)),VLOOKUP($C27,'stpl port max capa'!$A$1:$Q$500,13,0),0)</f>
        <v>29.64</v>
      </c>
      <c r="CA27" s="22">
        <f>IF(ISNUMBER(VLOOKUP($C27,'stpl port max capa'!$A$1:$Q$500,14,0)),VLOOKUP($C27,'stpl port max capa'!$A$1:$Q$500,14,0),0)</f>
        <v>29.64</v>
      </c>
      <c r="CB27" s="22">
        <f>IF(ISNUMBER(VLOOKUP($C27,'stpl port max capa'!$A$1:$Q$500,15,0)),VLOOKUP($C27,'stpl port max capa'!$A$1:$Q$500,15,0),0)</f>
        <v>29.64</v>
      </c>
      <c r="CC27" s="22">
        <f>IF(ISNUMBER(VLOOKUP($C27,'stpl port max capa'!$A$1:$Q$500,16,0)),VLOOKUP($C27,'stpl port max capa'!$A$1:$Q$500,16,0),0)</f>
        <v>29.64</v>
      </c>
      <c r="CD27" s="22">
        <f>IF(ISNUMBER(VLOOKUP($C27,'stpl port max capa'!$A$1:$Q$500,17,0)),VLOOKUP($C27,'stpl port max capa'!$A$1:$Q$500,17,0),0)</f>
        <v>29.64</v>
      </c>
    </row>
    <row r="28" spans="1:82" customFormat="1">
      <c r="A28">
        <v>28</v>
      </c>
      <c r="B28" t="s">
        <v>85</v>
      </c>
      <c r="C28" t="s">
        <v>86</v>
      </c>
      <c r="D28" s="15" t="s">
        <v>1203</v>
      </c>
      <c r="E28" s="15">
        <f t="shared" si="1"/>
        <v>1</v>
      </c>
      <c r="F28" s="16" t="s">
        <v>2977</v>
      </c>
      <c r="G28" t="s">
        <v>973</v>
      </c>
      <c r="H28" t="s">
        <v>975</v>
      </c>
      <c r="I28" t="s">
        <v>2943</v>
      </c>
      <c r="J28" t="s">
        <v>87</v>
      </c>
      <c r="K28" s="1">
        <v>31.967334645594601</v>
      </c>
      <c r="L28" s="1">
        <v>119.993627939614</v>
      </c>
      <c r="M28" s="1" t="str">
        <f>VLOOKUP($F28,'[1]capi for highway network'!$D$1:$L$36,3,0)</f>
        <v>capi Jiangsu</v>
      </c>
      <c r="N28" s="1">
        <f>VLOOKUP($F28,'[1]capi for highway network'!$D$1:$L$36,7,0)</f>
        <v>32.060254999999998</v>
      </c>
      <c r="O28" s="1">
        <f>VLOOKUP($F28,'[1]capi for highway network'!$D$1:$L$36,8,0)</f>
        <v>118.79687699999999</v>
      </c>
      <c r="P28" s="13">
        <f t="shared" si="2"/>
        <v>5.4692480497741931</v>
      </c>
      <c r="Q28" s="13">
        <f t="shared" si="3"/>
        <v>5.4692480497741931</v>
      </c>
      <c r="R28" s="13">
        <f t="shared" si="4"/>
        <v>5.4692480497741931</v>
      </c>
      <c r="S28" s="13">
        <f t="shared" si="5"/>
        <v>5.4692480497741931</v>
      </c>
      <c r="T28" s="13">
        <f t="shared" si="6"/>
        <v>5.4692480497741931</v>
      </c>
      <c r="U28" s="13">
        <f t="shared" si="7"/>
        <v>5.4692480497741931</v>
      </c>
      <c r="V28" s="13">
        <f t="shared" si="8"/>
        <v>5.4692480497741931</v>
      </c>
      <c r="W28" s="13">
        <f t="shared" si="9"/>
        <v>5.4692480497741931</v>
      </c>
      <c r="X28" s="13">
        <f t="shared" si="10"/>
        <v>5.4692480497741931</v>
      </c>
      <c r="Y28" s="13">
        <f t="shared" si="11"/>
        <v>5.4692480497741931</v>
      </c>
      <c r="Z28" s="13">
        <f t="shared" si="12"/>
        <v>5.4692480497741931</v>
      </c>
      <c r="AA28" s="13">
        <f t="shared" si="13"/>
        <v>5.4692480497741931</v>
      </c>
      <c r="AB28" s="13">
        <f t="shared" si="14"/>
        <v>5.4692480497741931</v>
      </c>
      <c r="AC28" s="13">
        <f t="shared" si="15"/>
        <v>5.4692480497741931</v>
      </c>
      <c r="AD28" s="13">
        <f t="shared" si="16"/>
        <v>5.4692480497741931</v>
      </c>
      <c r="AE28" s="13">
        <f t="shared" si="17"/>
        <v>5.4692480497741931</v>
      </c>
      <c r="AF28">
        <f t="shared" si="18"/>
        <v>1</v>
      </c>
      <c r="AI28" s="26">
        <f>IF(ISNUMBER(VLOOKUP($B28,'kpler max capa'!$A$1:$Q$263,2,0)),VLOOKUP($B28,'kpler max capa'!$A$1:$Q$263,2,0),0)</f>
        <v>2.8103039999999999</v>
      </c>
      <c r="AJ28" s="26">
        <f>IF(ISNUMBER(VLOOKUP($B28,'kpler max capa'!$A$1:$Q$263,3,0)),VLOOKUP($B28,'kpler max capa'!$A$1:$Q$263,3,0),0)</f>
        <v>2.8103039999999999</v>
      </c>
      <c r="AK28" s="26">
        <f>IF(ISNUMBER(VLOOKUP($B28,'kpler max capa'!$A$1:$Q$263,4,0)),VLOOKUP($B28,'kpler max capa'!$A$1:$Q$263,4,0),0)</f>
        <v>2.8103039999999999</v>
      </c>
      <c r="AL28" s="26">
        <f>IF(ISNUMBER(VLOOKUP($B28,'kpler max capa'!$A$1:$Q$263,5,0)),VLOOKUP($B28,'kpler max capa'!$A$1:$Q$263,5,0),0)</f>
        <v>2.9269880000000001</v>
      </c>
      <c r="AM28" s="26">
        <f>IF(ISNUMBER(VLOOKUP($B28,'kpler max capa'!$A$1:$Q$263,6,0)),VLOOKUP($B28,'kpler max capa'!$A$1:$Q$263,6,0),0)</f>
        <v>4.2140959999999996</v>
      </c>
      <c r="AN28" s="26">
        <f>IF(ISNUMBER(VLOOKUP($B28,'kpler max capa'!$A$1:$Q$263,7,0)),VLOOKUP($B28,'kpler max capa'!$A$1:$Q$263,7,0),0)</f>
        <v>4.4001039999999998</v>
      </c>
      <c r="AO28" s="26">
        <f>IF(ISNUMBER(VLOOKUP($B28,'kpler max capa'!$A$1:$Q$263,8,0)),VLOOKUP($B28,'kpler max capa'!$A$1:$Q$263,8,0),0)</f>
        <v>4.4001039999999998</v>
      </c>
      <c r="AP28" s="26">
        <f>IF(ISNUMBER(VLOOKUP($B28,'kpler max capa'!$A$1:$Q$263,8,0)),VLOOKUP($B28,'kpler max capa'!$A$1:$Q$263,9,0),0)</f>
        <v>4.4001039999999998</v>
      </c>
      <c r="AQ28" s="26">
        <f>IF(ISNUMBER(VLOOKUP($B28,'kpler max capa'!$A$1:$Q$263,8,0)),VLOOKUP($B28,'kpler max capa'!$A$1:$Q$263,10,0),0)</f>
        <v>4.4001039999999998</v>
      </c>
      <c r="AR28" s="26">
        <f>IF(ISNUMBER(VLOOKUP($B28,'kpler max capa'!$A$1:$Q$263,8,0)),VLOOKUP($B28,'kpler max capa'!$A$1:$Q$263,11,0),0)</f>
        <v>4.4001039999999998</v>
      </c>
      <c r="AS28" s="26">
        <f>IF(ISNUMBER(VLOOKUP($B28,'kpler max capa'!$A$1:$Q$263,9,0)),VLOOKUP($B28,'kpler max capa'!$A$1:$Q$263,12,0),0)</f>
        <v>4.4001039999999998</v>
      </c>
      <c r="AT28" s="26">
        <f>IF(ISNUMBER(VLOOKUP($B28,'kpler max capa'!$A$1:$Q$263,9,0)),VLOOKUP($B28,'kpler max capa'!$A$1:$Q$263,13,0),0)</f>
        <v>4.4001039999999998</v>
      </c>
      <c r="AU28" s="26">
        <f>IF(ISNUMBER(VLOOKUP($B28,'kpler max capa'!$A$1:$Q$263,9,0)),VLOOKUP($B28,'kpler max capa'!$A$1:$Q$263,14,0),0)</f>
        <v>4.4001039999999998</v>
      </c>
      <c r="AV28" s="26">
        <f>IF(ISNUMBER(VLOOKUP($B28,'kpler max capa'!$A$1:$Q$263,9,0)),VLOOKUP($B28,'kpler max capa'!$A$1:$Q$263,15,0),0)</f>
        <v>4.4001039999999998</v>
      </c>
      <c r="AW28" s="26">
        <f>IF(ISNUMBER(VLOOKUP($B28,'kpler max capa'!$A$1:$Q$263,9,0)),VLOOKUP($B28,'kpler max capa'!$A$1:$Q$263,16,0),0)</f>
        <v>4.4001039999999998</v>
      </c>
      <c r="AX28" s="26">
        <f>IF(ISNUMBER(VLOOKUP($B28,'kpler max capa'!$A$1:$Q$263,10,0)),VLOOKUP($B28,'kpler max capa'!$A$1:$Q$263,17,0),0)</f>
        <v>4.4001039999999998</v>
      </c>
      <c r="AY28" s="24">
        <f>IF(ISNUMBER(VLOOKUP($C28,'pp port max capa'!$A$1:$Q$500,2,0)),VLOOKUP($C28,'pp port max capa'!$A$1:$Q$500,2,0),0)</f>
        <v>5.4692480497741931</v>
      </c>
      <c r="AZ28" s="24">
        <f>IF(ISNUMBER(VLOOKUP($C28,'pp port max capa'!$A$1:$Q$500,3,0)),VLOOKUP($C28,'pp port max capa'!$A$1:$Q$500,3,0),0)</f>
        <v>5.4692480497741931</v>
      </c>
      <c r="BA28" s="24">
        <f>IF(ISNUMBER(VLOOKUP($C28,'pp port max capa'!$A$1:$Q$500,4,0)),VLOOKUP($C28,'pp port max capa'!$A$1:$Q$500,4,0),0)</f>
        <v>5.4692480497741931</v>
      </c>
      <c r="BB28" s="24">
        <f>IF(ISNUMBER(VLOOKUP($C28,'pp port max capa'!$A$1:$Q$500,5,0)),VLOOKUP($C28,'pp port max capa'!$A$1:$Q$500,5,0),0)</f>
        <v>5.4692480497741931</v>
      </c>
      <c r="BC28" s="24">
        <f>IF(ISNUMBER(VLOOKUP($C28,'pp port max capa'!$A$1:$Q$500,6,0)),VLOOKUP($C28,'pp port max capa'!$A$1:$Q$500,6,0),0)</f>
        <v>5.4692480497741931</v>
      </c>
      <c r="BD28" s="24">
        <f>IF(ISNUMBER(VLOOKUP($C28,'pp port max capa'!$A$1:$Q$500,7,0)),VLOOKUP($C28,'pp port max capa'!$A$1:$Q$500,7,0),0)</f>
        <v>5.4692480497741931</v>
      </c>
      <c r="BE28" s="24">
        <f>IF(ISNUMBER(VLOOKUP($C28,'pp port max capa'!$A$1:$Q$500,8,0)),VLOOKUP($C28,'pp port max capa'!$A$1:$Q$500,8,0),0)</f>
        <v>5.4692480497741931</v>
      </c>
      <c r="BF28" s="24">
        <f>IF(ISNUMBER(VLOOKUP($C28,'pp port max capa'!$A$1:$Q$500,9,0)),VLOOKUP($C28,'pp port max capa'!$A$1:$Q$500,9,0),0)</f>
        <v>5.4692480497741931</v>
      </c>
      <c r="BG28" s="24">
        <f>IF(ISNUMBER(VLOOKUP($C28,'pp port max capa'!$A$1:$Q$500,10,0)),VLOOKUP($C28,'pp port max capa'!$A$1:$Q$500,10,0),0)</f>
        <v>5.4692480497741931</v>
      </c>
      <c r="BH28" s="24">
        <f>IF(ISNUMBER(VLOOKUP($C28,'pp port max capa'!$A$1:$Q$500,11,0)),VLOOKUP($C28,'pp port max capa'!$A$1:$Q$500,11,0),0)</f>
        <v>5.4692480497741931</v>
      </c>
      <c r="BI28" s="24">
        <f>IF(ISNUMBER(VLOOKUP($C28,'pp port max capa'!$A$1:$Q$500,12,0)),VLOOKUP($C28,'pp port max capa'!$A$1:$Q$500,12,0),0)</f>
        <v>5.4692480497741931</v>
      </c>
      <c r="BJ28" s="24">
        <f>IF(ISNUMBER(VLOOKUP($C28,'pp port max capa'!$A$1:$Q$500,13,0)),VLOOKUP($C28,'pp port max capa'!$A$1:$Q$500,13,0),0)</f>
        <v>5.4692480497741931</v>
      </c>
      <c r="BK28" s="24">
        <f>IF(ISNUMBER(VLOOKUP($C28,'pp port max capa'!$A$1:$Q$500,14,0)),VLOOKUP($C28,'pp port max capa'!$A$1:$Q$500,14,0),0)</f>
        <v>5.4692480497741931</v>
      </c>
      <c r="BL28" s="24">
        <f>IF(ISNUMBER(VLOOKUP($C28,'pp port max capa'!$A$1:$Q$500,15,0)),VLOOKUP($C28,'pp port max capa'!$A$1:$Q$500,15,0),0)</f>
        <v>5.4692480497741931</v>
      </c>
      <c r="BM28" s="24">
        <f>IF(ISNUMBER(VLOOKUP($C28,'pp port max capa'!$A$1:$Q$500,16,0)),VLOOKUP($C28,'pp port max capa'!$A$1:$Q$500,16,0),0)</f>
        <v>5.4692480497741931</v>
      </c>
      <c r="BN28" s="24">
        <f>IF(ISNUMBER(VLOOKUP($C28,'pp port max capa'!$A$1:$Q$500,17,0)),VLOOKUP($C28,'pp port max capa'!$A$1:$Q$500,17,0),0)</f>
        <v>5.4692480497741931</v>
      </c>
      <c r="BO28" s="22">
        <f>IF(ISNUMBER(VLOOKUP($C28,'stpl port max capa'!$A$1:$Q$500,2,0)),VLOOKUP($C28,'stpl port max capa'!$A$1:$Q$500,2,0),0)</f>
        <v>0</v>
      </c>
      <c r="BP28" s="22">
        <f>IF(ISNUMBER(VLOOKUP($C28,'stpl port max capa'!$A$1:$Q$500,3,0)),VLOOKUP($C28,'stpl port max capa'!$A$1:$Q$500,3,0),0)</f>
        <v>0</v>
      </c>
      <c r="BQ28" s="22">
        <f>IF(ISNUMBER(VLOOKUP($C28,'stpl port max capa'!$A$1:$Q$500,4,0)),VLOOKUP($C28,'stpl port max capa'!$A$1:$Q$500,4,0),0)</f>
        <v>0</v>
      </c>
      <c r="BR28" s="22">
        <f>IF(ISNUMBER(VLOOKUP($C28,'stpl port max capa'!$A$1:$Q$500,5,0)),VLOOKUP($C28,'stpl port max capa'!$A$1:$Q$500,5,0),0)</f>
        <v>0</v>
      </c>
      <c r="BS28" s="22">
        <f>IF(ISNUMBER(VLOOKUP($C28,'stpl port max capa'!$A$1:$Q$500,6,0)),VLOOKUP($C28,'stpl port max capa'!$A$1:$Q$500,6,0),0)</f>
        <v>0</v>
      </c>
      <c r="BT28" s="22">
        <f>IF(ISNUMBER(VLOOKUP($C28,'stpl port max capa'!$A$1:$Q$500,7,0)),VLOOKUP($C28,'stpl port max capa'!$A$1:$Q$500,7,0),0)</f>
        <v>0</v>
      </c>
      <c r="BU28" s="22">
        <f>IF(ISNUMBER(VLOOKUP($C28,'stpl port max capa'!$A$1:$Q$500,8,0)),VLOOKUP($C28,'stpl port max capa'!$A$1:$Q$500,8,0),0)</f>
        <v>0</v>
      </c>
      <c r="BV28" s="22">
        <f>IF(ISNUMBER(VLOOKUP($C28,'stpl port max capa'!$A$1:$Q$500,9,0)),VLOOKUP($C28,'stpl port max capa'!$A$1:$Q$500,9,0),0)</f>
        <v>0</v>
      </c>
      <c r="BW28" s="22">
        <f>IF(ISNUMBER(VLOOKUP($C28,'stpl port max capa'!$A$1:$Q$500,10,0)),VLOOKUP($C28,'stpl port max capa'!$A$1:$Q$500,10,0),0)</f>
        <v>0</v>
      </c>
      <c r="BX28" s="22">
        <f>IF(ISNUMBER(VLOOKUP($C28,'stpl port max capa'!$A$1:$Q$500,11,0)),VLOOKUP($C28,'stpl port max capa'!$A$1:$Q$500,11,0),0)</f>
        <v>0</v>
      </c>
      <c r="BY28" s="22">
        <f>IF(ISNUMBER(VLOOKUP($C28,'stpl port max capa'!$A$1:$Q$500,12,0)),VLOOKUP($C28,'stpl port max capa'!$A$1:$Q$500,12,0),0)</f>
        <v>0</v>
      </c>
      <c r="BZ28" s="22">
        <f>IF(ISNUMBER(VLOOKUP($C28,'stpl port max capa'!$A$1:$Q$500,13,0)),VLOOKUP($C28,'stpl port max capa'!$A$1:$Q$500,13,0),0)</f>
        <v>0</v>
      </c>
      <c r="CA28" s="22">
        <f>IF(ISNUMBER(VLOOKUP($C28,'stpl port max capa'!$A$1:$Q$500,14,0)),VLOOKUP($C28,'stpl port max capa'!$A$1:$Q$500,14,0),0)</f>
        <v>0</v>
      </c>
      <c r="CB28" s="22">
        <f>IF(ISNUMBER(VLOOKUP($C28,'stpl port max capa'!$A$1:$Q$500,15,0)),VLOOKUP($C28,'stpl port max capa'!$A$1:$Q$500,15,0),0)</f>
        <v>0</v>
      </c>
      <c r="CC28" s="22">
        <f>IF(ISNUMBER(VLOOKUP($C28,'stpl port max capa'!$A$1:$Q$500,16,0)),VLOOKUP($C28,'stpl port max capa'!$A$1:$Q$500,16,0),0)</f>
        <v>0</v>
      </c>
      <c r="CD28" s="22">
        <f>IF(ISNUMBER(VLOOKUP($C28,'stpl port max capa'!$A$1:$Q$500,17,0)),VLOOKUP($C28,'stpl port max capa'!$A$1:$Q$500,17,0),0)</f>
        <v>0</v>
      </c>
    </row>
    <row r="29" spans="1:82" customFormat="1">
      <c r="A29">
        <v>29</v>
      </c>
      <c r="B29" t="s">
        <v>88</v>
      </c>
      <c r="C29" t="s">
        <v>89</v>
      </c>
      <c r="D29" s="15"/>
      <c r="E29" s="15">
        <f t="shared" si="1"/>
        <v>0</v>
      </c>
      <c r="F29" s="16" t="s">
        <v>2988</v>
      </c>
      <c r="G29" t="s">
        <v>972</v>
      </c>
      <c r="H29" t="s">
        <v>975</v>
      </c>
      <c r="I29" t="e">
        <v>#N/A</v>
      </c>
      <c r="J29" t="s">
        <v>90</v>
      </c>
      <c r="K29" s="1">
        <v>33.274070513749699</v>
      </c>
      <c r="L29" s="1">
        <v>120.77609246460599</v>
      </c>
      <c r="M29" s="1" t="str">
        <f>VLOOKUP($F29,'[1]capi for highway network'!$D$1:$L$36,3,0)</f>
        <v>capi Jiangsu</v>
      </c>
      <c r="N29" s="1">
        <f>VLOOKUP($F29,'[1]capi for highway network'!$D$1:$L$36,7,0)</f>
        <v>32.060254999999998</v>
      </c>
      <c r="O29" s="1">
        <f>VLOOKUP($F29,'[1]capi for highway network'!$D$1:$L$36,8,0)</f>
        <v>118.79687699999999</v>
      </c>
      <c r="P29" s="13">
        <f t="shared" si="2"/>
        <v>3.84</v>
      </c>
      <c r="Q29" s="13">
        <f t="shared" si="3"/>
        <v>3.84</v>
      </c>
      <c r="R29" s="13">
        <f t="shared" si="4"/>
        <v>3.84</v>
      </c>
      <c r="S29" s="13">
        <f t="shared" si="5"/>
        <v>3.84</v>
      </c>
      <c r="T29" s="13">
        <f t="shared" si="6"/>
        <v>3.84</v>
      </c>
      <c r="U29" s="13">
        <f t="shared" si="7"/>
        <v>3.84</v>
      </c>
      <c r="V29" s="13">
        <f t="shared" si="8"/>
        <v>3.84</v>
      </c>
      <c r="W29" s="13">
        <f t="shared" si="9"/>
        <v>3.84</v>
      </c>
      <c r="X29" s="13">
        <f t="shared" si="10"/>
        <v>3.84</v>
      </c>
      <c r="Y29" s="13">
        <f t="shared" si="11"/>
        <v>3.84</v>
      </c>
      <c r="Z29" s="13">
        <f t="shared" si="12"/>
        <v>3.84</v>
      </c>
      <c r="AA29" s="13">
        <f t="shared" si="13"/>
        <v>3.84</v>
      </c>
      <c r="AB29" s="13">
        <f t="shared" si="14"/>
        <v>3.84</v>
      </c>
      <c r="AC29" s="13">
        <f t="shared" si="15"/>
        <v>3.84</v>
      </c>
      <c r="AD29" s="13">
        <f t="shared" si="16"/>
        <v>3.84</v>
      </c>
      <c r="AE29" s="13">
        <f t="shared" si="17"/>
        <v>3.84</v>
      </c>
      <c r="AF29">
        <f t="shared" si="18"/>
        <v>1</v>
      </c>
      <c r="AI29" s="26">
        <f>IF(ISNUMBER(VLOOKUP($B29,'kpler max capa'!$A$1:$Q$263,2,0)),VLOOKUP($B29,'kpler max capa'!$A$1:$Q$263,2,0),0)</f>
        <v>1.9435199999999999</v>
      </c>
      <c r="AJ29" s="26">
        <f>IF(ISNUMBER(VLOOKUP($B29,'kpler max capa'!$A$1:$Q$263,3,0)),VLOOKUP($B29,'kpler max capa'!$A$1:$Q$263,3,0),0)</f>
        <v>1.9435199999999999</v>
      </c>
      <c r="AK29" s="26">
        <f>IF(ISNUMBER(VLOOKUP($B29,'kpler max capa'!$A$1:$Q$263,4,0)),VLOOKUP($B29,'kpler max capa'!$A$1:$Q$263,4,0),0)</f>
        <v>1.9435199999999999</v>
      </c>
      <c r="AL29" s="26">
        <f>IF(ISNUMBER(VLOOKUP($B29,'kpler max capa'!$A$1:$Q$263,5,0)),VLOOKUP($B29,'kpler max capa'!$A$1:$Q$263,5,0),0)</f>
        <v>1.9435199999999999</v>
      </c>
      <c r="AM29" s="26">
        <f>IF(ISNUMBER(VLOOKUP($B29,'kpler max capa'!$A$1:$Q$263,6,0)),VLOOKUP($B29,'kpler max capa'!$A$1:$Q$263,6,0),0)</f>
        <v>2.2143440000000001</v>
      </c>
      <c r="AN29" s="26">
        <f>IF(ISNUMBER(VLOOKUP($B29,'kpler max capa'!$A$1:$Q$263,7,0)),VLOOKUP($B29,'kpler max capa'!$A$1:$Q$263,7,0),0)</f>
        <v>2.4760520000000001</v>
      </c>
      <c r="AO29" s="26">
        <f>IF(ISNUMBER(VLOOKUP($B29,'kpler max capa'!$A$1:$Q$263,8,0)),VLOOKUP($B29,'kpler max capa'!$A$1:$Q$263,8,0),0)</f>
        <v>2.4760520000000001</v>
      </c>
      <c r="AP29" s="26">
        <f>IF(ISNUMBER(VLOOKUP($B29,'kpler max capa'!$A$1:$Q$263,8,0)),VLOOKUP($B29,'kpler max capa'!$A$1:$Q$263,9,0),0)</f>
        <v>2.4760520000000001</v>
      </c>
      <c r="AQ29" s="26">
        <f>IF(ISNUMBER(VLOOKUP($B29,'kpler max capa'!$A$1:$Q$263,8,0)),VLOOKUP($B29,'kpler max capa'!$A$1:$Q$263,10,0),0)</f>
        <v>2.4760520000000001</v>
      </c>
      <c r="AR29" s="26">
        <f>IF(ISNUMBER(VLOOKUP($B29,'kpler max capa'!$A$1:$Q$263,8,0)),VLOOKUP($B29,'kpler max capa'!$A$1:$Q$263,11,0),0)</f>
        <v>2.4760520000000001</v>
      </c>
      <c r="AS29" s="26">
        <f>IF(ISNUMBER(VLOOKUP($B29,'kpler max capa'!$A$1:$Q$263,9,0)),VLOOKUP($B29,'kpler max capa'!$A$1:$Q$263,12,0),0)</f>
        <v>2.4760520000000001</v>
      </c>
      <c r="AT29" s="26">
        <f>IF(ISNUMBER(VLOOKUP($B29,'kpler max capa'!$A$1:$Q$263,9,0)),VLOOKUP($B29,'kpler max capa'!$A$1:$Q$263,13,0),0)</f>
        <v>2.4760520000000001</v>
      </c>
      <c r="AU29" s="26">
        <f>IF(ISNUMBER(VLOOKUP($B29,'kpler max capa'!$A$1:$Q$263,9,0)),VLOOKUP($B29,'kpler max capa'!$A$1:$Q$263,14,0),0)</f>
        <v>2.4760520000000001</v>
      </c>
      <c r="AV29" s="26">
        <f>IF(ISNUMBER(VLOOKUP($B29,'kpler max capa'!$A$1:$Q$263,9,0)),VLOOKUP($B29,'kpler max capa'!$A$1:$Q$263,15,0),0)</f>
        <v>2.4760520000000001</v>
      </c>
      <c r="AW29" s="26">
        <f>IF(ISNUMBER(VLOOKUP($B29,'kpler max capa'!$A$1:$Q$263,9,0)),VLOOKUP($B29,'kpler max capa'!$A$1:$Q$263,16,0),0)</f>
        <v>2.4760520000000001</v>
      </c>
      <c r="AX29" s="26">
        <f>IF(ISNUMBER(VLOOKUP($B29,'kpler max capa'!$A$1:$Q$263,10,0)),VLOOKUP($B29,'kpler max capa'!$A$1:$Q$263,17,0),0)</f>
        <v>2.4760520000000001</v>
      </c>
      <c r="AY29" s="24">
        <f>IF(ISNUMBER(VLOOKUP($C29,'pp port max capa'!$A$1:$Q$500,2,0)),VLOOKUP($C29,'pp port max capa'!$A$1:$Q$500,2,0),0)</f>
        <v>0</v>
      </c>
      <c r="AZ29" s="24">
        <f>IF(ISNUMBER(VLOOKUP($C29,'pp port max capa'!$A$1:$Q$500,3,0)),VLOOKUP($C29,'pp port max capa'!$A$1:$Q$500,3,0),0)</f>
        <v>0</v>
      </c>
      <c r="BA29" s="24">
        <f>IF(ISNUMBER(VLOOKUP($C29,'pp port max capa'!$A$1:$Q$500,4,0)),VLOOKUP($C29,'pp port max capa'!$A$1:$Q$500,4,0),0)</f>
        <v>0</v>
      </c>
      <c r="BB29" s="24">
        <f>IF(ISNUMBER(VLOOKUP($C29,'pp port max capa'!$A$1:$Q$500,5,0)),VLOOKUP($C29,'pp port max capa'!$A$1:$Q$500,5,0),0)</f>
        <v>0</v>
      </c>
      <c r="BC29" s="24">
        <f>IF(ISNUMBER(VLOOKUP($C29,'pp port max capa'!$A$1:$Q$500,6,0)),VLOOKUP($C29,'pp port max capa'!$A$1:$Q$500,6,0),0)</f>
        <v>0</v>
      </c>
      <c r="BD29" s="24">
        <f>IF(ISNUMBER(VLOOKUP($C29,'pp port max capa'!$A$1:$Q$500,7,0)),VLOOKUP($C29,'pp port max capa'!$A$1:$Q$500,7,0),0)</f>
        <v>0</v>
      </c>
      <c r="BE29" s="24">
        <f>IF(ISNUMBER(VLOOKUP($C29,'pp port max capa'!$A$1:$Q$500,8,0)),VLOOKUP($C29,'pp port max capa'!$A$1:$Q$500,8,0),0)</f>
        <v>0</v>
      </c>
      <c r="BF29" s="24">
        <f>IF(ISNUMBER(VLOOKUP($C29,'pp port max capa'!$A$1:$Q$500,9,0)),VLOOKUP($C29,'pp port max capa'!$A$1:$Q$500,9,0),0)</f>
        <v>0</v>
      </c>
      <c r="BG29" s="24">
        <f>IF(ISNUMBER(VLOOKUP($C29,'pp port max capa'!$A$1:$Q$500,10,0)),VLOOKUP($C29,'pp port max capa'!$A$1:$Q$500,10,0),0)</f>
        <v>0</v>
      </c>
      <c r="BH29" s="24">
        <f>IF(ISNUMBER(VLOOKUP($C29,'pp port max capa'!$A$1:$Q$500,11,0)),VLOOKUP($C29,'pp port max capa'!$A$1:$Q$500,11,0),0)</f>
        <v>0</v>
      </c>
      <c r="BI29" s="24">
        <f>IF(ISNUMBER(VLOOKUP($C29,'pp port max capa'!$A$1:$Q$500,12,0)),VLOOKUP($C29,'pp port max capa'!$A$1:$Q$500,12,0),0)</f>
        <v>0</v>
      </c>
      <c r="BJ29" s="24">
        <f>IF(ISNUMBER(VLOOKUP($C29,'pp port max capa'!$A$1:$Q$500,13,0)),VLOOKUP($C29,'pp port max capa'!$A$1:$Q$500,13,0),0)</f>
        <v>0</v>
      </c>
      <c r="BK29" s="24">
        <f>IF(ISNUMBER(VLOOKUP($C29,'pp port max capa'!$A$1:$Q$500,14,0)),VLOOKUP($C29,'pp port max capa'!$A$1:$Q$500,14,0),0)</f>
        <v>0</v>
      </c>
      <c r="BL29" s="24">
        <f>IF(ISNUMBER(VLOOKUP($C29,'pp port max capa'!$A$1:$Q$500,15,0)),VLOOKUP($C29,'pp port max capa'!$A$1:$Q$500,15,0),0)</f>
        <v>0</v>
      </c>
      <c r="BM29" s="24">
        <f>IF(ISNUMBER(VLOOKUP($C29,'pp port max capa'!$A$1:$Q$500,16,0)),VLOOKUP($C29,'pp port max capa'!$A$1:$Q$500,16,0),0)</f>
        <v>0</v>
      </c>
      <c r="BN29" s="24">
        <f>IF(ISNUMBER(VLOOKUP($C29,'pp port max capa'!$A$1:$Q$500,17,0)),VLOOKUP($C29,'pp port max capa'!$A$1:$Q$500,17,0),0)</f>
        <v>0</v>
      </c>
      <c r="BO29" s="22">
        <f>IF(ISNUMBER(VLOOKUP($C29,'stpl port max capa'!$A$1:$Q$500,2,0)),VLOOKUP($C29,'stpl port max capa'!$A$1:$Q$500,2,0),0)</f>
        <v>3.84</v>
      </c>
      <c r="BP29" s="22">
        <f>IF(ISNUMBER(VLOOKUP($C29,'stpl port max capa'!$A$1:$Q$500,3,0)),VLOOKUP($C29,'stpl port max capa'!$A$1:$Q$500,3,0),0)</f>
        <v>3.84</v>
      </c>
      <c r="BQ29" s="22">
        <f>IF(ISNUMBER(VLOOKUP($C29,'stpl port max capa'!$A$1:$Q$500,4,0)),VLOOKUP($C29,'stpl port max capa'!$A$1:$Q$500,4,0),0)</f>
        <v>3.84</v>
      </c>
      <c r="BR29" s="22">
        <f>IF(ISNUMBER(VLOOKUP($C29,'stpl port max capa'!$A$1:$Q$500,5,0)),VLOOKUP($C29,'stpl port max capa'!$A$1:$Q$500,5,0),0)</f>
        <v>3.84</v>
      </c>
      <c r="BS29" s="22">
        <f>IF(ISNUMBER(VLOOKUP($C29,'stpl port max capa'!$A$1:$Q$500,6,0)),VLOOKUP($C29,'stpl port max capa'!$A$1:$Q$500,6,0),0)</f>
        <v>3.84</v>
      </c>
      <c r="BT29" s="22">
        <f>IF(ISNUMBER(VLOOKUP($C29,'stpl port max capa'!$A$1:$Q$500,7,0)),VLOOKUP($C29,'stpl port max capa'!$A$1:$Q$500,7,0),0)</f>
        <v>3.84</v>
      </c>
      <c r="BU29" s="22">
        <f>IF(ISNUMBER(VLOOKUP($C29,'stpl port max capa'!$A$1:$Q$500,8,0)),VLOOKUP($C29,'stpl port max capa'!$A$1:$Q$500,8,0),0)</f>
        <v>3.84</v>
      </c>
      <c r="BV29" s="22">
        <f>IF(ISNUMBER(VLOOKUP($C29,'stpl port max capa'!$A$1:$Q$500,9,0)),VLOOKUP($C29,'stpl port max capa'!$A$1:$Q$500,9,0),0)</f>
        <v>3.84</v>
      </c>
      <c r="BW29" s="22">
        <f>IF(ISNUMBER(VLOOKUP($C29,'stpl port max capa'!$A$1:$Q$500,10,0)),VLOOKUP($C29,'stpl port max capa'!$A$1:$Q$500,10,0),0)</f>
        <v>3.84</v>
      </c>
      <c r="BX29" s="22">
        <f>IF(ISNUMBER(VLOOKUP($C29,'stpl port max capa'!$A$1:$Q$500,11,0)),VLOOKUP($C29,'stpl port max capa'!$A$1:$Q$500,11,0),0)</f>
        <v>3.84</v>
      </c>
      <c r="BY29" s="22">
        <f>IF(ISNUMBER(VLOOKUP($C29,'stpl port max capa'!$A$1:$Q$500,12,0)),VLOOKUP($C29,'stpl port max capa'!$A$1:$Q$500,12,0),0)</f>
        <v>3.84</v>
      </c>
      <c r="BZ29" s="22">
        <f>IF(ISNUMBER(VLOOKUP($C29,'stpl port max capa'!$A$1:$Q$500,13,0)),VLOOKUP($C29,'stpl port max capa'!$A$1:$Q$500,13,0),0)</f>
        <v>3.84</v>
      </c>
      <c r="CA29" s="22">
        <f>IF(ISNUMBER(VLOOKUP($C29,'stpl port max capa'!$A$1:$Q$500,14,0)),VLOOKUP($C29,'stpl port max capa'!$A$1:$Q$500,14,0),0)</f>
        <v>3.84</v>
      </c>
      <c r="CB29" s="22">
        <f>IF(ISNUMBER(VLOOKUP($C29,'stpl port max capa'!$A$1:$Q$500,15,0)),VLOOKUP($C29,'stpl port max capa'!$A$1:$Q$500,15,0),0)</f>
        <v>3.84</v>
      </c>
      <c r="CC29" s="22">
        <f>IF(ISNUMBER(VLOOKUP($C29,'stpl port max capa'!$A$1:$Q$500,16,0)),VLOOKUP($C29,'stpl port max capa'!$A$1:$Q$500,16,0),0)</f>
        <v>3.84</v>
      </c>
      <c r="CD29" s="22">
        <f>IF(ISNUMBER(VLOOKUP($C29,'stpl port max capa'!$A$1:$Q$500,17,0)),VLOOKUP($C29,'stpl port max capa'!$A$1:$Q$500,17,0),0)</f>
        <v>3.84</v>
      </c>
    </row>
    <row r="30" spans="1:82" customFormat="1">
      <c r="A30">
        <v>30</v>
      </c>
      <c r="B30" t="s">
        <v>91</v>
      </c>
      <c r="C30" t="s">
        <v>92</v>
      </c>
      <c r="D30" s="15"/>
      <c r="E30" s="15">
        <f t="shared" si="1"/>
        <v>0</v>
      </c>
      <c r="F30" s="16" t="s">
        <v>2996</v>
      </c>
      <c r="G30" t="s">
        <v>973</v>
      </c>
      <c r="H30" t="s">
        <v>975</v>
      </c>
      <c r="I30" t="e">
        <v>#N/A</v>
      </c>
      <c r="J30" t="s">
        <v>93</v>
      </c>
      <c r="K30" s="1">
        <v>30.898177653679401</v>
      </c>
      <c r="L30" s="1">
        <v>117.750318717062</v>
      </c>
      <c r="M30" s="1" t="str">
        <f>VLOOKUP($F30,'[1]capi for highway network'!$D$1:$L$36,3,0)</f>
        <v>capi Anhui</v>
      </c>
      <c r="N30" s="1">
        <f>VLOOKUP($F30,'[1]capi for highway network'!$D$1:$L$36,7,0)</f>
        <v>31.820591</v>
      </c>
      <c r="O30" s="1">
        <f>VLOOKUP($F30,'[1]capi for highway network'!$D$1:$L$36,8,0)</f>
        <v>117.22721900000001</v>
      </c>
      <c r="P30" s="13">
        <f t="shared" si="2"/>
        <v>0</v>
      </c>
      <c r="Q30" s="13">
        <f t="shared" si="3"/>
        <v>0</v>
      </c>
      <c r="R30" s="13">
        <f t="shared" si="4"/>
        <v>0</v>
      </c>
      <c r="S30" s="13">
        <f t="shared" si="5"/>
        <v>0</v>
      </c>
      <c r="T30" s="13">
        <f t="shared" si="6"/>
        <v>0</v>
      </c>
      <c r="U30" s="13">
        <f t="shared" si="7"/>
        <v>0</v>
      </c>
      <c r="V30" s="13">
        <f t="shared" si="8"/>
        <v>0</v>
      </c>
      <c r="W30" s="13">
        <f t="shared" si="9"/>
        <v>0</v>
      </c>
      <c r="X30" s="13">
        <f t="shared" si="10"/>
        <v>0</v>
      </c>
      <c r="Y30" s="13">
        <f t="shared" si="11"/>
        <v>0</v>
      </c>
      <c r="Z30" s="13">
        <f t="shared" si="12"/>
        <v>0</v>
      </c>
      <c r="AA30" s="13">
        <f t="shared" si="13"/>
        <v>0</v>
      </c>
      <c r="AB30" s="13">
        <f t="shared" si="14"/>
        <v>0</v>
      </c>
      <c r="AC30" s="13">
        <f t="shared" si="15"/>
        <v>0</v>
      </c>
      <c r="AD30" s="13">
        <f t="shared" si="16"/>
        <v>0</v>
      </c>
      <c r="AE30" s="13">
        <f t="shared" si="17"/>
        <v>0</v>
      </c>
      <c r="AF30">
        <f t="shared" si="18"/>
        <v>0</v>
      </c>
      <c r="AG30" t="s">
        <v>2934</v>
      </c>
      <c r="AI30" s="26">
        <f>IF(ISNUMBER(VLOOKUP($B30,'kpler max capa'!$A$1:$Q$263,2,0)),VLOOKUP($B30,'kpler max capa'!$A$1:$Q$263,2,0),0)</f>
        <v>0</v>
      </c>
      <c r="AJ30" s="26">
        <f>IF(ISNUMBER(VLOOKUP($B30,'kpler max capa'!$A$1:$Q$263,3,0)),VLOOKUP($B30,'kpler max capa'!$A$1:$Q$263,3,0),0)</f>
        <v>0</v>
      </c>
      <c r="AK30" s="26">
        <f>IF(ISNUMBER(VLOOKUP($B30,'kpler max capa'!$A$1:$Q$263,4,0)),VLOOKUP($B30,'kpler max capa'!$A$1:$Q$263,4,0),0)</f>
        <v>0</v>
      </c>
      <c r="AL30" s="26">
        <f>IF(ISNUMBER(VLOOKUP($B30,'kpler max capa'!$A$1:$Q$263,5,0)),VLOOKUP($B30,'kpler max capa'!$A$1:$Q$263,5,0),0)</f>
        <v>0</v>
      </c>
      <c r="AM30" s="26">
        <f>IF(ISNUMBER(VLOOKUP($B30,'kpler max capa'!$A$1:$Q$263,6,0)),VLOOKUP($B30,'kpler max capa'!$A$1:$Q$263,6,0),0)</f>
        <v>0</v>
      </c>
      <c r="AN30" s="26">
        <f>IF(ISNUMBER(VLOOKUP($B30,'kpler max capa'!$A$1:$Q$263,7,0)),VLOOKUP($B30,'kpler max capa'!$A$1:$Q$263,7,0),0)</f>
        <v>0</v>
      </c>
      <c r="AO30" s="26">
        <f>IF(ISNUMBER(VLOOKUP($B30,'kpler max capa'!$A$1:$Q$263,8,0)),VLOOKUP($B30,'kpler max capa'!$A$1:$Q$263,8,0),0)</f>
        <v>0</v>
      </c>
      <c r="AP30" s="26">
        <f>IF(ISNUMBER(VLOOKUP($B30,'kpler max capa'!$A$1:$Q$263,8,0)),VLOOKUP($B30,'kpler max capa'!$A$1:$Q$263,9,0),0)</f>
        <v>0</v>
      </c>
      <c r="AQ30" s="26">
        <f>IF(ISNUMBER(VLOOKUP($B30,'kpler max capa'!$A$1:$Q$263,8,0)),VLOOKUP($B30,'kpler max capa'!$A$1:$Q$263,10,0),0)</f>
        <v>0</v>
      </c>
      <c r="AR30" s="26">
        <f>IF(ISNUMBER(VLOOKUP($B30,'kpler max capa'!$A$1:$Q$263,8,0)),VLOOKUP($B30,'kpler max capa'!$A$1:$Q$263,11,0),0)</f>
        <v>0</v>
      </c>
      <c r="AS30" s="26">
        <f>IF(ISNUMBER(VLOOKUP($B30,'kpler max capa'!$A$1:$Q$263,9,0)),VLOOKUP($B30,'kpler max capa'!$A$1:$Q$263,12,0),0)</f>
        <v>0</v>
      </c>
      <c r="AT30" s="26">
        <f>IF(ISNUMBER(VLOOKUP($B30,'kpler max capa'!$A$1:$Q$263,9,0)),VLOOKUP($B30,'kpler max capa'!$A$1:$Q$263,13,0),0)</f>
        <v>0</v>
      </c>
      <c r="AU30" s="26">
        <f>IF(ISNUMBER(VLOOKUP($B30,'kpler max capa'!$A$1:$Q$263,9,0)),VLOOKUP($B30,'kpler max capa'!$A$1:$Q$263,14,0),0)</f>
        <v>0</v>
      </c>
      <c r="AV30" s="26">
        <f>IF(ISNUMBER(VLOOKUP($B30,'kpler max capa'!$A$1:$Q$263,9,0)),VLOOKUP($B30,'kpler max capa'!$A$1:$Q$263,15,0),0)</f>
        <v>0</v>
      </c>
      <c r="AW30" s="26">
        <f>IF(ISNUMBER(VLOOKUP($B30,'kpler max capa'!$A$1:$Q$263,9,0)),VLOOKUP($B30,'kpler max capa'!$A$1:$Q$263,16,0),0)</f>
        <v>0</v>
      </c>
      <c r="AX30" s="26">
        <f>IF(ISNUMBER(VLOOKUP($B30,'kpler max capa'!$A$1:$Q$263,10,0)),VLOOKUP($B30,'kpler max capa'!$A$1:$Q$263,17,0),0)</f>
        <v>0</v>
      </c>
      <c r="AY30" s="24">
        <f>IF(ISNUMBER(VLOOKUP($C30,'pp port max capa'!$A$1:$Q$500,2,0)),VLOOKUP($C30,'pp port max capa'!$A$1:$Q$500,2,0),0)</f>
        <v>0</v>
      </c>
      <c r="AZ30" s="24">
        <f>IF(ISNUMBER(VLOOKUP($C30,'pp port max capa'!$A$1:$Q$500,3,0)),VLOOKUP($C30,'pp port max capa'!$A$1:$Q$500,3,0),0)</f>
        <v>0</v>
      </c>
      <c r="BA30" s="24">
        <f>IF(ISNUMBER(VLOOKUP($C30,'pp port max capa'!$A$1:$Q$500,4,0)),VLOOKUP($C30,'pp port max capa'!$A$1:$Q$500,4,0),0)</f>
        <v>0</v>
      </c>
      <c r="BB30" s="24">
        <f>IF(ISNUMBER(VLOOKUP($C30,'pp port max capa'!$A$1:$Q$500,5,0)),VLOOKUP($C30,'pp port max capa'!$A$1:$Q$500,5,0),0)</f>
        <v>0</v>
      </c>
      <c r="BC30" s="24">
        <f>IF(ISNUMBER(VLOOKUP($C30,'pp port max capa'!$A$1:$Q$500,6,0)),VLOOKUP($C30,'pp port max capa'!$A$1:$Q$500,6,0),0)</f>
        <v>0</v>
      </c>
      <c r="BD30" s="24">
        <f>IF(ISNUMBER(VLOOKUP($C30,'pp port max capa'!$A$1:$Q$500,7,0)),VLOOKUP($C30,'pp port max capa'!$A$1:$Q$500,7,0),0)</f>
        <v>0</v>
      </c>
      <c r="BE30" s="24">
        <f>IF(ISNUMBER(VLOOKUP($C30,'pp port max capa'!$A$1:$Q$500,8,0)),VLOOKUP($C30,'pp port max capa'!$A$1:$Q$500,8,0),0)</f>
        <v>0</v>
      </c>
      <c r="BF30" s="24">
        <f>IF(ISNUMBER(VLOOKUP($C30,'pp port max capa'!$A$1:$Q$500,9,0)),VLOOKUP($C30,'pp port max capa'!$A$1:$Q$500,9,0),0)</f>
        <v>0</v>
      </c>
      <c r="BG30" s="24">
        <f>IF(ISNUMBER(VLOOKUP($C30,'pp port max capa'!$A$1:$Q$500,10,0)),VLOOKUP($C30,'pp port max capa'!$A$1:$Q$500,10,0),0)</f>
        <v>0</v>
      </c>
      <c r="BH30" s="24">
        <f>IF(ISNUMBER(VLOOKUP($C30,'pp port max capa'!$A$1:$Q$500,11,0)),VLOOKUP($C30,'pp port max capa'!$A$1:$Q$500,11,0),0)</f>
        <v>0</v>
      </c>
      <c r="BI30" s="24">
        <f>IF(ISNUMBER(VLOOKUP($C30,'pp port max capa'!$A$1:$Q$500,12,0)),VLOOKUP($C30,'pp port max capa'!$A$1:$Q$500,12,0),0)</f>
        <v>0</v>
      </c>
      <c r="BJ30" s="24">
        <f>IF(ISNUMBER(VLOOKUP($C30,'pp port max capa'!$A$1:$Q$500,13,0)),VLOOKUP($C30,'pp port max capa'!$A$1:$Q$500,13,0),0)</f>
        <v>0</v>
      </c>
      <c r="BK30" s="24">
        <f>IF(ISNUMBER(VLOOKUP($C30,'pp port max capa'!$A$1:$Q$500,14,0)),VLOOKUP($C30,'pp port max capa'!$A$1:$Q$500,14,0),0)</f>
        <v>0</v>
      </c>
      <c r="BL30" s="24">
        <f>IF(ISNUMBER(VLOOKUP($C30,'pp port max capa'!$A$1:$Q$500,15,0)),VLOOKUP($C30,'pp port max capa'!$A$1:$Q$500,15,0),0)</f>
        <v>0</v>
      </c>
      <c r="BM30" s="24">
        <f>IF(ISNUMBER(VLOOKUP($C30,'pp port max capa'!$A$1:$Q$500,16,0)),VLOOKUP($C30,'pp port max capa'!$A$1:$Q$500,16,0),0)</f>
        <v>0</v>
      </c>
      <c r="BN30" s="24">
        <f>IF(ISNUMBER(VLOOKUP($C30,'pp port max capa'!$A$1:$Q$500,17,0)),VLOOKUP($C30,'pp port max capa'!$A$1:$Q$500,17,0),0)</f>
        <v>0</v>
      </c>
      <c r="BO30" s="22">
        <f>IF(ISNUMBER(VLOOKUP($C30,'stpl port max capa'!$A$1:$Q$500,2,0)),VLOOKUP($C30,'stpl port max capa'!$A$1:$Q$500,2,0),0)</f>
        <v>0</v>
      </c>
      <c r="BP30" s="22">
        <f>IF(ISNUMBER(VLOOKUP($C30,'stpl port max capa'!$A$1:$Q$500,3,0)),VLOOKUP($C30,'stpl port max capa'!$A$1:$Q$500,3,0),0)</f>
        <v>0</v>
      </c>
      <c r="BQ30" s="22">
        <f>IF(ISNUMBER(VLOOKUP($C30,'stpl port max capa'!$A$1:$Q$500,4,0)),VLOOKUP($C30,'stpl port max capa'!$A$1:$Q$500,4,0),0)</f>
        <v>0</v>
      </c>
      <c r="BR30" s="22">
        <f>IF(ISNUMBER(VLOOKUP($C30,'stpl port max capa'!$A$1:$Q$500,5,0)),VLOOKUP($C30,'stpl port max capa'!$A$1:$Q$500,5,0),0)</f>
        <v>0</v>
      </c>
      <c r="BS30" s="22">
        <f>IF(ISNUMBER(VLOOKUP($C30,'stpl port max capa'!$A$1:$Q$500,6,0)),VLOOKUP($C30,'stpl port max capa'!$A$1:$Q$500,6,0),0)</f>
        <v>0</v>
      </c>
      <c r="BT30" s="22">
        <f>IF(ISNUMBER(VLOOKUP($C30,'stpl port max capa'!$A$1:$Q$500,7,0)),VLOOKUP($C30,'stpl port max capa'!$A$1:$Q$500,7,0),0)</f>
        <v>0</v>
      </c>
      <c r="BU30" s="22">
        <f>IF(ISNUMBER(VLOOKUP($C30,'stpl port max capa'!$A$1:$Q$500,8,0)),VLOOKUP($C30,'stpl port max capa'!$A$1:$Q$500,8,0),0)</f>
        <v>0</v>
      </c>
      <c r="BV30" s="22">
        <f>IF(ISNUMBER(VLOOKUP($C30,'stpl port max capa'!$A$1:$Q$500,9,0)),VLOOKUP($C30,'stpl port max capa'!$A$1:$Q$500,9,0),0)</f>
        <v>0</v>
      </c>
      <c r="BW30" s="22">
        <f>IF(ISNUMBER(VLOOKUP($C30,'stpl port max capa'!$A$1:$Q$500,10,0)),VLOOKUP($C30,'stpl port max capa'!$A$1:$Q$500,10,0),0)</f>
        <v>0</v>
      </c>
      <c r="BX30" s="22">
        <f>IF(ISNUMBER(VLOOKUP($C30,'stpl port max capa'!$A$1:$Q$500,11,0)),VLOOKUP($C30,'stpl port max capa'!$A$1:$Q$500,11,0),0)</f>
        <v>0</v>
      </c>
      <c r="BY30" s="22">
        <f>IF(ISNUMBER(VLOOKUP($C30,'stpl port max capa'!$A$1:$Q$500,12,0)),VLOOKUP($C30,'stpl port max capa'!$A$1:$Q$500,12,0),0)</f>
        <v>0</v>
      </c>
      <c r="BZ30" s="22">
        <f>IF(ISNUMBER(VLOOKUP($C30,'stpl port max capa'!$A$1:$Q$500,13,0)),VLOOKUP($C30,'stpl port max capa'!$A$1:$Q$500,13,0),0)</f>
        <v>0</v>
      </c>
      <c r="CA30" s="22">
        <f>IF(ISNUMBER(VLOOKUP($C30,'stpl port max capa'!$A$1:$Q$500,14,0)),VLOOKUP($C30,'stpl port max capa'!$A$1:$Q$500,14,0),0)</f>
        <v>0</v>
      </c>
      <c r="CB30" s="22">
        <f>IF(ISNUMBER(VLOOKUP($C30,'stpl port max capa'!$A$1:$Q$500,15,0)),VLOOKUP($C30,'stpl port max capa'!$A$1:$Q$500,15,0),0)</f>
        <v>0</v>
      </c>
      <c r="CC30" s="22">
        <f>IF(ISNUMBER(VLOOKUP($C30,'stpl port max capa'!$A$1:$Q$500,16,0)),VLOOKUP($C30,'stpl port max capa'!$A$1:$Q$500,16,0),0)</f>
        <v>0</v>
      </c>
      <c r="CD30" s="22">
        <f>IF(ISNUMBER(VLOOKUP($C30,'stpl port max capa'!$A$1:$Q$500,17,0)),VLOOKUP($C30,'stpl port max capa'!$A$1:$Q$500,17,0),0)</f>
        <v>0</v>
      </c>
    </row>
    <row r="31" spans="1:82" customFormat="1">
      <c r="A31">
        <v>31</v>
      </c>
      <c r="B31" t="s">
        <v>94</v>
      </c>
      <c r="C31" t="s">
        <v>95</v>
      </c>
      <c r="D31" s="15" t="s">
        <v>1204</v>
      </c>
      <c r="E31" s="15">
        <f t="shared" si="1"/>
        <v>1</v>
      </c>
      <c r="F31" s="16" t="s">
        <v>2974</v>
      </c>
      <c r="G31" t="s">
        <v>972</v>
      </c>
      <c r="H31" t="s">
        <v>980</v>
      </c>
      <c r="I31" t="s">
        <v>2943</v>
      </c>
      <c r="J31" t="s">
        <v>96</v>
      </c>
      <c r="K31" s="1">
        <v>38.952284821542698</v>
      </c>
      <c r="L31" s="1">
        <v>121.87308915667499</v>
      </c>
      <c r="M31" s="1" t="str">
        <f>VLOOKUP($F31,'[1]capi for highway network'!$D$1:$L$36,3,0)</f>
        <v>capi Liaoning</v>
      </c>
      <c r="N31" s="1">
        <f>VLOOKUP($F31,'[1]capi for highway network'!$D$1:$L$36,7,0)</f>
        <v>41.805698999999997</v>
      </c>
      <c r="O31" s="1">
        <f>VLOOKUP($F31,'[1]capi for highway network'!$D$1:$L$36,8,0)</f>
        <v>123.431472</v>
      </c>
      <c r="P31" s="13">
        <f t="shared" si="2"/>
        <v>0.62993466913978491</v>
      </c>
      <c r="Q31" s="13">
        <f t="shared" si="3"/>
        <v>0.62993466913978491</v>
      </c>
      <c r="R31" s="13">
        <f t="shared" si="4"/>
        <v>0.62993466913978491</v>
      </c>
      <c r="S31" s="13">
        <f t="shared" si="5"/>
        <v>0.62993466913978491</v>
      </c>
      <c r="T31" s="13">
        <f t="shared" si="6"/>
        <v>0.62993466913978491</v>
      </c>
      <c r="U31" s="13">
        <f t="shared" si="7"/>
        <v>0.62993466913978491</v>
      </c>
      <c r="V31" s="13">
        <f t="shared" si="8"/>
        <v>0.62993466913978491</v>
      </c>
      <c r="W31" s="13">
        <f t="shared" si="9"/>
        <v>0.62993466913978491</v>
      </c>
      <c r="X31" s="13">
        <f t="shared" si="10"/>
        <v>0.62993466913978491</v>
      </c>
      <c r="Y31" s="13">
        <f t="shared" si="11"/>
        <v>0.62993466913978491</v>
      </c>
      <c r="Z31" s="13">
        <f t="shared" si="12"/>
        <v>0.62993466913978491</v>
      </c>
      <c r="AA31" s="13">
        <f t="shared" si="13"/>
        <v>0.62993466913978491</v>
      </c>
      <c r="AB31" s="13">
        <f t="shared" si="14"/>
        <v>0.62993466913978491</v>
      </c>
      <c r="AC31" s="13">
        <f t="shared" si="15"/>
        <v>0.62993466913978491</v>
      </c>
      <c r="AD31" s="13">
        <f t="shared" si="16"/>
        <v>0.62993466913978491</v>
      </c>
      <c r="AE31" s="13">
        <f t="shared" si="17"/>
        <v>0.62993466913978491</v>
      </c>
      <c r="AF31">
        <f t="shared" si="18"/>
        <v>1</v>
      </c>
      <c r="AI31" s="26">
        <f>IF(ISNUMBER(VLOOKUP($B31,'kpler max capa'!$A$1:$Q$263,2,0)),VLOOKUP($B31,'kpler max capa'!$A$1:$Q$263,2,0),0)</f>
        <v>0</v>
      </c>
      <c r="AJ31" s="26">
        <f>IF(ISNUMBER(VLOOKUP($B31,'kpler max capa'!$A$1:$Q$263,3,0)),VLOOKUP($B31,'kpler max capa'!$A$1:$Q$263,3,0),0)</f>
        <v>0</v>
      </c>
      <c r="AK31" s="26">
        <f>IF(ISNUMBER(VLOOKUP($B31,'kpler max capa'!$A$1:$Q$263,4,0)),VLOOKUP($B31,'kpler max capa'!$A$1:$Q$263,4,0),0)</f>
        <v>0</v>
      </c>
      <c r="AL31" s="26">
        <f>IF(ISNUMBER(VLOOKUP($B31,'kpler max capa'!$A$1:$Q$263,5,0)),VLOOKUP($B31,'kpler max capa'!$A$1:$Q$263,5,0),0)</f>
        <v>0</v>
      </c>
      <c r="AM31" s="26">
        <f>IF(ISNUMBER(VLOOKUP($B31,'kpler max capa'!$A$1:$Q$263,6,0)),VLOOKUP($B31,'kpler max capa'!$A$1:$Q$263,6,0),0)</f>
        <v>0</v>
      </c>
      <c r="AN31" s="26">
        <f>IF(ISNUMBER(VLOOKUP($B31,'kpler max capa'!$A$1:$Q$263,7,0)),VLOOKUP($B31,'kpler max capa'!$A$1:$Q$263,7,0),0)</f>
        <v>0</v>
      </c>
      <c r="AO31" s="26">
        <f>IF(ISNUMBER(VLOOKUP($B31,'kpler max capa'!$A$1:$Q$263,8,0)),VLOOKUP($B31,'kpler max capa'!$A$1:$Q$263,8,0),0)</f>
        <v>0</v>
      </c>
      <c r="AP31" s="26">
        <f>IF(ISNUMBER(VLOOKUP($B31,'kpler max capa'!$A$1:$Q$263,8,0)),VLOOKUP($B31,'kpler max capa'!$A$1:$Q$263,9,0),0)</f>
        <v>0</v>
      </c>
      <c r="AQ31" s="26">
        <f>IF(ISNUMBER(VLOOKUP($B31,'kpler max capa'!$A$1:$Q$263,8,0)),VLOOKUP($B31,'kpler max capa'!$A$1:$Q$263,10,0),0)</f>
        <v>0</v>
      </c>
      <c r="AR31" s="26">
        <f>IF(ISNUMBER(VLOOKUP($B31,'kpler max capa'!$A$1:$Q$263,8,0)),VLOOKUP($B31,'kpler max capa'!$A$1:$Q$263,11,0),0)</f>
        <v>0</v>
      </c>
      <c r="AS31" s="26">
        <f>IF(ISNUMBER(VLOOKUP($B31,'kpler max capa'!$A$1:$Q$263,9,0)),VLOOKUP($B31,'kpler max capa'!$A$1:$Q$263,12,0),0)</f>
        <v>0</v>
      </c>
      <c r="AT31" s="26">
        <f>IF(ISNUMBER(VLOOKUP($B31,'kpler max capa'!$A$1:$Q$263,9,0)),VLOOKUP($B31,'kpler max capa'!$A$1:$Q$263,13,0),0)</f>
        <v>0</v>
      </c>
      <c r="AU31" s="26">
        <f>IF(ISNUMBER(VLOOKUP($B31,'kpler max capa'!$A$1:$Q$263,9,0)),VLOOKUP($B31,'kpler max capa'!$A$1:$Q$263,14,0),0)</f>
        <v>0</v>
      </c>
      <c r="AV31" s="26">
        <f>IF(ISNUMBER(VLOOKUP($B31,'kpler max capa'!$A$1:$Q$263,9,0)),VLOOKUP($B31,'kpler max capa'!$A$1:$Q$263,15,0),0)</f>
        <v>0</v>
      </c>
      <c r="AW31" s="26">
        <f>IF(ISNUMBER(VLOOKUP($B31,'kpler max capa'!$A$1:$Q$263,9,0)),VLOOKUP($B31,'kpler max capa'!$A$1:$Q$263,16,0),0)</f>
        <v>0</v>
      </c>
      <c r="AX31" s="26">
        <f>IF(ISNUMBER(VLOOKUP($B31,'kpler max capa'!$A$1:$Q$263,10,0)),VLOOKUP($B31,'kpler max capa'!$A$1:$Q$263,17,0),0)</f>
        <v>0</v>
      </c>
      <c r="AY31" s="24">
        <f>IF(ISNUMBER(VLOOKUP($C31,'pp port max capa'!$A$1:$Q$500,2,0)),VLOOKUP($C31,'pp port max capa'!$A$1:$Q$500,2,0),0)</f>
        <v>0.62993466913978491</v>
      </c>
      <c r="AZ31" s="24">
        <f>IF(ISNUMBER(VLOOKUP($C31,'pp port max capa'!$A$1:$Q$500,3,0)),VLOOKUP($C31,'pp port max capa'!$A$1:$Q$500,3,0),0)</f>
        <v>0.62993466913978491</v>
      </c>
      <c r="BA31" s="24">
        <f>IF(ISNUMBER(VLOOKUP($C31,'pp port max capa'!$A$1:$Q$500,4,0)),VLOOKUP($C31,'pp port max capa'!$A$1:$Q$500,4,0),0)</f>
        <v>0.62993466913978491</v>
      </c>
      <c r="BB31" s="24">
        <f>IF(ISNUMBER(VLOOKUP($C31,'pp port max capa'!$A$1:$Q$500,5,0)),VLOOKUP($C31,'pp port max capa'!$A$1:$Q$500,5,0),0)</f>
        <v>0.62993466913978491</v>
      </c>
      <c r="BC31" s="24">
        <f>IF(ISNUMBER(VLOOKUP($C31,'pp port max capa'!$A$1:$Q$500,6,0)),VLOOKUP($C31,'pp port max capa'!$A$1:$Q$500,6,0),0)</f>
        <v>0.62993466913978491</v>
      </c>
      <c r="BD31" s="24">
        <f>IF(ISNUMBER(VLOOKUP($C31,'pp port max capa'!$A$1:$Q$500,7,0)),VLOOKUP($C31,'pp port max capa'!$A$1:$Q$500,7,0),0)</f>
        <v>0.62993466913978491</v>
      </c>
      <c r="BE31" s="24">
        <f>IF(ISNUMBER(VLOOKUP($C31,'pp port max capa'!$A$1:$Q$500,8,0)),VLOOKUP($C31,'pp port max capa'!$A$1:$Q$500,8,0),0)</f>
        <v>0.62993466913978491</v>
      </c>
      <c r="BF31" s="24">
        <f>IF(ISNUMBER(VLOOKUP($C31,'pp port max capa'!$A$1:$Q$500,9,0)),VLOOKUP($C31,'pp port max capa'!$A$1:$Q$500,9,0),0)</f>
        <v>0.62993466913978491</v>
      </c>
      <c r="BG31" s="24">
        <f>IF(ISNUMBER(VLOOKUP($C31,'pp port max capa'!$A$1:$Q$500,10,0)),VLOOKUP($C31,'pp port max capa'!$A$1:$Q$500,10,0),0)</f>
        <v>0.62993466913978491</v>
      </c>
      <c r="BH31" s="24">
        <f>IF(ISNUMBER(VLOOKUP($C31,'pp port max capa'!$A$1:$Q$500,11,0)),VLOOKUP($C31,'pp port max capa'!$A$1:$Q$500,11,0),0)</f>
        <v>0.62993466913978491</v>
      </c>
      <c r="BI31" s="24">
        <f>IF(ISNUMBER(VLOOKUP($C31,'pp port max capa'!$A$1:$Q$500,12,0)),VLOOKUP($C31,'pp port max capa'!$A$1:$Q$500,12,0),0)</f>
        <v>0.62993466913978491</v>
      </c>
      <c r="BJ31" s="24">
        <f>IF(ISNUMBER(VLOOKUP($C31,'pp port max capa'!$A$1:$Q$500,13,0)),VLOOKUP($C31,'pp port max capa'!$A$1:$Q$500,13,0),0)</f>
        <v>0.62993466913978491</v>
      </c>
      <c r="BK31" s="24">
        <f>IF(ISNUMBER(VLOOKUP($C31,'pp port max capa'!$A$1:$Q$500,14,0)),VLOOKUP($C31,'pp port max capa'!$A$1:$Q$500,14,0),0)</f>
        <v>0.62993466913978491</v>
      </c>
      <c r="BL31" s="24">
        <f>IF(ISNUMBER(VLOOKUP($C31,'pp port max capa'!$A$1:$Q$500,15,0)),VLOOKUP($C31,'pp port max capa'!$A$1:$Q$500,15,0),0)</f>
        <v>0.62993466913978491</v>
      </c>
      <c r="BM31" s="24">
        <f>IF(ISNUMBER(VLOOKUP($C31,'pp port max capa'!$A$1:$Q$500,16,0)),VLOOKUP($C31,'pp port max capa'!$A$1:$Q$500,16,0),0)</f>
        <v>0.62993466913978491</v>
      </c>
      <c r="BN31" s="24">
        <f>IF(ISNUMBER(VLOOKUP($C31,'pp port max capa'!$A$1:$Q$500,17,0)),VLOOKUP($C31,'pp port max capa'!$A$1:$Q$500,17,0),0)</f>
        <v>0.62993466913978491</v>
      </c>
      <c r="BO31" s="22">
        <f>IF(ISNUMBER(VLOOKUP($C31,'stpl port max capa'!$A$1:$Q$500,2,0)),VLOOKUP($C31,'stpl port max capa'!$A$1:$Q$500,2,0),0)</f>
        <v>0</v>
      </c>
      <c r="BP31" s="22">
        <f>IF(ISNUMBER(VLOOKUP($C31,'stpl port max capa'!$A$1:$Q$500,3,0)),VLOOKUP($C31,'stpl port max capa'!$A$1:$Q$500,3,0),0)</f>
        <v>0</v>
      </c>
      <c r="BQ31" s="22">
        <f>IF(ISNUMBER(VLOOKUP($C31,'stpl port max capa'!$A$1:$Q$500,4,0)),VLOOKUP($C31,'stpl port max capa'!$A$1:$Q$500,4,0),0)</f>
        <v>0</v>
      </c>
      <c r="BR31" s="22">
        <f>IF(ISNUMBER(VLOOKUP($C31,'stpl port max capa'!$A$1:$Q$500,5,0)),VLOOKUP($C31,'stpl port max capa'!$A$1:$Q$500,5,0),0)</f>
        <v>0</v>
      </c>
      <c r="BS31" s="22">
        <f>IF(ISNUMBER(VLOOKUP($C31,'stpl port max capa'!$A$1:$Q$500,6,0)),VLOOKUP($C31,'stpl port max capa'!$A$1:$Q$500,6,0),0)</f>
        <v>0</v>
      </c>
      <c r="BT31" s="22">
        <f>IF(ISNUMBER(VLOOKUP($C31,'stpl port max capa'!$A$1:$Q$500,7,0)),VLOOKUP($C31,'stpl port max capa'!$A$1:$Q$500,7,0),0)</f>
        <v>0</v>
      </c>
      <c r="BU31" s="22">
        <f>IF(ISNUMBER(VLOOKUP($C31,'stpl port max capa'!$A$1:$Q$500,8,0)),VLOOKUP($C31,'stpl port max capa'!$A$1:$Q$500,8,0),0)</f>
        <v>0</v>
      </c>
      <c r="BV31" s="22">
        <f>IF(ISNUMBER(VLOOKUP($C31,'stpl port max capa'!$A$1:$Q$500,9,0)),VLOOKUP($C31,'stpl port max capa'!$A$1:$Q$500,9,0),0)</f>
        <v>0</v>
      </c>
      <c r="BW31" s="22">
        <f>IF(ISNUMBER(VLOOKUP($C31,'stpl port max capa'!$A$1:$Q$500,10,0)),VLOOKUP($C31,'stpl port max capa'!$A$1:$Q$500,10,0),0)</f>
        <v>0</v>
      </c>
      <c r="BX31" s="22">
        <f>IF(ISNUMBER(VLOOKUP($C31,'stpl port max capa'!$A$1:$Q$500,11,0)),VLOOKUP($C31,'stpl port max capa'!$A$1:$Q$500,11,0),0)</f>
        <v>0</v>
      </c>
      <c r="BY31" s="22">
        <f>IF(ISNUMBER(VLOOKUP($C31,'stpl port max capa'!$A$1:$Q$500,12,0)),VLOOKUP($C31,'stpl port max capa'!$A$1:$Q$500,12,0),0)</f>
        <v>0</v>
      </c>
      <c r="BZ31" s="22">
        <f>IF(ISNUMBER(VLOOKUP($C31,'stpl port max capa'!$A$1:$Q$500,13,0)),VLOOKUP($C31,'stpl port max capa'!$A$1:$Q$500,13,0),0)</f>
        <v>0</v>
      </c>
      <c r="CA31" s="22">
        <f>IF(ISNUMBER(VLOOKUP($C31,'stpl port max capa'!$A$1:$Q$500,14,0)),VLOOKUP($C31,'stpl port max capa'!$A$1:$Q$500,14,0),0)</f>
        <v>0</v>
      </c>
      <c r="CB31" s="22">
        <f>IF(ISNUMBER(VLOOKUP($C31,'stpl port max capa'!$A$1:$Q$500,15,0)),VLOOKUP($C31,'stpl port max capa'!$A$1:$Q$500,15,0),0)</f>
        <v>0</v>
      </c>
      <c r="CC31" s="22">
        <f>IF(ISNUMBER(VLOOKUP($C31,'stpl port max capa'!$A$1:$Q$500,16,0)),VLOOKUP($C31,'stpl port max capa'!$A$1:$Q$500,16,0),0)</f>
        <v>0</v>
      </c>
      <c r="CD31" s="22">
        <f>IF(ISNUMBER(VLOOKUP($C31,'stpl port max capa'!$A$1:$Q$500,17,0)),VLOOKUP($C31,'stpl port max capa'!$A$1:$Q$500,17,0),0)</f>
        <v>0</v>
      </c>
    </row>
    <row r="32" spans="1:82" customFormat="1">
      <c r="A32">
        <v>32</v>
      </c>
      <c r="B32" t="s">
        <v>97</v>
      </c>
      <c r="C32" t="s">
        <v>98</v>
      </c>
      <c r="D32" s="15"/>
      <c r="E32" s="15">
        <f t="shared" si="1"/>
        <v>0</v>
      </c>
      <c r="F32" s="16" t="s">
        <v>2974</v>
      </c>
      <c r="G32" t="s">
        <v>972</v>
      </c>
      <c r="H32" t="s">
        <v>980</v>
      </c>
      <c r="I32" t="e">
        <v>#N/A</v>
      </c>
      <c r="J32" t="s">
        <v>99</v>
      </c>
      <c r="K32" s="1">
        <v>38.966834417370897</v>
      </c>
      <c r="L32" s="1">
        <v>121.81379554166401</v>
      </c>
      <c r="M32" s="1" t="str">
        <f>VLOOKUP($F32,'[1]capi for highway network'!$D$1:$L$36,3,0)</f>
        <v>capi Liaoning</v>
      </c>
      <c r="N32" s="1">
        <f>VLOOKUP($F32,'[1]capi for highway network'!$D$1:$L$36,7,0)</f>
        <v>41.805698999999997</v>
      </c>
      <c r="O32" s="1">
        <f>VLOOKUP($F32,'[1]capi for highway network'!$D$1:$L$36,8,0)</f>
        <v>123.431472</v>
      </c>
      <c r="P32" s="13">
        <f t="shared" si="2"/>
        <v>0</v>
      </c>
      <c r="Q32" s="13">
        <f t="shared" si="3"/>
        <v>0</v>
      </c>
      <c r="R32" s="13">
        <f t="shared" si="4"/>
        <v>0</v>
      </c>
      <c r="S32" s="13">
        <f t="shared" si="5"/>
        <v>0.22747600000000001</v>
      </c>
      <c r="T32" s="13">
        <f t="shared" si="6"/>
        <v>0.53005999999999998</v>
      </c>
      <c r="U32" s="13">
        <f t="shared" si="7"/>
        <v>1.3866320000000001</v>
      </c>
      <c r="V32" s="13">
        <f t="shared" si="8"/>
        <v>1.3866320000000001</v>
      </c>
      <c r="W32" s="13">
        <f t="shared" si="9"/>
        <v>1.3866320000000001</v>
      </c>
      <c r="X32" s="13">
        <f t="shared" si="10"/>
        <v>1.3866320000000001</v>
      </c>
      <c r="Y32" s="13">
        <f t="shared" si="11"/>
        <v>1.3866320000000001</v>
      </c>
      <c r="Z32" s="13">
        <f t="shared" si="12"/>
        <v>1.3866320000000001</v>
      </c>
      <c r="AA32" s="13">
        <f t="shared" si="13"/>
        <v>1.3866320000000001</v>
      </c>
      <c r="AB32" s="13">
        <f t="shared" si="14"/>
        <v>1.3866320000000001</v>
      </c>
      <c r="AC32" s="13">
        <f t="shared" si="15"/>
        <v>1.3866320000000001</v>
      </c>
      <c r="AD32" s="13">
        <f t="shared" si="16"/>
        <v>1.3866320000000001</v>
      </c>
      <c r="AE32" s="13">
        <f t="shared" si="17"/>
        <v>1.3866320000000001</v>
      </c>
      <c r="AF32">
        <f t="shared" si="18"/>
        <v>1</v>
      </c>
      <c r="AI32" s="26">
        <f>IF(ISNUMBER(VLOOKUP($B32,'kpler max capa'!$A$1:$Q$263,2,0)),VLOOKUP($B32,'kpler max capa'!$A$1:$Q$263,2,0),0)</f>
        <v>0</v>
      </c>
      <c r="AJ32" s="26">
        <f>IF(ISNUMBER(VLOOKUP($B32,'kpler max capa'!$A$1:$Q$263,3,0)),VLOOKUP($B32,'kpler max capa'!$A$1:$Q$263,3,0),0)</f>
        <v>0</v>
      </c>
      <c r="AK32" s="26">
        <f>IF(ISNUMBER(VLOOKUP($B32,'kpler max capa'!$A$1:$Q$263,4,0)),VLOOKUP($B32,'kpler max capa'!$A$1:$Q$263,4,0),0)</f>
        <v>0</v>
      </c>
      <c r="AL32" s="26">
        <f>IF(ISNUMBER(VLOOKUP($B32,'kpler max capa'!$A$1:$Q$263,5,0)),VLOOKUP($B32,'kpler max capa'!$A$1:$Q$263,5,0),0)</f>
        <v>0.22747600000000001</v>
      </c>
      <c r="AM32" s="26">
        <f>IF(ISNUMBER(VLOOKUP($B32,'kpler max capa'!$A$1:$Q$263,6,0)),VLOOKUP($B32,'kpler max capa'!$A$1:$Q$263,6,0),0)</f>
        <v>0.53005999999999998</v>
      </c>
      <c r="AN32" s="26">
        <f>IF(ISNUMBER(VLOOKUP($B32,'kpler max capa'!$A$1:$Q$263,7,0)),VLOOKUP($B32,'kpler max capa'!$A$1:$Q$263,7,0),0)</f>
        <v>1.3866320000000001</v>
      </c>
      <c r="AO32" s="26">
        <f>IF(ISNUMBER(VLOOKUP($B32,'kpler max capa'!$A$1:$Q$263,8,0)),VLOOKUP($B32,'kpler max capa'!$A$1:$Q$263,8,0),0)</f>
        <v>1.3866320000000001</v>
      </c>
      <c r="AP32" s="26">
        <f>IF(ISNUMBER(VLOOKUP($B32,'kpler max capa'!$A$1:$Q$263,8,0)),VLOOKUP($B32,'kpler max capa'!$A$1:$Q$263,9,0),0)</f>
        <v>1.3866320000000001</v>
      </c>
      <c r="AQ32" s="26">
        <f>IF(ISNUMBER(VLOOKUP($B32,'kpler max capa'!$A$1:$Q$263,8,0)),VLOOKUP($B32,'kpler max capa'!$A$1:$Q$263,10,0),0)</f>
        <v>1.3866320000000001</v>
      </c>
      <c r="AR32" s="26">
        <f>IF(ISNUMBER(VLOOKUP($B32,'kpler max capa'!$A$1:$Q$263,8,0)),VLOOKUP($B32,'kpler max capa'!$A$1:$Q$263,11,0),0)</f>
        <v>1.3866320000000001</v>
      </c>
      <c r="AS32" s="26">
        <f>IF(ISNUMBER(VLOOKUP($B32,'kpler max capa'!$A$1:$Q$263,9,0)),VLOOKUP($B32,'kpler max capa'!$A$1:$Q$263,12,0),0)</f>
        <v>1.3866320000000001</v>
      </c>
      <c r="AT32" s="26">
        <f>IF(ISNUMBER(VLOOKUP($B32,'kpler max capa'!$A$1:$Q$263,9,0)),VLOOKUP($B32,'kpler max capa'!$A$1:$Q$263,13,0),0)</f>
        <v>1.3866320000000001</v>
      </c>
      <c r="AU32" s="26">
        <f>IF(ISNUMBER(VLOOKUP($B32,'kpler max capa'!$A$1:$Q$263,9,0)),VLOOKUP($B32,'kpler max capa'!$A$1:$Q$263,14,0),0)</f>
        <v>1.3866320000000001</v>
      </c>
      <c r="AV32" s="26">
        <f>IF(ISNUMBER(VLOOKUP($B32,'kpler max capa'!$A$1:$Q$263,9,0)),VLOOKUP($B32,'kpler max capa'!$A$1:$Q$263,15,0),0)</f>
        <v>1.3866320000000001</v>
      </c>
      <c r="AW32" s="26">
        <f>IF(ISNUMBER(VLOOKUP($B32,'kpler max capa'!$A$1:$Q$263,9,0)),VLOOKUP($B32,'kpler max capa'!$A$1:$Q$263,16,0),0)</f>
        <v>1.3866320000000001</v>
      </c>
      <c r="AX32" s="26">
        <f>IF(ISNUMBER(VLOOKUP($B32,'kpler max capa'!$A$1:$Q$263,10,0)),VLOOKUP($B32,'kpler max capa'!$A$1:$Q$263,17,0),0)</f>
        <v>1.3866320000000001</v>
      </c>
      <c r="AY32" s="24">
        <f>IF(ISNUMBER(VLOOKUP($C32,'pp port max capa'!$A$1:$Q$500,2,0)),VLOOKUP($C32,'pp port max capa'!$A$1:$Q$500,2,0),0)</f>
        <v>0</v>
      </c>
      <c r="AZ32" s="24">
        <f>IF(ISNUMBER(VLOOKUP($C32,'pp port max capa'!$A$1:$Q$500,3,0)),VLOOKUP($C32,'pp port max capa'!$A$1:$Q$500,3,0),0)</f>
        <v>0</v>
      </c>
      <c r="BA32" s="24">
        <f>IF(ISNUMBER(VLOOKUP($C32,'pp port max capa'!$A$1:$Q$500,4,0)),VLOOKUP($C32,'pp port max capa'!$A$1:$Q$500,4,0),0)</f>
        <v>0</v>
      </c>
      <c r="BB32" s="24">
        <f>IF(ISNUMBER(VLOOKUP($C32,'pp port max capa'!$A$1:$Q$500,5,0)),VLOOKUP($C32,'pp port max capa'!$A$1:$Q$500,5,0),0)</f>
        <v>0</v>
      </c>
      <c r="BC32" s="24">
        <f>IF(ISNUMBER(VLOOKUP($C32,'pp port max capa'!$A$1:$Q$500,6,0)),VLOOKUP($C32,'pp port max capa'!$A$1:$Q$500,6,0),0)</f>
        <v>0</v>
      </c>
      <c r="BD32" s="24">
        <f>IF(ISNUMBER(VLOOKUP($C32,'pp port max capa'!$A$1:$Q$500,7,0)),VLOOKUP($C32,'pp port max capa'!$A$1:$Q$500,7,0),0)</f>
        <v>0</v>
      </c>
      <c r="BE32" s="24">
        <f>IF(ISNUMBER(VLOOKUP($C32,'pp port max capa'!$A$1:$Q$500,8,0)),VLOOKUP($C32,'pp port max capa'!$A$1:$Q$500,8,0),0)</f>
        <v>0</v>
      </c>
      <c r="BF32" s="24">
        <f>IF(ISNUMBER(VLOOKUP($C32,'pp port max capa'!$A$1:$Q$500,9,0)),VLOOKUP($C32,'pp port max capa'!$A$1:$Q$500,9,0),0)</f>
        <v>0</v>
      </c>
      <c r="BG32" s="24">
        <f>IF(ISNUMBER(VLOOKUP($C32,'pp port max capa'!$A$1:$Q$500,10,0)),VLOOKUP($C32,'pp port max capa'!$A$1:$Q$500,10,0),0)</f>
        <v>0</v>
      </c>
      <c r="BH32" s="24">
        <f>IF(ISNUMBER(VLOOKUP($C32,'pp port max capa'!$A$1:$Q$500,11,0)),VLOOKUP($C32,'pp port max capa'!$A$1:$Q$500,11,0),0)</f>
        <v>0</v>
      </c>
      <c r="BI32" s="24">
        <f>IF(ISNUMBER(VLOOKUP($C32,'pp port max capa'!$A$1:$Q$500,12,0)),VLOOKUP($C32,'pp port max capa'!$A$1:$Q$500,12,0),0)</f>
        <v>0</v>
      </c>
      <c r="BJ32" s="24">
        <f>IF(ISNUMBER(VLOOKUP($C32,'pp port max capa'!$A$1:$Q$500,13,0)),VLOOKUP($C32,'pp port max capa'!$A$1:$Q$500,13,0),0)</f>
        <v>0</v>
      </c>
      <c r="BK32" s="24">
        <f>IF(ISNUMBER(VLOOKUP($C32,'pp port max capa'!$A$1:$Q$500,14,0)),VLOOKUP($C32,'pp port max capa'!$A$1:$Q$500,14,0),0)</f>
        <v>0</v>
      </c>
      <c r="BL32" s="24">
        <f>IF(ISNUMBER(VLOOKUP($C32,'pp port max capa'!$A$1:$Q$500,15,0)),VLOOKUP($C32,'pp port max capa'!$A$1:$Q$500,15,0),0)</f>
        <v>0</v>
      </c>
      <c r="BM32" s="24">
        <f>IF(ISNUMBER(VLOOKUP($C32,'pp port max capa'!$A$1:$Q$500,16,0)),VLOOKUP($C32,'pp port max capa'!$A$1:$Q$500,16,0),0)</f>
        <v>0</v>
      </c>
      <c r="BN32" s="24">
        <f>IF(ISNUMBER(VLOOKUP($C32,'pp port max capa'!$A$1:$Q$500,17,0)),VLOOKUP($C32,'pp port max capa'!$A$1:$Q$500,17,0),0)</f>
        <v>0</v>
      </c>
      <c r="BO32" s="22">
        <f>IF(ISNUMBER(VLOOKUP($C32,'stpl port max capa'!$A$1:$Q$500,2,0)),VLOOKUP($C32,'stpl port max capa'!$A$1:$Q$500,2,0),0)</f>
        <v>0</v>
      </c>
      <c r="BP32" s="22">
        <f>IF(ISNUMBER(VLOOKUP($C32,'stpl port max capa'!$A$1:$Q$500,3,0)),VLOOKUP($C32,'stpl port max capa'!$A$1:$Q$500,3,0),0)</f>
        <v>0</v>
      </c>
      <c r="BQ32" s="22">
        <f>IF(ISNUMBER(VLOOKUP($C32,'stpl port max capa'!$A$1:$Q$500,4,0)),VLOOKUP($C32,'stpl port max capa'!$A$1:$Q$500,4,0),0)</f>
        <v>0</v>
      </c>
      <c r="BR32" s="22">
        <f>IF(ISNUMBER(VLOOKUP($C32,'stpl port max capa'!$A$1:$Q$500,5,0)),VLOOKUP($C32,'stpl port max capa'!$A$1:$Q$500,5,0),0)</f>
        <v>0</v>
      </c>
      <c r="BS32" s="22">
        <f>IF(ISNUMBER(VLOOKUP($C32,'stpl port max capa'!$A$1:$Q$500,6,0)),VLOOKUP($C32,'stpl port max capa'!$A$1:$Q$500,6,0),0)</f>
        <v>0</v>
      </c>
      <c r="BT32" s="22">
        <f>IF(ISNUMBER(VLOOKUP($C32,'stpl port max capa'!$A$1:$Q$500,7,0)),VLOOKUP($C32,'stpl port max capa'!$A$1:$Q$500,7,0),0)</f>
        <v>0</v>
      </c>
      <c r="BU32" s="22">
        <f>IF(ISNUMBER(VLOOKUP($C32,'stpl port max capa'!$A$1:$Q$500,8,0)),VLOOKUP($C32,'stpl port max capa'!$A$1:$Q$500,8,0),0)</f>
        <v>0</v>
      </c>
      <c r="BV32" s="22">
        <f>IF(ISNUMBER(VLOOKUP($C32,'stpl port max capa'!$A$1:$Q$500,9,0)),VLOOKUP($C32,'stpl port max capa'!$A$1:$Q$500,9,0),0)</f>
        <v>0</v>
      </c>
      <c r="BW32" s="22">
        <f>IF(ISNUMBER(VLOOKUP($C32,'stpl port max capa'!$A$1:$Q$500,10,0)),VLOOKUP($C32,'stpl port max capa'!$A$1:$Q$500,10,0),0)</f>
        <v>0</v>
      </c>
      <c r="BX32" s="22">
        <f>IF(ISNUMBER(VLOOKUP($C32,'stpl port max capa'!$A$1:$Q$500,11,0)),VLOOKUP($C32,'stpl port max capa'!$A$1:$Q$500,11,0),0)</f>
        <v>0</v>
      </c>
      <c r="BY32" s="22">
        <f>IF(ISNUMBER(VLOOKUP($C32,'stpl port max capa'!$A$1:$Q$500,12,0)),VLOOKUP($C32,'stpl port max capa'!$A$1:$Q$500,12,0),0)</f>
        <v>0</v>
      </c>
      <c r="BZ32" s="22">
        <f>IF(ISNUMBER(VLOOKUP($C32,'stpl port max capa'!$A$1:$Q$500,13,0)),VLOOKUP($C32,'stpl port max capa'!$A$1:$Q$500,13,0),0)</f>
        <v>0</v>
      </c>
      <c r="CA32" s="22">
        <f>IF(ISNUMBER(VLOOKUP($C32,'stpl port max capa'!$A$1:$Q$500,14,0)),VLOOKUP($C32,'stpl port max capa'!$A$1:$Q$500,14,0),0)</f>
        <v>0</v>
      </c>
      <c r="CB32" s="22">
        <f>IF(ISNUMBER(VLOOKUP($C32,'stpl port max capa'!$A$1:$Q$500,15,0)),VLOOKUP($C32,'stpl port max capa'!$A$1:$Q$500,15,0),0)</f>
        <v>0</v>
      </c>
      <c r="CC32" s="22">
        <f>IF(ISNUMBER(VLOOKUP($C32,'stpl port max capa'!$A$1:$Q$500,16,0)),VLOOKUP($C32,'stpl port max capa'!$A$1:$Q$500,16,0),0)</f>
        <v>0</v>
      </c>
      <c r="CD32" s="22">
        <f>IF(ISNUMBER(VLOOKUP($C32,'stpl port max capa'!$A$1:$Q$500,17,0)),VLOOKUP($C32,'stpl port max capa'!$A$1:$Q$500,17,0),0)</f>
        <v>0</v>
      </c>
    </row>
    <row r="33" spans="1:82" customFormat="1">
      <c r="A33">
        <v>33</v>
      </c>
      <c r="B33" t="s">
        <v>100</v>
      </c>
      <c r="C33" t="s">
        <v>101</v>
      </c>
      <c r="D33" s="15"/>
      <c r="E33" s="15">
        <f t="shared" si="1"/>
        <v>0</v>
      </c>
      <c r="F33" s="16" t="s">
        <v>2974</v>
      </c>
      <c r="G33" t="s">
        <v>972</v>
      </c>
      <c r="H33" t="s">
        <v>980</v>
      </c>
      <c r="I33" t="e">
        <v>#N/A</v>
      </c>
      <c r="J33" t="s">
        <v>102</v>
      </c>
      <c r="K33" s="1">
        <v>38.997002308003097</v>
      </c>
      <c r="L33" s="1">
        <v>121.894757074487</v>
      </c>
      <c r="M33" s="1" t="str">
        <f>VLOOKUP($F33,'[1]capi for highway network'!$D$1:$L$36,3,0)</f>
        <v>capi Liaoning</v>
      </c>
      <c r="N33" s="1">
        <f>VLOOKUP($F33,'[1]capi for highway network'!$D$1:$L$36,7,0)</f>
        <v>41.805698999999997</v>
      </c>
      <c r="O33" s="1">
        <f>VLOOKUP($F33,'[1]capi for highway network'!$D$1:$L$36,8,0)</f>
        <v>123.431472</v>
      </c>
      <c r="P33" s="13">
        <f t="shared" si="2"/>
        <v>0.62155199999999999</v>
      </c>
      <c r="Q33" s="13">
        <f t="shared" si="3"/>
        <v>0.62155199999999999</v>
      </c>
      <c r="R33" s="13">
        <f t="shared" si="4"/>
        <v>0.62155199999999999</v>
      </c>
      <c r="S33" s="13">
        <f t="shared" si="5"/>
        <v>0.62155199999999999</v>
      </c>
      <c r="T33" s="13">
        <f t="shared" si="6"/>
        <v>0.62155199999999999</v>
      </c>
      <c r="U33" s="13">
        <f t="shared" si="7"/>
        <v>0.62155199999999999</v>
      </c>
      <c r="V33" s="13">
        <f t="shared" si="8"/>
        <v>0.62155199999999999</v>
      </c>
      <c r="W33" s="13">
        <f t="shared" si="9"/>
        <v>0.62155199999999999</v>
      </c>
      <c r="X33" s="13">
        <f t="shared" si="10"/>
        <v>0.62155199999999999</v>
      </c>
      <c r="Y33" s="13">
        <f t="shared" si="11"/>
        <v>0.62155199999999999</v>
      </c>
      <c r="Z33" s="13">
        <f t="shared" si="12"/>
        <v>0.62155199999999999</v>
      </c>
      <c r="AA33" s="13">
        <f t="shared" si="13"/>
        <v>0.62155199999999999</v>
      </c>
      <c r="AB33" s="13">
        <f t="shared" si="14"/>
        <v>0.62155199999999999</v>
      </c>
      <c r="AC33" s="13">
        <f t="shared" si="15"/>
        <v>0.62155199999999999</v>
      </c>
      <c r="AD33" s="13">
        <f t="shared" si="16"/>
        <v>0.62155199999999999</v>
      </c>
      <c r="AE33" s="13">
        <f t="shared" si="17"/>
        <v>0.62155199999999999</v>
      </c>
      <c r="AF33">
        <f t="shared" si="18"/>
        <v>1</v>
      </c>
      <c r="AI33" s="26">
        <f>IF(ISNUMBER(VLOOKUP($B33,'kpler max capa'!$A$1:$Q$263,2,0)),VLOOKUP($B33,'kpler max capa'!$A$1:$Q$263,2,0),0)</f>
        <v>0.62155199999999999</v>
      </c>
      <c r="AJ33" s="26">
        <f>IF(ISNUMBER(VLOOKUP($B33,'kpler max capa'!$A$1:$Q$263,3,0)),VLOOKUP($B33,'kpler max capa'!$A$1:$Q$263,3,0),0)</f>
        <v>0.62155199999999999</v>
      </c>
      <c r="AK33" s="26">
        <f>IF(ISNUMBER(VLOOKUP($B33,'kpler max capa'!$A$1:$Q$263,4,0)),VLOOKUP($B33,'kpler max capa'!$A$1:$Q$263,4,0),0)</f>
        <v>0.62155199999999999</v>
      </c>
      <c r="AL33" s="26">
        <f>IF(ISNUMBER(VLOOKUP($B33,'kpler max capa'!$A$1:$Q$263,5,0)),VLOOKUP($B33,'kpler max capa'!$A$1:$Q$263,5,0),0)</f>
        <v>0.62155199999999999</v>
      </c>
      <c r="AM33" s="26">
        <f>IF(ISNUMBER(VLOOKUP($B33,'kpler max capa'!$A$1:$Q$263,6,0)),VLOOKUP($B33,'kpler max capa'!$A$1:$Q$263,6,0),0)</f>
        <v>0.62155199999999999</v>
      </c>
      <c r="AN33" s="26">
        <f>IF(ISNUMBER(VLOOKUP($B33,'kpler max capa'!$A$1:$Q$263,7,0)),VLOOKUP($B33,'kpler max capa'!$A$1:$Q$263,7,0),0)</f>
        <v>0.62155199999999999</v>
      </c>
      <c r="AO33" s="26">
        <f>IF(ISNUMBER(VLOOKUP($B33,'kpler max capa'!$A$1:$Q$263,8,0)),VLOOKUP($B33,'kpler max capa'!$A$1:$Q$263,8,0),0)</f>
        <v>0.62155199999999999</v>
      </c>
      <c r="AP33" s="26">
        <f>IF(ISNUMBER(VLOOKUP($B33,'kpler max capa'!$A$1:$Q$263,8,0)),VLOOKUP($B33,'kpler max capa'!$A$1:$Q$263,9,0),0)</f>
        <v>0.62155199999999999</v>
      </c>
      <c r="AQ33" s="26">
        <f>IF(ISNUMBER(VLOOKUP($B33,'kpler max capa'!$A$1:$Q$263,8,0)),VLOOKUP($B33,'kpler max capa'!$A$1:$Q$263,10,0),0)</f>
        <v>0.62155199999999999</v>
      </c>
      <c r="AR33" s="26">
        <f>IF(ISNUMBER(VLOOKUP($B33,'kpler max capa'!$A$1:$Q$263,8,0)),VLOOKUP($B33,'kpler max capa'!$A$1:$Q$263,11,0),0)</f>
        <v>0.62155199999999999</v>
      </c>
      <c r="AS33" s="26">
        <f>IF(ISNUMBER(VLOOKUP($B33,'kpler max capa'!$A$1:$Q$263,9,0)),VLOOKUP($B33,'kpler max capa'!$A$1:$Q$263,12,0),0)</f>
        <v>0.62155199999999999</v>
      </c>
      <c r="AT33" s="26">
        <f>IF(ISNUMBER(VLOOKUP($B33,'kpler max capa'!$A$1:$Q$263,9,0)),VLOOKUP($B33,'kpler max capa'!$A$1:$Q$263,13,0),0)</f>
        <v>0.62155199999999999</v>
      </c>
      <c r="AU33" s="26">
        <f>IF(ISNUMBER(VLOOKUP($B33,'kpler max capa'!$A$1:$Q$263,9,0)),VLOOKUP($B33,'kpler max capa'!$A$1:$Q$263,14,0),0)</f>
        <v>0.62155199999999999</v>
      </c>
      <c r="AV33" s="26">
        <f>IF(ISNUMBER(VLOOKUP($B33,'kpler max capa'!$A$1:$Q$263,9,0)),VLOOKUP($B33,'kpler max capa'!$A$1:$Q$263,15,0),0)</f>
        <v>0.62155199999999999</v>
      </c>
      <c r="AW33" s="26">
        <f>IF(ISNUMBER(VLOOKUP($B33,'kpler max capa'!$A$1:$Q$263,9,0)),VLOOKUP($B33,'kpler max capa'!$A$1:$Q$263,16,0),0)</f>
        <v>0.62155199999999999</v>
      </c>
      <c r="AX33" s="26">
        <f>IF(ISNUMBER(VLOOKUP($B33,'kpler max capa'!$A$1:$Q$263,10,0)),VLOOKUP($B33,'kpler max capa'!$A$1:$Q$263,17,0),0)</f>
        <v>0.62155199999999999</v>
      </c>
      <c r="AY33" s="24">
        <f>IF(ISNUMBER(VLOOKUP($C33,'pp port max capa'!$A$1:$Q$500,2,0)),VLOOKUP($C33,'pp port max capa'!$A$1:$Q$500,2,0),0)</f>
        <v>0</v>
      </c>
      <c r="AZ33" s="24">
        <f>IF(ISNUMBER(VLOOKUP($C33,'pp port max capa'!$A$1:$Q$500,3,0)),VLOOKUP($C33,'pp port max capa'!$A$1:$Q$500,3,0),0)</f>
        <v>0</v>
      </c>
      <c r="BA33" s="24">
        <f>IF(ISNUMBER(VLOOKUP($C33,'pp port max capa'!$A$1:$Q$500,4,0)),VLOOKUP($C33,'pp port max capa'!$A$1:$Q$500,4,0),0)</f>
        <v>0</v>
      </c>
      <c r="BB33" s="24">
        <f>IF(ISNUMBER(VLOOKUP($C33,'pp port max capa'!$A$1:$Q$500,5,0)),VLOOKUP($C33,'pp port max capa'!$A$1:$Q$500,5,0),0)</f>
        <v>0</v>
      </c>
      <c r="BC33" s="24">
        <f>IF(ISNUMBER(VLOOKUP($C33,'pp port max capa'!$A$1:$Q$500,6,0)),VLOOKUP($C33,'pp port max capa'!$A$1:$Q$500,6,0),0)</f>
        <v>0</v>
      </c>
      <c r="BD33" s="24">
        <f>IF(ISNUMBER(VLOOKUP($C33,'pp port max capa'!$A$1:$Q$500,7,0)),VLOOKUP($C33,'pp port max capa'!$A$1:$Q$500,7,0),0)</f>
        <v>0</v>
      </c>
      <c r="BE33" s="24">
        <f>IF(ISNUMBER(VLOOKUP($C33,'pp port max capa'!$A$1:$Q$500,8,0)),VLOOKUP($C33,'pp port max capa'!$A$1:$Q$500,8,0),0)</f>
        <v>0</v>
      </c>
      <c r="BF33" s="24">
        <f>IF(ISNUMBER(VLOOKUP($C33,'pp port max capa'!$A$1:$Q$500,9,0)),VLOOKUP($C33,'pp port max capa'!$A$1:$Q$500,9,0),0)</f>
        <v>0</v>
      </c>
      <c r="BG33" s="24">
        <f>IF(ISNUMBER(VLOOKUP($C33,'pp port max capa'!$A$1:$Q$500,10,0)),VLOOKUP($C33,'pp port max capa'!$A$1:$Q$500,10,0),0)</f>
        <v>0</v>
      </c>
      <c r="BH33" s="24">
        <f>IF(ISNUMBER(VLOOKUP($C33,'pp port max capa'!$A$1:$Q$500,11,0)),VLOOKUP($C33,'pp port max capa'!$A$1:$Q$500,11,0),0)</f>
        <v>0</v>
      </c>
      <c r="BI33" s="24">
        <f>IF(ISNUMBER(VLOOKUP($C33,'pp port max capa'!$A$1:$Q$500,12,0)),VLOOKUP($C33,'pp port max capa'!$A$1:$Q$500,12,0),0)</f>
        <v>0</v>
      </c>
      <c r="BJ33" s="24">
        <f>IF(ISNUMBER(VLOOKUP($C33,'pp port max capa'!$A$1:$Q$500,13,0)),VLOOKUP($C33,'pp port max capa'!$A$1:$Q$500,13,0),0)</f>
        <v>0</v>
      </c>
      <c r="BK33" s="24">
        <f>IF(ISNUMBER(VLOOKUP($C33,'pp port max capa'!$A$1:$Q$500,14,0)),VLOOKUP($C33,'pp port max capa'!$A$1:$Q$500,14,0),0)</f>
        <v>0</v>
      </c>
      <c r="BL33" s="24">
        <f>IF(ISNUMBER(VLOOKUP($C33,'pp port max capa'!$A$1:$Q$500,15,0)),VLOOKUP($C33,'pp port max capa'!$A$1:$Q$500,15,0),0)</f>
        <v>0</v>
      </c>
      <c r="BM33" s="24">
        <f>IF(ISNUMBER(VLOOKUP($C33,'pp port max capa'!$A$1:$Q$500,16,0)),VLOOKUP($C33,'pp port max capa'!$A$1:$Q$500,16,0),0)</f>
        <v>0</v>
      </c>
      <c r="BN33" s="24">
        <f>IF(ISNUMBER(VLOOKUP($C33,'pp port max capa'!$A$1:$Q$500,17,0)),VLOOKUP($C33,'pp port max capa'!$A$1:$Q$500,17,0),0)</f>
        <v>0</v>
      </c>
      <c r="BO33" s="22">
        <f>IF(ISNUMBER(VLOOKUP($C33,'stpl port max capa'!$A$1:$Q$500,2,0)),VLOOKUP($C33,'stpl port max capa'!$A$1:$Q$500,2,0),0)</f>
        <v>0</v>
      </c>
      <c r="BP33" s="22">
        <f>IF(ISNUMBER(VLOOKUP($C33,'stpl port max capa'!$A$1:$Q$500,3,0)),VLOOKUP($C33,'stpl port max capa'!$A$1:$Q$500,3,0),0)</f>
        <v>0</v>
      </c>
      <c r="BQ33" s="22">
        <f>IF(ISNUMBER(VLOOKUP($C33,'stpl port max capa'!$A$1:$Q$500,4,0)),VLOOKUP($C33,'stpl port max capa'!$A$1:$Q$500,4,0),0)</f>
        <v>0</v>
      </c>
      <c r="BR33" s="22">
        <f>IF(ISNUMBER(VLOOKUP($C33,'stpl port max capa'!$A$1:$Q$500,5,0)),VLOOKUP($C33,'stpl port max capa'!$A$1:$Q$500,5,0),0)</f>
        <v>0</v>
      </c>
      <c r="BS33" s="22">
        <f>IF(ISNUMBER(VLOOKUP($C33,'stpl port max capa'!$A$1:$Q$500,6,0)),VLOOKUP($C33,'stpl port max capa'!$A$1:$Q$500,6,0),0)</f>
        <v>0</v>
      </c>
      <c r="BT33" s="22">
        <f>IF(ISNUMBER(VLOOKUP($C33,'stpl port max capa'!$A$1:$Q$500,7,0)),VLOOKUP($C33,'stpl port max capa'!$A$1:$Q$500,7,0),0)</f>
        <v>0</v>
      </c>
      <c r="BU33" s="22">
        <f>IF(ISNUMBER(VLOOKUP($C33,'stpl port max capa'!$A$1:$Q$500,8,0)),VLOOKUP($C33,'stpl port max capa'!$A$1:$Q$500,8,0),0)</f>
        <v>0</v>
      </c>
      <c r="BV33" s="22">
        <f>IF(ISNUMBER(VLOOKUP($C33,'stpl port max capa'!$A$1:$Q$500,9,0)),VLOOKUP($C33,'stpl port max capa'!$A$1:$Q$500,9,0),0)</f>
        <v>0</v>
      </c>
      <c r="BW33" s="22">
        <f>IF(ISNUMBER(VLOOKUP($C33,'stpl port max capa'!$A$1:$Q$500,10,0)),VLOOKUP($C33,'stpl port max capa'!$A$1:$Q$500,10,0),0)</f>
        <v>0</v>
      </c>
      <c r="BX33" s="22">
        <f>IF(ISNUMBER(VLOOKUP($C33,'stpl port max capa'!$A$1:$Q$500,11,0)),VLOOKUP($C33,'stpl port max capa'!$A$1:$Q$500,11,0),0)</f>
        <v>0</v>
      </c>
      <c r="BY33" s="22">
        <f>IF(ISNUMBER(VLOOKUP($C33,'stpl port max capa'!$A$1:$Q$500,12,0)),VLOOKUP($C33,'stpl port max capa'!$A$1:$Q$500,12,0),0)</f>
        <v>0</v>
      </c>
      <c r="BZ33" s="22">
        <f>IF(ISNUMBER(VLOOKUP($C33,'stpl port max capa'!$A$1:$Q$500,13,0)),VLOOKUP($C33,'stpl port max capa'!$A$1:$Q$500,13,0),0)</f>
        <v>0</v>
      </c>
      <c r="CA33" s="22">
        <f>IF(ISNUMBER(VLOOKUP($C33,'stpl port max capa'!$A$1:$Q$500,14,0)),VLOOKUP($C33,'stpl port max capa'!$A$1:$Q$500,14,0),0)</f>
        <v>0</v>
      </c>
      <c r="CB33" s="22">
        <f>IF(ISNUMBER(VLOOKUP($C33,'stpl port max capa'!$A$1:$Q$500,15,0)),VLOOKUP($C33,'stpl port max capa'!$A$1:$Q$500,15,0),0)</f>
        <v>0</v>
      </c>
      <c r="CC33" s="22">
        <f>IF(ISNUMBER(VLOOKUP($C33,'stpl port max capa'!$A$1:$Q$500,16,0)),VLOOKUP($C33,'stpl port max capa'!$A$1:$Q$500,16,0),0)</f>
        <v>0</v>
      </c>
      <c r="CD33" s="22">
        <f>IF(ISNUMBER(VLOOKUP($C33,'stpl port max capa'!$A$1:$Q$500,17,0)),VLOOKUP($C33,'stpl port max capa'!$A$1:$Q$500,17,0),0)</f>
        <v>0</v>
      </c>
    </row>
    <row r="34" spans="1:82" customFormat="1">
      <c r="A34">
        <v>34</v>
      </c>
      <c r="B34" t="s">
        <v>103</v>
      </c>
      <c r="C34" t="s">
        <v>104</v>
      </c>
      <c r="D34" s="15" t="s">
        <v>1205</v>
      </c>
      <c r="E34" s="15">
        <f t="shared" si="1"/>
        <v>1</v>
      </c>
      <c r="F34" s="16" t="s">
        <v>2977</v>
      </c>
      <c r="G34" t="s">
        <v>973</v>
      </c>
      <c r="H34" t="s">
        <v>975</v>
      </c>
      <c r="I34" t="s">
        <v>2943</v>
      </c>
      <c r="J34" t="s">
        <v>105</v>
      </c>
      <c r="K34" s="1">
        <v>31.9417819973545</v>
      </c>
      <c r="L34" s="1">
        <v>120.07997116851899</v>
      </c>
      <c r="M34" s="1" t="str">
        <f>VLOOKUP($F34,'[1]capi for highway network'!$D$1:$L$36,3,0)</f>
        <v>capi Jiangsu</v>
      </c>
      <c r="N34" s="1">
        <f>VLOOKUP($F34,'[1]capi for highway network'!$D$1:$L$36,7,0)</f>
        <v>32.060254999999998</v>
      </c>
      <c r="O34" s="1">
        <f>VLOOKUP($F34,'[1]capi for highway network'!$D$1:$L$36,8,0)</f>
        <v>118.79687699999999</v>
      </c>
      <c r="P34" s="13">
        <f t="shared" si="2"/>
        <v>18.669736973817201</v>
      </c>
      <c r="Q34" s="13">
        <f t="shared" si="3"/>
        <v>18.669736973817201</v>
      </c>
      <c r="R34" s="13">
        <f t="shared" si="4"/>
        <v>18.669736973817201</v>
      </c>
      <c r="S34" s="13">
        <f t="shared" si="5"/>
        <v>18.669736973817201</v>
      </c>
      <c r="T34" s="13">
        <f t="shared" si="6"/>
        <v>18.669736973817201</v>
      </c>
      <c r="U34" s="13">
        <f t="shared" si="7"/>
        <v>18.669736973817201</v>
      </c>
      <c r="V34" s="13">
        <f t="shared" si="8"/>
        <v>18.669736973817201</v>
      </c>
      <c r="W34" s="13">
        <f t="shared" si="9"/>
        <v>18.669736973817201</v>
      </c>
      <c r="X34" s="13">
        <f t="shared" si="10"/>
        <v>14.95369587019713</v>
      </c>
      <c r="Y34" s="13">
        <f t="shared" si="11"/>
        <v>14.95369587019713</v>
      </c>
      <c r="Z34" s="13">
        <f t="shared" si="12"/>
        <v>14.95369587019713</v>
      </c>
      <c r="AA34" s="13">
        <f t="shared" si="13"/>
        <v>14.95369587019713</v>
      </c>
      <c r="AB34" s="13">
        <f t="shared" si="14"/>
        <v>14.95369587019713</v>
      </c>
      <c r="AC34" s="13">
        <f t="shared" si="15"/>
        <v>11.025309560655913</v>
      </c>
      <c r="AD34" s="13">
        <f t="shared" si="16"/>
        <v>11.025309560655913</v>
      </c>
      <c r="AE34" s="13">
        <f t="shared" si="17"/>
        <v>11.025309560655913</v>
      </c>
      <c r="AF34">
        <f t="shared" si="18"/>
        <v>1</v>
      </c>
      <c r="AI34" s="26">
        <f>IF(ISNUMBER(VLOOKUP($B34,'kpler max capa'!$A$1:$Q$263,2,0)),VLOOKUP($B34,'kpler max capa'!$A$1:$Q$263,2,0),0)</f>
        <v>6.0798759999999996</v>
      </c>
      <c r="AJ34" s="26">
        <f>IF(ISNUMBER(VLOOKUP($B34,'kpler max capa'!$A$1:$Q$263,3,0)),VLOOKUP($B34,'kpler max capa'!$A$1:$Q$263,3,0),0)</f>
        <v>6.0798759999999996</v>
      </c>
      <c r="AK34" s="26">
        <f>IF(ISNUMBER(VLOOKUP($B34,'kpler max capa'!$A$1:$Q$263,4,0)),VLOOKUP($B34,'kpler max capa'!$A$1:$Q$263,4,0),0)</f>
        <v>6.0798759999999996</v>
      </c>
      <c r="AL34" s="26">
        <f>IF(ISNUMBER(VLOOKUP($B34,'kpler max capa'!$A$1:$Q$263,5,0)),VLOOKUP($B34,'kpler max capa'!$A$1:$Q$263,5,0),0)</f>
        <v>8.770092</v>
      </c>
      <c r="AM34" s="26">
        <f>IF(ISNUMBER(VLOOKUP($B34,'kpler max capa'!$A$1:$Q$263,6,0)),VLOOKUP($B34,'kpler max capa'!$A$1:$Q$263,6,0),0)</f>
        <v>8.770092</v>
      </c>
      <c r="AN34" s="26">
        <f>IF(ISNUMBER(VLOOKUP($B34,'kpler max capa'!$A$1:$Q$263,7,0)),VLOOKUP($B34,'kpler max capa'!$A$1:$Q$263,7,0),0)</f>
        <v>8.770092</v>
      </c>
      <c r="AO34" s="26">
        <f>IF(ISNUMBER(VLOOKUP($B34,'kpler max capa'!$A$1:$Q$263,8,0)),VLOOKUP($B34,'kpler max capa'!$A$1:$Q$263,8,0),0)</f>
        <v>8.770092</v>
      </c>
      <c r="AP34" s="26">
        <f>IF(ISNUMBER(VLOOKUP($B34,'kpler max capa'!$A$1:$Q$263,8,0)),VLOOKUP($B34,'kpler max capa'!$A$1:$Q$263,9,0),0)</f>
        <v>8.770092</v>
      </c>
      <c r="AQ34" s="26">
        <f>IF(ISNUMBER(VLOOKUP($B34,'kpler max capa'!$A$1:$Q$263,8,0)),VLOOKUP($B34,'kpler max capa'!$A$1:$Q$263,10,0),0)</f>
        <v>8.770092</v>
      </c>
      <c r="AR34" s="26">
        <f>IF(ISNUMBER(VLOOKUP($B34,'kpler max capa'!$A$1:$Q$263,8,0)),VLOOKUP($B34,'kpler max capa'!$A$1:$Q$263,11,0),0)</f>
        <v>8.770092</v>
      </c>
      <c r="AS34" s="26">
        <f>IF(ISNUMBER(VLOOKUP($B34,'kpler max capa'!$A$1:$Q$263,9,0)),VLOOKUP($B34,'kpler max capa'!$A$1:$Q$263,12,0),0)</f>
        <v>8.770092</v>
      </c>
      <c r="AT34" s="26">
        <f>IF(ISNUMBER(VLOOKUP($B34,'kpler max capa'!$A$1:$Q$263,9,0)),VLOOKUP($B34,'kpler max capa'!$A$1:$Q$263,13,0),0)</f>
        <v>8.770092</v>
      </c>
      <c r="AU34" s="26">
        <f>IF(ISNUMBER(VLOOKUP($B34,'kpler max capa'!$A$1:$Q$263,9,0)),VLOOKUP($B34,'kpler max capa'!$A$1:$Q$263,14,0),0)</f>
        <v>8.770092</v>
      </c>
      <c r="AV34" s="26">
        <f>IF(ISNUMBER(VLOOKUP($B34,'kpler max capa'!$A$1:$Q$263,9,0)),VLOOKUP($B34,'kpler max capa'!$A$1:$Q$263,15,0),0)</f>
        <v>8.770092</v>
      </c>
      <c r="AW34" s="26">
        <f>IF(ISNUMBER(VLOOKUP($B34,'kpler max capa'!$A$1:$Q$263,9,0)),VLOOKUP($B34,'kpler max capa'!$A$1:$Q$263,16,0),0)</f>
        <v>8.770092</v>
      </c>
      <c r="AX34" s="26">
        <f>IF(ISNUMBER(VLOOKUP($B34,'kpler max capa'!$A$1:$Q$263,10,0)),VLOOKUP($B34,'kpler max capa'!$A$1:$Q$263,17,0),0)</f>
        <v>8.770092</v>
      </c>
      <c r="AY34" s="24">
        <f>IF(ISNUMBER(VLOOKUP($C34,'pp port max capa'!$A$1:$Q$500,2,0)),VLOOKUP($C34,'pp port max capa'!$A$1:$Q$500,2,0),0)</f>
        <v>18.669736973817201</v>
      </c>
      <c r="AZ34" s="24">
        <f>IF(ISNUMBER(VLOOKUP($C34,'pp port max capa'!$A$1:$Q$500,3,0)),VLOOKUP($C34,'pp port max capa'!$A$1:$Q$500,3,0),0)</f>
        <v>18.669736973817201</v>
      </c>
      <c r="BA34" s="24">
        <f>IF(ISNUMBER(VLOOKUP($C34,'pp port max capa'!$A$1:$Q$500,4,0)),VLOOKUP($C34,'pp port max capa'!$A$1:$Q$500,4,0),0)</f>
        <v>18.669736973817201</v>
      </c>
      <c r="BB34" s="24">
        <f>IF(ISNUMBER(VLOOKUP($C34,'pp port max capa'!$A$1:$Q$500,5,0)),VLOOKUP($C34,'pp port max capa'!$A$1:$Q$500,5,0),0)</f>
        <v>18.669736973817201</v>
      </c>
      <c r="BC34" s="24">
        <f>IF(ISNUMBER(VLOOKUP($C34,'pp port max capa'!$A$1:$Q$500,6,0)),VLOOKUP($C34,'pp port max capa'!$A$1:$Q$500,6,0),0)</f>
        <v>18.669736973817201</v>
      </c>
      <c r="BD34" s="24">
        <f>IF(ISNUMBER(VLOOKUP($C34,'pp port max capa'!$A$1:$Q$500,7,0)),VLOOKUP($C34,'pp port max capa'!$A$1:$Q$500,7,0),0)</f>
        <v>18.669736973817201</v>
      </c>
      <c r="BE34" s="24">
        <f>IF(ISNUMBER(VLOOKUP($C34,'pp port max capa'!$A$1:$Q$500,8,0)),VLOOKUP($C34,'pp port max capa'!$A$1:$Q$500,8,0),0)</f>
        <v>18.669736973817201</v>
      </c>
      <c r="BF34" s="24">
        <f>IF(ISNUMBER(VLOOKUP($C34,'pp port max capa'!$A$1:$Q$500,9,0)),VLOOKUP($C34,'pp port max capa'!$A$1:$Q$500,9,0),0)</f>
        <v>18.669736973817201</v>
      </c>
      <c r="BG34" s="24">
        <f>IF(ISNUMBER(VLOOKUP($C34,'pp port max capa'!$A$1:$Q$500,10,0)),VLOOKUP($C34,'pp port max capa'!$A$1:$Q$500,10,0),0)</f>
        <v>14.95369587019713</v>
      </c>
      <c r="BH34" s="24">
        <f>IF(ISNUMBER(VLOOKUP($C34,'pp port max capa'!$A$1:$Q$500,11,0)),VLOOKUP($C34,'pp port max capa'!$A$1:$Q$500,11,0),0)</f>
        <v>14.95369587019713</v>
      </c>
      <c r="BI34" s="24">
        <f>IF(ISNUMBER(VLOOKUP($C34,'pp port max capa'!$A$1:$Q$500,12,0)),VLOOKUP($C34,'pp port max capa'!$A$1:$Q$500,12,0),0)</f>
        <v>14.95369587019713</v>
      </c>
      <c r="BJ34" s="24">
        <f>IF(ISNUMBER(VLOOKUP($C34,'pp port max capa'!$A$1:$Q$500,13,0)),VLOOKUP($C34,'pp port max capa'!$A$1:$Q$500,13,0),0)</f>
        <v>14.95369587019713</v>
      </c>
      <c r="BK34" s="24">
        <f>IF(ISNUMBER(VLOOKUP($C34,'pp port max capa'!$A$1:$Q$500,14,0)),VLOOKUP($C34,'pp port max capa'!$A$1:$Q$500,14,0),0)</f>
        <v>14.95369587019713</v>
      </c>
      <c r="BL34" s="24">
        <f>IF(ISNUMBER(VLOOKUP($C34,'pp port max capa'!$A$1:$Q$500,15,0)),VLOOKUP($C34,'pp port max capa'!$A$1:$Q$500,15,0),0)</f>
        <v>11.025309560655913</v>
      </c>
      <c r="BM34" s="24">
        <f>IF(ISNUMBER(VLOOKUP($C34,'pp port max capa'!$A$1:$Q$500,16,0)),VLOOKUP($C34,'pp port max capa'!$A$1:$Q$500,16,0),0)</f>
        <v>11.025309560655913</v>
      </c>
      <c r="BN34" s="24">
        <f>IF(ISNUMBER(VLOOKUP($C34,'pp port max capa'!$A$1:$Q$500,17,0)),VLOOKUP($C34,'pp port max capa'!$A$1:$Q$500,17,0),0)</f>
        <v>11.025309560655913</v>
      </c>
      <c r="BO34" s="22">
        <f>IF(ISNUMBER(VLOOKUP($C34,'stpl port max capa'!$A$1:$Q$500,2,0)),VLOOKUP($C34,'stpl port max capa'!$A$1:$Q$500,2,0),0)</f>
        <v>0</v>
      </c>
      <c r="BP34" s="22">
        <f>IF(ISNUMBER(VLOOKUP($C34,'stpl port max capa'!$A$1:$Q$500,3,0)),VLOOKUP($C34,'stpl port max capa'!$A$1:$Q$500,3,0),0)</f>
        <v>0</v>
      </c>
      <c r="BQ34" s="22">
        <f>IF(ISNUMBER(VLOOKUP($C34,'stpl port max capa'!$A$1:$Q$500,4,0)),VLOOKUP($C34,'stpl port max capa'!$A$1:$Q$500,4,0),0)</f>
        <v>0</v>
      </c>
      <c r="BR34" s="22">
        <f>IF(ISNUMBER(VLOOKUP($C34,'stpl port max capa'!$A$1:$Q$500,5,0)),VLOOKUP($C34,'stpl port max capa'!$A$1:$Q$500,5,0),0)</f>
        <v>0</v>
      </c>
      <c r="BS34" s="22">
        <f>IF(ISNUMBER(VLOOKUP($C34,'stpl port max capa'!$A$1:$Q$500,6,0)),VLOOKUP($C34,'stpl port max capa'!$A$1:$Q$500,6,0),0)</f>
        <v>0</v>
      </c>
      <c r="BT34" s="22">
        <f>IF(ISNUMBER(VLOOKUP($C34,'stpl port max capa'!$A$1:$Q$500,7,0)),VLOOKUP($C34,'stpl port max capa'!$A$1:$Q$500,7,0),0)</f>
        <v>0</v>
      </c>
      <c r="BU34" s="22">
        <f>IF(ISNUMBER(VLOOKUP($C34,'stpl port max capa'!$A$1:$Q$500,8,0)),VLOOKUP($C34,'stpl port max capa'!$A$1:$Q$500,8,0),0)</f>
        <v>0</v>
      </c>
      <c r="BV34" s="22">
        <f>IF(ISNUMBER(VLOOKUP($C34,'stpl port max capa'!$A$1:$Q$500,9,0)),VLOOKUP($C34,'stpl port max capa'!$A$1:$Q$500,9,0),0)</f>
        <v>0</v>
      </c>
      <c r="BW34" s="22">
        <f>IF(ISNUMBER(VLOOKUP($C34,'stpl port max capa'!$A$1:$Q$500,10,0)),VLOOKUP($C34,'stpl port max capa'!$A$1:$Q$500,10,0),0)</f>
        <v>0</v>
      </c>
      <c r="BX34" s="22">
        <f>IF(ISNUMBER(VLOOKUP($C34,'stpl port max capa'!$A$1:$Q$500,11,0)),VLOOKUP($C34,'stpl port max capa'!$A$1:$Q$500,11,0),0)</f>
        <v>0</v>
      </c>
      <c r="BY34" s="22">
        <f>IF(ISNUMBER(VLOOKUP($C34,'stpl port max capa'!$A$1:$Q$500,12,0)),VLOOKUP($C34,'stpl port max capa'!$A$1:$Q$500,12,0),0)</f>
        <v>0</v>
      </c>
      <c r="BZ34" s="22">
        <f>IF(ISNUMBER(VLOOKUP($C34,'stpl port max capa'!$A$1:$Q$500,13,0)),VLOOKUP($C34,'stpl port max capa'!$A$1:$Q$500,13,0),0)</f>
        <v>0</v>
      </c>
      <c r="CA34" s="22">
        <f>IF(ISNUMBER(VLOOKUP($C34,'stpl port max capa'!$A$1:$Q$500,14,0)),VLOOKUP($C34,'stpl port max capa'!$A$1:$Q$500,14,0),0)</f>
        <v>0</v>
      </c>
      <c r="CB34" s="22">
        <f>IF(ISNUMBER(VLOOKUP($C34,'stpl port max capa'!$A$1:$Q$500,15,0)),VLOOKUP($C34,'stpl port max capa'!$A$1:$Q$500,15,0),0)</f>
        <v>0</v>
      </c>
      <c r="CC34" s="22">
        <f>IF(ISNUMBER(VLOOKUP($C34,'stpl port max capa'!$A$1:$Q$500,16,0)),VLOOKUP($C34,'stpl port max capa'!$A$1:$Q$500,16,0),0)</f>
        <v>0</v>
      </c>
      <c r="CD34" s="22">
        <f>IF(ISNUMBER(VLOOKUP($C34,'stpl port max capa'!$A$1:$Q$500,17,0)),VLOOKUP($C34,'stpl port max capa'!$A$1:$Q$500,17,0),0)</f>
        <v>0</v>
      </c>
    </row>
    <row r="35" spans="1:82" customFormat="1">
      <c r="A35">
        <v>35</v>
      </c>
      <c r="B35" t="s">
        <v>106</v>
      </c>
      <c r="C35" t="s">
        <v>107</v>
      </c>
      <c r="D35" s="15"/>
      <c r="E35" s="15">
        <f t="shared" si="1"/>
        <v>0</v>
      </c>
      <c r="F35" s="16" t="s">
        <v>2979</v>
      </c>
      <c r="G35" t="s">
        <v>972</v>
      </c>
      <c r="H35" t="s">
        <v>988</v>
      </c>
      <c r="I35" t="e">
        <v>#N/A</v>
      </c>
      <c r="J35" t="s">
        <v>108</v>
      </c>
      <c r="K35" s="1">
        <v>28.087700635053199</v>
      </c>
      <c r="L35" s="1">
        <v>121.142866765816</v>
      </c>
      <c r="M35" s="1" t="str">
        <f>VLOOKUP($F35,'[1]capi for highway network'!$D$1:$L$36,3,0)</f>
        <v>capi Zhejiang</v>
      </c>
      <c r="N35" s="1">
        <f>VLOOKUP($F35,'[1]capi for highway network'!$D$1:$L$36,7,0)</f>
        <v>30.274083999999998</v>
      </c>
      <c r="O35" s="1">
        <f>VLOOKUP($F35,'[1]capi for highway network'!$D$1:$L$36,8,0)</f>
        <v>120.15506999999999</v>
      </c>
      <c r="P35" s="13">
        <f t="shared" si="2"/>
        <v>0</v>
      </c>
      <c r="Q35" s="13">
        <f t="shared" si="3"/>
        <v>0</v>
      </c>
      <c r="R35" s="13">
        <f t="shared" si="4"/>
        <v>0</v>
      </c>
      <c r="S35" s="13">
        <f t="shared" si="5"/>
        <v>0</v>
      </c>
      <c r="T35" s="13">
        <f t="shared" si="6"/>
        <v>0</v>
      </c>
      <c r="U35" s="13">
        <f t="shared" si="7"/>
        <v>0.33033600000000002</v>
      </c>
      <c r="V35" s="13">
        <f t="shared" si="8"/>
        <v>0.33033600000000002</v>
      </c>
      <c r="W35" s="13">
        <f t="shared" si="9"/>
        <v>0.33033600000000002</v>
      </c>
      <c r="X35" s="13">
        <f t="shared" si="10"/>
        <v>0.33033600000000002</v>
      </c>
      <c r="Y35" s="13">
        <f t="shared" si="11"/>
        <v>0.33033600000000002</v>
      </c>
      <c r="Z35" s="13">
        <f t="shared" si="12"/>
        <v>0.33033600000000002</v>
      </c>
      <c r="AA35" s="13">
        <f t="shared" si="13"/>
        <v>0.33033600000000002</v>
      </c>
      <c r="AB35" s="13">
        <f t="shared" si="14"/>
        <v>0.33033600000000002</v>
      </c>
      <c r="AC35" s="13">
        <f t="shared" si="15"/>
        <v>0.33033600000000002</v>
      </c>
      <c r="AD35" s="13">
        <f t="shared" si="16"/>
        <v>0.33033600000000002</v>
      </c>
      <c r="AE35" s="13">
        <f t="shared" si="17"/>
        <v>0.33033600000000002</v>
      </c>
      <c r="AF35">
        <f t="shared" si="18"/>
        <v>1</v>
      </c>
      <c r="AI35" s="26">
        <f>IF(ISNUMBER(VLOOKUP($B35,'kpler max capa'!$A$1:$Q$263,2,0)),VLOOKUP($B35,'kpler max capa'!$A$1:$Q$263,2,0),0)</f>
        <v>0</v>
      </c>
      <c r="AJ35" s="26">
        <f>IF(ISNUMBER(VLOOKUP($B35,'kpler max capa'!$A$1:$Q$263,3,0)),VLOOKUP($B35,'kpler max capa'!$A$1:$Q$263,3,0),0)</f>
        <v>0</v>
      </c>
      <c r="AK35" s="26">
        <f>IF(ISNUMBER(VLOOKUP($B35,'kpler max capa'!$A$1:$Q$263,4,0)),VLOOKUP($B35,'kpler max capa'!$A$1:$Q$263,4,0),0)</f>
        <v>0</v>
      </c>
      <c r="AL35" s="26">
        <f>IF(ISNUMBER(VLOOKUP($B35,'kpler max capa'!$A$1:$Q$263,5,0)),VLOOKUP($B35,'kpler max capa'!$A$1:$Q$263,5,0),0)</f>
        <v>0</v>
      </c>
      <c r="AM35" s="26">
        <f>IF(ISNUMBER(VLOOKUP($B35,'kpler max capa'!$A$1:$Q$263,6,0)),VLOOKUP($B35,'kpler max capa'!$A$1:$Q$263,6,0),0)</f>
        <v>0</v>
      </c>
      <c r="AN35" s="26">
        <f>IF(ISNUMBER(VLOOKUP($B35,'kpler max capa'!$A$1:$Q$263,7,0)),VLOOKUP($B35,'kpler max capa'!$A$1:$Q$263,7,0),0)</f>
        <v>0.33033600000000002</v>
      </c>
      <c r="AO35" s="26">
        <f>IF(ISNUMBER(VLOOKUP($B35,'kpler max capa'!$A$1:$Q$263,8,0)),VLOOKUP($B35,'kpler max capa'!$A$1:$Q$263,8,0),0)</f>
        <v>0.33033600000000002</v>
      </c>
      <c r="AP35" s="26">
        <f>IF(ISNUMBER(VLOOKUP($B35,'kpler max capa'!$A$1:$Q$263,8,0)),VLOOKUP($B35,'kpler max capa'!$A$1:$Q$263,9,0),0)</f>
        <v>0.33033600000000002</v>
      </c>
      <c r="AQ35" s="26">
        <f>IF(ISNUMBER(VLOOKUP($B35,'kpler max capa'!$A$1:$Q$263,8,0)),VLOOKUP($B35,'kpler max capa'!$A$1:$Q$263,10,0),0)</f>
        <v>0.33033600000000002</v>
      </c>
      <c r="AR35" s="26">
        <f>IF(ISNUMBER(VLOOKUP($B35,'kpler max capa'!$A$1:$Q$263,8,0)),VLOOKUP($B35,'kpler max capa'!$A$1:$Q$263,11,0),0)</f>
        <v>0.33033600000000002</v>
      </c>
      <c r="AS35" s="26">
        <f>IF(ISNUMBER(VLOOKUP($B35,'kpler max capa'!$A$1:$Q$263,9,0)),VLOOKUP($B35,'kpler max capa'!$A$1:$Q$263,12,0),0)</f>
        <v>0.33033600000000002</v>
      </c>
      <c r="AT35" s="26">
        <f>IF(ISNUMBER(VLOOKUP($B35,'kpler max capa'!$A$1:$Q$263,9,0)),VLOOKUP($B35,'kpler max capa'!$A$1:$Q$263,13,0),0)</f>
        <v>0.33033600000000002</v>
      </c>
      <c r="AU35" s="26">
        <f>IF(ISNUMBER(VLOOKUP($B35,'kpler max capa'!$A$1:$Q$263,9,0)),VLOOKUP($B35,'kpler max capa'!$A$1:$Q$263,14,0),0)</f>
        <v>0.33033600000000002</v>
      </c>
      <c r="AV35" s="26">
        <f>IF(ISNUMBER(VLOOKUP($B35,'kpler max capa'!$A$1:$Q$263,9,0)),VLOOKUP($B35,'kpler max capa'!$A$1:$Q$263,15,0),0)</f>
        <v>0.33033600000000002</v>
      </c>
      <c r="AW35" s="26">
        <f>IF(ISNUMBER(VLOOKUP($B35,'kpler max capa'!$A$1:$Q$263,9,0)),VLOOKUP($B35,'kpler max capa'!$A$1:$Q$263,16,0),0)</f>
        <v>0.33033600000000002</v>
      </c>
      <c r="AX35" s="26">
        <f>IF(ISNUMBER(VLOOKUP($B35,'kpler max capa'!$A$1:$Q$263,10,0)),VLOOKUP($B35,'kpler max capa'!$A$1:$Q$263,17,0),0)</f>
        <v>0.33033600000000002</v>
      </c>
      <c r="AY35" s="24">
        <f>IF(ISNUMBER(VLOOKUP($C35,'pp port max capa'!$A$1:$Q$500,2,0)),VLOOKUP($C35,'pp port max capa'!$A$1:$Q$500,2,0),0)</f>
        <v>0</v>
      </c>
      <c r="AZ35" s="24">
        <f>IF(ISNUMBER(VLOOKUP($C35,'pp port max capa'!$A$1:$Q$500,3,0)),VLOOKUP($C35,'pp port max capa'!$A$1:$Q$500,3,0),0)</f>
        <v>0</v>
      </c>
      <c r="BA35" s="24">
        <f>IF(ISNUMBER(VLOOKUP($C35,'pp port max capa'!$A$1:$Q$500,4,0)),VLOOKUP($C35,'pp port max capa'!$A$1:$Q$500,4,0),0)</f>
        <v>0</v>
      </c>
      <c r="BB35" s="24">
        <f>IF(ISNUMBER(VLOOKUP($C35,'pp port max capa'!$A$1:$Q$500,5,0)),VLOOKUP($C35,'pp port max capa'!$A$1:$Q$500,5,0),0)</f>
        <v>0</v>
      </c>
      <c r="BC35" s="24">
        <f>IF(ISNUMBER(VLOOKUP($C35,'pp port max capa'!$A$1:$Q$500,6,0)),VLOOKUP($C35,'pp port max capa'!$A$1:$Q$500,6,0),0)</f>
        <v>0</v>
      </c>
      <c r="BD35" s="24">
        <f>IF(ISNUMBER(VLOOKUP($C35,'pp port max capa'!$A$1:$Q$500,7,0)),VLOOKUP($C35,'pp port max capa'!$A$1:$Q$500,7,0),0)</f>
        <v>0</v>
      </c>
      <c r="BE35" s="24">
        <f>IF(ISNUMBER(VLOOKUP($C35,'pp port max capa'!$A$1:$Q$500,8,0)),VLOOKUP($C35,'pp port max capa'!$A$1:$Q$500,8,0),0)</f>
        <v>0</v>
      </c>
      <c r="BF35" s="24">
        <f>IF(ISNUMBER(VLOOKUP($C35,'pp port max capa'!$A$1:$Q$500,9,0)),VLOOKUP($C35,'pp port max capa'!$A$1:$Q$500,9,0),0)</f>
        <v>0</v>
      </c>
      <c r="BG35" s="24">
        <f>IF(ISNUMBER(VLOOKUP($C35,'pp port max capa'!$A$1:$Q$500,10,0)),VLOOKUP($C35,'pp port max capa'!$A$1:$Q$500,10,0),0)</f>
        <v>0</v>
      </c>
      <c r="BH35" s="24">
        <f>IF(ISNUMBER(VLOOKUP($C35,'pp port max capa'!$A$1:$Q$500,11,0)),VLOOKUP($C35,'pp port max capa'!$A$1:$Q$500,11,0),0)</f>
        <v>0</v>
      </c>
      <c r="BI35" s="24">
        <f>IF(ISNUMBER(VLOOKUP($C35,'pp port max capa'!$A$1:$Q$500,12,0)),VLOOKUP($C35,'pp port max capa'!$A$1:$Q$500,12,0),0)</f>
        <v>0</v>
      </c>
      <c r="BJ35" s="24">
        <f>IF(ISNUMBER(VLOOKUP($C35,'pp port max capa'!$A$1:$Q$500,13,0)),VLOOKUP($C35,'pp port max capa'!$A$1:$Q$500,13,0),0)</f>
        <v>0</v>
      </c>
      <c r="BK35" s="24">
        <f>IF(ISNUMBER(VLOOKUP($C35,'pp port max capa'!$A$1:$Q$500,14,0)),VLOOKUP($C35,'pp port max capa'!$A$1:$Q$500,14,0),0)</f>
        <v>0</v>
      </c>
      <c r="BL35" s="24">
        <f>IF(ISNUMBER(VLOOKUP($C35,'pp port max capa'!$A$1:$Q$500,15,0)),VLOOKUP($C35,'pp port max capa'!$A$1:$Q$500,15,0),0)</f>
        <v>0</v>
      </c>
      <c r="BM35" s="24">
        <f>IF(ISNUMBER(VLOOKUP($C35,'pp port max capa'!$A$1:$Q$500,16,0)),VLOOKUP($C35,'pp port max capa'!$A$1:$Q$500,16,0),0)</f>
        <v>0</v>
      </c>
      <c r="BN35" s="24">
        <f>IF(ISNUMBER(VLOOKUP($C35,'pp port max capa'!$A$1:$Q$500,17,0)),VLOOKUP($C35,'pp port max capa'!$A$1:$Q$500,17,0),0)</f>
        <v>0</v>
      </c>
      <c r="BO35" s="22">
        <f>IF(ISNUMBER(VLOOKUP($C35,'stpl port max capa'!$A$1:$Q$500,2,0)),VLOOKUP($C35,'stpl port max capa'!$A$1:$Q$500,2,0),0)</f>
        <v>0</v>
      </c>
      <c r="BP35" s="22">
        <f>IF(ISNUMBER(VLOOKUP($C35,'stpl port max capa'!$A$1:$Q$500,3,0)),VLOOKUP($C35,'stpl port max capa'!$A$1:$Q$500,3,0),0)</f>
        <v>0</v>
      </c>
      <c r="BQ35" s="22">
        <f>IF(ISNUMBER(VLOOKUP($C35,'stpl port max capa'!$A$1:$Q$500,4,0)),VLOOKUP($C35,'stpl port max capa'!$A$1:$Q$500,4,0),0)</f>
        <v>0</v>
      </c>
      <c r="BR35" s="22">
        <f>IF(ISNUMBER(VLOOKUP($C35,'stpl port max capa'!$A$1:$Q$500,5,0)),VLOOKUP($C35,'stpl port max capa'!$A$1:$Q$500,5,0),0)</f>
        <v>0</v>
      </c>
      <c r="BS35" s="22">
        <f>IF(ISNUMBER(VLOOKUP($C35,'stpl port max capa'!$A$1:$Q$500,6,0)),VLOOKUP($C35,'stpl port max capa'!$A$1:$Q$500,6,0),0)</f>
        <v>0</v>
      </c>
      <c r="BT35" s="22">
        <f>IF(ISNUMBER(VLOOKUP($C35,'stpl port max capa'!$A$1:$Q$500,7,0)),VLOOKUP($C35,'stpl port max capa'!$A$1:$Q$500,7,0),0)</f>
        <v>0</v>
      </c>
      <c r="BU35" s="22">
        <f>IF(ISNUMBER(VLOOKUP($C35,'stpl port max capa'!$A$1:$Q$500,8,0)),VLOOKUP($C35,'stpl port max capa'!$A$1:$Q$500,8,0),0)</f>
        <v>0</v>
      </c>
      <c r="BV35" s="22">
        <f>IF(ISNUMBER(VLOOKUP($C35,'stpl port max capa'!$A$1:$Q$500,9,0)),VLOOKUP($C35,'stpl port max capa'!$A$1:$Q$500,9,0),0)</f>
        <v>0</v>
      </c>
      <c r="BW35" s="22">
        <f>IF(ISNUMBER(VLOOKUP($C35,'stpl port max capa'!$A$1:$Q$500,10,0)),VLOOKUP($C35,'stpl port max capa'!$A$1:$Q$500,10,0),0)</f>
        <v>0</v>
      </c>
      <c r="BX35" s="22">
        <f>IF(ISNUMBER(VLOOKUP($C35,'stpl port max capa'!$A$1:$Q$500,11,0)),VLOOKUP($C35,'stpl port max capa'!$A$1:$Q$500,11,0),0)</f>
        <v>0</v>
      </c>
      <c r="BY35" s="22">
        <f>IF(ISNUMBER(VLOOKUP($C35,'stpl port max capa'!$A$1:$Q$500,12,0)),VLOOKUP($C35,'stpl port max capa'!$A$1:$Q$500,12,0),0)</f>
        <v>0</v>
      </c>
      <c r="BZ35" s="22">
        <f>IF(ISNUMBER(VLOOKUP($C35,'stpl port max capa'!$A$1:$Q$500,13,0)),VLOOKUP($C35,'stpl port max capa'!$A$1:$Q$500,13,0),0)</f>
        <v>0</v>
      </c>
      <c r="CA35" s="22">
        <f>IF(ISNUMBER(VLOOKUP($C35,'stpl port max capa'!$A$1:$Q$500,14,0)),VLOOKUP($C35,'stpl port max capa'!$A$1:$Q$500,14,0),0)</f>
        <v>0</v>
      </c>
      <c r="CB35" s="22">
        <f>IF(ISNUMBER(VLOOKUP($C35,'stpl port max capa'!$A$1:$Q$500,15,0)),VLOOKUP($C35,'stpl port max capa'!$A$1:$Q$500,15,0),0)</f>
        <v>0</v>
      </c>
      <c r="CC35" s="22">
        <f>IF(ISNUMBER(VLOOKUP($C35,'stpl port max capa'!$A$1:$Q$500,16,0)),VLOOKUP($C35,'stpl port max capa'!$A$1:$Q$500,16,0),0)</f>
        <v>0</v>
      </c>
      <c r="CD35" s="22">
        <f>IF(ISNUMBER(VLOOKUP($C35,'stpl port max capa'!$A$1:$Q$500,17,0)),VLOOKUP($C35,'stpl port max capa'!$A$1:$Q$500,17,0),0)</f>
        <v>0</v>
      </c>
    </row>
    <row r="36" spans="1:82" customFormat="1">
      <c r="A36">
        <v>36</v>
      </c>
      <c r="B36" t="s">
        <v>109</v>
      </c>
      <c r="C36" t="s">
        <v>110</v>
      </c>
      <c r="D36" s="15" t="s">
        <v>1206</v>
      </c>
      <c r="E36" s="15">
        <f t="shared" si="1"/>
        <v>1</v>
      </c>
      <c r="F36" s="16" t="s">
        <v>2974</v>
      </c>
      <c r="G36" t="s">
        <v>972</v>
      </c>
      <c r="H36" t="s">
        <v>975</v>
      </c>
      <c r="I36" t="s">
        <v>2943</v>
      </c>
      <c r="J36" t="s">
        <v>111</v>
      </c>
      <c r="K36" s="1">
        <v>39.826354716632999</v>
      </c>
      <c r="L36" s="1">
        <v>124.14141701331801</v>
      </c>
      <c r="M36" s="1" t="str">
        <f>VLOOKUP($F36,'[1]capi for highway network'!$D$1:$L$36,3,0)</f>
        <v>capi Liaoning</v>
      </c>
      <c r="N36" s="1">
        <f>VLOOKUP($F36,'[1]capi for highway network'!$D$1:$L$36,7,0)</f>
        <v>41.805698999999997</v>
      </c>
      <c r="O36" s="1">
        <f>VLOOKUP($F36,'[1]capi for highway network'!$D$1:$L$36,8,0)</f>
        <v>123.431472</v>
      </c>
      <c r="P36" s="13">
        <f t="shared" si="2"/>
        <v>4.575812</v>
      </c>
      <c r="Q36" s="13">
        <f t="shared" si="3"/>
        <v>4.575812</v>
      </c>
      <c r="R36" s="13">
        <f t="shared" si="4"/>
        <v>4.575812</v>
      </c>
      <c r="S36" s="13">
        <f t="shared" si="5"/>
        <v>11.213212</v>
      </c>
      <c r="T36" s="13">
        <f t="shared" si="6"/>
        <v>11.213212</v>
      </c>
      <c r="U36" s="13">
        <f t="shared" si="7"/>
        <v>11.213212</v>
      </c>
      <c r="V36" s="13">
        <f t="shared" si="8"/>
        <v>11.213212</v>
      </c>
      <c r="W36" s="13">
        <f t="shared" si="9"/>
        <v>11.213212</v>
      </c>
      <c r="X36" s="13">
        <f t="shared" si="10"/>
        <v>11.213212</v>
      </c>
      <c r="Y36" s="13">
        <f t="shared" si="11"/>
        <v>11.213212</v>
      </c>
      <c r="Z36" s="13">
        <f t="shared" si="12"/>
        <v>11.213212</v>
      </c>
      <c r="AA36" s="13">
        <f t="shared" si="13"/>
        <v>11.213212</v>
      </c>
      <c r="AB36" s="13">
        <f t="shared" si="14"/>
        <v>11.213212</v>
      </c>
      <c r="AC36" s="13">
        <f t="shared" si="15"/>
        <v>11.213212</v>
      </c>
      <c r="AD36" s="13">
        <f t="shared" si="16"/>
        <v>11.213212</v>
      </c>
      <c r="AE36" s="13">
        <f t="shared" si="17"/>
        <v>11.213212</v>
      </c>
      <c r="AF36">
        <f t="shared" si="18"/>
        <v>1</v>
      </c>
      <c r="AI36" s="26">
        <f>IF(ISNUMBER(VLOOKUP($B36,'kpler max capa'!$A$1:$Q$263,2,0)),VLOOKUP($B36,'kpler max capa'!$A$1:$Q$263,2,0),0)</f>
        <v>4.575812</v>
      </c>
      <c r="AJ36" s="26">
        <f>IF(ISNUMBER(VLOOKUP($B36,'kpler max capa'!$A$1:$Q$263,3,0)),VLOOKUP($B36,'kpler max capa'!$A$1:$Q$263,3,0),0)</f>
        <v>4.575812</v>
      </c>
      <c r="AK36" s="26">
        <f>IF(ISNUMBER(VLOOKUP($B36,'kpler max capa'!$A$1:$Q$263,4,0)),VLOOKUP($B36,'kpler max capa'!$A$1:$Q$263,4,0),0)</f>
        <v>4.575812</v>
      </c>
      <c r="AL36" s="26">
        <f>IF(ISNUMBER(VLOOKUP($B36,'kpler max capa'!$A$1:$Q$263,5,0)),VLOOKUP($B36,'kpler max capa'!$A$1:$Q$263,5,0),0)</f>
        <v>11.213212</v>
      </c>
      <c r="AM36" s="26">
        <f>IF(ISNUMBER(VLOOKUP($B36,'kpler max capa'!$A$1:$Q$263,6,0)),VLOOKUP($B36,'kpler max capa'!$A$1:$Q$263,6,0),0)</f>
        <v>11.213212</v>
      </c>
      <c r="AN36" s="26">
        <f>IF(ISNUMBER(VLOOKUP($B36,'kpler max capa'!$A$1:$Q$263,7,0)),VLOOKUP($B36,'kpler max capa'!$A$1:$Q$263,7,0),0)</f>
        <v>11.213212</v>
      </c>
      <c r="AO36" s="26">
        <f>IF(ISNUMBER(VLOOKUP($B36,'kpler max capa'!$A$1:$Q$263,8,0)),VLOOKUP($B36,'kpler max capa'!$A$1:$Q$263,8,0),0)</f>
        <v>11.213212</v>
      </c>
      <c r="AP36" s="26">
        <f>IF(ISNUMBER(VLOOKUP($B36,'kpler max capa'!$A$1:$Q$263,8,0)),VLOOKUP($B36,'kpler max capa'!$A$1:$Q$263,9,0),0)</f>
        <v>11.213212</v>
      </c>
      <c r="AQ36" s="26">
        <f>IF(ISNUMBER(VLOOKUP($B36,'kpler max capa'!$A$1:$Q$263,8,0)),VLOOKUP($B36,'kpler max capa'!$A$1:$Q$263,10,0),0)</f>
        <v>11.213212</v>
      </c>
      <c r="AR36" s="26">
        <f>IF(ISNUMBER(VLOOKUP($B36,'kpler max capa'!$A$1:$Q$263,8,0)),VLOOKUP($B36,'kpler max capa'!$A$1:$Q$263,11,0),0)</f>
        <v>11.213212</v>
      </c>
      <c r="AS36" s="26">
        <f>IF(ISNUMBER(VLOOKUP($B36,'kpler max capa'!$A$1:$Q$263,9,0)),VLOOKUP($B36,'kpler max capa'!$A$1:$Q$263,12,0),0)</f>
        <v>11.213212</v>
      </c>
      <c r="AT36" s="26">
        <f>IF(ISNUMBER(VLOOKUP($B36,'kpler max capa'!$A$1:$Q$263,9,0)),VLOOKUP($B36,'kpler max capa'!$A$1:$Q$263,13,0),0)</f>
        <v>11.213212</v>
      </c>
      <c r="AU36" s="26">
        <f>IF(ISNUMBER(VLOOKUP($B36,'kpler max capa'!$A$1:$Q$263,9,0)),VLOOKUP($B36,'kpler max capa'!$A$1:$Q$263,14,0),0)</f>
        <v>11.213212</v>
      </c>
      <c r="AV36" s="26">
        <f>IF(ISNUMBER(VLOOKUP($B36,'kpler max capa'!$A$1:$Q$263,9,0)),VLOOKUP($B36,'kpler max capa'!$A$1:$Q$263,15,0),0)</f>
        <v>11.213212</v>
      </c>
      <c r="AW36" s="26">
        <f>IF(ISNUMBER(VLOOKUP($B36,'kpler max capa'!$A$1:$Q$263,9,0)),VLOOKUP($B36,'kpler max capa'!$A$1:$Q$263,16,0),0)</f>
        <v>11.213212</v>
      </c>
      <c r="AX36" s="26">
        <f>IF(ISNUMBER(VLOOKUP($B36,'kpler max capa'!$A$1:$Q$263,10,0)),VLOOKUP($B36,'kpler max capa'!$A$1:$Q$263,17,0),0)</f>
        <v>11.213212</v>
      </c>
      <c r="AY36" s="24">
        <f>IF(ISNUMBER(VLOOKUP($C36,'pp port max capa'!$A$1:$Q$500,2,0)),VLOOKUP($C36,'pp port max capa'!$A$1:$Q$500,2,0),0)</f>
        <v>3.7160411036200718</v>
      </c>
      <c r="AZ36" s="24">
        <f>IF(ISNUMBER(VLOOKUP($C36,'pp port max capa'!$A$1:$Q$500,3,0)),VLOOKUP($C36,'pp port max capa'!$A$1:$Q$500,3,0),0)</f>
        <v>3.7160411036200718</v>
      </c>
      <c r="BA36" s="24">
        <f>IF(ISNUMBER(VLOOKUP($C36,'pp port max capa'!$A$1:$Q$500,4,0)),VLOOKUP($C36,'pp port max capa'!$A$1:$Q$500,4,0),0)</f>
        <v>3.7160411036200718</v>
      </c>
      <c r="BB36" s="24">
        <f>IF(ISNUMBER(VLOOKUP($C36,'pp port max capa'!$A$1:$Q$500,5,0)),VLOOKUP($C36,'pp port max capa'!$A$1:$Q$500,5,0),0)</f>
        <v>3.7160411036200718</v>
      </c>
      <c r="BC36" s="24">
        <f>IF(ISNUMBER(VLOOKUP($C36,'pp port max capa'!$A$1:$Q$500,6,0)),VLOOKUP($C36,'pp port max capa'!$A$1:$Q$500,6,0),0)</f>
        <v>3.7160411036200718</v>
      </c>
      <c r="BD36" s="24">
        <f>IF(ISNUMBER(VLOOKUP($C36,'pp port max capa'!$A$1:$Q$500,7,0)),VLOOKUP($C36,'pp port max capa'!$A$1:$Q$500,7,0),0)</f>
        <v>3.7160411036200718</v>
      </c>
      <c r="BE36" s="24">
        <f>IF(ISNUMBER(VLOOKUP($C36,'pp port max capa'!$A$1:$Q$500,8,0)),VLOOKUP($C36,'pp port max capa'!$A$1:$Q$500,8,0),0)</f>
        <v>3.7160411036200718</v>
      </c>
      <c r="BF36" s="24">
        <f>IF(ISNUMBER(VLOOKUP($C36,'pp port max capa'!$A$1:$Q$500,9,0)),VLOOKUP($C36,'pp port max capa'!$A$1:$Q$500,9,0),0)</f>
        <v>3.7160411036200718</v>
      </c>
      <c r="BG36" s="24">
        <f>IF(ISNUMBER(VLOOKUP($C36,'pp port max capa'!$A$1:$Q$500,10,0)),VLOOKUP($C36,'pp port max capa'!$A$1:$Q$500,10,0),0)</f>
        <v>3.7160411036200718</v>
      </c>
      <c r="BH36" s="24">
        <f>IF(ISNUMBER(VLOOKUP($C36,'pp port max capa'!$A$1:$Q$500,11,0)),VLOOKUP($C36,'pp port max capa'!$A$1:$Q$500,11,0),0)</f>
        <v>3.7160411036200718</v>
      </c>
      <c r="BI36" s="24">
        <f>IF(ISNUMBER(VLOOKUP($C36,'pp port max capa'!$A$1:$Q$500,12,0)),VLOOKUP($C36,'pp port max capa'!$A$1:$Q$500,12,0),0)</f>
        <v>3.7160411036200718</v>
      </c>
      <c r="BJ36" s="24">
        <f>IF(ISNUMBER(VLOOKUP($C36,'pp port max capa'!$A$1:$Q$500,13,0)),VLOOKUP($C36,'pp port max capa'!$A$1:$Q$500,13,0),0)</f>
        <v>3.7160411036200718</v>
      </c>
      <c r="BK36" s="24">
        <f>IF(ISNUMBER(VLOOKUP($C36,'pp port max capa'!$A$1:$Q$500,14,0)),VLOOKUP($C36,'pp port max capa'!$A$1:$Q$500,14,0),0)</f>
        <v>3.7160411036200718</v>
      </c>
      <c r="BL36" s="24">
        <f>IF(ISNUMBER(VLOOKUP($C36,'pp port max capa'!$A$1:$Q$500,15,0)),VLOOKUP($C36,'pp port max capa'!$A$1:$Q$500,15,0),0)</f>
        <v>0</v>
      </c>
      <c r="BM36" s="24">
        <f>IF(ISNUMBER(VLOOKUP($C36,'pp port max capa'!$A$1:$Q$500,16,0)),VLOOKUP($C36,'pp port max capa'!$A$1:$Q$500,16,0),0)</f>
        <v>0</v>
      </c>
      <c r="BN36" s="24">
        <f>IF(ISNUMBER(VLOOKUP($C36,'pp port max capa'!$A$1:$Q$500,17,0)),VLOOKUP($C36,'pp port max capa'!$A$1:$Q$500,17,0),0)</f>
        <v>0</v>
      </c>
      <c r="BO36" s="22">
        <f>IF(ISNUMBER(VLOOKUP($C36,'stpl port max capa'!$A$1:$Q$500,2,0)),VLOOKUP($C36,'stpl port max capa'!$A$1:$Q$500,2,0),0)</f>
        <v>0</v>
      </c>
      <c r="BP36" s="22">
        <f>IF(ISNUMBER(VLOOKUP($C36,'stpl port max capa'!$A$1:$Q$500,3,0)),VLOOKUP($C36,'stpl port max capa'!$A$1:$Q$500,3,0),0)</f>
        <v>0</v>
      </c>
      <c r="BQ36" s="22">
        <f>IF(ISNUMBER(VLOOKUP($C36,'stpl port max capa'!$A$1:$Q$500,4,0)),VLOOKUP($C36,'stpl port max capa'!$A$1:$Q$500,4,0),0)</f>
        <v>0</v>
      </c>
      <c r="BR36" s="22">
        <f>IF(ISNUMBER(VLOOKUP($C36,'stpl port max capa'!$A$1:$Q$500,5,0)),VLOOKUP($C36,'stpl port max capa'!$A$1:$Q$500,5,0),0)</f>
        <v>0</v>
      </c>
      <c r="BS36" s="22">
        <f>IF(ISNUMBER(VLOOKUP($C36,'stpl port max capa'!$A$1:$Q$500,6,0)),VLOOKUP($C36,'stpl port max capa'!$A$1:$Q$500,6,0),0)</f>
        <v>0</v>
      </c>
      <c r="BT36" s="22">
        <f>IF(ISNUMBER(VLOOKUP($C36,'stpl port max capa'!$A$1:$Q$500,7,0)),VLOOKUP($C36,'stpl port max capa'!$A$1:$Q$500,7,0),0)</f>
        <v>0</v>
      </c>
      <c r="BU36" s="22">
        <f>IF(ISNUMBER(VLOOKUP($C36,'stpl port max capa'!$A$1:$Q$500,8,0)),VLOOKUP($C36,'stpl port max capa'!$A$1:$Q$500,8,0),0)</f>
        <v>0</v>
      </c>
      <c r="BV36" s="22">
        <f>IF(ISNUMBER(VLOOKUP($C36,'stpl port max capa'!$A$1:$Q$500,9,0)),VLOOKUP($C36,'stpl port max capa'!$A$1:$Q$500,9,0),0)</f>
        <v>0</v>
      </c>
      <c r="BW36" s="22">
        <f>IF(ISNUMBER(VLOOKUP($C36,'stpl port max capa'!$A$1:$Q$500,10,0)),VLOOKUP($C36,'stpl port max capa'!$A$1:$Q$500,10,0),0)</f>
        <v>0</v>
      </c>
      <c r="BX36" s="22">
        <f>IF(ISNUMBER(VLOOKUP($C36,'stpl port max capa'!$A$1:$Q$500,11,0)),VLOOKUP($C36,'stpl port max capa'!$A$1:$Q$500,11,0),0)</f>
        <v>0</v>
      </c>
      <c r="BY36" s="22">
        <f>IF(ISNUMBER(VLOOKUP($C36,'stpl port max capa'!$A$1:$Q$500,12,0)),VLOOKUP($C36,'stpl port max capa'!$A$1:$Q$500,12,0),0)</f>
        <v>0</v>
      </c>
      <c r="BZ36" s="22">
        <f>IF(ISNUMBER(VLOOKUP($C36,'stpl port max capa'!$A$1:$Q$500,13,0)),VLOOKUP($C36,'stpl port max capa'!$A$1:$Q$500,13,0),0)</f>
        <v>0</v>
      </c>
      <c r="CA36" s="22">
        <f>IF(ISNUMBER(VLOOKUP($C36,'stpl port max capa'!$A$1:$Q$500,14,0)),VLOOKUP($C36,'stpl port max capa'!$A$1:$Q$500,14,0),0)</f>
        <v>0</v>
      </c>
      <c r="CB36" s="22">
        <f>IF(ISNUMBER(VLOOKUP($C36,'stpl port max capa'!$A$1:$Q$500,15,0)),VLOOKUP($C36,'stpl port max capa'!$A$1:$Q$500,15,0),0)</f>
        <v>0</v>
      </c>
      <c r="CC36" s="22">
        <f>IF(ISNUMBER(VLOOKUP($C36,'stpl port max capa'!$A$1:$Q$500,16,0)),VLOOKUP($C36,'stpl port max capa'!$A$1:$Q$500,16,0),0)</f>
        <v>0</v>
      </c>
      <c r="CD36" s="22">
        <f>IF(ISNUMBER(VLOOKUP($C36,'stpl port max capa'!$A$1:$Q$500,17,0)),VLOOKUP($C36,'stpl port max capa'!$A$1:$Q$500,17,0),0)</f>
        <v>0</v>
      </c>
    </row>
    <row r="37" spans="1:82" customFormat="1">
      <c r="A37">
        <v>37</v>
      </c>
      <c r="B37" t="s">
        <v>112</v>
      </c>
      <c r="C37" t="s">
        <v>113</v>
      </c>
      <c r="D37" s="15"/>
      <c r="E37" s="15">
        <f t="shared" si="1"/>
        <v>0</v>
      </c>
      <c r="F37" s="16" t="s">
        <v>2995</v>
      </c>
      <c r="G37" t="s">
        <v>972</v>
      </c>
      <c r="H37" t="s">
        <v>975</v>
      </c>
      <c r="I37" t="e">
        <v>#N/A</v>
      </c>
      <c r="J37" t="s">
        <v>114</v>
      </c>
      <c r="K37" s="1">
        <v>39.846032374969198</v>
      </c>
      <c r="L37" s="1">
        <v>124.15868645674</v>
      </c>
      <c r="M37" s="1" t="str">
        <f>VLOOKUP($F37,'[1]capi for highway network'!$D$1:$L$36,3,0)</f>
        <v>capi Liaoning</v>
      </c>
      <c r="N37" s="1">
        <f>VLOOKUP($F37,'[1]capi for highway network'!$D$1:$L$36,7,0)</f>
        <v>41.805698999999997</v>
      </c>
      <c r="O37" s="1">
        <f>VLOOKUP($F37,'[1]capi for highway network'!$D$1:$L$36,8,0)</f>
        <v>123.431472</v>
      </c>
      <c r="P37" s="13">
        <f t="shared" si="2"/>
        <v>0</v>
      </c>
      <c r="Q37" s="13">
        <f t="shared" si="3"/>
        <v>0</v>
      </c>
      <c r="R37" s="13">
        <f t="shared" si="4"/>
        <v>0</v>
      </c>
      <c r="S37" s="13">
        <f t="shared" si="5"/>
        <v>0</v>
      </c>
      <c r="T37" s="13">
        <f t="shared" si="6"/>
        <v>0</v>
      </c>
      <c r="U37" s="13">
        <f t="shared" si="7"/>
        <v>0.123292</v>
      </c>
      <c r="V37" s="13">
        <f t="shared" si="8"/>
        <v>0.123292</v>
      </c>
      <c r="W37" s="13">
        <f t="shared" si="9"/>
        <v>0.123292</v>
      </c>
      <c r="X37" s="13">
        <f t="shared" si="10"/>
        <v>0.123292</v>
      </c>
      <c r="Y37" s="13">
        <f t="shared" si="11"/>
        <v>0.123292</v>
      </c>
      <c r="Z37" s="13">
        <f t="shared" si="12"/>
        <v>0.123292</v>
      </c>
      <c r="AA37" s="13">
        <f t="shared" si="13"/>
        <v>0.123292</v>
      </c>
      <c r="AB37" s="13">
        <f t="shared" si="14"/>
        <v>0.123292</v>
      </c>
      <c r="AC37" s="13">
        <f t="shared" si="15"/>
        <v>0.123292</v>
      </c>
      <c r="AD37" s="13">
        <f t="shared" si="16"/>
        <v>0.123292</v>
      </c>
      <c r="AE37" s="13">
        <f t="shared" si="17"/>
        <v>0.123292</v>
      </c>
      <c r="AF37">
        <f t="shared" si="18"/>
        <v>1</v>
      </c>
      <c r="AI37" s="26">
        <f>IF(ISNUMBER(VLOOKUP($B37,'kpler max capa'!$A$1:$Q$263,2,0)),VLOOKUP($B37,'kpler max capa'!$A$1:$Q$263,2,0),0)</f>
        <v>0</v>
      </c>
      <c r="AJ37" s="26">
        <f>IF(ISNUMBER(VLOOKUP($B37,'kpler max capa'!$A$1:$Q$263,3,0)),VLOOKUP($B37,'kpler max capa'!$A$1:$Q$263,3,0),0)</f>
        <v>0</v>
      </c>
      <c r="AK37" s="26">
        <f>IF(ISNUMBER(VLOOKUP($B37,'kpler max capa'!$A$1:$Q$263,4,0)),VLOOKUP($B37,'kpler max capa'!$A$1:$Q$263,4,0),0)</f>
        <v>0</v>
      </c>
      <c r="AL37" s="26">
        <f>IF(ISNUMBER(VLOOKUP($B37,'kpler max capa'!$A$1:$Q$263,5,0)),VLOOKUP($B37,'kpler max capa'!$A$1:$Q$263,5,0),0)</f>
        <v>0</v>
      </c>
      <c r="AM37" s="26">
        <f>IF(ISNUMBER(VLOOKUP($B37,'kpler max capa'!$A$1:$Q$263,6,0)),VLOOKUP($B37,'kpler max capa'!$A$1:$Q$263,6,0),0)</f>
        <v>0</v>
      </c>
      <c r="AN37" s="26">
        <f>IF(ISNUMBER(VLOOKUP($B37,'kpler max capa'!$A$1:$Q$263,7,0)),VLOOKUP($B37,'kpler max capa'!$A$1:$Q$263,7,0),0)</f>
        <v>0.123292</v>
      </c>
      <c r="AO37" s="26">
        <f>IF(ISNUMBER(VLOOKUP($B37,'kpler max capa'!$A$1:$Q$263,8,0)),VLOOKUP($B37,'kpler max capa'!$A$1:$Q$263,8,0),0)</f>
        <v>0.123292</v>
      </c>
      <c r="AP37" s="26">
        <f>IF(ISNUMBER(VLOOKUP($B37,'kpler max capa'!$A$1:$Q$263,8,0)),VLOOKUP($B37,'kpler max capa'!$A$1:$Q$263,9,0),0)</f>
        <v>0.123292</v>
      </c>
      <c r="AQ37" s="26">
        <f>IF(ISNUMBER(VLOOKUP($B37,'kpler max capa'!$A$1:$Q$263,8,0)),VLOOKUP($B37,'kpler max capa'!$A$1:$Q$263,10,0),0)</f>
        <v>0.123292</v>
      </c>
      <c r="AR37" s="26">
        <f>IF(ISNUMBER(VLOOKUP($B37,'kpler max capa'!$A$1:$Q$263,8,0)),VLOOKUP($B37,'kpler max capa'!$A$1:$Q$263,11,0),0)</f>
        <v>0.123292</v>
      </c>
      <c r="AS37" s="26">
        <f>IF(ISNUMBER(VLOOKUP($B37,'kpler max capa'!$A$1:$Q$263,9,0)),VLOOKUP($B37,'kpler max capa'!$A$1:$Q$263,12,0),0)</f>
        <v>0.123292</v>
      </c>
      <c r="AT37" s="26">
        <f>IF(ISNUMBER(VLOOKUP($B37,'kpler max capa'!$A$1:$Q$263,9,0)),VLOOKUP($B37,'kpler max capa'!$A$1:$Q$263,13,0),0)</f>
        <v>0.123292</v>
      </c>
      <c r="AU37" s="26">
        <f>IF(ISNUMBER(VLOOKUP($B37,'kpler max capa'!$A$1:$Q$263,9,0)),VLOOKUP($B37,'kpler max capa'!$A$1:$Q$263,14,0),0)</f>
        <v>0.123292</v>
      </c>
      <c r="AV37" s="26">
        <f>IF(ISNUMBER(VLOOKUP($B37,'kpler max capa'!$A$1:$Q$263,9,0)),VLOOKUP($B37,'kpler max capa'!$A$1:$Q$263,15,0),0)</f>
        <v>0.123292</v>
      </c>
      <c r="AW37" s="26">
        <f>IF(ISNUMBER(VLOOKUP($B37,'kpler max capa'!$A$1:$Q$263,9,0)),VLOOKUP($B37,'kpler max capa'!$A$1:$Q$263,16,0),0)</f>
        <v>0.123292</v>
      </c>
      <c r="AX37" s="26">
        <f>IF(ISNUMBER(VLOOKUP($B37,'kpler max capa'!$A$1:$Q$263,10,0)),VLOOKUP($B37,'kpler max capa'!$A$1:$Q$263,17,0),0)</f>
        <v>0.123292</v>
      </c>
      <c r="AY37" s="24">
        <f>IF(ISNUMBER(VLOOKUP($C37,'pp port max capa'!$A$1:$Q$500,2,0)),VLOOKUP($C37,'pp port max capa'!$A$1:$Q$500,2,0),0)</f>
        <v>0</v>
      </c>
      <c r="AZ37" s="24">
        <f>IF(ISNUMBER(VLOOKUP($C37,'pp port max capa'!$A$1:$Q$500,3,0)),VLOOKUP($C37,'pp port max capa'!$A$1:$Q$500,3,0),0)</f>
        <v>0</v>
      </c>
      <c r="BA37" s="24">
        <f>IF(ISNUMBER(VLOOKUP($C37,'pp port max capa'!$A$1:$Q$500,4,0)),VLOOKUP($C37,'pp port max capa'!$A$1:$Q$500,4,0),0)</f>
        <v>0</v>
      </c>
      <c r="BB37" s="24">
        <f>IF(ISNUMBER(VLOOKUP($C37,'pp port max capa'!$A$1:$Q$500,5,0)),VLOOKUP($C37,'pp port max capa'!$A$1:$Q$500,5,0),0)</f>
        <v>0</v>
      </c>
      <c r="BC37" s="24">
        <f>IF(ISNUMBER(VLOOKUP($C37,'pp port max capa'!$A$1:$Q$500,6,0)),VLOOKUP($C37,'pp port max capa'!$A$1:$Q$500,6,0),0)</f>
        <v>0</v>
      </c>
      <c r="BD37" s="24">
        <f>IF(ISNUMBER(VLOOKUP($C37,'pp port max capa'!$A$1:$Q$500,7,0)),VLOOKUP($C37,'pp port max capa'!$A$1:$Q$500,7,0),0)</f>
        <v>0</v>
      </c>
      <c r="BE37" s="24">
        <f>IF(ISNUMBER(VLOOKUP($C37,'pp port max capa'!$A$1:$Q$500,8,0)),VLOOKUP($C37,'pp port max capa'!$A$1:$Q$500,8,0),0)</f>
        <v>0</v>
      </c>
      <c r="BF37" s="24">
        <f>IF(ISNUMBER(VLOOKUP($C37,'pp port max capa'!$A$1:$Q$500,9,0)),VLOOKUP($C37,'pp port max capa'!$A$1:$Q$500,9,0),0)</f>
        <v>0</v>
      </c>
      <c r="BG37" s="24">
        <f>IF(ISNUMBER(VLOOKUP($C37,'pp port max capa'!$A$1:$Q$500,10,0)),VLOOKUP($C37,'pp port max capa'!$A$1:$Q$500,10,0),0)</f>
        <v>0</v>
      </c>
      <c r="BH37" s="24">
        <f>IF(ISNUMBER(VLOOKUP($C37,'pp port max capa'!$A$1:$Q$500,11,0)),VLOOKUP($C37,'pp port max capa'!$A$1:$Q$500,11,0),0)</f>
        <v>0</v>
      </c>
      <c r="BI37" s="24">
        <f>IF(ISNUMBER(VLOOKUP($C37,'pp port max capa'!$A$1:$Q$500,12,0)),VLOOKUP($C37,'pp port max capa'!$A$1:$Q$500,12,0),0)</f>
        <v>0</v>
      </c>
      <c r="BJ37" s="24">
        <f>IF(ISNUMBER(VLOOKUP($C37,'pp port max capa'!$A$1:$Q$500,13,0)),VLOOKUP($C37,'pp port max capa'!$A$1:$Q$500,13,0),0)</f>
        <v>0</v>
      </c>
      <c r="BK37" s="24">
        <f>IF(ISNUMBER(VLOOKUP($C37,'pp port max capa'!$A$1:$Q$500,14,0)),VLOOKUP($C37,'pp port max capa'!$A$1:$Q$500,14,0),0)</f>
        <v>0</v>
      </c>
      <c r="BL37" s="24">
        <f>IF(ISNUMBER(VLOOKUP($C37,'pp port max capa'!$A$1:$Q$500,15,0)),VLOOKUP($C37,'pp port max capa'!$A$1:$Q$500,15,0),0)</f>
        <v>0</v>
      </c>
      <c r="BM37" s="24">
        <f>IF(ISNUMBER(VLOOKUP($C37,'pp port max capa'!$A$1:$Q$500,16,0)),VLOOKUP($C37,'pp port max capa'!$A$1:$Q$500,16,0),0)</f>
        <v>0</v>
      </c>
      <c r="BN37" s="24">
        <f>IF(ISNUMBER(VLOOKUP($C37,'pp port max capa'!$A$1:$Q$500,17,0)),VLOOKUP($C37,'pp port max capa'!$A$1:$Q$500,17,0),0)</f>
        <v>0</v>
      </c>
      <c r="BO37" s="22">
        <f>IF(ISNUMBER(VLOOKUP($C37,'stpl port max capa'!$A$1:$Q$500,2,0)),VLOOKUP($C37,'stpl port max capa'!$A$1:$Q$500,2,0),0)</f>
        <v>0</v>
      </c>
      <c r="BP37" s="22">
        <f>IF(ISNUMBER(VLOOKUP($C37,'stpl port max capa'!$A$1:$Q$500,3,0)),VLOOKUP($C37,'stpl port max capa'!$A$1:$Q$500,3,0),0)</f>
        <v>0</v>
      </c>
      <c r="BQ37" s="22">
        <f>IF(ISNUMBER(VLOOKUP($C37,'stpl port max capa'!$A$1:$Q$500,4,0)),VLOOKUP($C37,'stpl port max capa'!$A$1:$Q$500,4,0),0)</f>
        <v>0</v>
      </c>
      <c r="BR37" s="22">
        <f>IF(ISNUMBER(VLOOKUP($C37,'stpl port max capa'!$A$1:$Q$500,5,0)),VLOOKUP($C37,'stpl port max capa'!$A$1:$Q$500,5,0),0)</f>
        <v>0</v>
      </c>
      <c r="BS37" s="22">
        <f>IF(ISNUMBER(VLOOKUP($C37,'stpl port max capa'!$A$1:$Q$500,6,0)),VLOOKUP($C37,'stpl port max capa'!$A$1:$Q$500,6,0),0)</f>
        <v>0</v>
      </c>
      <c r="BT37" s="22">
        <f>IF(ISNUMBER(VLOOKUP($C37,'stpl port max capa'!$A$1:$Q$500,7,0)),VLOOKUP($C37,'stpl port max capa'!$A$1:$Q$500,7,0),0)</f>
        <v>0</v>
      </c>
      <c r="BU37" s="22">
        <f>IF(ISNUMBER(VLOOKUP($C37,'stpl port max capa'!$A$1:$Q$500,8,0)),VLOOKUP($C37,'stpl port max capa'!$A$1:$Q$500,8,0),0)</f>
        <v>0</v>
      </c>
      <c r="BV37" s="22">
        <f>IF(ISNUMBER(VLOOKUP($C37,'stpl port max capa'!$A$1:$Q$500,9,0)),VLOOKUP($C37,'stpl port max capa'!$A$1:$Q$500,9,0),0)</f>
        <v>0</v>
      </c>
      <c r="BW37" s="22">
        <f>IF(ISNUMBER(VLOOKUP($C37,'stpl port max capa'!$A$1:$Q$500,10,0)),VLOOKUP($C37,'stpl port max capa'!$A$1:$Q$500,10,0),0)</f>
        <v>0</v>
      </c>
      <c r="BX37" s="22">
        <f>IF(ISNUMBER(VLOOKUP($C37,'stpl port max capa'!$A$1:$Q$500,11,0)),VLOOKUP($C37,'stpl port max capa'!$A$1:$Q$500,11,0),0)</f>
        <v>0</v>
      </c>
      <c r="BY37" s="22">
        <f>IF(ISNUMBER(VLOOKUP($C37,'stpl port max capa'!$A$1:$Q$500,12,0)),VLOOKUP($C37,'stpl port max capa'!$A$1:$Q$500,12,0),0)</f>
        <v>0</v>
      </c>
      <c r="BZ37" s="22">
        <f>IF(ISNUMBER(VLOOKUP($C37,'stpl port max capa'!$A$1:$Q$500,13,0)),VLOOKUP($C37,'stpl port max capa'!$A$1:$Q$500,13,0),0)</f>
        <v>0</v>
      </c>
      <c r="CA37" s="22">
        <f>IF(ISNUMBER(VLOOKUP($C37,'stpl port max capa'!$A$1:$Q$500,14,0)),VLOOKUP($C37,'stpl port max capa'!$A$1:$Q$500,14,0),0)</f>
        <v>0</v>
      </c>
      <c r="CB37" s="22">
        <f>IF(ISNUMBER(VLOOKUP($C37,'stpl port max capa'!$A$1:$Q$500,15,0)),VLOOKUP($C37,'stpl port max capa'!$A$1:$Q$500,15,0),0)</f>
        <v>0</v>
      </c>
      <c r="CC37" s="22">
        <f>IF(ISNUMBER(VLOOKUP($C37,'stpl port max capa'!$A$1:$Q$500,16,0)),VLOOKUP($C37,'stpl port max capa'!$A$1:$Q$500,16,0),0)</f>
        <v>0</v>
      </c>
      <c r="CD37" s="22">
        <f>IF(ISNUMBER(VLOOKUP($C37,'stpl port max capa'!$A$1:$Q$500,17,0)),VLOOKUP($C37,'stpl port max capa'!$A$1:$Q$500,17,0),0)</f>
        <v>0</v>
      </c>
    </row>
    <row r="38" spans="1:82" customFormat="1">
      <c r="A38">
        <v>38</v>
      </c>
      <c r="B38" t="s">
        <v>115</v>
      </c>
      <c r="C38" t="s">
        <v>116</v>
      </c>
      <c r="D38" s="15" t="s">
        <v>1207</v>
      </c>
      <c r="E38" s="15">
        <f t="shared" si="1"/>
        <v>1</v>
      </c>
      <c r="F38" s="16" t="s">
        <v>2979</v>
      </c>
      <c r="G38" t="s">
        <v>972</v>
      </c>
      <c r="H38" t="s">
        <v>975</v>
      </c>
      <c r="I38" t="s">
        <v>2943</v>
      </c>
      <c r="J38" t="s">
        <v>117</v>
      </c>
      <c r="K38" s="1">
        <v>29.509829899078099</v>
      </c>
      <c r="L38" s="1">
        <v>121.666374376742</v>
      </c>
      <c r="M38" s="1" t="str">
        <f>VLOOKUP($F38,'[1]capi for highway network'!$D$1:$L$36,3,0)</f>
        <v>capi Zhejiang</v>
      </c>
      <c r="N38" s="1">
        <f>VLOOKUP($F38,'[1]capi for highway network'!$D$1:$L$36,7,0)</f>
        <v>30.274083999999998</v>
      </c>
      <c r="O38" s="1">
        <f>VLOOKUP($F38,'[1]capi for highway network'!$D$1:$L$36,8,0)</f>
        <v>120.15506999999999</v>
      </c>
      <c r="P38" s="13">
        <f t="shared" si="2"/>
        <v>10.417615332903225</v>
      </c>
      <c r="Q38" s="13">
        <f t="shared" si="3"/>
        <v>10.417615332903225</v>
      </c>
      <c r="R38" s="13">
        <f t="shared" si="4"/>
        <v>10.417615332903225</v>
      </c>
      <c r="S38" s="13">
        <f t="shared" si="5"/>
        <v>10.417615332903225</v>
      </c>
      <c r="T38" s="13">
        <f t="shared" si="6"/>
        <v>10.417615332903225</v>
      </c>
      <c r="U38" s="13">
        <f t="shared" si="7"/>
        <v>10.417615332903225</v>
      </c>
      <c r="V38" s="13">
        <f t="shared" si="8"/>
        <v>10.417615332903225</v>
      </c>
      <c r="W38" s="13">
        <f t="shared" si="9"/>
        <v>10.417615332903225</v>
      </c>
      <c r="X38" s="13">
        <f t="shared" si="10"/>
        <v>10.417615332903225</v>
      </c>
      <c r="Y38" s="13">
        <f t="shared" si="11"/>
        <v>10.417615332903225</v>
      </c>
      <c r="Z38" s="13">
        <f t="shared" si="12"/>
        <v>10.417615332903225</v>
      </c>
      <c r="AA38" s="13">
        <f t="shared" si="13"/>
        <v>10.417615332903225</v>
      </c>
      <c r="AB38" s="13">
        <f t="shared" si="14"/>
        <v>10.417615332903225</v>
      </c>
      <c r="AC38" s="13">
        <f t="shared" si="15"/>
        <v>10.417615332903225</v>
      </c>
      <c r="AD38" s="13">
        <f t="shared" si="16"/>
        <v>10.417615332903225</v>
      </c>
      <c r="AE38" s="13">
        <f t="shared" si="17"/>
        <v>10.417615332903225</v>
      </c>
      <c r="AF38">
        <f t="shared" si="18"/>
        <v>1</v>
      </c>
      <c r="AI38" s="26">
        <f>IF(ISNUMBER(VLOOKUP($B38,'kpler max capa'!$A$1:$Q$263,2,0)),VLOOKUP($B38,'kpler max capa'!$A$1:$Q$263,2,0),0)</f>
        <v>3.0734919999999999</v>
      </c>
      <c r="AJ38" s="26">
        <f>IF(ISNUMBER(VLOOKUP($B38,'kpler max capa'!$A$1:$Q$263,3,0)),VLOOKUP($B38,'kpler max capa'!$A$1:$Q$263,3,0),0)</f>
        <v>3.0734919999999999</v>
      </c>
      <c r="AK38" s="26">
        <f>IF(ISNUMBER(VLOOKUP($B38,'kpler max capa'!$A$1:$Q$263,4,0)),VLOOKUP($B38,'kpler max capa'!$A$1:$Q$263,4,0),0)</f>
        <v>3.0734919999999999</v>
      </c>
      <c r="AL38" s="26">
        <f>IF(ISNUMBER(VLOOKUP($B38,'kpler max capa'!$A$1:$Q$263,5,0)),VLOOKUP($B38,'kpler max capa'!$A$1:$Q$263,5,0),0)</f>
        <v>3.2486199999999998</v>
      </c>
      <c r="AM38" s="26">
        <f>IF(ISNUMBER(VLOOKUP($B38,'kpler max capa'!$A$1:$Q$263,6,0)),VLOOKUP($B38,'kpler max capa'!$A$1:$Q$263,6,0),0)</f>
        <v>3.2486199999999998</v>
      </c>
      <c r="AN38" s="26">
        <f>IF(ISNUMBER(VLOOKUP($B38,'kpler max capa'!$A$1:$Q$263,7,0)),VLOOKUP($B38,'kpler max capa'!$A$1:$Q$263,7,0),0)</f>
        <v>4.1304600000000002</v>
      </c>
      <c r="AO38" s="26">
        <f>IF(ISNUMBER(VLOOKUP($B38,'kpler max capa'!$A$1:$Q$263,8,0)),VLOOKUP($B38,'kpler max capa'!$A$1:$Q$263,8,0),0)</f>
        <v>4.1304600000000002</v>
      </c>
      <c r="AP38" s="26">
        <f>IF(ISNUMBER(VLOOKUP($B38,'kpler max capa'!$A$1:$Q$263,8,0)),VLOOKUP($B38,'kpler max capa'!$A$1:$Q$263,9,0),0)</f>
        <v>4.1304600000000002</v>
      </c>
      <c r="AQ38" s="26">
        <f>IF(ISNUMBER(VLOOKUP($B38,'kpler max capa'!$A$1:$Q$263,8,0)),VLOOKUP($B38,'kpler max capa'!$A$1:$Q$263,10,0),0)</f>
        <v>4.1304600000000002</v>
      </c>
      <c r="AR38" s="26">
        <f>IF(ISNUMBER(VLOOKUP($B38,'kpler max capa'!$A$1:$Q$263,8,0)),VLOOKUP($B38,'kpler max capa'!$A$1:$Q$263,11,0),0)</f>
        <v>4.1304600000000002</v>
      </c>
      <c r="AS38" s="26">
        <f>IF(ISNUMBER(VLOOKUP($B38,'kpler max capa'!$A$1:$Q$263,9,0)),VLOOKUP($B38,'kpler max capa'!$A$1:$Q$263,12,0),0)</f>
        <v>4.1304600000000002</v>
      </c>
      <c r="AT38" s="26">
        <f>IF(ISNUMBER(VLOOKUP($B38,'kpler max capa'!$A$1:$Q$263,9,0)),VLOOKUP($B38,'kpler max capa'!$A$1:$Q$263,13,0),0)</f>
        <v>4.1304600000000002</v>
      </c>
      <c r="AU38" s="26">
        <f>IF(ISNUMBER(VLOOKUP($B38,'kpler max capa'!$A$1:$Q$263,9,0)),VLOOKUP($B38,'kpler max capa'!$A$1:$Q$263,14,0),0)</f>
        <v>4.1304600000000002</v>
      </c>
      <c r="AV38" s="26">
        <f>IF(ISNUMBER(VLOOKUP($B38,'kpler max capa'!$A$1:$Q$263,9,0)),VLOOKUP($B38,'kpler max capa'!$A$1:$Q$263,15,0),0)</f>
        <v>4.1304600000000002</v>
      </c>
      <c r="AW38" s="26">
        <f>IF(ISNUMBER(VLOOKUP($B38,'kpler max capa'!$A$1:$Q$263,9,0)),VLOOKUP($B38,'kpler max capa'!$A$1:$Q$263,16,0),0)</f>
        <v>4.1304600000000002</v>
      </c>
      <c r="AX38" s="26">
        <f>IF(ISNUMBER(VLOOKUP($B38,'kpler max capa'!$A$1:$Q$263,10,0)),VLOOKUP($B38,'kpler max capa'!$A$1:$Q$263,17,0),0)</f>
        <v>4.1304600000000002</v>
      </c>
      <c r="AY38" s="24">
        <f>IF(ISNUMBER(VLOOKUP($C38,'pp port max capa'!$A$1:$Q$500,2,0)),VLOOKUP($C38,'pp port max capa'!$A$1:$Q$500,2,0),0)</f>
        <v>10.417615332903225</v>
      </c>
      <c r="AZ38" s="24">
        <f>IF(ISNUMBER(VLOOKUP($C38,'pp port max capa'!$A$1:$Q$500,3,0)),VLOOKUP($C38,'pp port max capa'!$A$1:$Q$500,3,0),0)</f>
        <v>10.417615332903225</v>
      </c>
      <c r="BA38" s="24">
        <f>IF(ISNUMBER(VLOOKUP($C38,'pp port max capa'!$A$1:$Q$500,4,0)),VLOOKUP($C38,'pp port max capa'!$A$1:$Q$500,4,0),0)</f>
        <v>10.417615332903225</v>
      </c>
      <c r="BB38" s="24">
        <f>IF(ISNUMBER(VLOOKUP($C38,'pp port max capa'!$A$1:$Q$500,5,0)),VLOOKUP($C38,'pp port max capa'!$A$1:$Q$500,5,0),0)</f>
        <v>10.417615332903225</v>
      </c>
      <c r="BC38" s="24">
        <f>IF(ISNUMBER(VLOOKUP($C38,'pp port max capa'!$A$1:$Q$500,6,0)),VLOOKUP($C38,'pp port max capa'!$A$1:$Q$500,6,0),0)</f>
        <v>10.417615332903225</v>
      </c>
      <c r="BD38" s="24">
        <f>IF(ISNUMBER(VLOOKUP($C38,'pp port max capa'!$A$1:$Q$500,7,0)),VLOOKUP($C38,'pp port max capa'!$A$1:$Q$500,7,0),0)</f>
        <v>10.417615332903225</v>
      </c>
      <c r="BE38" s="24">
        <f>IF(ISNUMBER(VLOOKUP($C38,'pp port max capa'!$A$1:$Q$500,8,0)),VLOOKUP($C38,'pp port max capa'!$A$1:$Q$500,8,0),0)</f>
        <v>10.417615332903225</v>
      </c>
      <c r="BF38" s="24">
        <f>IF(ISNUMBER(VLOOKUP($C38,'pp port max capa'!$A$1:$Q$500,9,0)),VLOOKUP($C38,'pp port max capa'!$A$1:$Q$500,9,0),0)</f>
        <v>10.417615332903225</v>
      </c>
      <c r="BG38" s="24">
        <f>IF(ISNUMBER(VLOOKUP($C38,'pp port max capa'!$A$1:$Q$500,10,0)),VLOOKUP($C38,'pp port max capa'!$A$1:$Q$500,10,0),0)</f>
        <v>10.417615332903225</v>
      </c>
      <c r="BH38" s="24">
        <f>IF(ISNUMBER(VLOOKUP($C38,'pp port max capa'!$A$1:$Q$500,11,0)),VLOOKUP($C38,'pp port max capa'!$A$1:$Q$500,11,0),0)</f>
        <v>10.417615332903225</v>
      </c>
      <c r="BI38" s="24">
        <f>IF(ISNUMBER(VLOOKUP($C38,'pp port max capa'!$A$1:$Q$500,12,0)),VLOOKUP($C38,'pp port max capa'!$A$1:$Q$500,12,0),0)</f>
        <v>10.417615332903225</v>
      </c>
      <c r="BJ38" s="24">
        <f>IF(ISNUMBER(VLOOKUP($C38,'pp port max capa'!$A$1:$Q$500,13,0)),VLOOKUP($C38,'pp port max capa'!$A$1:$Q$500,13,0),0)</f>
        <v>10.417615332903225</v>
      </c>
      <c r="BK38" s="24">
        <f>IF(ISNUMBER(VLOOKUP($C38,'pp port max capa'!$A$1:$Q$500,14,0)),VLOOKUP($C38,'pp port max capa'!$A$1:$Q$500,14,0),0)</f>
        <v>10.417615332903225</v>
      </c>
      <c r="BL38" s="24">
        <f>IF(ISNUMBER(VLOOKUP($C38,'pp port max capa'!$A$1:$Q$500,15,0)),VLOOKUP($C38,'pp port max capa'!$A$1:$Q$500,15,0),0)</f>
        <v>10.417615332903225</v>
      </c>
      <c r="BM38" s="24">
        <f>IF(ISNUMBER(VLOOKUP($C38,'pp port max capa'!$A$1:$Q$500,16,0)),VLOOKUP($C38,'pp port max capa'!$A$1:$Q$500,16,0),0)</f>
        <v>10.417615332903225</v>
      </c>
      <c r="BN38" s="24">
        <f>IF(ISNUMBER(VLOOKUP($C38,'pp port max capa'!$A$1:$Q$500,17,0)),VLOOKUP($C38,'pp port max capa'!$A$1:$Q$500,17,0),0)</f>
        <v>10.417615332903225</v>
      </c>
      <c r="BO38" s="22">
        <f>IF(ISNUMBER(VLOOKUP($C38,'stpl port max capa'!$A$1:$Q$500,2,0)),VLOOKUP($C38,'stpl port max capa'!$A$1:$Q$500,2,0),0)</f>
        <v>0</v>
      </c>
      <c r="BP38" s="22">
        <f>IF(ISNUMBER(VLOOKUP($C38,'stpl port max capa'!$A$1:$Q$500,3,0)),VLOOKUP($C38,'stpl port max capa'!$A$1:$Q$500,3,0),0)</f>
        <v>0</v>
      </c>
      <c r="BQ38" s="22">
        <f>IF(ISNUMBER(VLOOKUP($C38,'stpl port max capa'!$A$1:$Q$500,4,0)),VLOOKUP($C38,'stpl port max capa'!$A$1:$Q$500,4,0),0)</f>
        <v>0</v>
      </c>
      <c r="BR38" s="22">
        <f>IF(ISNUMBER(VLOOKUP($C38,'stpl port max capa'!$A$1:$Q$500,5,0)),VLOOKUP($C38,'stpl port max capa'!$A$1:$Q$500,5,0),0)</f>
        <v>0</v>
      </c>
      <c r="BS38" s="22">
        <f>IF(ISNUMBER(VLOOKUP($C38,'stpl port max capa'!$A$1:$Q$500,6,0)),VLOOKUP($C38,'stpl port max capa'!$A$1:$Q$500,6,0),0)</f>
        <v>0</v>
      </c>
      <c r="BT38" s="22">
        <f>IF(ISNUMBER(VLOOKUP($C38,'stpl port max capa'!$A$1:$Q$500,7,0)),VLOOKUP($C38,'stpl port max capa'!$A$1:$Q$500,7,0),0)</f>
        <v>0</v>
      </c>
      <c r="BU38" s="22">
        <f>IF(ISNUMBER(VLOOKUP($C38,'stpl port max capa'!$A$1:$Q$500,8,0)),VLOOKUP($C38,'stpl port max capa'!$A$1:$Q$500,8,0),0)</f>
        <v>0</v>
      </c>
      <c r="BV38" s="22">
        <f>IF(ISNUMBER(VLOOKUP($C38,'stpl port max capa'!$A$1:$Q$500,9,0)),VLOOKUP($C38,'stpl port max capa'!$A$1:$Q$500,9,0),0)</f>
        <v>0</v>
      </c>
      <c r="BW38" s="22">
        <f>IF(ISNUMBER(VLOOKUP($C38,'stpl port max capa'!$A$1:$Q$500,10,0)),VLOOKUP($C38,'stpl port max capa'!$A$1:$Q$500,10,0),0)</f>
        <v>0</v>
      </c>
      <c r="BX38" s="22">
        <f>IF(ISNUMBER(VLOOKUP($C38,'stpl port max capa'!$A$1:$Q$500,11,0)),VLOOKUP($C38,'stpl port max capa'!$A$1:$Q$500,11,0),0)</f>
        <v>0</v>
      </c>
      <c r="BY38" s="22">
        <f>IF(ISNUMBER(VLOOKUP($C38,'stpl port max capa'!$A$1:$Q$500,12,0)),VLOOKUP($C38,'stpl port max capa'!$A$1:$Q$500,12,0),0)</f>
        <v>0</v>
      </c>
      <c r="BZ38" s="22">
        <f>IF(ISNUMBER(VLOOKUP($C38,'stpl port max capa'!$A$1:$Q$500,13,0)),VLOOKUP($C38,'stpl port max capa'!$A$1:$Q$500,13,0),0)</f>
        <v>0</v>
      </c>
      <c r="CA38" s="22">
        <f>IF(ISNUMBER(VLOOKUP($C38,'stpl port max capa'!$A$1:$Q$500,14,0)),VLOOKUP($C38,'stpl port max capa'!$A$1:$Q$500,14,0),0)</f>
        <v>0</v>
      </c>
      <c r="CB38" s="22">
        <f>IF(ISNUMBER(VLOOKUP($C38,'stpl port max capa'!$A$1:$Q$500,15,0)),VLOOKUP($C38,'stpl port max capa'!$A$1:$Q$500,15,0),0)</f>
        <v>0</v>
      </c>
      <c r="CC38" s="22">
        <f>IF(ISNUMBER(VLOOKUP($C38,'stpl port max capa'!$A$1:$Q$500,16,0)),VLOOKUP($C38,'stpl port max capa'!$A$1:$Q$500,16,0),0)</f>
        <v>0</v>
      </c>
      <c r="CD38" s="22">
        <f>IF(ISNUMBER(VLOOKUP($C38,'stpl port max capa'!$A$1:$Q$500,17,0)),VLOOKUP($C38,'stpl port max capa'!$A$1:$Q$500,17,0),0)</f>
        <v>0</v>
      </c>
    </row>
    <row r="39" spans="1:82" customFormat="1">
      <c r="A39">
        <v>39</v>
      </c>
      <c r="B39" t="s">
        <v>118</v>
      </c>
      <c r="C39" t="s">
        <v>119</v>
      </c>
      <c r="D39" s="15" t="s">
        <v>1208</v>
      </c>
      <c r="E39" s="15">
        <f t="shared" si="1"/>
        <v>1</v>
      </c>
      <c r="F39" s="16" t="s">
        <v>2977</v>
      </c>
      <c r="G39" t="s">
        <v>973</v>
      </c>
      <c r="H39" t="s">
        <v>975</v>
      </c>
      <c r="I39" t="s">
        <v>2943</v>
      </c>
      <c r="J39" t="s">
        <v>120</v>
      </c>
      <c r="K39" s="1">
        <v>32.218597737736303</v>
      </c>
      <c r="L39" s="1">
        <v>119.213425514753</v>
      </c>
      <c r="M39" s="1" t="str">
        <f>VLOOKUP($F39,'[1]capi for highway network'!$D$1:$L$36,3,0)</f>
        <v>capi Jiangsu</v>
      </c>
      <c r="N39" s="1">
        <f>VLOOKUP($F39,'[1]capi for highway network'!$D$1:$L$36,7,0)</f>
        <v>32.060254999999998</v>
      </c>
      <c r="O39" s="1">
        <f>VLOOKUP($F39,'[1]capi for highway network'!$D$1:$L$36,8,0)</f>
        <v>118.79687699999999</v>
      </c>
      <c r="P39" s="13">
        <f t="shared" si="2"/>
        <v>5.6363399593978487</v>
      </c>
      <c r="Q39" s="13">
        <f t="shared" si="3"/>
        <v>5.6363399593978487</v>
      </c>
      <c r="R39" s="13">
        <f t="shared" si="4"/>
        <v>5.6363399593978487</v>
      </c>
      <c r="S39" s="13">
        <f t="shared" si="5"/>
        <v>5.6363399593978487</v>
      </c>
      <c r="T39" s="13">
        <f t="shared" si="6"/>
        <v>5.6363399593978487</v>
      </c>
      <c r="U39" s="13">
        <f t="shared" si="7"/>
        <v>5.6363399593978487</v>
      </c>
      <c r="V39" s="13">
        <f t="shared" si="8"/>
        <v>5.6363399593978487</v>
      </c>
      <c r="W39" s="13">
        <f t="shared" si="9"/>
        <v>5.6363399593978487</v>
      </c>
      <c r="X39" s="13">
        <f t="shared" si="10"/>
        <v>5.6363399593978487</v>
      </c>
      <c r="Y39" s="13">
        <f t="shared" si="11"/>
        <v>5.6363399593978487</v>
      </c>
      <c r="Z39" s="13">
        <f t="shared" si="12"/>
        <v>5.6363399593978487</v>
      </c>
      <c r="AA39" s="13">
        <f t="shared" si="13"/>
        <v>5.6363399593978487</v>
      </c>
      <c r="AB39" s="13">
        <f t="shared" si="14"/>
        <v>5.6363399593978487</v>
      </c>
      <c r="AC39" s="13">
        <f t="shared" si="15"/>
        <v>5.6363399593978487</v>
      </c>
      <c r="AD39" s="13">
        <f t="shared" si="16"/>
        <v>5.6363399593978487</v>
      </c>
      <c r="AE39" s="13">
        <f t="shared" si="17"/>
        <v>5.6363399593978487</v>
      </c>
      <c r="AF39">
        <f t="shared" si="18"/>
        <v>1</v>
      </c>
      <c r="AI39" s="26">
        <f>IF(ISNUMBER(VLOOKUP($B39,'kpler max capa'!$A$1:$Q$263,2,0)),VLOOKUP($B39,'kpler max capa'!$A$1:$Q$263,2,0),0)</f>
        <v>1.642984</v>
      </c>
      <c r="AJ39" s="26">
        <f>IF(ISNUMBER(VLOOKUP($B39,'kpler max capa'!$A$1:$Q$263,3,0)),VLOOKUP($B39,'kpler max capa'!$A$1:$Q$263,3,0),0)</f>
        <v>1.642984</v>
      </c>
      <c r="AK39" s="26">
        <f>IF(ISNUMBER(VLOOKUP($B39,'kpler max capa'!$A$1:$Q$263,4,0)),VLOOKUP($B39,'kpler max capa'!$A$1:$Q$263,4,0),0)</f>
        <v>1.642984</v>
      </c>
      <c r="AL39" s="26">
        <f>IF(ISNUMBER(VLOOKUP($B39,'kpler max capa'!$A$1:$Q$263,5,0)),VLOOKUP($B39,'kpler max capa'!$A$1:$Q$263,5,0),0)</f>
        <v>1.642984</v>
      </c>
      <c r="AM39" s="26">
        <f>IF(ISNUMBER(VLOOKUP($B39,'kpler max capa'!$A$1:$Q$263,6,0)),VLOOKUP($B39,'kpler max capa'!$A$1:$Q$263,6,0),0)</f>
        <v>2.3522319999999999</v>
      </c>
      <c r="AN39" s="26">
        <f>IF(ISNUMBER(VLOOKUP($B39,'kpler max capa'!$A$1:$Q$263,7,0)),VLOOKUP($B39,'kpler max capa'!$A$1:$Q$263,7,0),0)</f>
        <v>2.4756</v>
      </c>
      <c r="AO39" s="26">
        <f>IF(ISNUMBER(VLOOKUP($B39,'kpler max capa'!$A$1:$Q$263,8,0)),VLOOKUP($B39,'kpler max capa'!$A$1:$Q$263,8,0),0)</f>
        <v>2.4756</v>
      </c>
      <c r="AP39" s="26">
        <f>IF(ISNUMBER(VLOOKUP($B39,'kpler max capa'!$A$1:$Q$263,8,0)),VLOOKUP($B39,'kpler max capa'!$A$1:$Q$263,9,0),0)</f>
        <v>2.4756</v>
      </c>
      <c r="AQ39" s="26">
        <f>IF(ISNUMBER(VLOOKUP($B39,'kpler max capa'!$A$1:$Q$263,8,0)),VLOOKUP($B39,'kpler max capa'!$A$1:$Q$263,10,0),0)</f>
        <v>2.4756</v>
      </c>
      <c r="AR39" s="26">
        <f>IF(ISNUMBER(VLOOKUP($B39,'kpler max capa'!$A$1:$Q$263,8,0)),VLOOKUP($B39,'kpler max capa'!$A$1:$Q$263,11,0),0)</f>
        <v>2.4756</v>
      </c>
      <c r="AS39" s="26">
        <f>IF(ISNUMBER(VLOOKUP($B39,'kpler max capa'!$A$1:$Q$263,9,0)),VLOOKUP($B39,'kpler max capa'!$A$1:$Q$263,12,0),0)</f>
        <v>2.4756</v>
      </c>
      <c r="AT39" s="26">
        <f>IF(ISNUMBER(VLOOKUP($B39,'kpler max capa'!$A$1:$Q$263,9,0)),VLOOKUP($B39,'kpler max capa'!$A$1:$Q$263,13,0),0)</f>
        <v>2.4756</v>
      </c>
      <c r="AU39" s="26">
        <f>IF(ISNUMBER(VLOOKUP($B39,'kpler max capa'!$A$1:$Q$263,9,0)),VLOOKUP($B39,'kpler max capa'!$A$1:$Q$263,14,0),0)</f>
        <v>2.4756</v>
      </c>
      <c r="AV39" s="26">
        <f>IF(ISNUMBER(VLOOKUP($B39,'kpler max capa'!$A$1:$Q$263,9,0)),VLOOKUP($B39,'kpler max capa'!$A$1:$Q$263,15,0),0)</f>
        <v>2.4756</v>
      </c>
      <c r="AW39" s="26">
        <f>IF(ISNUMBER(VLOOKUP($B39,'kpler max capa'!$A$1:$Q$263,9,0)),VLOOKUP($B39,'kpler max capa'!$A$1:$Q$263,16,0),0)</f>
        <v>2.4756</v>
      </c>
      <c r="AX39" s="26">
        <f>IF(ISNUMBER(VLOOKUP($B39,'kpler max capa'!$A$1:$Q$263,10,0)),VLOOKUP($B39,'kpler max capa'!$A$1:$Q$263,17,0),0)</f>
        <v>2.4756</v>
      </c>
      <c r="AY39" s="24">
        <f>IF(ISNUMBER(VLOOKUP($C39,'pp port max capa'!$A$1:$Q$500,2,0)),VLOOKUP($C39,'pp port max capa'!$A$1:$Q$500,2,0),0)</f>
        <v>5.6363399593978487</v>
      </c>
      <c r="AZ39" s="24">
        <f>IF(ISNUMBER(VLOOKUP($C39,'pp port max capa'!$A$1:$Q$500,3,0)),VLOOKUP($C39,'pp port max capa'!$A$1:$Q$500,3,0),0)</f>
        <v>5.6363399593978487</v>
      </c>
      <c r="BA39" s="24">
        <f>IF(ISNUMBER(VLOOKUP($C39,'pp port max capa'!$A$1:$Q$500,4,0)),VLOOKUP($C39,'pp port max capa'!$A$1:$Q$500,4,0),0)</f>
        <v>5.6363399593978487</v>
      </c>
      <c r="BB39" s="24">
        <f>IF(ISNUMBER(VLOOKUP($C39,'pp port max capa'!$A$1:$Q$500,5,0)),VLOOKUP($C39,'pp port max capa'!$A$1:$Q$500,5,0),0)</f>
        <v>5.6363399593978487</v>
      </c>
      <c r="BC39" s="24">
        <f>IF(ISNUMBER(VLOOKUP($C39,'pp port max capa'!$A$1:$Q$500,6,0)),VLOOKUP($C39,'pp port max capa'!$A$1:$Q$500,6,0),0)</f>
        <v>5.6363399593978487</v>
      </c>
      <c r="BD39" s="24">
        <f>IF(ISNUMBER(VLOOKUP($C39,'pp port max capa'!$A$1:$Q$500,7,0)),VLOOKUP($C39,'pp port max capa'!$A$1:$Q$500,7,0),0)</f>
        <v>5.6363399593978487</v>
      </c>
      <c r="BE39" s="24">
        <f>IF(ISNUMBER(VLOOKUP($C39,'pp port max capa'!$A$1:$Q$500,8,0)),VLOOKUP($C39,'pp port max capa'!$A$1:$Q$500,8,0),0)</f>
        <v>5.6363399593978487</v>
      </c>
      <c r="BF39" s="24">
        <f>IF(ISNUMBER(VLOOKUP($C39,'pp port max capa'!$A$1:$Q$500,9,0)),VLOOKUP($C39,'pp port max capa'!$A$1:$Q$500,9,0),0)</f>
        <v>5.6363399593978487</v>
      </c>
      <c r="BG39" s="24">
        <f>IF(ISNUMBER(VLOOKUP($C39,'pp port max capa'!$A$1:$Q$500,10,0)),VLOOKUP($C39,'pp port max capa'!$A$1:$Q$500,10,0),0)</f>
        <v>5.6363399593978487</v>
      </c>
      <c r="BH39" s="24">
        <f>IF(ISNUMBER(VLOOKUP($C39,'pp port max capa'!$A$1:$Q$500,11,0)),VLOOKUP($C39,'pp port max capa'!$A$1:$Q$500,11,0),0)</f>
        <v>5.6363399593978487</v>
      </c>
      <c r="BI39" s="24">
        <f>IF(ISNUMBER(VLOOKUP($C39,'pp port max capa'!$A$1:$Q$500,12,0)),VLOOKUP($C39,'pp port max capa'!$A$1:$Q$500,12,0),0)</f>
        <v>5.6363399593978487</v>
      </c>
      <c r="BJ39" s="24">
        <f>IF(ISNUMBER(VLOOKUP($C39,'pp port max capa'!$A$1:$Q$500,13,0)),VLOOKUP($C39,'pp port max capa'!$A$1:$Q$500,13,0),0)</f>
        <v>5.6363399593978487</v>
      </c>
      <c r="BK39" s="24">
        <f>IF(ISNUMBER(VLOOKUP($C39,'pp port max capa'!$A$1:$Q$500,14,0)),VLOOKUP($C39,'pp port max capa'!$A$1:$Q$500,14,0),0)</f>
        <v>5.6363399593978487</v>
      </c>
      <c r="BL39" s="24">
        <f>IF(ISNUMBER(VLOOKUP($C39,'pp port max capa'!$A$1:$Q$500,15,0)),VLOOKUP($C39,'pp port max capa'!$A$1:$Q$500,15,0),0)</f>
        <v>5.6363399593978487</v>
      </c>
      <c r="BM39" s="24">
        <f>IF(ISNUMBER(VLOOKUP($C39,'pp port max capa'!$A$1:$Q$500,16,0)),VLOOKUP($C39,'pp port max capa'!$A$1:$Q$500,16,0),0)</f>
        <v>5.6363399593978487</v>
      </c>
      <c r="BN39" s="24">
        <f>IF(ISNUMBER(VLOOKUP($C39,'pp port max capa'!$A$1:$Q$500,17,0)),VLOOKUP($C39,'pp port max capa'!$A$1:$Q$500,17,0),0)</f>
        <v>5.6363399593978487</v>
      </c>
      <c r="BO39" s="22">
        <f>IF(ISNUMBER(VLOOKUP($C39,'stpl port max capa'!$A$1:$Q$500,2,0)),VLOOKUP($C39,'stpl port max capa'!$A$1:$Q$500,2,0),0)</f>
        <v>0</v>
      </c>
      <c r="BP39" s="22">
        <f>IF(ISNUMBER(VLOOKUP($C39,'stpl port max capa'!$A$1:$Q$500,3,0)),VLOOKUP($C39,'stpl port max capa'!$A$1:$Q$500,3,0),0)</f>
        <v>0</v>
      </c>
      <c r="BQ39" s="22">
        <f>IF(ISNUMBER(VLOOKUP($C39,'stpl port max capa'!$A$1:$Q$500,4,0)),VLOOKUP($C39,'stpl port max capa'!$A$1:$Q$500,4,0),0)</f>
        <v>0</v>
      </c>
      <c r="BR39" s="22">
        <f>IF(ISNUMBER(VLOOKUP($C39,'stpl port max capa'!$A$1:$Q$500,5,0)),VLOOKUP($C39,'stpl port max capa'!$A$1:$Q$500,5,0),0)</f>
        <v>0</v>
      </c>
      <c r="BS39" s="22">
        <f>IF(ISNUMBER(VLOOKUP($C39,'stpl port max capa'!$A$1:$Q$500,6,0)),VLOOKUP($C39,'stpl port max capa'!$A$1:$Q$500,6,0),0)</f>
        <v>0</v>
      </c>
      <c r="BT39" s="22">
        <f>IF(ISNUMBER(VLOOKUP($C39,'stpl port max capa'!$A$1:$Q$500,7,0)),VLOOKUP($C39,'stpl port max capa'!$A$1:$Q$500,7,0),0)</f>
        <v>0</v>
      </c>
      <c r="BU39" s="22">
        <f>IF(ISNUMBER(VLOOKUP($C39,'stpl port max capa'!$A$1:$Q$500,8,0)),VLOOKUP($C39,'stpl port max capa'!$A$1:$Q$500,8,0),0)</f>
        <v>0</v>
      </c>
      <c r="BV39" s="22">
        <f>IF(ISNUMBER(VLOOKUP($C39,'stpl port max capa'!$A$1:$Q$500,9,0)),VLOOKUP($C39,'stpl port max capa'!$A$1:$Q$500,9,0),0)</f>
        <v>0</v>
      </c>
      <c r="BW39" s="22">
        <f>IF(ISNUMBER(VLOOKUP($C39,'stpl port max capa'!$A$1:$Q$500,10,0)),VLOOKUP($C39,'stpl port max capa'!$A$1:$Q$500,10,0),0)</f>
        <v>0</v>
      </c>
      <c r="BX39" s="22">
        <f>IF(ISNUMBER(VLOOKUP($C39,'stpl port max capa'!$A$1:$Q$500,11,0)),VLOOKUP($C39,'stpl port max capa'!$A$1:$Q$500,11,0),0)</f>
        <v>0</v>
      </c>
      <c r="BY39" s="22">
        <f>IF(ISNUMBER(VLOOKUP($C39,'stpl port max capa'!$A$1:$Q$500,12,0)),VLOOKUP($C39,'stpl port max capa'!$A$1:$Q$500,12,0),0)</f>
        <v>0</v>
      </c>
      <c r="BZ39" s="22">
        <f>IF(ISNUMBER(VLOOKUP($C39,'stpl port max capa'!$A$1:$Q$500,13,0)),VLOOKUP($C39,'stpl port max capa'!$A$1:$Q$500,13,0),0)</f>
        <v>0</v>
      </c>
      <c r="CA39" s="22">
        <f>IF(ISNUMBER(VLOOKUP($C39,'stpl port max capa'!$A$1:$Q$500,14,0)),VLOOKUP($C39,'stpl port max capa'!$A$1:$Q$500,14,0),0)</f>
        <v>0</v>
      </c>
      <c r="CB39" s="22">
        <f>IF(ISNUMBER(VLOOKUP($C39,'stpl port max capa'!$A$1:$Q$500,15,0)),VLOOKUP($C39,'stpl port max capa'!$A$1:$Q$500,15,0),0)</f>
        <v>0</v>
      </c>
      <c r="CC39" s="22">
        <f>IF(ISNUMBER(VLOOKUP($C39,'stpl port max capa'!$A$1:$Q$500,16,0)),VLOOKUP($C39,'stpl port max capa'!$A$1:$Q$500,16,0),0)</f>
        <v>0</v>
      </c>
      <c r="CD39" s="22">
        <f>IF(ISNUMBER(VLOOKUP($C39,'stpl port max capa'!$A$1:$Q$500,17,0)),VLOOKUP($C39,'stpl port max capa'!$A$1:$Q$500,17,0),0)</f>
        <v>0</v>
      </c>
    </row>
    <row r="40" spans="1:82" customFormat="1">
      <c r="A40">
        <v>40</v>
      </c>
      <c r="B40" t="s">
        <v>121</v>
      </c>
      <c r="C40" t="s">
        <v>122</v>
      </c>
      <c r="D40" s="15" t="s">
        <v>1209</v>
      </c>
      <c r="E40" s="15">
        <f t="shared" si="1"/>
        <v>1</v>
      </c>
      <c r="F40" s="16" t="s">
        <v>2980</v>
      </c>
      <c r="G40" t="s">
        <v>972</v>
      </c>
      <c r="H40" t="s">
        <v>975</v>
      </c>
      <c r="I40" t="s">
        <v>2943</v>
      </c>
      <c r="J40" t="s">
        <v>123</v>
      </c>
      <c r="K40" s="1">
        <v>26.752305585972401</v>
      </c>
      <c r="L40" s="1">
        <v>119.731761545192</v>
      </c>
      <c r="M40" s="1" t="str">
        <f>VLOOKUP($F40,'[1]capi for highway network'!$D$1:$L$36,3,0)</f>
        <v>capi Fujian</v>
      </c>
      <c r="N40" s="1">
        <f>VLOOKUP($F40,'[1]capi for highway network'!$D$1:$L$36,7,0)</f>
        <v>26.074477999999999</v>
      </c>
      <c r="O40" s="1">
        <f>VLOOKUP($F40,'[1]capi for highway network'!$D$1:$L$36,8,0)</f>
        <v>119.296482</v>
      </c>
      <c r="P40" s="13">
        <f t="shared" si="2"/>
        <v>10.938496099548384</v>
      </c>
      <c r="Q40" s="13">
        <f t="shared" si="3"/>
        <v>10.938496099548384</v>
      </c>
      <c r="R40" s="13">
        <f t="shared" si="4"/>
        <v>10.938496099548384</v>
      </c>
      <c r="S40" s="13">
        <f t="shared" si="5"/>
        <v>10.938496099548384</v>
      </c>
      <c r="T40" s="13">
        <f t="shared" si="6"/>
        <v>10.938496099548384</v>
      </c>
      <c r="U40" s="13">
        <f t="shared" si="7"/>
        <v>10.938496099548384</v>
      </c>
      <c r="V40" s="13">
        <f t="shared" si="8"/>
        <v>10.938496099548384</v>
      </c>
      <c r="W40" s="13">
        <f t="shared" si="9"/>
        <v>10.938496099548384</v>
      </c>
      <c r="X40" s="13">
        <f t="shared" si="10"/>
        <v>10.938496099548384</v>
      </c>
      <c r="Y40" s="13">
        <f t="shared" si="11"/>
        <v>10.938496099548384</v>
      </c>
      <c r="Z40" s="13">
        <f t="shared" si="12"/>
        <v>10.938496099548384</v>
      </c>
      <c r="AA40" s="13">
        <f t="shared" si="13"/>
        <v>10.938496099548384</v>
      </c>
      <c r="AB40" s="13">
        <f t="shared" si="14"/>
        <v>10.938496099548384</v>
      </c>
      <c r="AC40" s="13">
        <f t="shared" si="15"/>
        <v>10.938496099548384</v>
      </c>
      <c r="AD40" s="13">
        <f t="shared" si="16"/>
        <v>10.938496099548384</v>
      </c>
      <c r="AE40" s="13">
        <f t="shared" si="17"/>
        <v>10.938496099548384</v>
      </c>
      <c r="AF40">
        <f t="shared" si="18"/>
        <v>1</v>
      </c>
      <c r="AI40" s="26">
        <f>IF(ISNUMBER(VLOOKUP($B40,'kpler max capa'!$A$1:$Q$263,2,0)),VLOOKUP($B40,'kpler max capa'!$A$1:$Q$263,2,0),0)</f>
        <v>2.9300039999999998</v>
      </c>
      <c r="AJ40" s="26">
        <f>IF(ISNUMBER(VLOOKUP($B40,'kpler max capa'!$A$1:$Q$263,3,0)),VLOOKUP($B40,'kpler max capa'!$A$1:$Q$263,3,0),0)</f>
        <v>2.9300039999999998</v>
      </c>
      <c r="AK40" s="26">
        <f>IF(ISNUMBER(VLOOKUP($B40,'kpler max capa'!$A$1:$Q$263,4,0)),VLOOKUP($B40,'kpler max capa'!$A$1:$Q$263,4,0),0)</f>
        <v>2.9300039999999998</v>
      </c>
      <c r="AL40" s="26">
        <f>IF(ISNUMBER(VLOOKUP($B40,'kpler max capa'!$A$1:$Q$263,5,0)),VLOOKUP($B40,'kpler max capa'!$A$1:$Q$263,5,0),0)</f>
        <v>3.7172480000000001</v>
      </c>
      <c r="AM40" s="26">
        <f>IF(ISNUMBER(VLOOKUP($B40,'kpler max capa'!$A$1:$Q$263,6,0)),VLOOKUP($B40,'kpler max capa'!$A$1:$Q$263,6,0),0)</f>
        <v>6.1452039999999997</v>
      </c>
      <c r="AN40" s="26">
        <f>IF(ISNUMBER(VLOOKUP($B40,'kpler max capa'!$A$1:$Q$263,7,0)),VLOOKUP($B40,'kpler max capa'!$A$1:$Q$263,7,0),0)</f>
        <v>6.1452039999999997</v>
      </c>
      <c r="AO40" s="26">
        <f>IF(ISNUMBER(VLOOKUP($B40,'kpler max capa'!$A$1:$Q$263,8,0)),VLOOKUP($B40,'kpler max capa'!$A$1:$Q$263,8,0),0)</f>
        <v>6.1452039999999997</v>
      </c>
      <c r="AP40" s="26">
        <f>IF(ISNUMBER(VLOOKUP($B40,'kpler max capa'!$A$1:$Q$263,8,0)),VLOOKUP($B40,'kpler max capa'!$A$1:$Q$263,9,0),0)</f>
        <v>6.1452039999999997</v>
      </c>
      <c r="AQ40" s="26">
        <f>IF(ISNUMBER(VLOOKUP($B40,'kpler max capa'!$A$1:$Q$263,8,0)),VLOOKUP($B40,'kpler max capa'!$A$1:$Q$263,10,0),0)</f>
        <v>6.1452039999999997</v>
      </c>
      <c r="AR40" s="26">
        <f>IF(ISNUMBER(VLOOKUP($B40,'kpler max capa'!$A$1:$Q$263,8,0)),VLOOKUP($B40,'kpler max capa'!$A$1:$Q$263,11,0),0)</f>
        <v>6.1452039999999997</v>
      </c>
      <c r="AS40" s="26">
        <f>IF(ISNUMBER(VLOOKUP($B40,'kpler max capa'!$A$1:$Q$263,9,0)),VLOOKUP($B40,'kpler max capa'!$A$1:$Q$263,12,0),0)</f>
        <v>6.1452039999999997</v>
      </c>
      <c r="AT40" s="26">
        <f>IF(ISNUMBER(VLOOKUP($B40,'kpler max capa'!$A$1:$Q$263,9,0)),VLOOKUP($B40,'kpler max capa'!$A$1:$Q$263,13,0),0)</f>
        <v>6.1452039999999997</v>
      </c>
      <c r="AU40" s="26">
        <f>IF(ISNUMBER(VLOOKUP($B40,'kpler max capa'!$A$1:$Q$263,9,0)),VLOOKUP($B40,'kpler max capa'!$A$1:$Q$263,14,0),0)</f>
        <v>6.1452039999999997</v>
      </c>
      <c r="AV40" s="26">
        <f>IF(ISNUMBER(VLOOKUP($B40,'kpler max capa'!$A$1:$Q$263,9,0)),VLOOKUP($B40,'kpler max capa'!$A$1:$Q$263,15,0),0)</f>
        <v>6.1452039999999997</v>
      </c>
      <c r="AW40" s="26">
        <f>IF(ISNUMBER(VLOOKUP($B40,'kpler max capa'!$A$1:$Q$263,9,0)),VLOOKUP($B40,'kpler max capa'!$A$1:$Q$263,16,0),0)</f>
        <v>6.1452039999999997</v>
      </c>
      <c r="AX40" s="26">
        <f>IF(ISNUMBER(VLOOKUP($B40,'kpler max capa'!$A$1:$Q$263,10,0)),VLOOKUP($B40,'kpler max capa'!$A$1:$Q$263,17,0),0)</f>
        <v>6.1452039999999997</v>
      </c>
      <c r="AY40" s="24">
        <f>IF(ISNUMBER(VLOOKUP($C40,'pp port max capa'!$A$1:$Q$500,2,0)),VLOOKUP($C40,'pp port max capa'!$A$1:$Q$500,2,0),0)</f>
        <v>10.938496099548384</v>
      </c>
      <c r="AZ40" s="24">
        <f>IF(ISNUMBER(VLOOKUP($C40,'pp port max capa'!$A$1:$Q$500,3,0)),VLOOKUP($C40,'pp port max capa'!$A$1:$Q$500,3,0),0)</f>
        <v>10.938496099548384</v>
      </c>
      <c r="BA40" s="24">
        <f>IF(ISNUMBER(VLOOKUP($C40,'pp port max capa'!$A$1:$Q$500,4,0)),VLOOKUP($C40,'pp port max capa'!$A$1:$Q$500,4,0),0)</f>
        <v>10.938496099548384</v>
      </c>
      <c r="BB40" s="24">
        <f>IF(ISNUMBER(VLOOKUP($C40,'pp port max capa'!$A$1:$Q$500,5,0)),VLOOKUP($C40,'pp port max capa'!$A$1:$Q$500,5,0),0)</f>
        <v>10.938496099548384</v>
      </c>
      <c r="BC40" s="24">
        <f>IF(ISNUMBER(VLOOKUP($C40,'pp port max capa'!$A$1:$Q$500,6,0)),VLOOKUP($C40,'pp port max capa'!$A$1:$Q$500,6,0),0)</f>
        <v>10.938496099548384</v>
      </c>
      <c r="BD40" s="24">
        <f>IF(ISNUMBER(VLOOKUP($C40,'pp port max capa'!$A$1:$Q$500,7,0)),VLOOKUP($C40,'pp port max capa'!$A$1:$Q$500,7,0),0)</f>
        <v>10.938496099548384</v>
      </c>
      <c r="BE40" s="24">
        <f>IF(ISNUMBER(VLOOKUP($C40,'pp port max capa'!$A$1:$Q$500,8,0)),VLOOKUP($C40,'pp port max capa'!$A$1:$Q$500,8,0),0)</f>
        <v>10.938496099548384</v>
      </c>
      <c r="BF40" s="24">
        <f>IF(ISNUMBER(VLOOKUP($C40,'pp port max capa'!$A$1:$Q$500,9,0)),VLOOKUP($C40,'pp port max capa'!$A$1:$Q$500,9,0),0)</f>
        <v>10.938496099548384</v>
      </c>
      <c r="BG40" s="24">
        <f>IF(ISNUMBER(VLOOKUP($C40,'pp port max capa'!$A$1:$Q$500,10,0)),VLOOKUP($C40,'pp port max capa'!$A$1:$Q$500,10,0),0)</f>
        <v>10.938496099548384</v>
      </c>
      <c r="BH40" s="24">
        <f>IF(ISNUMBER(VLOOKUP($C40,'pp port max capa'!$A$1:$Q$500,11,0)),VLOOKUP($C40,'pp port max capa'!$A$1:$Q$500,11,0),0)</f>
        <v>10.938496099548384</v>
      </c>
      <c r="BI40" s="24">
        <f>IF(ISNUMBER(VLOOKUP($C40,'pp port max capa'!$A$1:$Q$500,12,0)),VLOOKUP($C40,'pp port max capa'!$A$1:$Q$500,12,0),0)</f>
        <v>10.938496099548384</v>
      </c>
      <c r="BJ40" s="24">
        <f>IF(ISNUMBER(VLOOKUP($C40,'pp port max capa'!$A$1:$Q$500,13,0)),VLOOKUP($C40,'pp port max capa'!$A$1:$Q$500,13,0),0)</f>
        <v>10.938496099548384</v>
      </c>
      <c r="BK40" s="24">
        <f>IF(ISNUMBER(VLOOKUP($C40,'pp port max capa'!$A$1:$Q$500,14,0)),VLOOKUP($C40,'pp port max capa'!$A$1:$Q$500,14,0),0)</f>
        <v>10.938496099548384</v>
      </c>
      <c r="BL40" s="24">
        <f>IF(ISNUMBER(VLOOKUP($C40,'pp port max capa'!$A$1:$Q$500,15,0)),VLOOKUP($C40,'pp port max capa'!$A$1:$Q$500,15,0),0)</f>
        <v>10.938496099548384</v>
      </c>
      <c r="BM40" s="24">
        <f>IF(ISNUMBER(VLOOKUP($C40,'pp port max capa'!$A$1:$Q$500,16,0)),VLOOKUP($C40,'pp port max capa'!$A$1:$Q$500,16,0),0)</f>
        <v>10.938496099548384</v>
      </c>
      <c r="BN40" s="24">
        <f>IF(ISNUMBER(VLOOKUP($C40,'pp port max capa'!$A$1:$Q$500,17,0)),VLOOKUP($C40,'pp port max capa'!$A$1:$Q$500,17,0),0)</f>
        <v>10.938496099548384</v>
      </c>
      <c r="BO40" s="22">
        <f>IF(ISNUMBER(VLOOKUP($C40,'stpl port max capa'!$A$1:$Q$500,2,0)),VLOOKUP($C40,'stpl port max capa'!$A$1:$Q$500,2,0),0)</f>
        <v>0</v>
      </c>
      <c r="BP40" s="22">
        <f>IF(ISNUMBER(VLOOKUP($C40,'stpl port max capa'!$A$1:$Q$500,3,0)),VLOOKUP($C40,'stpl port max capa'!$A$1:$Q$500,3,0),0)</f>
        <v>0</v>
      </c>
      <c r="BQ40" s="22">
        <f>IF(ISNUMBER(VLOOKUP($C40,'stpl port max capa'!$A$1:$Q$500,4,0)),VLOOKUP($C40,'stpl port max capa'!$A$1:$Q$500,4,0),0)</f>
        <v>0</v>
      </c>
      <c r="BR40" s="22">
        <f>IF(ISNUMBER(VLOOKUP($C40,'stpl port max capa'!$A$1:$Q$500,5,0)),VLOOKUP($C40,'stpl port max capa'!$A$1:$Q$500,5,0),0)</f>
        <v>0</v>
      </c>
      <c r="BS40" s="22">
        <f>IF(ISNUMBER(VLOOKUP($C40,'stpl port max capa'!$A$1:$Q$500,6,0)),VLOOKUP($C40,'stpl port max capa'!$A$1:$Q$500,6,0),0)</f>
        <v>0</v>
      </c>
      <c r="BT40" s="22">
        <f>IF(ISNUMBER(VLOOKUP($C40,'stpl port max capa'!$A$1:$Q$500,7,0)),VLOOKUP($C40,'stpl port max capa'!$A$1:$Q$500,7,0),0)</f>
        <v>0</v>
      </c>
      <c r="BU40" s="22">
        <f>IF(ISNUMBER(VLOOKUP($C40,'stpl port max capa'!$A$1:$Q$500,8,0)),VLOOKUP($C40,'stpl port max capa'!$A$1:$Q$500,8,0),0)</f>
        <v>0</v>
      </c>
      <c r="BV40" s="22">
        <f>IF(ISNUMBER(VLOOKUP($C40,'stpl port max capa'!$A$1:$Q$500,9,0)),VLOOKUP($C40,'stpl port max capa'!$A$1:$Q$500,9,0),0)</f>
        <v>0</v>
      </c>
      <c r="BW40" s="22">
        <f>IF(ISNUMBER(VLOOKUP($C40,'stpl port max capa'!$A$1:$Q$500,10,0)),VLOOKUP($C40,'stpl port max capa'!$A$1:$Q$500,10,0),0)</f>
        <v>0</v>
      </c>
      <c r="BX40" s="22">
        <f>IF(ISNUMBER(VLOOKUP($C40,'stpl port max capa'!$A$1:$Q$500,11,0)),VLOOKUP($C40,'stpl port max capa'!$A$1:$Q$500,11,0),0)</f>
        <v>0</v>
      </c>
      <c r="BY40" s="22">
        <f>IF(ISNUMBER(VLOOKUP($C40,'stpl port max capa'!$A$1:$Q$500,12,0)),VLOOKUP($C40,'stpl port max capa'!$A$1:$Q$500,12,0),0)</f>
        <v>0</v>
      </c>
      <c r="BZ40" s="22">
        <f>IF(ISNUMBER(VLOOKUP($C40,'stpl port max capa'!$A$1:$Q$500,13,0)),VLOOKUP($C40,'stpl port max capa'!$A$1:$Q$500,13,0),0)</f>
        <v>0</v>
      </c>
      <c r="CA40" s="22">
        <f>IF(ISNUMBER(VLOOKUP($C40,'stpl port max capa'!$A$1:$Q$500,14,0)),VLOOKUP($C40,'stpl port max capa'!$A$1:$Q$500,14,0),0)</f>
        <v>0</v>
      </c>
      <c r="CB40" s="22">
        <f>IF(ISNUMBER(VLOOKUP($C40,'stpl port max capa'!$A$1:$Q$500,15,0)),VLOOKUP($C40,'stpl port max capa'!$A$1:$Q$500,15,0),0)</f>
        <v>0</v>
      </c>
      <c r="CC40" s="22">
        <f>IF(ISNUMBER(VLOOKUP($C40,'stpl port max capa'!$A$1:$Q$500,16,0)),VLOOKUP($C40,'stpl port max capa'!$A$1:$Q$500,16,0),0)</f>
        <v>0</v>
      </c>
      <c r="CD40" s="22">
        <f>IF(ISNUMBER(VLOOKUP($C40,'stpl port max capa'!$A$1:$Q$500,17,0)),VLOOKUP($C40,'stpl port max capa'!$A$1:$Q$500,17,0),0)</f>
        <v>0</v>
      </c>
    </row>
    <row r="41" spans="1:82" customFormat="1">
      <c r="A41">
        <v>41</v>
      </c>
      <c r="B41" t="s">
        <v>124</v>
      </c>
      <c r="C41" t="s">
        <v>125</v>
      </c>
      <c r="D41" s="15"/>
      <c r="E41" s="15">
        <f t="shared" si="1"/>
        <v>0</v>
      </c>
      <c r="F41" s="16" t="s">
        <v>2988</v>
      </c>
      <c r="G41" t="s">
        <v>973</v>
      </c>
      <c r="H41" t="s">
        <v>975</v>
      </c>
      <c r="I41" t="e">
        <v>#N/A</v>
      </c>
      <c r="J41" t="s">
        <v>126</v>
      </c>
      <c r="K41" s="1">
        <v>32.037106798943498</v>
      </c>
      <c r="L41" s="1">
        <v>119.931453236788</v>
      </c>
      <c r="M41" s="1" t="str">
        <f>VLOOKUP($F41,'[1]capi for highway network'!$D$1:$L$36,3,0)</f>
        <v>capi Jiangsu</v>
      </c>
      <c r="N41" s="1">
        <f>VLOOKUP($F41,'[1]capi for highway network'!$D$1:$L$36,7,0)</f>
        <v>32.060254999999998</v>
      </c>
      <c r="O41" s="1">
        <f>VLOOKUP($F41,'[1]capi for highway network'!$D$1:$L$36,8,0)</f>
        <v>118.79687699999999</v>
      </c>
      <c r="P41" s="13">
        <f t="shared" si="2"/>
        <v>0.106332</v>
      </c>
      <c r="Q41" s="13">
        <f t="shared" si="3"/>
        <v>0.106332</v>
      </c>
      <c r="R41" s="13">
        <f t="shared" si="4"/>
        <v>0.106332</v>
      </c>
      <c r="S41" s="13">
        <f t="shared" si="5"/>
        <v>0.106332</v>
      </c>
      <c r="T41" s="13">
        <f t="shared" si="6"/>
        <v>0.106332</v>
      </c>
      <c r="U41" s="13">
        <f t="shared" si="7"/>
        <v>0.489616</v>
      </c>
      <c r="V41" s="13">
        <f t="shared" si="8"/>
        <v>0.489616</v>
      </c>
      <c r="W41" s="13">
        <f t="shared" si="9"/>
        <v>0.489616</v>
      </c>
      <c r="X41" s="13">
        <f t="shared" si="10"/>
        <v>0.489616</v>
      </c>
      <c r="Y41" s="13">
        <f t="shared" si="11"/>
        <v>0.489616</v>
      </c>
      <c r="Z41" s="13">
        <f t="shared" si="12"/>
        <v>0.489616</v>
      </c>
      <c r="AA41" s="13">
        <f t="shared" si="13"/>
        <v>0.489616</v>
      </c>
      <c r="AB41" s="13">
        <f t="shared" si="14"/>
        <v>0.489616</v>
      </c>
      <c r="AC41" s="13">
        <f t="shared" si="15"/>
        <v>0.489616</v>
      </c>
      <c r="AD41" s="13">
        <f t="shared" si="16"/>
        <v>0.489616</v>
      </c>
      <c r="AE41" s="13">
        <f t="shared" si="17"/>
        <v>0.489616</v>
      </c>
      <c r="AF41">
        <f t="shared" si="18"/>
        <v>1</v>
      </c>
      <c r="AI41" s="26">
        <f>IF(ISNUMBER(VLOOKUP($B41,'kpler max capa'!$A$1:$Q$263,2,0)),VLOOKUP($B41,'kpler max capa'!$A$1:$Q$263,2,0),0)</f>
        <v>0.106332</v>
      </c>
      <c r="AJ41" s="26">
        <f>IF(ISNUMBER(VLOOKUP($B41,'kpler max capa'!$A$1:$Q$263,3,0)),VLOOKUP($B41,'kpler max capa'!$A$1:$Q$263,3,0),0)</f>
        <v>0.106332</v>
      </c>
      <c r="AK41" s="26">
        <f>IF(ISNUMBER(VLOOKUP($B41,'kpler max capa'!$A$1:$Q$263,4,0)),VLOOKUP($B41,'kpler max capa'!$A$1:$Q$263,4,0),0)</f>
        <v>0.106332</v>
      </c>
      <c r="AL41" s="26">
        <f>IF(ISNUMBER(VLOOKUP($B41,'kpler max capa'!$A$1:$Q$263,5,0)),VLOOKUP($B41,'kpler max capa'!$A$1:$Q$263,5,0),0)</f>
        <v>0.106332</v>
      </c>
      <c r="AM41" s="26">
        <f>IF(ISNUMBER(VLOOKUP($B41,'kpler max capa'!$A$1:$Q$263,6,0)),VLOOKUP($B41,'kpler max capa'!$A$1:$Q$263,6,0),0)</f>
        <v>0.106332</v>
      </c>
      <c r="AN41" s="26">
        <f>IF(ISNUMBER(VLOOKUP($B41,'kpler max capa'!$A$1:$Q$263,7,0)),VLOOKUP($B41,'kpler max capa'!$A$1:$Q$263,7,0),0)</f>
        <v>0.489616</v>
      </c>
      <c r="AO41" s="26">
        <f>IF(ISNUMBER(VLOOKUP($B41,'kpler max capa'!$A$1:$Q$263,8,0)),VLOOKUP($B41,'kpler max capa'!$A$1:$Q$263,8,0),0)</f>
        <v>0.489616</v>
      </c>
      <c r="AP41" s="26">
        <f>IF(ISNUMBER(VLOOKUP($B41,'kpler max capa'!$A$1:$Q$263,8,0)),VLOOKUP($B41,'kpler max capa'!$A$1:$Q$263,9,0),0)</f>
        <v>0.489616</v>
      </c>
      <c r="AQ41" s="26">
        <f>IF(ISNUMBER(VLOOKUP($B41,'kpler max capa'!$A$1:$Q$263,8,0)),VLOOKUP($B41,'kpler max capa'!$A$1:$Q$263,10,0),0)</f>
        <v>0.489616</v>
      </c>
      <c r="AR41" s="26">
        <f>IF(ISNUMBER(VLOOKUP($B41,'kpler max capa'!$A$1:$Q$263,8,0)),VLOOKUP($B41,'kpler max capa'!$A$1:$Q$263,11,0),0)</f>
        <v>0.489616</v>
      </c>
      <c r="AS41" s="26">
        <f>IF(ISNUMBER(VLOOKUP($B41,'kpler max capa'!$A$1:$Q$263,9,0)),VLOOKUP($B41,'kpler max capa'!$A$1:$Q$263,12,0),0)</f>
        <v>0.489616</v>
      </c>
      <c r="AT41" s="26">
        <f>IF(ISNUMBER(VLOOKUP($B41,'kpler max capa'!$A$1:$Q$263,9,0)),VLOOKUP($B41,'kpler max capa'!$A$1:$Q$263,13,0),0)</f>
        <v>0.489616</v>
      </c>
      <c r="AU41" s="26">
        <f>IF(ISNUMBER(VLOOKUP($B41,'kpler max capa'!$A$1:$Q$263,9,0)),VLOOKUP($B41,'kpler max capa'!$A$1:$Q$263,14,0),0)</f>
        <v>0.489616</v>
      </c>
      <c r="AV41" s="26">
        <f>IF(ISNUMBER(VLOOKUP($B41,'kpler max capa'!$A$1:$Q$263,9,0)),VLOOKUP($B41,'kpler max capa'!$A$1:$Q$263,15,0),0)</f>
        <v>0.489616</v>
      </c>
      <c r="AW41" s="26">
        <f>IF(ISNUMBER(VLOOKUP($B41,'kpler max capa'!$A$1:$Q$263,9,0)),VLOOKUP($B41,'kpler max capa'!$A$1:$Q$263,16,0),0)</f>
        <v>0.489616</v>
      </c>
      <c r="AX41" s="26">
        <f>IF(ISNUMBER(VLOOKUP($B41,'kpler max capa'!$A$1:$Q$263,10,0)),VLOOKUP($B41,'kpler max capa'!$A$1:$Q$263,17,0),0)</f>
        <v>0.489616</v>
      </c>
      <c r="AY41" s="24">
        <f>IF(ISNUMBER(VLOOKUP($C41,'pp port max capa'!$A$1:$Q$500,2,0)),VLOOKUP($C41,'pp port max capa'!$A$1:$Q$500,2,0),0)</f>
        <v>0</v>
      </c>
      <c r="AZ41" s="24">
        <f>IF(ISNUMBER(VLOOKUP($C41,'pp port max capa'!$A$1:$Q$500,3,0)),VLOOKUP($C41,'pp port max capa'!$A$1:$Q$500,3,0),0)</f>
        <v>0</v>
      </c>
      <c r="BA41" s="24">
        <f>IF(ISNUMBER(VLOOKUP($C41,'pp port max capa'!$A$1:$Q$500,4,0)),VLOOKUP($C41,'pp port max capa'!$A$1:$Q$500,4,0),0)</f>
        <v>0</v>
      </c>
      <c r="BB41" s="24">
        <f>IF(ISNUMBER(VLOOKUP($C41,'pp port max capa'!$A$1:$Q$500,5,0)),VLOOKUP($C41,'pp port max capa'!$A$1:$Q$500,5,0),0)</f>
        <v>0</v>
      </c>
      <c r="BC41" s="24">
        <f>IF(ISNUMBER(VLOOKUP($C41,'pp port max capa'!$A$1:$Q$500,6,0)),VLOOKUP($C41,'pp port max capa'!$A$1:$Q$500,6,0),0)</f>
        <v>0</v>
      </c>
      <c r="BD41" s="24">
        <f>IF(ISNUMBER(VLOOKUP($C41,'pp port max capa'!$A$1:$Q$500,7,0)),VLOOKUP($C41,'pp port max capa'!$A$1:$Q$500,7,0),0)</f>
        <v>0</v>
      </c>
      <c r="BE41" s="24">
        <f>IF(ISNUMBER(VLOOKUP($C41,'pp port max capa'!$A$1:$Q$500,8,0)),VLOOKUP($C41,'pp port max capa'!$A$1:$Q$500,8,0),0)</f>
        <v>0</v>
      </c>
      <c r="BF41" s="24">
        <f>IF(ISNUMBER(VLOOKUP($C41,'pp port max capa'!$A$1:$Q$500,9,0)),VLOOKUP($C41,'pp port max capa'!$A$1:$Q$500,9,0),0)</f>
        <v>0</v>
      </c>
      <c r="BG41" s="24">
        <f>IF(ISNUMBER(VLOOKUP($C41,'pp port max capa'!$A$1:$Q$500,10,0)),VLOOKUP($C41,'pp port max capa'!$A$1:$Q$500,10,0),0)</f>
        <v>0</v>
      </c>
      <c r="BH41" s="24">
        <f>IF(ISNUMBER(VLOOKUP($C41,'pp port max capa'!$A$1:$Q$500,11,0)),VLOOKUP($C41,'pp port max capa'!$A$1:$Q$500,11,0),0)</f>
        <v>0</v>
      </c>
      <c r="BI41" s="24">
        <f>IF(ISNUMBER(VLOOKUP($C41,'pp port max capa'!$A$1:$Q$500,12,0)),VLOOKUP($C41,'pp port max capa'!$A$1:$Q$500,12,0),0)</f>
        <v>0</v>
      </c>
      <c r="BJ41" s="24">
        <f>IF(ISNUMBER(VLOOKUP($C41,'pp port max capa'!$A$1:$Q$500,13,0)),VLOOKUP($C41,'pp port max capa'!$A$1:$Q$500,13,0),0)</f>
        <v>0</v>
      </c>
      <c r="BK41" s="24">
        <f>IF(ISNUMBER(VLOOKUP($C41,'pp port max capa'!$A$1:$Q$500,14,0)),VLOOKUP($C41,'pp port max capa'!$A$1:$Q$500,14,0),0)</f>
        <v>0</v>
      </c>
      <c r="BL41" s="24">
        <f>IF(ISNUMBER(VLOOKUP($C41,'pp port max capa'!$A$1:$Q$500,15,0)),VLOOKUP($C41,'pp port max capa'!$A$1:$Q$500,15,0),0)</f>
        <v>0</v>
      </c>
      <c r="BM41" s="24">
        <f>IF(ISNUMBER(VLOOKUP($C41,'pp port max capa'!$A$1:$Q$500,16,0)),VLOOKUP($C41,'pp port max capa'!$A$1:$Q$500,16,0),0)</f>
        <v>0</v>
      </c>
      <c r="BN41" s="24">
        <f>IF(ISNUMBER(VLOOKUP($C41,'pp port max capa'!$A$1:$Q$500,17,0)),VLOOKUP($C41,'pp port max capa'!$A$1:$Q$500,17,0),0)</f>
        <v>0</v>
      </c>
      <c r="BO41" s="22">
        <f>IF(ISNUMBER(VLOOKUP($C41,'stpl port max capa'!$A$1:$Q$500,2,0)),VLOOKUP($C41,'stpl port max capa'!$A$1:$Q$500,2,0),0)</f>
        <v>0</v>
      </c>
      <c r="BP41" s="22">
        <f>IF(ISNUMBER(VLOOKUP($C41,'stpl port max capa'!$A$1:$Q$500,3,0)),VLOOKUP($C41,'stpl port max capa'!$A$1:$Q$500,3,0),0)</f>
        <v>0</v>
      </c>
      <c r="BQ41" s="22">
        <f>IF(ISNUMBER(VLOOKUP($C41,'stpl port max capa'!$A$1:$Q$500,4,0)),VLOOKUP($C41,'stpl port max capa'!$A$1:$Q$500,4,0),0)</f>
        <v>0</v>
      </c>
      <c r="BR41" s="22">
        <f>IF(ISNUMBER(VLOOKUP($C41,'stpl port max capa'!$A$1:$Q$500,5,0)),VLOOKUP($C41,'stpl port max capa'!$A$1:$Q$500,5,0),0)</f>
        <v>0</v>
      </c>
      <c r="BS41" s="22">
        <f>IF(ISNUMBER(VLOOKUP($C41,'stpl port max capa'!$A$1:$Q$500,6,0)),VLOOKUP($C41,'stpl port max capa'!$A$1:$Q$500,6,0),0)</f>
        <v>0</v>
      </c>
      <c r="BT41" s="22">
        <f>IF(ISNUMBER(VLOOKUP($C41,'stpl port max capa'!$A$1:$Q$500,7,0)),VLOOKUP($C41,'stpl port max capa'!$A$1:$Q$500,7,0),0)</f>
        <v>0</v>
      </c>
      <c r="BU41" s="22">
        <f>IF(ISNUMBER(VLOOKUP($C41,'stpl port max capa'!$A$1:$Q$500,8,0)),VLOOKUP($C41,'stpl port max capa'!$A$1:$Q$500,8,0),0)</f>
        <v>0</v>
      </c>
      <c r="BV41" s="22">
        <f>IF(ISNUMBER(VLOOKUP($C41,'stpl port max capa'!$A$1:$Q$500,9,0)),VLOOKUP($C41,'stpl port max capa'!$A$1:$Q$500,9,0),0)</f>
        <v>0</v>
      </c>
      <c r="BW41" s="22">
        <f>IF(ISNUMBER(VLOOKUP($C41,'stpl port max capa'!$A$1:$Q$500,10,0)),VLOOKUP($C41,'stpl port max capa'!$A$1:$Q$500,10,0),0)</f>
        <v>0</v>
      </c>
      <c r="BX41" s="22">
        <f>IF(ISNUMBER(VLOOKUP($C41,'stpl port max capa'!$A$1:$Q$500,11,0)),VLOOKUP($C41,'stpl port max capa'!$A$1:$Q$500,11,0),0)</f>
        <v>0</v>
      </c>
      <c r="BY41" s="22">
        <f>IF(ISNUMBER(VLOOKUP($C41,'stpl port max capa'!$A$1:$Q$500,12,0)),VLOOKUP($C41,'stpl port max capa'!$A$1:$Q$500,12,0),0)</f>
        <v>0</v>
      </c>
      <c r="BZ41" s="22">
        <f>IF(ISNUMBER(VLOOKUP($C41,'stpl port max capa'!$A$1:$Q$500,13,0)),VLOOKUP($C41,'stpl port max capa'!$A$1:$Q$500,13,0),0)</f>
        <v>0</v>
      </c>
      <c r="CA41" s="22">
        <f>IF(ISNUMBER(VLOOKUP($C41,'stpl port max capa'!$A$1:$Q$500,14,0)),VLOOKUP($C41,'stpl port max capa'!$A$1:$Q$500,14,0),0)</f>
        <v>0</v>
      </c>
      <c r="CB41" s="22">
        <f>IF(ISNUMBER(VLOOKUP($C41,'stpl port max capa'!$A$1:$Q$500,15,0)),VLOOKUP($C41,'stpl port max capa'!$A$1:$Q$500,15,0),0)</f>
        <v>0</v>
      </c>
      <c r="CC41" s="22">
        <f>IF(ISNUMBER(VLOOKUP($C41,'stpl port max capa'!$A$1:$Q$500,16,0)),VLOOKUP($C41,'stpl port max capa'!$A$1:$Q$500,16,0),0)</f>
        <v>0</v>
      </c>
      <c r="CD41" s="22">
        <f>IF(ISNUMBER(VLOOKUP($C41,'stpl port max capa'!$A$1:$Q$500,17,0)),VLOOKUP($C41,'stpl port max capa'!$A$1:$Q$500,17,0),0)</f>
        <v>0</v>
      </c>
    </row>
    <row r="42" spans="1:82" customFormat="1">
      <c r="A42">
        <v>42</v>
      </c>
      <c r="B42" t="s">
        <v>127</v>
      </c>
      <c r="C42" t="s">
        <v>128</v>
      </c>
      <c r="D42" s="15"/>
      <c r="E42" s="15">
        <f t="shared" si="1"/>
        <v>0</v>
      </c>
      <c r="F42" s="16" t="s">
        <v>2988</v>
      </c>
      <c r="G42" t="s">
        <v>972</v>
      </c>
      <c r="H42" t="s">
        <v>975</v>
      </c>
      <c r="I42" t="e">
        <v>#N/A</v>
      </c>
      <c r="J42" t="s">
        <v>129</v>
      </c>
      <c r="K42" s="1">
        <v>32.012487032618999</v>
      </c>
      <c r="L42" s="1">
        <v>120.359767617263</v>
      </c>
      <c r="M42" s="1" t="str">
        <f>VLOOKUP($F42,'[1]capi for highway network'!$D$1:$L$36,3,0)</f>
        <v>capi Jiangsu</v>
      </c>
      <c r="N42" s="1">
        <f>VLOOKUP($F42,'[1]capi for highway network'!$D$1:$L$36,7,0)</f>
        <v>32.060254999999998</v>
      </c>
      <c r="O42" s="1">
        <f>VLOOKUP($F42,'[1]capi for highway network'!$D$1:$L$36,8,0)</f>
        <v>118.79687699999999</v>
      </c>
      <c r="P42" s="13">
        <f t="shared" si="2"/>
        <v>4.7905480000000003</v>
      </c>
      <c r="Q42" s="13">
        <f t="shared" si="3"/>
        <v>4.7905480000000003</v>
      </c>
      <c r="R42" s="13">
        <f t="shared" si="4"/>
        <v>4.7905480000000003</v>
      </c>
      <c r="S42" s="13">
        <f t="shared" si="5"/>
        <v>10.805312000000001</v>
      </c>
      <c r="T42" s="13">
        <f t="shared" si="6"/>
        <v>14.348447999999999</v>
      </c>
      <c r="U42" s="13">
        <f t="shared" si="7"/>
        <v>16.372416000000001</v>
      </c>
      <c r="V42" s="13">
        <f t="shared" si="8"/>
        <v>16.372416000000001</v>
      </c>
      <c r="W42" s="13">
        <f t="shared" si="9"/>
        <v>16.372416000000001</v>
      </c>
      <c r="X42" s="13">
        <f t="shared" si="10"/>
        <v>16.372416000000001</v>
      </c>
      <c r="Y42" s="13">
        <f t="shared" si="11"/>
        <v>16.372416000000001</v>
      </c>
      <c r="Z42" s="13">
        <f t="shared" si="12"/>
        <v>16.372416000000001</v>
      </c>
      <c r="AA42" s="13">
        <f t="shared" si="13"/>
        <v>16.372416000000001</v>
      </c>
      <c r="AB42" s="13">
        <f t="shared" si="14"/>
        <v>16.372416000000001</v>
      </c>
      <c r="AC42" s="13">
        <f t="shared" si="15"/>
        <v>16.372416000000001</v>
      </c>
      <c r="AD42" s="13">
        <f t="shared" si="16"/>
        <v>16.372416000000001</v>
      </c>
      <c r="AE42" s="13">
        <f t="shared" si="17"/>
        <v>16.372416000000001</v>
      </c>
      <c r="AF42">
        <f t="shared" si="18"/>
        <v>1</v>
      </c>
      <c r="AI42" s="26">
        <f>IF(ISNUMBER(VLOOKUP($B42,'kpler max capa'!$A$1:$Q$263,2,0)),VLOOKUP($B42,'kpler max capa'!$A$1:$Q$263,2,0),0)</f>
        <v>4.7905480000000003</v>
      </c>
      <c r="AJ42" s="26">
        <f>IF(ISNUMBER(VLOOKUP($B42,'kpler max capa'!$A$1:$Q$263,3,0)),VLOOKUP($B42,'kpler max capa'!$A$1:$Q$263,3,0),0)</f>
        <v>4.7905480000000003</v>
      </c>
      <c r="AK42" s="26">
        <f>IF(ISNUMBER(VLOOKUP($B42,'kpler max capa'!$A$1:$Q$263,4,0)),VLOOKUP($B42,'kpler max capa'!$A$1:$Q$263,4,0),0)</f>
        <v>4.7905480000000003</v>
      </c>
      <c r="AL42" s="26">
        <f>IF(ISNUMBER(VLOOKUP($B42,'kpler max capa'!$A$1:$Q$263,5,0)),VLOOKUP($B42,'kpler max capa'!$A$1:$Q$263,5,0),0)</f>
        <v>10.805312000000001</v>
      </c>
      <c r="AM42" s="26">
        <f>IF(ISNUMBER(VLOOKUP($B42,'kpler max capa'!$A$1:$Q$263,6,0)),VLOOKUP($B42,'kpler max capa'!$A$1:$Q$263,6,0),0)</f>
        <v>14.348447999999999</v>
      </c>
      <c r="AN42" s="26">
        <f>IF(ISNUMBER(VLOOKUP($B42,'kpler max capa'!$A$1:$Q$263,7,0)),VLOOKUP($B42,'kpler max capa'!$A$1:$Q$263,7,0),0)</f>
        <v>16.372416000000001</v>
      </c>
      <c r="AO42" s="26">
        <f>IF(ISNUMBER(VLOOKUP($B42,'kpler max capa'!$A$1:$Q$263,8,0)),VLOOKUP($B42,'kpler max capa'!$A$1:$Q$263,8,0),0)</f>
        <v>16.372416000000001</v>
      </c>
      <c r="AP42" s="26">
        <f>IF(ISNUMBER(VLOOKUP($B42,'kpler max capa'!$A$1:$Q$263,8,0)),VLOOKUP($B42,'kpler max capa'!$A$1:$Q$263,9,0),0)</f>
        <v>16.372416000000001</v>
      </c>
      <c r="AQ42" s="26">
        <f>IF(ISNUMBER(VLOOKUP($B42,'kpler max capa'!$A$1:$Q$263,8,0)),VLOOKUP($B42,'kpler max capa'!$A$1:$Q$263,10,0),0)</f>
        <v>16.372416000000001</v>
      </c>
      <c r="AR42" s="26">
        <f>IF(ISNUMBER(VLOOKUP($B42,'kpler max capa'!$A$1:$Q$263,8,0)),VLOOKUP($B42,'kpler max capa'!$A$1:$Q$263,11,0),0)</f>
        <v>16.372416000000001</v>
      </c>
      <c r="AS42" s="26">
        <f>IF(ISNUMBER(VLOOKUP($B42,'kpler max capa'!$A$1:$Q$263,9,0)),VLOOKUP($B42,'kpler max capa'!$A$1:$Q$263,12,0),0)</f>
        <v>16.372416000000001</v>
      </c>
      <c r="AT42" s="26">
        <f>IF(ISNUMBER(VLOOKUP($B42,'kpler max capa'!$A$1:$Q$263,9,0)),VLOOKUP($B42,'kpler max capa'!$A$1:$Q$263,13,0),0)</f>
        <v>16.372416000000001</v>
      </c>
      <c r="AU42" s="26">
        <f>IF(ISNUMBER(VLOOKUP($B42,'kpler max capa'!$A$1:$Q$263,9,0)),VLOOKUP($B42,'kpler max capa'!$A$1:$Q$263,14,0),0)</f>
        <v>16.372416000000001</v>
      </c>
      <c r="AV42" s="26">
        <f>IF(ISNUMBER(VLOOKUP($B42,'kpler max capa'!$A$1:$Q$263,9,0)),VLOOKUP($B42,'kpler max capa'!$A$1:$Q$263,15,0),0)</f>
        <v>16.372416000000001</v>
      </c>
      <c r="AW42" s="26">
        <f>IF(ISNUMBER(VLOOKUP($B42,'kpler max capa'!$A$1:$Q$263,9,0)),VLOOKUP($B42,'kpler max capa'!$A$1:$Q$263,16,0),0)</f>
        <v>16.372416000000001</v>
      </c>
      <c r="AX42" s="26">
        <f>IF(ISNUMBER(VLOOKUP($B42,'kpler max capa'!$A$1:$Q$263,10,0)),VLOOKUP($B42,'kpler max capa'!$A$1:$Q$263,17,0),0)</f>
        <v>16.372416000000001</v>
      </c>
      <c r="AY42" s="24">
        <f>IF(ISNUMBER(VLOOKUP($C42,'pp port max capa'!$A$1:$Q$500,2,0)),VLOOKUP($C42,'pp port max capa'!$A$1:$Q$500,2,0),0)</f>
        <v>0</v>
      </c>
      <c r="AZ42" s="24">
        <f>IF(ISNUMBER(VLOOKUP($C42,'pp port max capa'!$A$1:$Q$500,3,0)),VLOOKUP($C42,'pp port max capa'!$A$1:$Q$500,3,0),0)</f>
        <v>0</v>
      </c>
      <c r="BA42" s="24">
        <f>IF(ISNUMBER(VLOOKUP($C42,'pp port max capa'!$A$1:$Q$500,4,0)),VLOOKUP($C42,'pp port max capa'!$A$1:$Q$500,4,0),0)</f>
        <v>0</v>
      </c>
      <c r="BB42" s="24">
        <f>IF(ISNUMBER(VLOOKUP($C42,'pp port max capa'!$A$1:$Q$500,5,0)),VLOOKUP($C42,'pp port max capa'!$A$1:$Q$500,5,0),0)</f>
        <v>0</v>
      </c>
      <c r="BC42" s="24">
        <f>IF(ISNUMBER(VLOOKUP($C42,'pp port max capa'!$A$1:$Q$500,6,0)),VLOOKUP($C42,'pp port max capa'!$A$1:$Q$500,6,0),0)</f>
        <v>0</v>
      </c>
      <c r="BD42" s="24">
        <f>IF(ISNUMBER(VLOOKUP($C42,'pp port max capa'!$A$1:$Q$500,7,0)),VLOOKUP($C42,'pp port max capa'!$A$1:$Q$500,7,0),0)</f>
        <v>0</v>
      </c>
      <c r="BE42" s="24">
        <f>IF(ISNUMBER(VLOOKUP($C42,'pp port max capa'!$A$1:$Q$500,8,0)),VLOOKUP($C42,'pp port max capa'!$A$1:$Q$500,8,0),0)</f>
        <v>0</v>
      </c>
      <c r="BF42" s="24">
        <f>IF(ISNUMBER(VLOOKUP($C42,'pp port max capa'!$A$1:$Q$500,9,0)),VLOOKUP($C42,'pp port max capa'!$A$1:$Q$500,9,0),0)</f>
        <v>0</v>
      </c>
      <c r="BG42" s="24">
        <f>IF(ISNUMBER(VLOOKUP($C42,'pp port max capa'!$A$1:$Q$500,10,0)),VLOOKUP($C42,'pp port max capa'!$A$1:$Q$500,10,0),0)</f>
        <v>0</v>
      </c>
      <c r="BH42" s="24">
        <f>IF(ISNUMBER(VLOOKUP($C42,'pp port max capa'!$A$1:$Q$500,11,0)),VLOOKUP($C42,'pp port max capa'!$A$1:$Q$500,11,0),0)</f>
        <v>0</v>
      </c>
      <c r="BI42" s="24">
        <f>IF(ISNUMBER(VLOOKUP($C42,'pp port max capa'!$A$1:$Q$500,12,0)),VLOOKUP($C42,'pp port max capa'!$A$1:$Q$500,12,0),0)</f>
        <v>0</v>
      </c>
      <c r="BJ42" s="24">
        <f>IF(ISNUMBER(VLOOKUP($C42,'pp port max capa'!$A$1:$Q$500,13,0)),VLOOKUP($C42,'pp port max capa'!$A$1:$Q$500,13,0),0)</f>
        <v>0</v>
      </c>
      <c r="BK42" s="24">
        <f>IF(ISNUMBER(VLOOKUP($C42,'pp port max capa'!$A$1:$Q$500,14,0)),VLOOKUP($C42,'pp port max capa'!$A$1:$Q$500,14,0),0)</f>
        <v>0</v>
      </c>
      <c r="BL42" s="24">
        <f>IF(ISNUMBER(VLOOKUP($C42,'pp port max capa'!$A$1:$Q$500,15,0)),VLOOKUP($C42,'pp port max capa'!$A$1:$Q$500,15,0),0)</f>
        <v>0</v>
      </c>
      <c r="BM42" s="24">
        <f>IF(ISNUMBER(VLOOKUP($C42,'pp port max capa'!$A$1:$Q$500,16,0)),VLOOKUP($C42,'pp port max capa'!$A$1:$Q$500,16,0),0)</f>
        <v>0</v>
      </c>
      <c r="BN42" s="24">
        <f>IF(ISNUMBER(VLOOKUP($C42,'pp port max capa'!$A$1:$Q$500,17,0)),VLOOKUP($C42,'pp port max capa'!$A$1:$Q$500,17,0),0)</f>
        <v>0</v>
      </c>
      <c r="BO42" s="22">
        <f>IF(ISNUMBER(VLOOKUP($C42,'stpl port max capa'!$A$1:$Q$500,2,0)),VLOOKUP($C42,'stpl port max capa'!$A$1:$Q$500,2,0),0)</f>
        <v>0</v>
      </c>
      <c r="BP42" s="22">
        <f>IF(ISNUMBER(VLOOKUP($C42,'stpl port max capa'!$A$1:$Q$500,3,0)),VLOOKUP($C42,'stpl port max capa'!$A$1:$Q$500,3,0),0)</f>
        <v>0</v>
      </c>
      <c r="BQ42" s="22">
        <f>IF(ISNUMBER(VLOOKUP($C42,'stpl port max capa'!$A$1:$Q$500,4,0)),VLOOKUP($C42,'stpl port max capa'!$A$1:$Q$500,4,0),0)</f>
        <v>0</v>
      </c>
      <c r="BR42" s="22">
        <f>IF(ISNUMBER(VLOOKUP($C42,'stpl port max capa'!$A$1:$Q$500,5,0)),VLOOKUP($C42,'stpl port max capa'!$A$1:$Q$500,5,0),0)</f>
        <v>0</v>
      </c>
      <c r="BS42" s="22">
        <f>IF(ISNUMBER(VLOOKUP($C42,'stpl port max capa'!$A$1:$Q$500,6,0)),VLOOKUP($C42,'stpl port max capa'!$A$1:$Q$500,6,0),0)</f>
        <v>0</v>
      </c>
      <c r="BT42" s="22">
        <f>IF(ISNUMBER(VLOOKUP($C42,'stpl port max capa'!$A$1:$Q$500,7,0)),VLOOKUP($C42,'stpl port max capa'!$A$1:$Q$500,7,0),0)</f>
        <v>0</v>
      </c>
      <c r="BU42" s="22">
        <f>IF(ISNUMBER(VLOOKUP($C42,'stpl port max capa'!$A$1:$Q$500,8,0)),VLOOKUP($C42,'stpl port max capa'!$A$1:$Q$500,8,0),0)</f>
        <v>0</v>
      </c>
      <c r="BV42" s="22">
        <f>IF(ISNUMBER(VLOOKUP($C42,'stpl port max capa'!$A$1:$Q$500,9,0)),VLOOKUP($C42,'stpl port max capa'!$A$1:$Q$500,9,0),0)</f>
        <v>0</v>
      </c>
      <c r="BW42" s="22">
        <f>IF(ISNUMBER(VLOOKUP($C42,'stpl port max capa'!$A$1:$Q$500,10,0)),VLOOKUP($C42,'stpl port max capa'!$A$1:$Q$500,10,0),0)</f>
        <v>0</v>
      </c>
      <c r="BX42" s="22">
        <f>IF(ISNUMBER(VLOOKUP($C42,'stpl port max capa'!$A$1:$Q$500,11,0)),VLOOKUP($C42,'stpl port max capa'!$A$1:$Q$500,11,0),0)</f>
        <v>0</v>
      </c>
      <c r="BY42" s="22">
        <f>IF(ISNUMBER(VLOOKUP($C42,'stpl port max capa'!$A$1:$Q$500,12,0)),VLOOKUP($C42,'stpl port max capa'!$A$1:$Q$500,12,0),0)</f>
        <v>0</v>
      </c>
      <c r="BZ42" s="22">
        <f>IF(ISNUMBER(VLOOKUP($C42,'stpl port max capa'!$A$1:$Q$500,13,0)),VLOOKUP($C42,'stpl port max capa'!$A$1:$Q$500,13,0),0)</f>
        <v>0</v>
      </c>
      <c r="CA42" s="22">
        <f>IF(ISNUMBER(VLOOKUP($C42,'stpl port max capa'!$A$1:$Q$500,14,0)),VLOOKUP($C42,'stpl port max capa'!$A$1:$Q$500,14,0),0)</f>
        <v>0</v>
      </c>
      <c r="CB42" s="22">
        <f>IF(ISNUMBER(VLOOKUP($C42,'stpl port max capa'!$A$1:$Q$500,15,0)),VLOOKUP($C42,'stpl port max capa'!$A$1:$Q$500,15,0),0)</f>
        <v>0</v>
      </c>
      <c r="CC42" s="22">
        <f>IF(ISNUMBER(VLOOKUP($C42,'stpl port max capa'!$A$1:$Q$500,16,0)),VLOOKUP($C42,'stpl port max capa'!$A$1:$Q$500,16,0),0)</f>
        <v>0</v>
      </c>
      <c r="CD42" s="22">
        <f>IF(ISNUMBER(VLOOKUP($C42,'stpl port max capa'!$A$1:$Q$500,17,0)),VLOOKUP($C42,'stpl port max capa'!$A$1:$Q$500,17,0),0)</f>
        <v>0</v>
      </c>
    </row>
    <row r="43" spans="1:82" customFormat="1">
      <c r="A43">
        <v>43</v>
      </c>
      <c r="B43" t="s">
        <v>130</v>
      </c>
      <c r="C43" t="s">
        <v>131</v>
      </c>
      <c r="D43" s="15"/>
      <c r="E43" s="15">
        <f t="shared" si="1"/>
        <v>0</v>
      </c>
      <c r="F43" s="16" t="s">
        <v>2981</v>
      </c>
      <c r="G43" t="s">
        <v>972</v>
      </c>
      <c r="H43" t="s">
        <v>989</v>
      </c>
      <c r="I43" t="e">
        <v>#N/A</v>
      </c>
      <c r="J43" t="s">
        <v>132</v>
      </c>
      <c r="K43" s="1">
        <v>35.590211966386299</v>
      </c>
      <c r="L43" s="1">
        <v>119.785891931702</v>
      </c>
      <c r="M43" s="1" t="str">
        <f>VLOOKUP($F43,'[1]capi for highway network'!$D$1:$L$36,3,0)</f>
        <v>capi Shandong</v>
      </c>
      <c r="N43" s="1">
        <f>VLOOKUP($F43,'[1]capi for highway network'!$D$1:$L$36,7,0)</f>
        <v>36.651200000000003</v>
      </c>
      <c r="O43" s="1">
        <f>VLOOKUP($F43,'[1]capi for highway network'!$D$1:$L$36,8,0)</f>
        <v>117.12009500000001</v>
      </c>
      <c r="P43" s="13">
        <f t="shared" si="2"/>
        <v>5.0039999999999996</v>
      </c>
      <c r="Q43" s="13">
        <f t="shared" si="3"/>
        <v>5.0039999999999996</v>
      </c>
      <c r="R43" s="13">
        <f t="shared" si="4"/>
        <v>5.0039999999999996</v>
      </c>
      <c r="S43" s="13">
        <f t="shared" si="5"/>
        <v>5.0039999999999996</v>
      </c>
      <c r="T43" s="13">
        <f t="shared" si="6"/>
        <v>5.0039999999999996</v>
      </c>
      <c r="U43" s="13">
        <f t="shared" si="7"/>
        <v>5.0039999999999996</v>
      </c>
      <c r="V43" s="13">
        <f t="shared" si="8"/>
        <v>5.0039999999999996</v>
      </c>
      <c r="W43" s="13">
        <f t="shared" si="9"/>
        <v>5.0039999999999996</v>
      </c>
      <c r="X43" s="13">
        <f t="shared" si="10"/>
        <v>5.0039999999999996</v>
      </c>
      <c r="Y43" s="13">
        <f t="shared" si="11"/>
        <v>5.0039999999999996</v>
      </c>
      <c r="Z43" s="13">
        <f t="shared" si="12"/>
        <v>5.0039999999999996</v>
      </c>
      <c r="AA43" s="13">
        <f t="shared" si="13"/>
        <v>5.0039999999999996</v>
      </c>
      <c r="AB43" s="13">
        <f t="shared" si="14"/>
        <v>5.0039999999999996</v>
      </c>
      <c r="AC43" s="13">
        <f t="shared" si="15"/>
        <v>5.0039999999999996</v>
      </c>
      <c r="AD43" s="13">
        <f t="shared" si="16"/>
        <v>5.0039999999999996</v>
      </c>
      <c r="AE43" s="13">
        <f t="shared" si="17"/>
        <v>5.0039999999999996</v>
      </c>
      <c r="AF43">
        <f t="shared" si="18"/>
        <v>1</v>
      </c>
      <c r="AI43" s="26">
        <f>IF(ISNUMBER(VLOOKUP($B43,'kpler max capa'!$A$1:$Q$263,2,0)),VLOOKUP($B43,'kpler max capa'!$A$1:$Q$263,2,0),0)</f>
        <v>2.1817120000000001</v>
      </c>
      <c r="AJ43" s="26">
        <f>IF(ISNUMBER(VLOOKUP($B43,'kpler max capa'!$A$1:$Q$263,3,0)),VLOOKUP($B43,'kpler max capa'!$A$1:$Q$263,3,0),0)</f>
        <v>2.1817120000000001</v>
      </c>
      <c r="AK43" s="26">
        <f>IF(ISNUMBER(VLOOKUP($B43,'kpler max capa'!$A$1:$Q$263,4,0)),VLOOKUP($B43,'kpler max capa'!$A$1:$Q$263,4,0),0)</f>
        <v>2.1817120000000001</v>
      </c>
      <c r="AL43" s="26">
        <f>IF(ISNUMBER(VLOOKUP($B43,'kpler max capa'!$A$1:$Q$263,5,0)),VLOOKUP($B43,'kpler max capa'!$A$1:$Q$263,5,0),0)</f>
        <v>2.1817120000000001</v>
      </c>
      <c r="AM43" s="26">
        <f>IF(ISNUMBER(VLOOKUP($B43,'kpler max capa'!$A$1:$Q$263,6,0)),VLOOKUP($B43,'kpler max capa'!$A$1:$Q$263,6,0),0)</f>
        <v>2.1817120000000001</v>
      </c>
      <c r="AN43" s="26">
        <f>IF(ISNUMBER(VLOOKUP($B43,'kpler max capa'!$A$1:$Q$263,7,0)),VLOOKUP($B43,'kpler max capa'!$A$1:$Q$263,7,0),0)</f>
        <v>2.3433000000000002</v>
      </c>
      <c r="AO43" s="26">
        <f>IF(ISNUMBER(VLOOKUP($B43,'kpler max capa'!$A$1:$Q$263,8,0)),VLOOKUP($B43,'kpler max capa'!$A$1:$Q$263,8,0),0)</f>
        <v>2.3433000000000002</v>
      </c>
      <c r="AP43" s="26">
        <f>IF(ISNUMBER(VLOOKUP($B43,'kpler max capa'!$A$1:$Q$263,8,0)),VLOOKUP($B43,'kpler max capa'!$A$1:$Q$263,9,0),0)</f>
        <v>2.3433000000000002</v>
      </c>
      <c r="AQ43" s="26">
        <f>IF(ISNUMBER(VLOOKUP($B43,'kpler max capa'!$A$1:$Q$263,8,0)),VLOOKUP($B43,'kpler max capa'!$A$1:$Q$263,10,0),0)</f>
        <v>2.3433000000000002</v>
      </c>
      <c r="AR43" s="26">
        <f>IF(ISNUMBER(VLOOKUP($B43,'kpler max capa'!$A$1:$Q$263,8,0)),VLOOKUP($B43,'kpler max capa'!$A$1:$Q$263,11,0),0)</f>
        <v>2.3433000000000002</v>
      </c>
      <c r="AS43" s="26">
        <f>IF(ISNUMBER(VLOOKUP($B43,'kpler max capa'!$A$1:$Q$263,9,0)),VLOOKUP($B43,'kpler max capa'!$A$1:$Q$263,12,0),0)</f>
        <v>2.3433000000000002</v>
      </c>
      <c r="AT43" s="26">
        <f>IF(ISNUMBER(VLOOKUP($B43,'kpler max capa'!$A$1:$Q$263,9,0)),VLOOKUP($B43,'kpler max capa'!$A$1:$Q$263,13,0),0)</f>
        <v>2.3433000000000002</v>
      </c>
      <c r="AU43" s="26">
        <f>IF(ISNUMBER(VLOOKUP($B43,'kpler max capa'!$A$1:$Q$263,9,0)),VLOOKUP($B43,'kpler max capa'!$A$1:$Q$263,14,0),0)</f>
        <v>2.3433000000000002</v>
      </c>
      <c r="AV43" s="26">
        <f>IF(ISNUMBER(VLOOKUP($B43,'kpler max capa'!$A$1:$Q$263,9,0)),VLOOKUP($B43,'kpler max capa'!$A$1:$Q$263,15,0),0)</f>
        <v>2.3433000000000002</v>
      </c>
      <c r="AW43" s="26">
        <f>IF(ISNUMBER(VLOOKUP($B43,'kpler max capa'!$A$1:$Q$263,9,0)),VLOOKUP($B43,'kpler max capa'!$A$1:$Q$263,16,0),0)</f>
        <v>2.3433000000000002</v>
      </c>
      <c r="AX43" s="26">
        <f>IF(ISNUMBER(VLOOKUP($B43,'kpler max capa'!$A$1:$Q$263,10,0)),VLOOKUP($B43,'kpler max capa'!$A$1:$Q$263,17,0),0)</f>
        <v>2.3433000000000002</v>
      </c>
      <c r="AY43" s="24">
        <f>IF(ISNUMBER(VLOOKUP($C43,'pp port max capa'!$A$1:$Q$500,2,0)),VLOOKUP($C43,'pp port max capa'!$A$1:$Q$500,2,0),0)</f>
        <v>0</v>
      </c>
      <c r="AZ43" s="24">
        <f>IF(ISNUMBER(VLOOKUP($C43,'pp port max capa'!$A$1:$Q$500,3,0)),VLOOKUP($C43,'pp port max capa'!$A$1:$Q$500,3,0),0)</f>
        <v>0</v>
      </c>
      <c r="BA43" s="24">
        <f>IF(ISNUMBER(VLOOKUP($C43,'pp port max capa'!$A$1:$Q$500,4,0)),VLOOKUP($C43,'pp port max capa'!$A$1:$Q$500,4,0),0)</f>
        <v>0</v>
      </c>
      <c r="BB43" s="24">
        <f>IF(ISNUMBER(VLOOKUP($C43,'pp port max capa'!$A$1:$Q$500,5,0)),VLOOKUP($C43,'pp port max capa'!$A$1:$Q$500,5,0),0)</f>
        <v>0</v>
      </c>
      <c r="BC43" s="24">
        <f>IF(ISNUMBER(VLOOKUP($C43,'pp port max capa'!$A$1:$Q$500,6,0)),VLOOKUP($C43,'pp port max capa'!$A$1:$Q$500,6,0),0)</f>
        <v>0</v>
      </c>
      <c r="BD43" s="24">
        <f>IF(ISNUMBER(VLOOKUP($C43,'pp port max capa'!$A$1:$Q$500,7,0)),VLOOKUP($C43,'pp port max capa'!$A$1:$Q$500,7,0),0)</f>
        <v>0</v>
      </c>
      <c r="BE43" s="24">
        <f>IF(ISNUMBER(VLOOKUP($C43,'pp port max capa'!$A$1:$Q$500,8,0)),VLOOKUP($C43,'pp port max capa'!$A$1:$Q$500,8,0),0)</f>
        <v>0</v>
      </c>
      <c r="BF43" s="24">
        <f>IF(ISNUMBER(VLOOKUP($C43,'pp port max capa'!$A$1:$Q$500,9,0)),VLOOKUP($C43,'pp port max capa'!$A$1:$Q$500,9,0),0)</f>
        <v>0</v>
      </c>
      <c r="BG43" s="24">
        <f>IF(ISNUMBER(VLOOKUP($C43,'pp port max capa'!$A$1:$Q$500,10,0)),VLOOKUP($C43,'pp port max capa'!$A$1:$Q$500,10,0),0)</f>
        <v>0</v>
      </c>
      <c r="BH43" s="24">
        <f>IF(ISNUMBER(VLOOKUP($C43,'pp port max capa'!$A$1:$Q$500,11,0)),VLOOKUP($C43,'pp port max capa'!$A$1:$Q$500,11,0),0)</f>
        <v>0</v>
      </c>
      <c r="BI43" s="24">
        <f>IF(ISNUMBER(VLOOKUP($C43,'pp port max capa'!$A$1:$Q$500,12,0)),VLOOKUP($C43,'pp port max capa'!$A$1:$Q$500,12,0),0)</f>
        <v>0</v>
      </c>
      <c r="BJ43" s="24">
        <f>IF(ISNUMBER(VLOOKUP($C43,'pp port max capa'!$A$1:$Q$500,13,0)),VLOOKUP($C43,'pp port max capa'!$A$1:$Q$500,13,0),0)</f>
        <v>0</v>
      </c>
      <c r="BK43" s="24">
        <f>IF(ISNUMBER(VLOOKUP($C43,'pp port max capa'!$A$1:$Q$500,14,0)),VLOOKUP($C43,'pp port max capa'!$A$1:$Q$500,14,0),0)</f>
        <v>0</v>
      </c>
      <c r="BL43" s="24">
        <f>IF(ISNUMBER(VLOOKUP($C43,'pp port max capa'!$A$1:$Q$500,15,0)),VLOOKUP($C43,'pp port max capa'!$A$1:$Q$500,15,0),0)</f>
        <v>0</v>
      </c>
      <c r="BM43" s="24">
        <f>IF(ISNUMBER(VLOOKUP($C43,'pp port max capa'!$A$1:$Q$500,16,0)),VLOOKUP($C43,'pp port max capa'!$A$1:$Q$500,16,0),0)</f>
        <v>0</v>
      </c>
      <c r="BN43" s="24">
        <f>IF(ISNUMBER(VLOOKUP($C43,'pp port max capa'!$A$1:$Q$500,17,0)),VLOOKUP($C43,'pp port max capa'!$A$1:$Q$500,17,0),0)</f>
        <v>0</v>
      </c>
      <c r="BO43" s="22">
        <f>IF(ISNUMBER(VLOOKUP($C43,'stpl port max capa'!$A$1:$Q$500,2,0)),VLOOKUP($C43,'stpl port max capa'!$A$1:$Q$500,2,0),0)</f>
        <v>5.0039999999999996</v>
      </c>
      <c r="BP43" s="22">
        <f>IF(ISNUMBER(VLOOKUP($C43,'stpl port max capa'!$A$1:$Q$500,3,0)),VLOOKUP($C43,'stpl port max capa'!$A$1:$Q$500,3,0),0)</f>
        <v>5.0039999999999996</v>
      </c>
      <c r="BQ43" s="22">
        <f>IF(ISNUMBER(VLOOKUP($C43,'stpl port max capa'!$A$1:$Q$500,4,0)),VLOOKUP($C43,'stpl port max capa'!$A$1:$Q$500,4,0),0)</f>
        <v>5.0039999999999996</v>
      </c>
      <c r="BR43" s="22">
        <f>IF(ISNUMBER(VLOOKUP($C43,'stpl port max capa'!$A$1:$Q$500,5,0)),VLOOKUP($C43,'stpl port max capa'!$A$1:$Q$500,5,0),0)</f>
        <v>5.0039999999999996</v>
      </c>
      <c r="BS43" s="22">
        <f>IF(ISNUMBER(VLOOKUP($C43,'stpl port max capa'!$A$1:$Q$500,6,0)),VLOOKUP($C43,'stpl port max capa'!$A$1:$Q$500,6,0),0)</f>
        <v>5.0039999999999996</v>
      </c>
      <c r="BT43" s="22">
        <f>IF(ISNUMBER(VLOOKUP($C43,'stpl port max capa'!$A$1:$Q$500,7,0)),VLOOKUP($C43,'stpl port max capa'!$A$1:$Q$500,7,0),0)</f>
        <v>5.0039999999999996</v>
      </c>
      <c r="BU43" s="22">
        <f>IF(ISNUMBER(VLOOKUP($C43,'stpl port max capa'!$A$1:$Q$500,8,0)),VLOOKUP($C43,'stpl port max capa'!$A$1:$Q$500,8,0),0)</f>
        <v>5.0039999999999996</v>
      </c>
      <c r="BV43" s="22">
        <f>IF(ISNUMBER(VLOOKUP($C43,'stpl port max capa'!$A$1:$Q$500,9,0)),VLOOKUP($C43,'stpl port max capa'!$A$1:$Q$500,9,0),0)</f>
        <v>5.0039999999999996</v>
      </c>
      <c r="BW43" s="22">
        <f>IF(ISNUMBER(VLOOKUP($C43,'stpl port max capa'!$A$1:$Q$500,10,0)),VLOOKUP($C43,'stpl port max capa'!$A$1:$Q$500,10,0),0)</f>
        <v>5.0039999999999996</v>
      </c>
      <c r="BX43" s="22">
        <f>IF(ISNUMBER(VLOOKUP($C43,'stpl port max capa'!$A$1:$Q$500,11,0)),VLOOKUP($C43,'stpl port max capa'!$A$1:$Q$500,11,0),0)</f>
        <v>5.0039999999999996</v>
      </c>
      <c r="BY43" s="22">
        <f>IF(ISNUMBER(VLOOKUP($C43,'stpl port max capa'!$A$1:$Q$500,12,0)),VLOOKUP($C43,'stpl port max capa'!$A$1:$Q$500,12,0),0)</f>
        <v>5.0039999999999996</v>
      </c>
      <c r="BZ43" s="22">
        <f>IF(ISNUMBER(VLOOKUP($C43,'stpl port max capa'!$A$1:$Q$500,13,0)),VLOOKUP($C43,'stpl port max capa'!$A$1:$Q$500,13,0),0)</f>
        <v>5.0039999999999996</v>
      </c>
      <c r="CA43" s="22">
        <f>IF(ISNUMBER(VLOOKUP($C43,'stpl port max capa'!$A$1:$Q$500,14,0)),VLOOKUP($C43,'stpl port max capa'!$A$1:$Q$500,14,0),0)</f>
        <v>5.0039999999999996</v>
      </c>
      <c r="CB43" s="22">
        <f>IF(ISNUMBER(VLOOKUP($C43,'stpl port max capa'!$A$1:$Q$500,15,0)),VLOOKUP($C43,'stpl port max capa'!$A$1:$Q$500,15,0),0)</f>
        <v>5.0039999999999996</v>
      </c>
      <c r="CC43" s="22">
        <f>IF(ISNUMBER(VLOOKUP($C43,'stpl port max capa'!$A$1:$Q$500,16,0)),VLOOKUP($C43,'stpl port max capa'!$A$1:$Q$500,16,0),0)</f>
        <v>5.0039999999999996</v>
      </c>
      <c r="CD43" s="22">
        <f>IF(ISNUMBER(VLOOKUP($C43,'stpl port max capa'!$A$1:$Q$500,17,0)),VLOOKUP($C43,'stpl port max capa'!$A$1:$Q$500,17,0),0)</f>
        <v>5.0039999999999996</v>
      </c>
    </row>
    <row r="44" spans="1:82" customFormat="1">
      <c r="A44">
        <v>44</v>
      </c>
      <c r="B44" t="s">
        <v>133</v>
      </c>
      <c r="C44" t="s">
        <v>134</v>
      </c>
      <c r="D44" s="15"/>
      <c r="E44" s="15">
        <f t="shared" si="1"/>
        <v>0</v>
      </c>
      <c r="F44" s="16" t="s">
        <v>2989</v>
      </c>
      <c r="G44" t="s">
        <v>972</v>
      </c>
      <c r="H44" t="s">
        <v>975</v>
      </c>
      <c r="I44" t="e">
        <v>#N/A</v>
      </c>
      <c r="J44" t="s">
        <v>135</v>
      </c>
      <c r="K44" s="1">
        <v>23.768990055943998</v>
      </c>
      <c r="L44" s="1">
        <v>117.58055266429</v>
      </c>
      <c r="M44" s="1" t="str">
        <f>VLOOKUP($F44,'[1]capi for highway network'!$D$1:$L$36,3,0)</f>
        <v>capi Fujian</v>
      </c>
      <c r="N44" s="1">
        <f>VLOOKUP($F44,'[1]capi for highway network'!$D$1:$L$36,7,0)</f>
        <v>26.074477999999999</v>
      </c>
      <c r="O44" s="1">
        <f>VLOOKUP($F44,'[1]capi for highway network'!$D$1:$L$36,8,0)</f>
        <v>119.296482</v>
      </c>
      <c r="P44" s="13">
        <f t="shared" si="2"/>
        <v>0</v>
      </c>
      <c r="Q44" s="13">
        <f t="shared" si="3"/>
        <v>0</v>
      </c>
      <c r="R44" s="13">
        <f t="shared" si="4"/>
        <v>0</v>
      </c>
      <c r="S44" s="13">
        <f t="shared" si="5"/>
        <v>0.263824</v>
      </c>
      <c r="T44" s="13">
        <f t="shared" si="6"/>
        <v>1.0427679999999999</v>
      </c>
      <c r="U44" s="13">
        <f t="shared" si="7"/>
        <v>1.127032</v>
      </c>
      <c r="V44" s="13">
        <f t="shared" si="8"/>
        <v>1.127032</v>
      </c>
      <c r="W44" s="13">
        <f t="shared" si="9"/>
        <v>1.127032</v>
      </c>
      <c r="X44" s="13">
        <f t="shared" si="10"/>
        <v>1.127032</v>
      </c>
      <c r="Y44" s="13">
        <f t="shared" si="11"/>
        <v>1.127032</v>
      </c>
      <c r="Z44" s="13">
        <f t="shared" si="12"/>
        <v>1.127032</v>
      </c>
      <c r="AA44" s="13">
        <f t="shared" si="13"/>
        <v>1.127032</v>
      </c>
      <c r="AB44" s="13">
        <f t="shared" si="14"/>
        <v>1.127032</v>
      </c>
      <c r="AC44" s="13">
        <f t="shared" si="15"/>
        <v>1.127032</v>
      </c>
      <c r="AD44" s="13">
        <f t="shared" si="16"/>
        <v>1.127032</v>
      </c>
      <c r="AE44" s="13">
        <f t="shared" si="17"/>
        <v>1.127032</v>
      </c>
      <c r="AF44">
        <f t="shared" si="18"/>
        <v>1</v>
      </c>
      <c r="AI44" s="26">
        <f>IF(ISNUMBER(VLOOKUP($B44,'kpler max capa'!$A$1:$Q$263,2,0)),VLOOKUP($B44,'kpler max capa'!$A$1:$Q$263,2,0),0)</f>
        <v>0</v>
      </c>
      <c r="AJ44" s="26">
        <f>IF(ISNUMBER(VLOOKUP($B44,'kpler max capa'!$A$1:$Q$263,3,0)),VLOOKUP($B44,'kpler max capa'!$A$1:$Q$263,3,0),0)</f>
        <v>0</v>
      </c>
      <c r="AK44" s="26">
        <f>IF(ISNUMBER(VLOOKUP($B44,'kpler max capa'!$A$1:$Q$263,4,0)),VLOOKUP($B44,'kpler max capa'!$A$1:$Q$263,4,0),0)</f>
        <v>0</v>
      </c>
      <c r="AL44" s="26">
        <f>IF(ISNUMBER(VLOOKUP($B44,'kpler max capa'!$A$1:$Q$263,5,0)),VLOOKUP($B44,'kpler max capa'!$A$1:$Q$263,5,0),0)</f>
        <v>0.263824</v>
      </c>
      <c r="AM44" s="26">
        <f>IF(ISNUMBER(VLOOKUP($B44,'kpler max capa'!$A$1:$Q$263,6,0)),VLOOKUP($B44,'kpler max capa'!$A$1:$Q$263,6,0),0)</f>
        <v>1.0427679999999999</v>
      </c>
      <c r="AN44" s="26">
        <f>IF(ISNUMBER(VLOOKUP($B44,'kpler max capa'!$A$1:$Q$263,7,0)),VLOOKUP($B44,'kpler max capa'!$A$1:$Q$263,7,0),0)</f>
        <v>1.127032</v>
      </c>
      <c r="AO44" s="26">
        <f>IF(ISNUMBER(VLOOKUP($B44,'kpler max capa'!$A$1:$Q$263,8,0)),VLOOKUP($B44,'kpler max capa'!$A$1:$Q$263,8,0),0)</f>
        <v>1.127032</v>
      </c>
      <c r="AP44" s="26">
        <f>IF(ISNUMBER(VLOOKUP($B44,'kpler max capa'!$A$1:$Q$263,8,0)),VLOOKUP($B44,'kpler max capa'!$A$1:$Q$263,9,0),0)</f>
        <v>1.127032</v>
      </c>
      <c r="AQ44" s="26">
        <f>IF(ISNUMBER(VLOOKUP($B44,'kpler max capa'!$A$1:$Q$263,8,0)),VLOOKUP($B44,'kpler max capa'!$A$1:$Q$263,10,0),0)</f>
        <v>1.127032</v>
      </c>
      <c r="AR44" s="26">
        <f>IF(ISNUMBER(VLOOKUP($B44,'kpler max capa'!$A$1:$Q$263,8,0)),VLOOKUP($B44,'kpler max capa'!$A$1:$Q$263,11,0),0)</f>
        <v>1.127032</v>
      </c>
      <c r="AS44" s="26">
        <f>IF(ISNUMBER(VLOOKUP($B44,'kpler max capa'!$A$1:$Q$263,9,0)),VLOOKUP($B44,'kpler max capa'!$A$1:$Q$263,12,0),0)</f>
        <v>1.127032</v>
      </c>
      <c r="AT44" s="26">
        <f>IF(ISNUMBER(VLOOKUP($B44,'kpler max capa'!$A$1:$Q$263,9,0)),VLOOKUP($B44,'kpler max capa'!$A$1:$Q$263,13,0),0)</f>
        <v>1.127032</v>
      </c>
      <c r="AU44" s="26">
        <f>IF(ISNUMBER(VLOOKUP($B44,'kpler max capa'!$A$1:$Q$263,9,0)),VLOOKUP($B44,'kpler max capa'!$A$1:$Q$263,14,0),0)</f>
        <v>1.127032</v>
      </c>
      <c r="AV44" s="26">
        <f>IF(ISNUMBER(VLOOKUP($B44,'kpler max capa'!$A$1:$Q$263,9,0)),VLOOKUP($B44,'kpler max capa'!$A$1:$Q$263,15,0),0)</f>
        <v>1.127032</v>
      </c>
      <c r="AW44" s="26">
        <f>IF(ISNUMBER(VLOOKUP($B44,'kpler max capa'!$A$1:$Q$263,9,0)),VLOOKUP($B44,'kpler max capa'!$A$1:$Q$263,16,0),0)</f>
        <v>1.127032</v>
      </c>
      <c r="AX44" s="26">
        <f>IF(ISNUMBER(VLOOKUP($B44,'kpler max capa'!$A$1:$Q$263,10,0)),VLOOKUP($B44,'kpler max capa'!$A$1:$Q$263,17,0),0)</f>
        <v>1.127032</v>
      </c>
      <c r="AY44" s="24">
        <f>IF(ISNUMBER(VLOOKUP($C44,'pp port max capa'!$A$1:$Q$500,2,0)),VLOOKUP($C44,'pp port max capa'!$A$1:$Q$500,2,0),0)</f>
        <v>0</v>
      </c>
      <c r="AZ44" s="24">
        <f>IF(ISNUMBER(VLOOKUP($C44,'pp port max capa'!$A$1:$Q$500,3,0)),VLOOKUP($C44,'pp port max capa'!$A$1:$Q$500,3,0),0)</f>
        <v>0</v>
      </c>
      <c r="BA44" s="24">
        <f>IF(ISNUMBER(VLOOKUP($C44,'pp port max capa'!$A$1:$Q$500,4,0)),VLOOKUP($C44,'pp port max capa'!$A$1:$Q$500,4,0),0)</f>
        <v>0</v>
      </c>
      <c r="BB44" s="24">
        <f>IF(ISNUMBER(VLOOKUP($C44,'pp port max capa'!$A$1:$Q$500,5,0)),VLOOKUP($C44,'pp port max capa'!$A$1:$Q$500,5,0),0)</f>
        <v>0</v>
      </c>
      <c r="BC44" s="24">
        <f>IF(ISNUMBER(VLOOKUP($C44,'pp port max capa'!$A$1:$Q$500,6,0)),VLOOKUP($C44,'pp port max capa'!$A$1:$Q$500,6,0),0)</f>
        <v>0</v>
      </c>
      <c r="BD44" s="24">
        <f>IF(ISNUMBER(VLOOKUP($C44,'pp port max capa'!$A$1:$Q$500,7,0)),VLOOKUP($C44,'pp port max capa'!$A$1:$Q$500,7,0),0)</f>
        <v>0</v>
      </c>
      <c r="BE44" s="24">
        <f>IF(ISNUMBER(VLOOKUP($C44,'pp port max capa'!$A$1:$Q$500,8,0)),VLOOKUP($C44,'pp port max capa'!$A$1:$Q$500,8,0),0)</f>
        <v>0</v>
      </c>
      <c r="BF44" s="24">
        <f>IF(ISNUMBER(VLOOKUP($C44,'pp port max capa'!$A$1:$Q$500,9,0)),VLOOKUP($C44,'pp port max capa'!$A$1:$Q$500,9,0),0)</f>
        <v>0</v>
      </c>
      <c r="BG44" s="24">
        <f>IF(ISNUMBER(VLOOKUP($C44,'pp port max capa'!$A$1:$Q$500,10,0)),VLOOKUP($C44,'pp port max capa'!$A$1:$Q$500,10,0),0)</f>
        <v>0</v>
      </c>
      <c r="BH44" s="24">
        <f>IF(ISNUMBER(VLOOKUP($C44,'pp port max capa'!$A$1:$Q$500,11,0)),VLOOKUP($C44,'pp port max capa'!$A$1:$Q$500,11,0),0)</f>
        <v>0</v>
      </c>
      <c r="BI44" s="24">
        <f>IF(ISNUMBER(VLOOKUP($C44,'pp port max capa'!$A$1:$Q$500,12,0)),VLOOKUP($C44,'pp port max capa'!$A$1:$Q$500,12,0),0)</f>
        <v>0</v>
      </c>
      <c r="BJ44" s="24">
        <f>IF(ISNUMBER(VLOOKUP($C44,'pp port max capa'!$A$1:$Q$500,13,0)),VLOOKUP($C44,'pp port max capa'!$A$1:$Q$500,13,0),0)</f>
        <v>0</v>
      </c>
      <c r="BK44" s="24">
        <f>IF(ISNUMBER(VLOOKUP($C44,'pp port max capa'!$A$1:$Q$500,14,0)),VLOOKUP($C44,'pp port max capa'!$A$1:$Q$500,14,0),0)</f>
        <v>0</v>
      </c>
      <c r="BL44" s="24">
        <f>IF(ISNUMBER(VLOOKUP($C44,'pp port max capa'!$A$1:$Q$500,15,0)),VLOOKUP($C44,'pp port max capa'!$A$1:$Q$500,15,0),0)</f>
        <v>0</v>
      </c>
      <c r="BM44" s="24">
        <f>IF(ISNUMBER(VLOOKUP($C44,'pp port max capa'!$A$1:$Q$500,16,0)),VLOOKUP($C44,'pp port max capa'!$A$1:$Q$500,16,0),0)</f>
        <v>0</v>
      </c>
      <c r="BN44" s="24">
        <f>IF(ISNUMBER(VLOOKUP($C44,'pp port max capa'!$A$1:$Q$500,17,0)),VLOOKUP($C44,'pp port max capa'!$A$1:$Q$500,17,0),0)</f>
        <v>0</v>
      </c>
      <c r="BO44" s="22">
        <f>IF(ISNUMBER(VLOOKUP($C44,'stpl port max capa'!$A$1:$Q$500,2,0)),VLOOKUP($C44,'stpl port max capa'!$A$1:$Q$500,2,0),0)</f>
        <v>0</v>
      </c>
      <c r="BP44" s="22">
        <f>IF(ISNUMBER(VLOOKUP($C44,'stpl port max capa'!$A$1:$Q$500,3,0)),VLOOKUP($C44,'stpl port max capa'!$A$1:$Q$500,3,0),0)</f>
        <v>0</v>
      </c>
      <c r="BQ44" s="22">
        <f>IF(ISNUMBER(VLOOKUP($C44,'stpl port max capa'!$A$1:$Q$500,4,0)),VLOOKUP($C44,'stpl port max capa'!$A$1:$Q$500,4,0),0)</f>
        <v>0</v>
      </c>
      <c r="BR44" s="22">
        <f>IF(ISNUMBER(VLOOKUP($C44,'stpl port max capa'!$A$1:$Q$500,5,0)),VLOOKUP($C44,'stpl port max capa'!$A$1:$Q$500,5,0),0)</f>
        <v>0</v>
      </c>
      <c r="BS44" s="22">
        <f>IF(ISNUMBER(VLOOKUP($C44,'stpl port max capa'!$A$1:$Q$500,6,0)),VLOOKUP($C44,'stpl port max capa'!$A$1:$Q$500,6,0),0)</f>
        <v>0</v>
      </c>
      <c r="BT44" s="22">
        <f>IF(ISNUMBER(VLOOKUP($C44,'stpl port max capa'!$A$1:$Q$500,7,0)),VLOOKUP($C44,'stpl port max capa'!$A$1:$Q$500,7,0),0)</f>
        <v>0</v>
      </c>
      <c r="BU44" s="22">
        <f>IF(ISNUMBER(VLOOKUP($C44,'stpl port max capa'!$A$1:$Q$500,8,0)),VLOOKUP($C44,'stpl port max capa'!$A$1:$Q$500,8,0),0)</f>
        <v>0</v>
      </c>
      <c r="BV44" s="22">
        <f>IF(ISNUMBER(VLOOKUP($C44,'stpl port max capa'!$A$1:$Q$500,9,0)),VLOOKUP($C44,'stpl port max capa'!$A$1:$Q$500,9,0),0)</f>
        <v>0</v>
      </c>
      <c r="BW44" s="22">
        <f>IF(ISNUMBER(VLOOKUP($C44,'stpl port max capa'!$A$1:$Q$500,10,0)),VLOOKUP($C44,'stpl port max capa'!$A$1:$Q$500,10,0),0)</f>
        <v>0</v>
      </c>
      <c r="BX44" s="22">
        <f>IF(ISNUMBER(VLOOKUP($C44,'stpl port max capa'!$A$1:$Q$500,11,0)),VLOOKUP($C44,'stpl port max capa'!$A$1:$Q$500,11,0),0)</f>
        <v>0</v>
      </c>
      <c r="BY44" s="22">
        <f>IF(ISNUMBER(VLOOKUP($C44,'stpl port max capa'!$A$1:$Q$500,12,0)),VLOOKUP($C44,'stpl port max capa'!$A$1:$Q$500,12,0),0)</f>
        <v>0</v>
      </c>
      <c r="BZ44" s="22">
        <f>IF(ISNUMBER(VLOOKUP($C44,'stpl port max capa'!$A$1:$Q$500,13,0)),VLOOKUP($C44,'stpl port max capa'!$A$1:$Q$500,13,0),0)</f>
        <v>0</v>
      </c>
      <c r="CA44" s="22">
        <f>IF(ISNUMBER(VLOOKUP($C44,'stpl port max capa'!$A$1:$Q$500,14,0)),VLOOKUP($C44,'stpl port max capa'!$A$1:$Q$500,14,0),0)</f>
        <v>0</v>
      </c>
      <c r="CB44" s="22">
        <f>IF(ISNUMBER(VLOOKUP($C44,'stpl port max capa'!$A$1:$Q$500,15,0)),VLOOKUP($C44,'stpl port max capa'!$A$1:$Q$500,15,0),0)</f>
        <v>0</v>
      </c>
      <c r="CC44" s="22">
        <f>IF(ISNUMBER(VLOOKUP($C44,'stpl port max capa'!$A$1:$Q$500,16,0)),VLOOKUP($C44,'stpl port max capa'!$A$1:$Q$500,16,0),0)</f>
        <v>0</v>
      </c>
      <c r="CD44" s="22">
        <f>IF(ISNUMBER(VLOOKUP($C44,'stpl port max capa'!$A$1:$Q$500,17,0)),VLOOKUP($C44,'stpl port max capa'!$A$1:$Q$500,17,0),0)</f>
        <v>0</v>
      </c>
    </row>
    <row r="45" spans="1:82" customFormat="1">
      <c r="A45">
        <v>45</v>
      </c>
      <c r="B45" t="s">
        <v>136</v>
      </c>
      <c r="C45" t="s">
        <v>137</v>
      </c>
      <c r="D45" s="15"/>
      <c r="E45" s="15">
        <f t="shared" si="1"/>
        <v>0</v>
      </c>
      <c r="F45" s="16" t="s">
        <v>2975</v>
      </c>
      <c r="G45" t="s">
        <v>972</v>
      </c>
      <c r="H45" t="s">
        <v>990</v>
      </c>
      <c r="I45" t="e">
        <v>#N/A</v>
      </c>
      <c r="J45" t="s">
        <v>138</v>
      </c>
      <c r="K45" s="1">
        <v>21.569988847145598</v>
      </c>
      <c r="L45" s="1">
        <v>108.344220196183</v>
      </c>
      <c r="M45" s="1" t="str">
        <f>VLOOKUP($F45,'[1]capi for highway network'!$D$1:$L$36,3,0)</f>
        <v>capi Guangxi</v>
      </c>
      <c r="N45" s="1">
        <f>VLOOKUP($F45,'[1]capi for highway network'!$D$1:$L$36,7,0)</f>
        <v>22.817001999999999</v>
      </c>
      <c r="O45" s="1">
        <f>VLOOKUP($F45,'[1]capi for highway network'!$D$1:$L$36,8,0)</f>
        <v>108.36654299999999</v>
      </c>
      <c r="P45" s="13">
        <f t="shared" si="2"/>
        <v>9.9370159999999998</v>
      </c>
      <c r="Q45" s="13">
        <f t="shared" si="3"/>
        <v>9.9370159999999998</v>
      </c>
      <c r="R45" s="13">
        <f t="shared" si="4"/>
        <v>9.9370159999999998</v>
      </c>
      <c r="S45" s="13">
        <f t="shared" si="5"/>
        <v>13.242308</v>
      </c>
      <c r="T45" s="13">
        <f t="shared" si="6"/>
        <v>18.025144000000001</v>
      </c>
      <c r="U45" s="13">
        <f t="shared" si="7"/>
        <v>18.025144000000001</v>
      </c>
      <c r="V45" s="13">
        <f t="shared" si="8"/>
        <v>18.025144000000001</v>
      </c>
      <c r="W45" s="13">
        <f t="shared" si="9"/>
        <v>18.025144000000001</v>
      </c>
      <c r="X45" s="13">
        <f t="shared" si="10"/>
        <v>18.025144000000001</v>
      </c>
      <c r="Y45" s="13">
        <f t="shared" si="11"/>
        <v>18.025144000000001</v>
      </c>
      <c r="Z45" s="13">
        <f t="shared" si="12"/>
        <v>18.025144000000001</v>
      </c>
      <c r="AA45" s="13">
        <f t="shared" si="13"/>
        <v>18.025144000000001</v>
      </c>
      <c r="AB45" s="13">
        <f t="shared" si="14"/>
        <v>18.025144000000001</v>
      </c>
      <c r="AC45" s="13">
        <f t="shared" si="15"/>
        <v>18.025144000000001</v>
      </c>
      <c r="AD45" s="13">
        <f t="shared" si="16"/>
        <v>18.025144000000001</v>
      </c>
      <c r="AE45" s="13">
        <f t="shared" si="17"/>
        <v>18.025144000000001</v>
      </c>
      <c r="AF45">
        <f t="shared" si="18"/>
        <v>1</v>
      </c>
      <c r="AI45" s="26">
        <f>IF(ISNUMBER(VLOOKUP($B45,'kpler max capa'!$A$1:$Q$263,2,0)),VLOOKUP($B45,'kpler max capa'!$A$1:$Q$263,2,0),0)</f>
        <v>9.9370159999999998</v>
      </c>
      <c r="AJ45" s="26">
        <f>IF(ISNUMBER(VLOOKUP($B45,'kpler max capa'!$A$1:$Q$263,3,0)),VLOOKUP($B45,'kpler max capa'!$A$1:$Q$263,3,0),0)</f>
        <v>9.9370159999999998</v>
      </c>
      <c r="AK45" s="26">
        <f>IF(ISNUMBER(VLOOKUP($B45,'kpler max capa'!$A$1:$Q$263,4,0)),VLOOKUP($B45,'kpler max capa'!$A$1:$Q$263,4,0),0)</f>
        <v>9.9370159999999998</v>
      </c>
      <c r="AL45" s="26">
        <f>IF(ISNUMBER(VLOOKUP($B45,'kpler max capa'!$A$1:$Q$263,5,0)),VLOOKUP($B45,'kpler max capa'!$A$1:$Q$263,5,0),0)</f>
        <v>13.242308</v>
      </c>
      <c r="AM45" s="26">
        <f>IF(ISNUMBER(VLOOKUP($B45,'kpler max capa'!$A$1:$Q$263,6,0)),VLOOKUP($B45,'kpler max capa'!$A$1:$Q$263,6,0),0)</f>
        <v>18.025144000000001</v>
      </c>
      <c r="AN45" s="26">
        <f>IF(ISNUMBER(VLOOKUP($B45,'kpler max capa'!$A$1:$Q$263,7,0)),VLOOKUP($B45,'kpler max capa'!$A$1:$Q$263,7,0),0)</f>
        <v>18.025144000000001</v>
      </c>
      <c r="AO45" s="26">
        <f>IF(ISNUMBER(VLOOKUP($B45,'kpler max capa'!$A$1:$Q$263,8,0)),VLOOKUP($B45,'kpler max capa'!$A$1:$Q$263,8,0),0)</f>
        <v>18.025144000000001</v>
      </c>
      <c r="AP45" s="26">
        <f>IF(ISNUMBER(VLOOKUP($B45,'kpler max capa'!$A$1:$Q$263,8,0)),VLOOKUP($B45,'kpler max capa'!$A$1:$Q$263,9,0),0)</f>
        <v>18.025144000000001</v>
      </c>
      <c r="AQ45" s="26">
        <f>IF(ISNUMBER(VLOOKUP($B45,'kpler max capa'!$A$1:$Q$263,8,0)),VLOOKUP($B45,'kpler max capa'!$A$1:$Q$263,10,0),0)</f>
        <v>18.025144000000001</v>
      </c>
      <c r="AR45" s="26">
        <f>IF(ISNUMBER(VLOOKUP($B45,'kpler max capa'!$A$1:$Q$263,8,0)),VLOOKUP($B45,'kpler max capa'!$A$1:$Q$263,11,0),0)</f>
        <v>18.025144000000001</v>
      </c>
      <c r="AS45" s="26">
        <f>IF(ISNUMBER(VLOOKUP($B45,'kpler max capa'!$A$1:$Q$263,9,0)),VLOOKUP($B45,'kpler max capa'!$A$1:$Q$263,12,0),0)</f>
        <v>18.025144000000001</v>
      </c>
      <c r="AT45" s="26">
        <f>IF(ISNUMBER(VLOOKUP($B45,'kpler max capa'!$A$1:$Q$263,9,0)),VLOOKUP($B45,'kpler max capa'!$A$1:$Q$263,13,0),0)</f>
        <v>18.025144000000001</v>
      </c>
      <c r="AU45" s="26">
        <f>IF(ISNUMBER(VLOOKUP($B45,'kpler max capa'!$A$1:$Q$263,9,0)),VLOOKUP($B45,'kpler max capa'!$A$1:$Q$263,14,0),0)</f>
        <v>18.025144000000001</v>
      </c>
      <c r="AV45" s="26">
        <f>IF(ISNUMBER(VLOOKUP($B45,'kpler max capa'!$A$1:$Q$263,9,0)),VLOOKUP($B45,'kpler max capa'!$A$1:$Q$263,15,0),0)</f>
        <v>18.025144000000001</v>
      </c>
      <c r="AW45" s="26">
        <f>IF(ISNUMBER(VLOOKUP($B45,'kpler max capa'!$A$1:$Q$263,9,0)),VLOOKUP($B45,'kpler max capa'!$A$1:$Q$263,16,0),0)</f>
        <v>18.025144000000001</v>
      </c>
      <c r="AX45" s="26">
        <f>IF(ISNUMBER(VLOOKUP($B45,'kpler max capa'!$A$1:$Q$263,10,0)),VLOOKUP($B45,'kpler max capa'!$A$1:$Q$263,17,0),0)</f>
        <v>18.025144000000001</v>
      </c>
      <c r="AY45" s="24">
        <f>IF(ISNUMBER(VLOOKUP($C45,'pp port max capa'!$A$1:$Q$500,2,0)),VLOOKUP($C45,'pp port max capa'!$A$1:$Q$500,2,0),0)</f>
        <v>0</v>
      </c>
      <c r="AZ45" s="24">
        <f>IF(ISNUMBER(VLOOKUP($C45,'pp port max capa'!$A$1:$Q$500,3,0)),VLOOKUP($C45,'pp port max capa'!$A$1:$Q$500,3,0),0)</f>
        <v>0</v>
      </c>
      <c r="BA45" s="24">
        <f>IF(ISNUMBER(VLOOKUP($C45,'pp port max capa'!$A$1:$Q$500,4,0)),VLOOKUP($C45,'pp port max capa'!$A$1:$Q$500,4,0),0)</f>
        <v>0</v>
      </c>
      <c r="BB45" s="24">
        <f>IF(ISNUMBER(VLOOKUP($C45,'pp port max capa'!$A$1:$Q$500,5,0)),VLOOKUP($C45,'pp port max capa'!$A$1:$Q$500,5,0),0)</f>
        <v>0</v>
      </c>
      <c r="BC45" s="24">
        <f>IF(ISNUMBER(VLOOKUP($C45,'pp port max capa'!$A$1:$Q$500,6,0)),VLOOKUP($C45,'pp port max capa'!$A$1:$Q$500,6,0),0)</f>
        <v>0</v>
      </c>
      <c r="BD45" s="24">
        <f>IF(ISNUMBER(VLOOKUP($C45,'pp port max capa'!$A$1:$Q$500,7,0)),VLOOKUP($C45,'pp port max capa'!$A$1:$Q$500,7,0),0)</f>
        <v>0</v>
      </c>
      <c r="BE45" s="24">
        <f>IF(ISNUMBER(VLOOKUP($C45,'pp port max capa'!$A$1:$Q$500,8,0)),VLOOKUP($C45,'pp port max capa'!$A$1:$Q$500,8,0),0)</f>
        <v>0</v>
      </c>
      <c r="BF45" s="24">
        <f>IF(ISNUMBER(VLOOKUP($C45,'pp port max capa'!$A$1:$Q$500,9,0)),VLOOKUP($C45,'pp port max capa'!$A$1:$Q$500,9,0),0)</f>
        <v>0</v>
      </c>
      <c r="BG45" s="24">
        <f>IF(ISNUMBER(VLOOKUP($C45,'pp port max capa'!$A$1:$Q$500,10,0)),VLOOKUP($C45,'pp port max capa'!$A$1:$Q$500,10,0),0)</f>
        <v>0</v>
      </c>
      <c r="BH45" s="24">
        <f>IF(ISNUMBER(VLOOKUP($C45,'pp port max capa'!$A$1:$Q$500,11,0)),VLOOKUP($C45,'pp port max capa'!$A$1:$Q$500,11,0),0)</f>
        <v>0</v>
      </c>
      <c r="BI45" s="24">
        <f>IF(ISNUMBER(VLOOKUP($C45,'pp port max capa'!$A$1:$Q$500,12,0)),VLOOKUP($C45,'pp port max capa'!$A$1:$Q$500,12,0),0)</f>
        <v>0</v>
      </c>
      <c r="BJ45" s="24">
        <f>IF(ISNUMBER(VLOOKUP($C45,'pp port max capa'!$A$1:$Q$500,13,0)),VLOOKUP($C45,'pp port max capa'!$A$1:$Q$500,13,0),0)</f>
        <v>0</v>
      </c>
      <c r="BK45" s="24">
        <f>IF(ISNUMBER(VLOOKUP($C45,'pp port max capa'!$A$1:$Q$500,14,0)),VLOOKUP($C45,'pp port max capa'!$A$1:$Q$500,14,0),0)</f>
        <v>0</v>
      </c>
      <c r="BL45" s="24">
        <f>IF(ISNUMBER(VLOOKUP($C45,'pp port max capa'!$A$1:$Q$500,15,0)),VLOOKUP($C45,'pp port max capa'!$A$1:$Q$500,15,0),0)</f>
        <v>0</v>
      </c>
      <c r="BM45" s="24">
        <f>IF(ISNUMBER(VLOOKUP($C45,'pp port max capa'!$A$1:$Q$500,16,0)),VLOOKUP($C45,'pp port max capa'!$A$1:$Q$500,16,0),0)</f>
        <v>0</v>
      </c>
      <c r="BN45" s="24">
        <f>IF(ISNUMBER(VLOOKUP($C45,'pp port max capa'!$A$1:$Q$500,17,0)),VLOOKUP($C45,'pp port max capa'!$A$1:$Q$500,17,0),0)</f>
        <v>0</v>
      </c>
      <c r="BO45" s="22">
        <f>IF(ISNUMBER(VLOOKUP($C45,'stpl port max capa'!$A$1:$Q$500,2,0)),VLOOKUP($C45,'stpl port max capa'!$A$1:$Q$500,2,0),0)</f>
        <v>0</v>
      </c>
      <c r="BP45" s="22">
        <f>IF(ISNUMBER(VLOOKUP($C45,'stpl port max capa'!$A$1:$Q$500,3,0)),VLOOKUP($C45,'stpl port max capa'!$A$1:$Q$500,3,0),0)</f>
        <v>0</v>
      </c>
      <c r="BQ45" s="22">
        <f>IF(ISNUMBER(VLOOKUP($C45,'stpl port max capa'!$A$1:$Q$500,4,0)),VLOOKUP($C45,'stpl port max capa'!$A$1:$Q$500,4,0),0)</f>
        <v>0</v>
      </c>
      <c r="BR45" s="22">
        <f>IF(ISNUMBER(VLOOKUP($C45,'stpl port max capa'!$A$1:$Q$500,5,0)),VLOOKUP($C45,'stpl port max capa'!$A$1:$Q$500,5,0),0)</f>
        <v>0</v>
      </c>
      <c r="BS45" s="22">
        <f>IF(ISNUMBER(VLOOKUP($C45,'stpl port max capa'!$A$1:$Q$500,6,0)),VLOOKUP($C45,'stpl port max capa'!$A$1:$Q$500,6,0),0)</f>
        <v>0</v>
      </c>
      <c r="BT45" s="22">
        <f>IF(ISNUMBER(VLOOKUP($C45,'stpl port max capa'!$A$1:$Q$500,7,0)),VLOOKUP($C45,'stpl port max capa'!$A$1:$Q$500,7,0),0)</f>
        <v>0</v>
      </c>
      <c r="BU45" s="22">
        <f>IF(ISNUMBER(VLOOKUP($C45,'stpl port max capa'!$A$1:$Q$500,8,0)),VLOOKUP($C45,'stpl port max capa'!$A$1:$Q$500,8,0),0)</f>
        <v>0</v>
      </c>
      <c r="BV45" s="22">
        <f>IF(ISNUMBER(VLOOKUP($C45,'stpl port max capa'!$A$1:$Q$500,9,0)),VLOOKUP($C45,'stpl port max capa'!$A$1:$Q$500,9,0),0)</f>
        <v>0</v>
      </c>
      <c r="BW45" s="22">
        <f>IF(ISNUMBER(VLOOKUP($C45,'stpl port max capa'!$A$1:$Q$500,10,0)),VLOOKUP($C45,'stpl port max capa'!$A$1:$Q$500,10,0),0)</f>
        <v>0</v>
      </c>
      <c r="BX45" s="22">
        <f>IF(ISNUMBER(VLOOKUP($C45,'stpl port max capa'!$A$1:$Q$500,11,0)),VLOOKUP($C45,'stpl port max capa'!$A$1:$Q$500,11,0),0)</f>
        <v>0</v>
      </c>
      <c r="BY45" s="22">
        <f>IF(ISNUMBER(VLOOKUP($C45,'stpl port max capa'!$A$1:$Q$500,12,0)),VLOOKUP($C45,'stpl port max capa'!$A$1:$Q$500,12,0),0)</f>
        <v>0</v>
      </c>
      <c r="BZ45" s="22">
        <f>IF(ISNUMBER(VLOOKUP($C45,'stpl port max capa'!$A$1:$Q$500,13,0)),VLOOKUP($C45,'stpl port max capa'!$A$1:$Q$500,13,0),0)</f>
        <v>0</v>
      </c>
      <c r="CA45" s="22">
        <f>IF(ISNUMBER(VLOOKUP($C45,'stpl port max capa'!$A$1:$Q$500,14,0)),VLOOKUP($C45,'stpl port max capa'!$A$1:$Q$500,14,0),0)</f>
        <v>0</v>
      </c>
      <c r="CB45" s="22">
        <f>IF(ISNUMBER(VLOOKUP($C45,'stpl port max capa'!$A$1:$Q$500,15,0)),VLOOKUP($C45,'stpl port max capa'!$A$1:$Q$500,15,0),0)</f>
        <v>0</v>
      </c>
      <c r="CC45" s="22">
        <f>IF(ISNUMBER(VLOOKUP($C45,'stpl port max capa'!$A$1:$Q$500,16,0)),VLOOKUP($C45,'stpl port max capa'!$A$1:$Q$500,16,0),0)</f>
        <v>0</v>
      </c>
      <c r="CD45" s="22">
        <f>IF(ISNUMBER(VLOOKUP($C45,'stpl port max capa'!$A$1:$Q$500,17,0)),VLOOKUP($C45,'stpl port max capa'!$A$1:$Q$500,17,0),0)</f>
        <v>0</v>
      </c>
    </row>
    <row r="46" spans="1:82" customFormat="1">
      <c r="A46">
        <v>46</v>
      </c>
      <c r="B46" t="s">
        <v>139</v>
      </c>
      <c r="C46" t="s">
        <v>140</v>
      </c>
      <c r="D46" s="15" t="s">
        <v>1210</v>
      </c>
      <c r="E46" s="15">
        <f t="shared" si="1"/>
        <v>1</v>
      </c>
      <c r="F46" s="16" t="s">
        <v>2980</v>
      </c>
      <c r="G46" t="s">
        <v>972</v>
      </c>
      <c r="H46" t="s">
        <v>991</v>
      </c>
      <c r="I46" t="s">
        <v>2943</v>
      </c>
      <c r="J46" t="s">
        <v>141</v>
      </c>
      <c r="K46" s="1">
        <v>24.725512012028702</v>
      </c>
      <c r="L46" s="1">
        <v>118.75211437610299</v>
      </c>
      <c r="M46" s="1" t="str">
        <f>VLOOKUP($F46,'[1]capi for highway network'!$D$1:$L$36,3,0)</f>
        <v>capi Fujian</v>
      </c>
      <c r="N46" s="1">
        <f>VLOOKUP($F46,'[1]capi for highway network'!$D$1:$L$36,7,0)</f>
        <v>26.074477999999999</v>
      </c>
      <c r="O46" s="1">
        <f>VLOOKUP($F46,'[1]capi for highway network'!$D$1:$L$36,8,0)</f>
        <v>119.296482</v>
      </c>
      <c r="P46" s="13">
        <f t="shared" si="2"/>
        <v>7.1347079999999998</v>
      </c>
      <c r="Q46" s="13">
        <f t="shared" si="3"/>
        <v>12.498833359856629</v>
      </c>
      <c r="R46" s="13">
        <f t="shared" si="4"/>
        <v>12.498833359856629</v>
      </c>
      <c r="S46" s="13">
        <f t="shared" si="5"/>
        <v>12.498833359856629</v>
      </c>
      <c r="T46" s="13">
        <f t="shared" si="6"/>
        <v>12.498833359856629</v>
      </c>
      <c r="U46" s="13">
        <f t="shared" si="7"/>
        <v>12.498833359856629</v>
      </c>
      <c r="V46" s="13">
        <f t="shared" si="8"/>
        <v>12.498833359856629</v>
      </c>
      <c r="W46" s="13">
        <f t="shared" si="9"/>
        <v>12.498833359856629</v>
      </c>
      <c r="X46" s="13">
        <f t="shared" si="10"/>
        <v>12.498833359856629</v>
      </c>
      <c r="Y46" s="13">
        <f t="shared" si="11"/>
        <v>12.498833359856629</v>
      </c>
      <c r="Z46" s="13">
        <f t="shared" si="12"/>
        <v>12.498833359856629</v>
      </c>
      <c r="AA46" s="13">
        <f t="shared" si="13"/>
        <v>12.498833359856629</v>
      </c>
      <c r="AB46" s="13">
        <f t="shared" si="14"/>
        <v>12.498833359856629</v>
      </c>
      <c r="AC46" s="13">
        <f t="shared" si="15"/>
        <v>12.498833359856629</v>
      </c>
      <c r="AD46" s="13">
        <f t="shared" si="16"/>
        <v>12.498833359856629</v>
      </c>
      <c r="AE46" s="13">
        <f t="shared" si="17"/>
        <v>12.498833359856629</v>
      </c>
      <c r="AF46">
        <f t="shared" si="18"/>
        <v>1</v>
      </c>
      <c r="AI46" s="26">
        <f>IF(ISNUMBER(VLOOKUP($B46,'kpler max capa'!$A$1:$Q$263,2,0)),VLOOKUP($B46,'kpler max capa'!$A$1:$Q$263,2,0),0)</f>
        <v>7.1347079999999998</v>
      </c>
      <c r="AJ46" s="26">
        <f>IF(ISNUMBER(VLOOKUP($B46,'kpler max capa'!$A$1:$Q$263,3,0)),VLOOKUP($B46,'kpler max capa'!$A$1:$Q$263,3,0),0)</f>
        <v>7.1347079999999998</v>
      </c>
      <c r="AK46" s="26">
        <f>IF(ISNUMBER(VLOOKUP($B46,'kpler max capa'!$A$1:$Q$263,4,0)),VLOOKUP($B46,'kpler max capa'!$A$1:$Q$263,4,0),0)</f>
        <v>7.1347079999999998</v>
      </c>
      <c r="AL46" s="26">
        <f>IF(ISNUMBER(VLOOKUP($B46,'kpler max capa'!$A$1:$Q$263,5,0)),VLOOKUP($B46,'kpler max capa'!$A$1:$Q$263,5,0),0)</f>
        <v>9.3616240000000008</v>
      </c>
      <c r="AM46" s="26">
        <f>IF(ISNUMBER(VLOOKUP($B46,'kpler max capa'!$A$1:$Q$263,6,0)),VLOOKUP($B46,'kpler max capa'!$A$1:$Q$263,6,0),0)</f>
        <v>9.3616240000000008</v>
      </c>
      <c r="AN46" s="26">
        <f>IF(ISNUMBER(VLOOKUP($B46,'kpler max capa'!$A$1:$Q$263,7,0)),VLOOKUP($B46,'kpler max capa'!$A$1:$Q$263,7,0),0)</f>
        <v>9.8774160000000002</v>
      </c>
      <c r="AO46" s="26">
        <f>IF(ISNUMBER(VLOOKUP($B46,'kpler max capa'!$A$1:$Q$263,8,0)),VLOOKUP($B46,'kpler max capa'!$A$1:$Q$263,8,0),0)</f>
        <v>9.8774160000000002</v>
      </c>
      <c r="AP46" s="26">
        <f>IF(ISNUMBER(VLOOKUP($B46,'kpler max capa'!$A$1:$Q$263,8,0)),VLOOKUP($B46,'kpler max capa'!$A$1:$Q$263,9,0),0)</f>
        <v>9.8774160000000002</v>
      </c>
      <c r="AQ46" s="26">
        <f>IF(ISNUMBER(VLOOKUP($B46,'kpler max capa'!$A$1:$Q$263,8,0)),VLOOKUP($B46,'kpler max capa'!$A$1:$Q$263,10,0),0)</f>
        <v>9.8774160000000002</v>
      </c>
      <c r="AR46" s="26">
        <f>IF(ISNUMBER(VLOOKUP($B46,'kpler max capa'!$A$1:$Q$263,8,0)),VLOOKUP($B46,'kpler max capa'!$A$1:$Q$263,11,0),0)</f>
        <v>9.8774160000000002</v>
      </c>
      <c r="AS46" s="26">
        <f>IF(ISNUMBER(VLOOKUP($B46,'kpler max capa'!$A$1:$Q$263,9,0)),VLOOKUP($B46,'kpler max capa'!$A$1:$Q$263,12,0),0)</f>
        <v>9.8774160000000002</v>
      </c>
      <c r="AT46" s="26">
        <f>IF(ISNUMBER(VLOOKUP($B46,'kpler max capa'!$A$1:$Q$263,9,0)),VLOOKUP($B46,'kpler max capa'!$A$1:$Q$263,13,0),0)</f>
        <v>9.8774160000000002</v>
      </c>
      <c r="AU46" s="26">
        <f>IF(ISNUMBER(VLOOKUP($B46,'kpler max capa'!$A$1:$Q$263,9,0)),VLOOKUP($B46,'kpler max capa'!$A$1:$Q$263,14,0),0)</f>
        <v>9.8774160000000002</v>
      </c>
      <c r="AV46" s="26">
        <f>IF(ISNUMBER(VLOOKUP($B46,'kpler max capa'!$A$1:$Q$263,9,0)),VLOOKUP($B46,'kpler max capa'!$A$1:$Q$263,15,0),0)</f>
        <v>9.8774160000000002</v>
      </c>
      <c r="AW46" s="26">
        <f>IF(ISNUMBER(VLOOKUP($B46,'kpler max capa'!$A$1:$Q$263,9,0)),VLOOKUP($B46,'kpler max capa'!$A$1:$Q$263,16,0),0)</f>
        <v>9.8774160000000002</v>
      </c>
      <c r="AX46" s="26">
        <f>IF(ISNUMBER(VLOOKUP($B46,'kpler max capa'!$A$1:$Q$263,10,0)),VLOOKUP($B46,'kpler max capa'!$A$1:$Q$263,17,0),0)</f>
        <v>9.8774160000000002</v>
      </c>
      <c r="AY46" s="24">
        <f>IF(ISNUMBER(VLOOKUP($C46,'pp port max capa'!$A$1:$Q$500,2,0)),VLOOKUP($C46,'pp port max capa'!$A$1:$Q$500,2,0),0)</f>
        <v>4.7352796967741924</v>
      </c>
      <c r="AZ46" s="24">
        <f>IF(ISNUMBER(VLOOKUP($C46,'pp port max capa'!$A$1:$Q$500,3,0)),VLOOKUP($C46,'pp port max capa'!$A$1:$Q$500,3,0),0)</f>
        <v>12.498833359856629</v>
      </c>
      <c r="BA46" s="24">
        <f>IF(ISNUMBER(VLOOKUP($C46,'pp port max capa'!$A$1:$Q$500,4,0)),VLOOKUP($C46,'pp port max capa'!$A$1:$Q$500,4,0),0)</f>
        <v>12.498833359856629</v>
      </c>
      <c r="BB46" s="24">
        <f>IF(ISNUMBER(VLOOKUP($C46,'pp port max capa'!$A$1:$Q$500,5,0)),VLOOKUP($C46,'pp port max capa'!$A$1:$Q$500,5,0),0)</f>
        <v>12.498833359856629</v>
      </c>
      <c r="BC46" s="24">
        <f>IF(ISNUMBER(VLOOKUP($C46,'pp port max capa'!$A$1:$Q$500,6,0)),VLOOKUP($C46,'pp port max capa'!$A$1:$Q$500,6,0),0)</f>
        <v>12.498833359856629</v>
      </c>
      <c r="BD46" s="24">
        <f>IF(ISNUMBER(VLOOKUP($C46,'pp port max capa'!$A$1:$Q$500,7,0)),VLOOKUP($C46,'pp port max capa'!$A$1:$Q$500,7,0),0)</f>
        <v>12.498833359856629</v>
      </c>
      <c r="BE46" s="24">
        <f>IF(ISNUMBER(VLOOKUP($C46,'pp port max capa'!$A$1:$Q$500,8,0)),VLOOKUP($C46,'pp port max capa'!$A$1:$Q$500,8,0),0)</f>
        <v>12.498833359856629</v>
      </c>
      <c r="BF46" s="24">
        <f>IF(ISNUMBER(VLOOKUP($C46,'pp port max capa'!$A$1:$Q$500,9,0)),VLOOKUP($C46,'pp port max capa'!$A$1:$Q$500,9,0),0)</f>
        <v>12.498833359856629</v>
      </c>
      <c r="BG46" s="24">
        <f>IF(ISNUMBER(VLOOKUP($C46,'pp port max capa'!$A$1:$Q$500,10,0)),VLOOKUP($C46,'pp port max capa'!$A$1:$Q$500,10,0),0)</f>
        <v>12.498833359856629</v>
      </c>
      <c r="BH46" s="24">
        <f>IF(ISNUMBER(VLOOKUP($C46,'pp port max capa'!$A$1:$Q$500,11,0)),VLOOKUP($C46,'pp port max capa'!$A$1:$Q$500,11,0),0)</f>
        <v>12.498833359856629</v>
      </c>
      <c r="BI46" s="24">
        <f>IF(ISNUMBER(VLOOKUP($C46,'pp port max capa'!$A$1:$Q$500,12,0)),VLOOKUP($C46,'pp port max capa'!$A$1:$Q$500,12,0),0)</f>
        <v>12.498833359856629</v>
      </c>
      <c r="BJ46" s="24">
        <f>IF(ISNUMBER(VLOOKUP($C46,'pp port max capa'!$A$1:$Q$500,13,0)),VLOOKUP($C46,'pp port max capa'!$A$1:$Q$500,13,0),0)</f>
        <v>12.498833359856629</v>
      </c>
      <c r="BK46" s="24">
        <f>IF(ISNUMBER(VLOOKUP($C46,'pp port max capa'!$A$1:$Q$500,14,0)),VLOOKUP($C46,'pp port max capa'!$A$1:$Q$500,14,0),0)</f>
        <v>12.498833359856629</v>
      </c>
      <c r="BL46" s="24">
        <f>IF(ISNUMBER(VLOOKUP($C46,'pp port max capa'!$A$1:$Q$500,15,0)),VLOOKUP($C46,'pp port max capa'!$A$1:$Q$500,15,0),0)</f>
        <v>12.498833359856629</v>
      </c>
      <c r="BM46" s="24">
        <f>IF(ISNUMBER(VLOOKUP($C46,'pp port max capa'!$A$1:$Q$500,16,0)),VLOOKUP($C46,'pp port max capa'!$A$1:$Q$500,16,0),0)</f>
        <v>12.498833359856629</v>
      </c>
      <c r="BN46" s="24">
        <f>IF(ISNUMBER(VLOOKUP($C46,'pp port max capa'!$A$1:$Q$500,17,0)),VLOOKUP($C46,'pp port max capa'!$A$1:$Q$500,17,0),0)</f>
        <v>12.498833359856629</v>
      </c>
      <c r="BO46" s="22">
        <f>IF(ISNUMBER(VLOOKUP($C46,'stpl port max capa'!$A$1:$Q$500,2,0)),VLOOKUP($C46,'stpl port max capa'!$A$1:$Q$500,2,0),0)</f>
        <v>0</v>
      </c>
      <c r="BP46" s="22">
        <f>IF(ISNUMBER(VLOOKUP($C46,'stpl port max capa'!$A$1:$Q$500,3,0)),VLOOKUP($C46,'stpl port max capa'!$A$1:$Q$500,3,0),0)</f>
        <v>0</v>
      </c>
      <c r="BQ46" s="22">
        <f>IF(ISNUMBER(VLOOKUP($C46,'stpl port max capa'!$A$1:$Q$500,4,0)),VLOOKUP($C46,'stpl port max capa'!$A$1:$Q$500,4,0),0)</f>
        <v>0</v>
      </c>
      <c r="BR46" s="22">
        <f>IF(ISNUMBER(VLOOKUP($C46,'stpl port max capa'!$A$1:$Q$500,5,0)),VLOOKUP($C46,'stpl port max capa'!$A$1:$Q$500,5,0),0)</f>
        <v>0</v>
      </c>
      <c r="BS46" s="22">
        <f>IF(ISNUMBER(VLOOKUP($C46,'stpl port max capa'!$A$1:$Q$500,6,0)),VLOOKUP($C46,'stpl port max capa'!$A$1:$Q$500,6,0),0)</f>
        <v>0</v>
      </c>
      <c r="BT46" s="22">
        <f>IF(ISNUMBER(VLOOKUP($C46,'stpl port max capa'!$A$1:$Q$500,7,0)),VLOOKUP($C46,'stpl port max capa'!$A$1:$Q$500,7,0),0)</f>
        <v>0</v>
      </c>
      <c r="BU46" s="22">
        <f>IF(ISNUMBER(VLOOKUP($C46,'stpl port max capa'!$A$1:$Q$500,8,0)),VLOOKUP($C46,'stpl port max capa'!$A$1:$Q$500,8,0),0)</f>
        <v>0</v>
      </c>
      <c r="BV46" s="22">
        <f>IF(ISNUMBER(VLOOKUP($C46,'stpl port max capa'!$A$1:$Q$500,9,0)),VLOOKUP($C46,'stpl port max capa'!$A$1:$Q$500,9,0),0)</f>
        <v>0</v>
      </c>
      <c r="BW46" s="22">
        <f>IF(ISNUMBER(VLOOKUP($C46,'stpl port max capa'!$A$1:$Q$500,10,0)),VLOOKUP($C46,'stpl port max capa'!$A$1:$Q$500,10,0),0)</f>
        <v>0</v>
      </c>
      <c r="BX46" s="22">
        <f>IF(ISNUMBER(VLOOKUP($C46,'stpl port max capa'!$A$1:$Q$500,11,0)),VLOOKUP($C46,'stpl port max capa'!$A$1:$Q$500,11,0),0)</f>
        <v>0</v>
      </c>
      <c r="BY46" s="22">
        <f>IF(ISNUMBER(VLOOKUP($C46,'stpl port max capa'!$A$1:$Q$500,12,0)),VLOOKUP($C46,'stpl port max capa'!$A$1:$Q$500,12,0),0)</f>
        <v>0</v>
      </c>
      <c r="BZ46" s="22">
        <f>IF(ISNUMBER(VLOOKUP($C46,'stpl port max capa'!$A$1:$Q$500,13,0)),VLOOKUP($C46,'stpl port max capa'!$A$1:$Q$500,13,0),0)</f>
        <v>0</v>
      </c>
      <c r="CA46" s="22">
        <f>IF(ISNUMBER(VLOOKUP($C46,'stpl port max capa'!$A$1:$Q$500,14,0)),VLOOKUP($C46,'stpl port max capa'!$A$1:$Q$500,14,0),0)</f>
        <v>0</v>
      </c>
      <c r="CB46" s="22">
        <f>IF(ISNUMBER(VLOOKUP($C46,'stpl port max capa'!$A$1:$Q$500,15,0)),VLOOKUP($C46,'stpl port max capa'!$A$1:$Q$500,15,0),0)</f>
        <v>0</v>
      </c>
      <c r="CC46" s="22">
        <f>IF(ISNUMBER(VLOOKUP($C46,'stpl port max capa'!$A$1:$Q$500,16,0)),VLOOKUP($C46,'stpl port max capa'!$A$1:$Q$500,16,0),0)</f>
        <v>0</v>
      </c>
      <c r="CD46" s="22">
        <f>IF(ISNUMBER(VLOOKUP($C46,'stpl port max capa'!$A$1:$Q$500,17,0)),VLOOKUP($C46,'stpl port max capa'!$A$1:$Q$500,17,0),0)</f>
        <v>0</v>
      </c>
    </row>
    <row r="47" spans="1:82" customFormat="1">
      <c r="A47">
        <v>47</v>
      </c>
      <c r="B47" t="s">
        <v>142</v>
      </c>
      <c r="C47" t="s">
        <v>143</v>
      </c>
      <c r="D47" s="15"/>
      <c r="E47" s="15">
        <f t="shared" si="1"/>
        <v>0</v>
      </c>
      <c r="F47" s="16" t="s">
        <v>2989</v>
      </c>
      <c r="G47" t="s">
        <v>972</v>
      </c>
      <c r="H47" t="s">
        <v>975</v>
      </c>
      <c r="I47" t="e">
        <v>#N/A</v>
      </c>
      <c r="J47" t="s">
        <v>144</v>
      </c>
      <c r="K47" s="1">
        <v>25.419141292205399</v>
      </c>
      <c r="L47" s="1">
        <v>119.295320464909</v>
      </c>
      <c r="M47" s="1" t="str">
        <f>VLOOKUP($F47,'[1]capi for highway network'!$D$1:$L$36,3,0)</f>
        <v>capi Fujian</v>
      </c>
      <c r="N47" s="1">
        <f>VLOOKUP($F47,'[1]capi for highway network'!$D$1:$L$36,7,0)</f>
        <v>26.074477999999999</v>
      </c>
      <c r="O47" s="1">
        <f>VLOOKUP($F47,'[1]capi for highway network'!$D$1:$L$36,8,0)</f>
        <v>119.296482</v>
      </c>
      <c r="P47" s="13">
        <f t="shared" si="2"/>
        <v>0</v>
      </c>
      <c r="Q47" s="13">
        <f t="shared" si="3"/>
        <v>0</v>
      </c>
      <c r="R47" s="13">
        <f t="shared" si="4"/>
        <v>0</v>
      </c>
      <c r="S47" s="13">
        <f t="shared" si="5"/>
        <v>0</v>
      </c>
      <c r="T47" s="13">
        <f t="shared" si="6"/>
        <v>0</v>
      </c>
      <c r="U47" s="13">
        <f t="shared" si="7"/>
        <v>1.9576E-2</v>
      </c>
      <c r="V47" s="13">
        <f t="shared" si="8"/>
        <v>1.9576E-2</v>
      </c>
      <c r="W47" s="13">
        <f t="shared" si="9"/>
        <v>1.9576E-2</v>
      </c>
      <c r="X47" s="13">
        <f t="shared" si="10"/>
        <v>1.9576E-2</v>
      </c>
      <c r="Y47" s="13">
        <f t="shared" si="11"/>
        <v>1.9576E-2</v>
      </c>
      <c r="Z47" s="13">
        <f t="shared" si="12"/>
        <v>1.9576E-2</v>
      </c>
      <c r="AA47" s="13">
        <f t="shared" si="13"/>
        <v>1.9576E-2</v>
      </c>
      <c r="AB47" s="13">
        <f t="shared" si="14"/>
        <v>1.9576E-2</v>
      </c>
      <c r="AC47" s="13">
        <f t="shared" si="15"/>
        <v>1.9576E-2</v>
      </c>
      <c r="AD47" s="13">
        <f t="shared" si="16"/>
        <v>1.9576E-2</v>
      </c>
      <c r="AE47" s="13">
        <f t="shared" si="17"/>
        <v>1.9576E-2</v>
      </c>
      <c r="AF47">
        <f t="shared" si="18"/>
        <v>1</v>
      </c>
      <c r="AG47" t="s">
        <v>2935</v>
      </c>
      <c r="AI47" s="26">
        <f>IF(ISNUMBER(VLOOKUP($B47,'kpler max capa'!$A$1:$Q$263,2,0)),VLOOKUP($B47,'kpler max capa'!$A$1:$Q$263,2,0),0)</f>
        <v>0</v>
      </c>
      <c r="AJ47" s="26">
        <f>IF(ISNUMBER(VLOOKUP($B47,'kpler max capa'!$A$1:$Q$263,3,0)),VLOOKUP($B47,'kpler max capa'!$A$1:$Q$263,3,0),0)</f>
        <v>0</v>
      </c>
      <c r="AK47" s="26">
        <f>IF(ISNUMBER(VLOOKUP($B47,'kpler max capa'!$A$1:$Q$263,4,0)),VLOOKUP($B47,'kpler max capa'!$A$1:$Q$263,4,0),0)</f>
        <v>0</v>
      </c>
      <c r="AL47" s="26">
        <f>IF(ISNUMBER(VLOOKUP($B47,'kpler max capa'!$A$1:$Q$263,5,0)),VLOOKUP($B47,'kpler max capa'!$A$1:$Q$263,5,0),0)</f>
        <v>0</v>
      </c>
      <c r="AM47" s="26">
        <f>IF(ISNUMBER(VLOOKUP($B47,'kpler max capa'!$A$1:$Q$263,6,0)),VLOOKUP($B47,'kpler max capa'!$A$1:$Q$263,6,0),0)</f>
        <v>0</v>
      </c>
      <c r="AN47" s="26">
        <f>IF(ISNUMBER(VLOOKUP($B47,'kpler max capa'!$A$1:$Q$263,7,0)),VLOOKUP($B47,'kpler max capa'!$A$1:$Q$263,7,0),0)</f>
        <v>1.9576E-2</v>
      </c>
      <c r="AO47" s="26">
        <f>IF(ISNUMBER(VLOOKUP($B47,'kpler max capa'!$A$1:$Q$263,8,0)),VLOOKUP($B47,'kpler max capa'!$A$1:$Q$263,8,0),0)</f>
        <v>1.9576E-2</v>
      </c>
      <c r="AP47" s="26">
        <f>IF(ISNUMBER(VLOOKUP($B47,'kpler max capa'!$A$1:$Q$263,8,0)),VLOOKUP($B47,'kpler max capa'!$A$1:$Q$263,9,0),0)</f>
        <v>1.9576E-2</v>
      </c>
      <c r="AQ47" s="26">
        <f>IF(ISNUMBER(VLOOKUP($B47,'kpler max capa'!$A$1:$Q$263,8,0)),VLOOKUP($B47,'kpler max capa'!$A$1:$Q$263,10,0),0)</f>
        <v>1.9576E-2</v>
      </c>
      <c r="AR47" s="26">
        <f>IF(ISNUMBER(VLOOKUP($B47,'kpler max capa'!$A$1:$Q$263,8,0)),VLOOKUP($B47,'kpler max capa'!$A$1:$Q$263,11,0),0)</f>
        <v>1.9576E-2</v>
      </c>
      <c r="AS47" s="26">
        <f>IF(ISNUMBER(VLOOKUP($B47,'kpler max capa'!$A$1:$Q$263,9,0)),VLOOKUP($B47,'kpler max capa'!$A$1:$Q$263,12,0),0)</f>
        <v>1.9576E-2</v>
      </c>
      <c r="AT47" s="26">
        <f>IF(ISNUMBER(VLOOKUP($B47,'kpler max capa'!$A$1:$Q$263,9,0)),VLOOKUP($B47,'kpler max capa'!$A$1:$Q$263,13,0),0)</f>
        <v>1.9576E-2</v>
      </c>
      <c r="AU47" s="26">
        <f>IF(ISNUMBER(VLOOKUP($B47,'kpler max capa'!$A$1:$Q$263,9,0)),VLOOKUP($B47,'kpler max capa'!$A$1:$Q$263,14,0),0)</f>
        <v>1.9576E-2</v>
      </c>
      <c r="AV47" s="26">
        <f>IF(ISNUMBER(VLOOKUP($B47,'kpler max capa'!$A$1:$Q$263,9,0)),VLOOKUP($B47,'kpler max capa'!$A$1:$Q$263,15,0),0)</f>
        <v>1.9576E-2</v>
      </c>
      <c r="AW47" s="26">
        <f>IF(ISNUMBER(VLOOKUP($B47,'kpler max capa'!$A$1:$Q$263,9,0)),VLOOKUP($B47,'kpler max capa'!$A$1:$Q$263,16,0),0)</f>
        <v>1.9576E-2</v>
      </c>
      <c r="AX47" s="26">
        <f>IF(ISNUMBER(VLOOKUP($B47,'kpler max capa'!$A$1:$Q$263,10,0)),VLOOKUP($B47,'kpler max capa'!$A$1:$Q$263,17,0),0)</f>
        <v>1.9576E-2</v>
      </c>
      <c r="AY47" s="24">
        <f>IF(ISNUMBER(VLOOKUP($C47,'pp port max capa'!$A$1:$Q$500,2,0)),VLOOKUP($C47,'pp port max capa'!$A$1:$Q$500,2,0),0)</f>
        <v>0</v>
      </c>
      <c r="AZ47" s="24">
        <f>IF(ISNUMBER(VLOOKUP($C47,'pp port max capa'!$A$1:$Q$500,3,0)),VLOOKUP($C47,'pp port max capa'!$A$1:$Q$500,3,0),0)</f>
        <v>0</v>
      </c>
      <c r="BA47" s="24">
        <f>IF(ISNUMBER(VLOOKUP($C47,'pp port max capa'!$A$1:$Q$500,4,0)),VLOOKUP($C47,'pp port max capa'!$A$1:$Q$500,4,0),0)</f>
        <v>0</v>
      </c>
      <c r="BB47" s="24">
        <f>IF(ISNUMBER(VLOOKUP($C47,'pp port max capa'!$A$1:$Q$500,5,0)),VLOOKUP($C47,'pp port max capa'!$A$1:$Q$500,5,0),0)</f>
        <v>0</v>
      </c>
      <c r="BC47" s="24">
        <f>IF(ISNUMBER(VLOOKUP($C47,'pp port max capa'!$A$1:$Q$500,6,0)),VLOOKUP($C47,'pp port max capa'!$A$1:$Q$500,6,0),0)</f>
        <v>0</v>
      </c>
      <c r="BD47" s="24">
        <f>IF(ISNUMBER(VLOOKUP($C47,'pp port max capa'!$A$1:$Q$500,7,0)),VLOOKUP($C47,'pp port max capa'!$A$1:$Q$500,7,0),0)</f>
        <v>0</v>
      </c>
      <c r="BE47" s="24">
        <f>IF(ISNUMBER(VLOOKUP($C47,'pp port max capa'!$A$1:$Q$500,8,0)),VLOOKUP($C47,'pp port max capa'!$A$1:$Q$500,8,0),0)</f>
        <v>0</v>
      </c>
      <c r="BF47" s="24">
        <f>IF(ISNUMBER(VLOOKUP($C47,'pp port max capa'!$A$1:$Q$500,9,0)),VLOOKUP($C47,'pp port max capa'!$A$1:$Q$500,9,0),0)</f>
        <v>0</v>
      </c>
      <c r="BG47" s="24">
        <f>IF(ISNUMBER(VLOOKUP($C47,'pp port max capa'!$A$1:$Q$500,10,0)),VLOOKUP($C47,'pp port max capa'!$A$1:$Q$500,10,0),0)</f>
        <v>0</v>
      </c>
      <c r="BH47" s="24">
        <f>IF(ISNUMBER(VLOOKUP($C47,'pp port max capa'!$A$1:$Q$500,11,0)),VLOOKUP($C47,'pp port max capa'!$A$1:$Q$500,11,0),0)</f>
        <v>0</v>
      </c>
      <c r="BI47" s="24">
        <f>IF(ISNUMBER(VLOOKUP($C47,'pp port max capa'!$A$1:$Q$500,12,0)),VLOOKUP($C47,'pp port max capa'!$A$1:$Q$500,12,0),0)</f>
        <v>0</v>
      </c>
      <c r="BJ47" s="24">
        <f>IF(ISNUMBER(VLOOKUP($C47,'pp port max capa'!$A$1:$Q$500,13,0)),VLOOKUP($C47,'pp port max capa'!$A$1:$Q$500,13,0),0)</f>
        <v>0</v>
      </c>
      <c r="BK47" s="24">
        <f>IF(ISNUMBER(VLOOKUP($C47,'pp port max capa'!$A$1:$Q$500,14,0)),VLOOKUP($C47,'pp port max capa'!$A$1:$Q$500,14,0),0)</f>
        <v>0</v>
      </c>
      <c r="BL47" s="24">
        <f>IF(ISNUMBER(VLOOKUP($C47,'pp port max capa'!$A$1:$Q$500,15,0)),VLOOKUP($C47,'pp port max capa'!$A$1:$Q$500,15,0),0)</f>
        <v>0</v>
      </c>
      <c r="BM47" s="24">
        <f>IF(ISNUMBER(VLOOKUP($C47,'pp port max capa'!$A$1:$Q$500,16,0)),VLOOKUP($C47,'pp port max capa'!$A$1:$Q$500,16,0),0)</f>
        <v>0</v>
      </c>
      <c r="BN47" s="24">
        <f>IF(ISNUMBER(VLOOKUP($C47,'pp port max capa'!$A$1:$Q$500,17,0)),VLOOKUP($C47,'pp port max capa'!$A$1:$Q$500,17,0),0)</f>
        <v>0</v>
      </c>
      <c r="BO47" s="22">
        <f>IF(ISNUMBER(VLOOKUP($C47,'stpl port max capa'!$A$1:$Q$500,2,0)),VLOOKUP($C47,'stpl port max capa'!$A$1:$Q$500,2,0),0)</f>
        <v>0</v>
      </c>
      <c r="BP47" s="22">
        <f>IF(ISNUMBER(VLOOKUP($C47,'stpl port max capa'!$A$1:$Q$500,3,0)),VLOOKUP($C47,'stpl port max capa'!$A$1:$Q$500,3,0),0)</f>
        <v>0</v>
      </c>
      <c r="BQ47" s="22">
        <f>IF(ISNUMBER(VLOOKUP($C47,'stpl port max capa'!$A$1:$Q$500,4,0)),VLOOKUP($C47,'stpl port max capa'!$A$1:$Q$500,4,0),0)</f>
        <v>0</v>
      </c>
      <c r="BR47" s="22">
        <f>IF(ISNUMBER(VLOOKUP($C47,'stpl port max capa'!$A$1:$Q$500,5,0)),VLOOKUP($C47,'stpl port max capa'!$A$1:$Q$500,5,0),0)</f>
        <v>0</v>
      </c>
      <c r="BS47" s="22">
        <f>IF(ISNUMBER(VLOOKUP($C47,'stpl port max capa'!$A$1:$Q$500,6,0)),VLOOKUP($C47,'stpl port max capa'!$A$1:$Q$500,6,0),0)</f>
        <v>0</v>
      </c>
      <c r="BT47" s="22">
        <f>IF(ISNUMBER(VLOOKUP($C47,'stpl port max capa'!$A$1:$Q$500,7,0)),VLOOKUP($C47,'stpl port max capa'!$A$1:$Q$500,7,0),0)</f>
        <v>0</v>
      </c>
      <c r="BU47" s="22">
        <f>IF(ISNUMBER(VLOOKUP($C47,'stpl port max capa'!$A$1:$Q$500,8,0)),VLOOKUP($C47,'stpl port max capa'!$A$1:$Q$500,8,0),0)</f>
        <v>0</v>
      </c>
      <c r="BV47" s="22">
        <f>IF(ISNUMBER(VLOOKUP($C47,'stpl port max capa'!$A$1:$Q$500,9,0)),VLOOKUP($C47,'stpl port max capa'!$A$1:$Q$500,9,0),0)</f>
        <v>0</v>
      </c>
      <c r="BW47" s="22">
        <f>IF(ISNUMBER(VLOOKUP($C47,'stpl port max capa'!$A$1:$Q$500,10,0)),VLOOKUP($C47,'stpl port max capa'!$A$1:$Q$500,10,0),0)</f>
        <v>0</v>
      </c>
      <c r="BX47" s="22">
        <f>IF(ISNUMBER(VLOOKUP($C47,'stpl port max capa'!$A$1:$Q$500,11,0)),VLOOKUP($C47,'stpl port max capa'!$A$1:$Q$500,11,0),0)</f>
        <v>0</v>
      </c>
      <c r="BY47" s="22">
        <f>IF(ISNUMBER(VLOOKUP($C47,'stpl port max capa'!$A$1:$Q$500,12,0)),VLOOKUP($C47,'stpl port max capa'!$A$1:$Q$500,12,0),0)</f>
        <v>0</v>
      </c>
      <c r="BZ47" s="22">
        <f>IF(ISNUMBER(VLOOKUP($C47,'stpl port max capa'!$A$1:$Q$500,13,0)),VLOOKUP($C47,'stpl port max capa'!$A$1:$Q$500,13,0),0)</f>
        <v>0</v>
      </c>
      <c r="CA47" s="22">
        <f>IF(ISNUMBER(VLOOKUP($C47,'stpl port max capa'!$A$1:$Q$500,14,0)),VLOOKUP($C47,'stpl port max capa'!$A$1:$Q$500,14,0),0)</f>
        <v>0</v>
      </c>
      <c r="CB47" s="22">
        <f>IF(ISNUMBER(VLOOKUP($C47,'stpl port max capa'!$A$1:$Q$500,15,0)),VLOOKUP($C47,'stpl port max capa'!$A$1:$Q$500,15,0),0)</f>
        <v>0</v>
      </c>
      <c r="CC47" s="22">
        <f>IF(ISNUMBER(VLOOKUP($C47,'stpl port max capa'!$A$1:$Q$500,16,0)),VLOOKUP($C47,'stpl port max capa'!$A$1:$Q$500,16,0),0)</f>
        <v>0</v>
      </c>
      <c r="CD47" s="22">
        <f>IF(ISNUMBER(VLOOKUP($C47,'stpl port max capa'!$A$1:$Q$500,17,0)),VLOOKUP($C47,'stpl port max capa'!$A$1:$Q$500,17,0),0)</f>
        <v>0</v>
      </c>
    </row>
    <row r="48" spans="1:82" customFormat="1">
      <c r="A48">
        <v>48</v>
      </c>
      <c r="B48" t="s">
        <v>145</v>
      </c>
      <c r="C48" t="s">
        <v>146</v>
      </c>
      <c r="D48" s="15"/>
      <c r="E48" s="15">
        <f t="shared" si="1"/>
        <v>0</v>
      </c>
      <c r="F48" s="16" t="s">
        <v>2974</v>
      </c>
      <c r="G48" t="s">
        <v>972</v>
      </c>
      <c r="H48" t="s">
        <v>980</v>
      </c>
      <c r="I48" t="e">
        <v>#N/A</v>
      </c>
      <c r="J48" t="s">
        <v>147</v>
      </c>
      <c r="K48" s="1">
        <v>39.018754226956801</v>
      </c>
      <c r="L48" s="1">
        <v>121.739557474446</v>
      </c>
      <c r="M48" s="1" t="str">
        <f>VLOOKUP($F48,'[1]capi for highway network'!$D$1:$L$36,3,0)</f>
        <v>capi Liaoning</v>
      </c>
      <c r="N48" s="1">
        <f>VLOOKUP($F48,'[1]capi for highway network'!$D$1:$L$36,7,0)</f>
        <v>41.805698999999997</v>
      </c>
      <c r="O48" s="1">
        <f>VLOOKUP($F48,'[1]capi for highway network'!$D$1:$L$36,8,0)</f>
        <v>123.431472</v>
      </c>
      <c r="P48" s="13">
        <f t="shared" si="2"/>
        <v>3.6350479999999998</v>
      </c>
      <c r="Q48" s="13">
        <f t="shared" si="3"/>
        <v>3.6350479999999998</v>
      </c>
      <c r="R48" s="13">
        <f t="shared" si="4"/>
        <v>3.6350479999999998</v>
      </c>
      <c r="S48" s="13">
        <f t="shared" si="5"/>
        <v>5.9619960000000001</v>
      </c>
      <c r="T48" s="13">
        <f t="shared" si="6"/>
        <v>5.9619960000000001</v>
      </c>
      <c r="U48" s="13">
        <f t="shared" si="7"/>
        <v>6.152444</v>
      </c>
      <c r="V48" s="13">
        <f t="shared" si="8"/>
        <v>6.152444</v>
      </c>
      <c r="W48" s="13">
        <f t="shared" si="9"/>
        <v>6.152444</v>
      </c>
      <c r="X48" s="13">
        <f t="shared" si="10"/>
        <v>6.152444</v>
      </c>
      <c r="Y48" s="13">
        <f t="shared" si="11"/>
        <v>6.152444</v>
      </c>
      <c r="Z48" s="13">
        <f t="shared" si="12"/>
        <v>6.152444</v>
      </c>
      <c r="AA48" s="13">
        <f t="shared" si="13"/>
        <v>6.152444</v>
      </c>
      <c r="AB48" s="13">
        <f t="shared" si="14"/>
        <v>6.152444</v>
      </c>
      <c r="AC48" s="13">
        <f t="shared" si="15"/>
        <v>6.152444</v>
      </c>
      <c r="AD48" s="13">
        <f t="shared" si="16"/>
        <v>6.152444</v>
      </c>
      <c r="AE48" s="13">
        <f t="shared" si="17"/>
        <v>6.152444</v>
      </c>
      <c r="AF48">
        <f t="shared" si="18"/>
        <v>1</v>
      </c>
      <c r="AI48" s="26">
        <f>IF(ISNUMBER(VLOOKUP($B48,'kpler max capa'!$A$1:$Q$263,2,0)),VLOOKUP($B48,'kpler max capa'!$A$1:$Q$263,2,0),0)</f>
        <v>3.6350479999999998</v>
      </c>
      <c r="AJ48" s="26">
        <f>IF(ISNUMBER(VLOOKUP($B48,'kpler max capa'!$A$1:$Q$263,3,0)),VLOOKUP($B48,'kpler max capa'!$A$1:$Q$263,3,0),0)</f>
        <v>3.6350479999999998</v>
      </c>
      <c r="AK48" s="26">
        <f>IF(ISNUMBER(VLOOKUP($B48,'kpler max capa'!$A$1:$Q$263,4,0)),VLOOKUP($B48,'kpler max capa'!$A$1:$Q$263,4,0),0)</f>
        <v>3.6350479999999998</v>
      </c>
      <c r="AL48" s="26">
        <f>IF(ISNUMBER(VLOOKUP($B48,'kpler max capa'!$A$1:$Q$263,5,0)),VLOOKUP($B48,'kpler max capa'!$A$1:$Q$263,5,0),0)</f>
        <v>5.9619960000000001</v>
      </c>
      <c r="AM48" s="26">
        <f>IF(ISNUMBER(VLOOKUP($B48,'kpler max capa'!$A$1:$Q$263,6,0)),VLOOKUP($B48,'kpler max capa'!$A$1:$Q$263,6,0),0)</f>
        <v>5.9619960000000001</v>
      </c>
      <c r="AN48" s="26">
        <f>IF(ISNUMBER(VLOOKUP($B48,'kpler max capa'!$A$1:$Q$263,7,0)),VLOOKUP($B48,'kpler max capa'!$A$1:$Q$263,7,0),0)</f>
        <v>6.152444</v>
      </c>
      <c r="AO48" s="26">
        <f>IF(ISNUMBER(VLOOKUP($B48,'kpler max capa'!$A$1:$Q$263,8,0)),VLOOKUP($B48,'kpler max capa'!$A$1:$Q$263,8,0),0)</f>
        <v>6.152444</v>
      </c>
      <c r="AP48" s="26">
        <f>IF(ISNUMBER(VLOOKUP($B48,'kpler max capa'!$A$1:$Q$263,8,0)),VLOOKUP($B48,'kpler max capa'!$A$1:$Q$263,9,0),0)</f>
        <v>6.152444</v>
      </c>
      <c r="AQ48" s="26">
        <f>IF(ISNUMBER(VLOOKUP($B48,'kpler max capa'!$A$1:$Q$263,8,0)),VLOOKUP($B48,'kpler max capa'!$A$1:$Q$263,10,0),0)</f>
        <v>6.152444</v>
      </c>
      <c r="AR48" s="26">
        <f>IF(ISNUMBER(VLOOKUP($B48,'kpler max capa'!$A$1:$Q$263,8,0)),VLOOKUP($B48,'kpler max capa'!$A$1:$Q$263,11,0),0)</f>
        <v>6.152444</v>
      </c>
      <c r="AS48" s="26">
        <f>IF(ISNUMBER(VLOOKUP($B48,'kpler max capa'!$A$1:$Q$263,9,0)),VLOOKUP($B48,'kpler max capa'!$A$1:$Q$263,12,0),0)</f>
        <v>6.152444</v>
      </c>
      <c r="AT48" s="26">
        <f>IF(ISNUMBER(VLOOKUP($B48,'kpler max capa'!$A$1:$Q$263,9,0)),VLOOKUP($B48,'kpler max capa'!$A$1:$Q$263,13,0),0)</f>
        <v>6.152444</v>
      </c>
      <c r="AU48" s="26">
        <f>IF(ISNUMBER(VLOOKUP($B48,'kpler max capa'!$A$1:$Q$263,9,0)),VLOOKUP($B48,'kpler max capa'!$A$1:$Q$263,14,0),0)</f>
        <v>6.152444</v>
      </c>
      <c r="AV48" s="26">
        <f>IF(ISNUMBER(VLOOKUP($B48,'kpler max capa'!$A$1:$Q$263,9,0)),VLOOKUP($B48,'kpler max capa'!$A$1:$Q$263,15,0),0)</f>
        <v>6.152444</v>
      </c>
      <c r="AW48" s="26">
        <f>IF(ISNUMBER(VLOOKUP($B48,'kpler max capa'!$A$1:$Q$263,9,0)),VLOOKUP($B48,'kpler max capa'!$A$1:$Q$263,16,0),0)</f>
        <v>6.152444</v>
      </c>
      <c r="AX48" s="26">
        <f>IF(ISNUMBER(VLOOKUP($B48,'kpler max capa'!$A$1:$Q$263,10,0)),VLOOKUP($B48,'kpler max capa'!$A$1:$Q$263,17,0),0)</f>
        <v>6.152444</v>
      </c>
      <c r="AY48" s="24">
        <f>IF(ISNUMBER(VLOOKUP($C48,'pp port max capa'!$A$1:$Q$500,2,0)),VLOOKUP($C48,'pp port max capa'!$A$1:$Q$500,2,0),0)</f>
        <v>0</v>
      </c>
      <c r="AZ48" s="24">
        <f>IF(ISNUMBER(VLOOKUP($C48,'pp port max capa'!$A$1:$Q$500,3,0)),VLOOKUP($C48,'pp port max capa'!$A$1:$Q$500,3,0),0)</f>
        <v>0</v>
      </c>
      <c r="BA48" s="24">
        <f>IF(ISNUMBER(VLOOKUP($C48,'pp port max capa'!$A$1:$Q$500,4,0)),VLOOKUP($C48,'pp port max capa'!$A$1:$Q$500,4,0),0)</f>
        <v>0</v>
      </c>
      <c r="BB48" s="24">
        <f>IF(ISNUMBER(VLOOKUP($C48,'pp port max capa'!$A$1:$Q$500,5,0)),VLOOKUP($C48,'pp port max capa'!$A$1:$Q$500,5,0),0)</f>
        <v>0</v>
      </c>
      <c r="BC48" s="24">
        <f>IF(ISNUMBER(VLOOKUP($C48,'pp port max capa'!$A$1:$Q$500,6,0)),VLOOKUP($C48,'pp port max capa'!$A$1:$Q$500,6,0),0)</f>
        <v>0</v>
      </c>
      <c r="BD48" s="24">
        <f>IF(ISNUMBER(VLOOKUP($C48,'pp port max capa'!$A$1:$Q$500,7,0)),VLOOKUP($C48,'pp port max capa'!$A$1:$Q$500,7,0),0)</f>
        <v>0</v>
      </c>
      <c r="BE48" s="24">
        <f>IF(ISNUMBER(VLOOKUP($C48,'pp port max capa'!$A$1:$Q$500,8,0)),VLOOKUP($C48,'pp port max capa'!$A$1:$Q$500,8,0),0)</f>
        <v>0</v>
      </c>
      <c r="BF48" s="24">
        <f>IF(ISNUMBER(VLOOKUP($C48,'pp port max capa'!$A$1:$Q$500,9,0)),VLOOKUP($C48,'pp port max capa'!$A$1:$Q$500,9,0),0)</f>
        <v>0</v>
      </c>
      <c r="BG48" s="24">
        <f>IF(ISNUMBER(VLOOKUP($C48,'pp port max capa'!$A$1:$Q$500,10,0)),VLOOKUP($C48,'pp port max capa'!$A$1:$Q$500,10,0),0)</f>
        <v>0</v>
      </c>
      <c r="BH48" s="24">
        <f>IF(ISNUMBER(VLOOKUP($C48,'pp port max capa'!$A$1:$Q$500,11,0)),VLOOKUP($C48,'pp port max capa'!$A$1:$Q$500,11,0),0)</f>
        <v>0</v>
      </c>
      <c r="BI48" s="24">
        <f>IF(ISNUMBER(VLOOKUP($C48,'pp port max capa'!$A$1:$Q$500,12,0)),VLOOKUP($C48,'pp port max capa'!$A$1:$Q$500,12,0),0)</f>
        <v>0</v>
      </c>
      <c r="BJ48" s="24">
        <f>IF(ISNUMBER(VLOOKUP($C48,'pp port max capa'!$A$1:$Q$500,13,0)),VLOOKUP($C48,'pp port max capa'!$A$1:$Q$500,13,0),0)</f>
        <v>0</v>
      </c>
      <c r="BK48" s="24">
        <f>IF(ISNUMBER(VLOOKUP($C48,'pp port max capa'!$A$1:$Q$500,14,0)),VLOOKUP($C48,'pp port max capa'!$A$1:$Q$500,14,0),0)</f>
        <v>0</v>
      </c>
      <c r="BL48" s="24">
        <f>IF(ISNUMBER(VLOOKUP($C48,'pp port max capa'!$A$1:$Q$500,15,0)),VLOOKUP($C48,'pp port max capa'!$A$1:$Q$500,15,0),0)</f>
        <v>0</v>
      </c>
      <c r="BM48" s="24">
        <f>IF(ISNUMBER(VLOOKUP($C48,'pp port max capa'!$A$1:$Q$500,16,0)),VLOOKUP($C48,'pp port max capa'!$A$1:$Q$500,16,0),0)</f>
        <v>0</v>
      </c>
      <c r="BN48" s="24">
        <f>IF(ISNUMBER(VLOOKUP($C48,'pp port max capa'!$A$1:$Q$500,17,0)),VLOOKUP($C48,'pp port max capa'!$A$1:$Q$500,17,0),0)</f>
        <v>0</v>
      </c>
      <c r="BO48" s="22">
        <f>IF(ISNUMBER(VLOOKUP($C48,'stpl port max capa'!$A$1:$Q$500,2,0)),VLOOKUP($C48,'stpl port max capa'!$A$1:$Q$500,2,0),0)</f>
        <v>0</v>
      </c>
      <c r="BP48" s="22">
        <f>IF(ISNUMBER(VLOOKUP($C48,'stpl port max capa'!$A$1:$Q$500,3,0)),VLOOKUP($C48,'stpl port max capa'!$A$1:$Q$500,3,0),0)</f>
        <v>0</v>
      </c>
      <c r="BQ48" s="22">
        <f>IF(ISNUMBER(VLOOKUP($C48,'stpl port max capa'!$A$1:$Q$500,4,0)),VLOOKUP($C48,'stpl port max capa'!$A$1:$Q$500,4,0),0)</f>
        <v>0</v>
      </c>
      <c r="BR48" s="22">
        <f>IF(ISNUMBER(VLOOKUP($C48,'stpl port max capa'!$A$1:$Q$500,5,0)),VLOOKUP($C48,'stpl port max capa'!$A$1:$Q$500,5,0),0)</f>
        <v>0</v>
      </c>
      <c r="BS48" s="22">
        <f>IF(ISNUMBER(VLOOKUP($C48,'stpl port max capa'!$A$1:$Q$500,6,0)),VLOOKUP($C48,'stpl port max capa'!$A$1:$Q$500,6,0),0)</f>
        <v>0</v>
      </c>
      <c r="BT48" s="22">
        <f>IF(ISNUMBER(VLOOKUP($C48,'stpl port max capa'!$A$1:$Q$500,7,0)),VLOOKUP($C48,'stpl port max capa'!$A$1:$Q$500,7,0),0)</f>
        <v>0</v>
      </c>
      <c r="BU48" s="22">
        <f>IF(ISNUMBER(VLOOKUP($C48,'stpl port max capa'!$A$1:$Q$500,8,0)),VLOOKUP($C48,'stpl port max capa'!$A$1:$Q$500,8,0),0)</f>
        <v>0</v>
      </c>
      <c r="BV48" s="22">
        <f>IF(ISNUMBER(VLOOKUP($C48,'stpl port max capa'!$A$1:$Q$500,9,0)),VLOOKUP($C48,'stpl port max capa'!$A$1:$Q$500,9,0),0)</f>
        <v>0</v>
      </c>
      <c r="BW48" s="22">
        <f>IF(ISNUMBER(VLOOKUP($C48,'stpl port max capa'!$A$1:$Q$500,10,0)),VLOOKUP($C48,'stpl port max capa'!$A$1:$Q$500,10,0),0)</f>
        <v>0</v>
      </c>
      <c r="BX48" s="22">
        <f>IF(ISNUMBER(VLOOKUP($C48,'stpl port max capa'!$A$1:$Q$500,11,0)),VLOOKUP($C48,'stpl port max capa'!$A$1:$Q$500,11,0),0)</f>
        <v>0</v>
      </c>
      <c r="BY48" s="22">
        <f>IF(ISNUMBER(VLOOKUP($C48,'stpl port max capa'!$A$1:$Q$500,12,0)),VLOOKUP($C48,'stpl port max capa'!$A$1:$Q$500,12,0),0)</f>
        <v>0</v>
      </c>
      <c r="BZ48" s="22">
        <f>IF(ISNUMBER(VLOOKUP($C48,'stpl port max capa'!$A$1:$Q$500,13,0)),VLOOKUP($C48,'stpl port max capa'!$A$1:$Q$500,13,0),0)</f>
        <v>0</v>
      </c>
      <c r="CA48" s="22">
        <f>IF(ISNUMBER(VLOOKUP($C48,'stpl port max capa'!$A$1:$Q$500,14,0)),VLOOKUP($C48,'stpl port max capa'!$A$1:$Q$500,14,0),0)</f>
        <v>0</v>
      </c>
      <c r="CB48" s="22">
        <f>IF(ISNUMBER(VLOOKUP($C48,'stpl port max capa'!$A$1:$Q$500,15,0)),VLOOKUP($C48,'stpl port max capa'!$A$1:$Q$500,15,0),0)</f>
        <v>0</v>
      </c>
      <c r="CC48" s="22">
        <f>IF(ISNUMBER(VLOOKUP($C48,'stpl port max capa'!$A$1:$Q$500,16,0)),VLOOKUP($C48,'stpl port max capa'!$A$1:$Q$500,16,0),0)</f>
        <v>0</v>
      </c>
      <c r="CD48" s="22">
        <f>IF(ISNUMBER(VLOOKUP($C48,'stpl port max capa'!$A$1:$Q$500,17,0)),VLOOKUP($C48,'stpl port max capa'!$A$1:$Q$500,17,0),0)</f>
        <v>0</v>
      </c>
    </row>
    <row r="49" spans="1:82" customFormat="1">
      <c r="A49">
        <v>49</v>
      </c>
      <c r="B49" t="s">
        <v>148</v>
      </c>
      <c r="C49" t="s">
        <v>149</v>
      </c>
      <c r="D49" s="15"/>
      <c r="E49" s="15">
        <f t="shared" si="1"/>
        <v>0</v>
      </c>
      <c r="F49" s="16" t="s">
        <v>2988</v>
      </c>
      <c r="G49" t="s">
        <v>973</v>
      </c>
      <c r="H49" t="s">
        <v>975</v>
      </c>
      <c r="I49" t="e">
        <v>#N/A</v>
      </c>
      <c r="J49" t="s">
        <v>150</v>
      </c>
      <c r="K49" s="1">
        <v>32.2898283560585</v>
      </c>
      <c r="L49" s="1">
        <v>119.857349104604</v>
      </c>
      <c r="M49" s="1" t="str">
        <f>VLOOKUP($F49,'[1]capi for highway network'!$D$1:$L$36,3,0)</f>
        <v>capi Jiangsu</v>
      </c>
      <c r="N49" s="1">
        <f>VLOOKUP($F49,'[1]capi for highway network'!$D$1:$L$36,7,0)</f>
        <v>32.060254999999998</v>
      </c>
      <c r="O49" s="1">
        <f>VLOOKUP($F49,'[1]capi for highway network'!$D$1:$L$36,8,0)</f>
        <v>118.79687699999999</v>
      </c>
      <c r="P49" s="13">
        <f t="shared" si="2"/>
        <v>9.0791999999999998E-2</v>
      </c>
      <c r="Q49" s="13">
        <f t="shared" si="3"/>
        <v>9.0791999999999998E-2</v>
      </c>
      <c r="R49" s="13">
        <f t="shared" si="4"/>
        <v>9.0791999999999998E-2</v>
      </c>
      <c r="S49" s="13">
        <f t="shared" si="5"/>
        <v>0.283744</v>
      </c>
      <c r="T49" s="13">
        <f t="shared" si="6"/>
        <v>0.39077600000000001</v>
      </c>
      <c r="U49" s="13">
        <f t="shared" si="7"/>
        <v>0.88992000000000004</v>
      </c>
      <c r="V49" s="13">
        <f t="shared" si="8"/>
        <v>0.88992000000000004</v>
      </c>
      <c r="W49" s="13">
        <f t="shared" si="9"/>
        <v>0.88992000000000004</v>
      </c>
      <c r="X49" s="13">
        <f t="shared" si="10"/>
        <v>0.88992000000000004</v>
      </c>
      <c r="Y49" s="13">
        <f t="shared" si="11"/>
        <v>0.88992000000000004</v>
      </c>
      <c r="Z49" s="13">
        <f t="shared" si="12"/>
        <v>0.88992000000000004</v>
      </c>
      <c r="AA49" s="13">
        <f t="shared" si="13"/>
        <v>0.88992000000000004</v>
      </c>
      <c r="AB49" s="13">
        <f t="shared" si="14"/>
        <v>0.88992000000000004</v>
      </c>
      <c r="AC49" s="13">
        <f t="shared" si="15"/>
        <v>0.88992000000000004</v>
      </c>
      <c r="AD49" s="13">
        <f t="shared" si="16"/>
        <v>0.88992000000000004</v>
      </c>
      <c r="AE49" s="13">
        <f t="shared" si="17"/>
        <v>0.88992000000000004</v>
      </c>
      <c r="AF49">
        <f t="shared" si="18"/>
        <v>1</v>
      </c>
      <c r="AI49" s="26">
        <f>IF(ISNUMBER(VLOOKUP($B49,'kpler max capa'!$A$1:$Q$263,2,0)),VLOOKUP($B49,'kpler max capa'!$A$1:$Q$263,2,0),0)</f>
        <v>9.0791999999999998E-2</v>
      </c>
      <c r="AJ49" s="26">
        <f>IF(ISNUMBER(VLOOKUP($B49,'kpler max capa'!$A$1:$Q$263,3,0)),VLOOKUP($B49,'kpler max capa'!$A$1:$Q$263,3,0),0)</f>
        <v>9.0791999999999998E-2</v>
      </c>
      <c r="AK49" s="26">
        <f>IF(ISNUMBER(VLOOKUP($B49,'kpler max capa'!$A$1:$Q$263,4,0)),VLOOKUP($B49,'kpler max capa'!$A$1:$Q$263,4,0),0)</f>
        <v>9.0791999999999998E-2</v>
      </c>
      <c r="AL49" s="26">
        <f>IF(ISNUMBER(VLOOKUP($B49,'kpler max capa'!$A$1:$Q$263,5,0)),VLOOKUP($B49,'kpler max capa'!$A$1:$Q$263,5,0),0)</f>
        <v>0.283744</v>
      </c>
      <c r="AM49" s="26">
        <f>IF(ISNUMBER(VLOOKUP($B49,'kpler max capa'!$A$1:$Q$263,6,0)),VLOOKUP($B49,'kpler max capa'!$A$1:$Q$263,6,0),0)</f>
        <v>0.39077600000000001</v>
      </c>
      <c r="AN49" s="26">
        <f>IF(ISNUMBER(VLOOKUP($B49,'kpler max capa'!$A$1:$Q$263,7,0)),VLOOKUP($B49,'kpler max capa'!$A$1:$Q$263,7,0),0)</f>
        <v>0.88992000000000004</v>
      </c>
      <c r="AO49" s="26">
        <f>IF(ISNUMBER(VLOOKUP($B49,'kpler max capa'!$A$1:$Q$263,8,0)),VLOOKUP($B49,'kpler max capa'!$A$1:$Q$263,8,0),0)</f>
        <v>0.88992000000000004</v>
      </c>
      <c r="AP49" s="26">
        <f>IF(ISNUMBER(VLOOKUP($B49,'kpler max capa'!$A$1:$Q$263,8,0)),VLOOKUP($B49,'kpler max capa'!$A$1:$Q$263,9,0),0)</f>
        <v>0.88992000000000004</v>
      </c>
      <c r="AQ49" s="26">
        <f>IF(ISNUMBER(VLOOKUP($B49,'kpler max capa'!$A$1:$Q$263,8,0)),VLOOKUP($B49,'kpler max capa'!$A$1:$Q$263,10,0),0)</f>
        <v>0.88992000000000004</v>
      </c>
      <c r="AR49" s="26">
        <f>IF(ISNUMBER(VLOOKUP($B49,'kpler max capa'!$A$1:$Q$263,8,0)),VLOOKUP($B49,'kpler max capa'!$A$1:$Q$263,11,0),0)</f>
        <v>0.88992000000000004</v>
      </c>
      <c r="AS49" s="26">
        <f>IF(ISNUMBER(VLOOKUP($B49,'kpler max capa'!$A$1:$Q$263,9,0)),VLOOKUP($B49,'kpler max capa'!$A$1:$Q$263,12,0),0)</f>
        <v>0.88992000000000004</v>
      </c>
      <c r="AT49" s="26">
        <f>IF(ISNUMBER(VLOOKUP($B49,'kpler max capa'!$A$1:$Q$263,9,0)),VLOOKUP($B49,'kpler max capa'!$A$1:$Q$263,13,0),0)</f>
        <v>0.88992000000000004</v>
      </c>
      <c r="AU49" s="26">
        <f>IF(ISNUMBER(VLOOKUP($B49,'kpler max capa'!$A$1:$Q$263,9,0)),VLOOKUP($B49,'kpler max capa'!$A$1:$Q$263,14,0),0)</f>
        <v>0.88992000000000004</v>
      </c>
      <c r="AV49" s="26">
        <f>IF(ISNUMBER(VLOOKUP($B49,'kpler max capa'!$A$1:$Q$263,9,0)),VLOOKUP($B49,'kpler max capa'!$A$1:$Q$263,15,0),0)</f>
        <v>0.88992000000000004</v>
      </c>
      <c r="AW49" s="26">
        <f>IF(ISNUMBER(VLOOKUP($B49,'kpler max capa'!$A$1:$Q$263,9,0)),VLOOKUP($B49,'kpler max capa'!$A$1:$Q$263,16,0),0)</f>
        <v>0.88992000000000004</v>
      </c>
      <c r="AX49" s="26">
        <f>IF(ISNUMBER(VLOOKUP($B49,'kpler max capa'!$A$1:$Q$263,10,0)),VLOOKUP($B49,'kpler max capa'!$A$1:$Q$263,17,0),0)</f>
        <v>0.88992000000000004</v>
      </c>
      <c r="AY49" s="24">
        <f>IF(ISNUMBER(VLOOKUP($C49,'pp port max capa'!$A$1:$Q$500,2,0)),VLOOKUP($C49,'pp port max capa'!$A$1:$Q$500,2,0),0)</f>
        <v>0</v>
      </c>
      <c r="AZ49" s="24">
        <f>IF(ISNUMBER(VLOOKUP($C49,'pp port max capa'!$A$1:$Q$500,3,0)),VLOOKUP($C49,'pp port max capa'!$A$1:$Q$500,3,0),0)</f>
        <v>0</v>
      </c>
      <c r="BA49" s="24">
        <f>IF(ISNUMBER(VLOOKUP($C49,'pp port max capa'!$A$1:$Q$500,4,0)),VLOOKUP($C49,'pp port max capa'!$A$1:$Q$500,4,0),0)</f>
        <v>0</v>
      </c>
      <c r="BB49" s="24">
        <f>IF(ISNUMBER(VLOOKUP($C49,'pp port max capa'!$A$1:$Q$500,5,0)),VLOOKUP($C49,'pp port max capa'!$A$1:$Q$500,5,0),0)</f>
        <v>0</v>
      </c>
      <c r="BC49" s="24">
        <f>IF(ISNUMBER(VLOOKUP($C49,'pp port max capa'!$A$1:$Q$500,6,0)),VLOOKUP($C49,'pp port max capa'!$A$1:$Q$500,6,0),0)</f>
        <v>0</v>
      </c>
      <c r="BD49" s="24">
        <f>IF(ISNUMBER(VLOOKUP($C49,'pp port max capa'!$A$1:$Q$500,7,0)),VLOOKUP($C49,'pp port max capa'!$A$1:$Q$500,7,0),0)</f>
        <v>0</v>
      </c>
      <c r="BE49" s="24">
        <f>IF(ISNUMBER(VLOOKUP($C49,'pp port max capa'!$A$1:$Q$500,8,0)),VLOOKUP($C49,'pp port max capa'!$A$1:$Q$500,8,0),0)</f>
        <v>0</v>
      </c>
      <c r="BF49" s="24">
        <f>IF(ISNUMBER(VLOOKUP($C49,'pp port max capa'!$A$1:$Q$500,9,0)),VLOOKUP($C49,'pp port max capa'!$A$1:$Q$500,9,0),0)</f>
        <v>0</v>
      </c>
      <c r="BG49" s="24">
        <f>IF(ISNUMBER(VLOOKUP($C49,'pp port max capa'!$A$1:$Q$500,10,0)),VLOOKUP($C49,'pp port max capa'!$A$1:$Q$500,10,0),0)</f>
        <v>0</v>
      </c>
      <c r="BH49" s="24">
        <f>IF(ISNUMBER(VLOOKUP($C49,'pp port max capa'!$A$1:$Q$500,11,0)),VLOOKUP($C49,'pp port max capa'!$A$1:$Q$500,11,0),0)</f>
        <v>0</v>
      </c>
      <c r="BI49" s="24">
        <f>IF(ISNUMBER(VLOOKUP($C49,'pp port max capa'!$A$1:$Q$500,12,0)),VLOOKUP($C49,'pp port max capa'!$A$1:$Q$500,12,0),0)</f>
        <v>0</v>
      </c>
      <c r="BJ49" s="24">
        <f>IF(ISNUMBER(VLOOKUP($C49,'pp port max capa'!$A$1:$Q$500,13,0)),VLOOKUP($C49,'pp port max capa'!$A$1:$Q$500,13,0),0)</f>
        <v>0</v>
      </c>
      <c r="BK49" s="24">
        <f>IF(ISNUMBER(VLOOKUP($C49,'pp port max capa'!$A$1:$Q$500,14,0)),VLOOKUP($C49,'pp port max capa'!$A$1:$Q$500,14,0),0)</f>
        <v>0</v>
      </c>
      <c r="BL49" s="24">
        <f>IF(ISNUMBER(VLOOKUP($C49,'pp port max capa'!$A$1:$Q$500,15,0)),VLOOKUP($C49,'pp port max capa'!$A$1:$Q$500,15,0),0)</f>
        <v>0</v>
      </c>
      <c r="BM49" s="24">
        <f>IF(ISNUMBER(VLOOKUP($C49,'pp port max capa'!$A$1:$Q$500,16,0)),VLOOKUP($C49,'pp port max capa'!$A$1:$Q$500,16,0),0)</f>
        <v>0</v>
      </c>
      <c r="BN49" s="24">
        <f>IF(ISNUMBER(VLOOKUP($C49,'pp port max capa'!$A$1:$Q$500,17,0)),VLOOKUP($C49,'pp port max capa'!$A$1:$Q$500,17,0),0)</f>
        <v>0</v>
      </c>
      <c r="BO49" s="22">
        <f>IF(ISNUMBER(VLOOKUP($C49,'stpl port max capa'!$A$1:$Q$500,2,0)),VLOOKUP($C49,'stpl port max capa'!$A$1:$Q$500,2,0),0)</f>
        <v>0</v>
      </c>
      <c r="BP49" s="22">
        <f>IF(ISNUMBER(VLOOKUP($C49,'stpl port max capa'!$A$1:$Q$500,3,0)),VLOOKUP($C49,'stpl port max capa'!$A$1:$Q$500,3,0),0)</f>
        <v>0</v>
      </c>
      <c r="BQ49" s="22">
        <f>IF(ISNUMBER(VLOOKUP($C49,'stpl port max capa'!$A$1:$Q$500,4,0)),VLOOKUP($C49,'stpl port max capa'!$A$1:$Q$500,4,0),0)</f>
        <v>0</v>
      </c>
      <c r="BR49" s="22">
        <f>IF(ISNUMBER(VLOOKUP($C49,'stpl port max capa'!$A$1:$Q$500,5,0)),VLOOKUP($C49,'stpl port max capa'!$A$1:$Q$500,5,0),0)</f>
        <v>0</v>
      </c>
      <c r="BS49" s="22">
        <f>IF(ISNUMBER(VLOOKUP($C49,'stpl port max capa'!$A$1:$Q$500,6,0)),VLOOKUP($C49,'stpl port max capa'!$A$1:$Q$500,6,0),0)</f>
        <v>0</v>
      </c>
      <c r="BT49" s="22">
        <f>IF(ISNUMBER(VLOOKUP($C49,'stpl port max capa'!$A$1:$Q$500,7,0)),VLOOKUP($C49,'stpl port max capa'!$A$1:$Q$500,7,0),0)</f>
        <v>0</v>
      </c>
      <c r="BU49" s="22">
        <f>IF(ISNUMBER(VLOOKUP($C49,'stpl port max capa'!$A$1:$Q$500,8,0)),VLOOKUP($C49,'stpl port max capa'!$A$1:$Q$500,8,0),0)</f>
        <v>0</v>
      </c>
      <c r="BV49" s="22">
        <f>IF(ISNUMBER(VLOOKUP($C49,'stpl port max capa'!$A$1:$Q$500,9,0)),VLOOKUP($C49,'stpl port max capa'!$A$1:$Q$500,9,0),0)</f>
        <v>0</v>
      </c>
      <c r="BW49" s="22">
        <f>IF(ISNUMBER(VLOOKUP($C49,'stpl port max capa'!$A$1:$Q$500,10,0)),VLOOKUP($C49,'stpl port max capa'!$A$1:$Q$500,10,0),0)</f>
        <v>0</v>
      </c>
      <c r="BX49" s="22">
        <f>IF(ISNUMBER(VLOOKUP($C49,'stpl port max capa'!$A$1:$Q$500,11,0)),VLOOKUP($C49,'stpl port max capa'!$A$1:$Q$500,11,0),0)</f>
        <v>0</v>
      </c>
      <c r="BY49" s="22">
        <f>IF(ISNUMBER(VLOOKUP($C49,'stpl port max capa'!$A$1:$Q$500,12,0)),VLOOKUP($C49,'stpl port max capa'!$A$1:$Q$500,12,0),0)</f>
        <v>0</v>
      </c>
      <c r="BZ49" s="22">
        <f>IF(ISNUMBER(VLOOKUP($C49,'stpl port max capa'!$A$1:$Q$500,13,0)),VLOOKUP($C49,'stpl port max capa'!$A$1:$Q$500,13,0),0)</f>
        <v>0</v>
      </c>
      <c r="CA49" s="22">
        <f>IF(ISNUMBER(VLOOKUP($C49,'stpl port max capa'!$A$1:$Q$500,14,0)),VLOOKUP($C49,'stpl port max capa'!$A$1:$Q$500,14,0),0)</f>
        <v>0</v>
      </c>
      <c r="CB49" s="22">
        <f>IF(ISNUMBER(VLOOKUP($C49,'stpl port max capa'!$A$1:$Q$500,15,0)),VLOOKUP($C49,'stpl port max capa'!$A$1:$Q$500,15,0),0)</f>
        <v>0</v>
      </c>
      <c r="CC49" s="22">
        <f>IF(ISNUMBER(VLOOKUP($C49,'stpl port max capa'!$A$1:$Q$500,16,0)),VLOOKUP($C49,'stpl port max capa'!$A$1:$Q$500,16,0),0)</f>
        <v>0</v>
      </c>
      <c r="CD49" s="22">
        <f>IF(ISNUMBER(VLOOKUP($C49,'stpl port max capa'!$A$1:$Q$500,17,0)),VLOOKUP($C49,'stpl port max capa'!$A$1:$Q$500,17,0),0)</f>
        <v>0</v>
      </c>
    </row>
    <row r="50" spans="1:82" customFormat="1">
      <c r="A50">
        <v>50</v>
      </c>
      <c r="B50" t="s">
        <v>151</v>
      </c>
      <c r="C50" t="s">
        <v>152</v>
      </c>
      <c r="D50" s="15"/>
      <c r="E50" s="15">
        <f t="shared" si="1"/>
        <v>0</v>
      </c>
      <c r="F50" s="16" t="s">
        <v>2988</v>
      </c>
      <c r="G50" t="s">
        <v>973</v>
      </c>
      <c r="H50" t="s">
        <v>975</v>
      </c>
      <c r="I50" t="e">
        <v>#N/A</v>
      </c>
      <c r="J50" t="s">
        <v>153</v>
      </c>
      <c r="K50" s="1">
        <v>32.194896224374801</v>
      </c>
      <c r="L50" s="1">
        <v>119.259676276962</v>
      </c>
      <c r="M50" s="1" t="str">
        <f>VLOOKUP($F50,'[1]capi for highway network'!$D$1:$L$36,3,0)</f>
        <v>capi Jiangsu</v>
      </c>
      <c r="N50" s="1">
        <f>VLOOKUP($F50,'[1]capi for highway network'!$D$1:$L$36,7,0)</f>
        <v>32.060254999999998</v>
      </c>
      <c r="O50" s="1">
        <f>VLOOKUP($F50,'[1]capi for highway network'!$D$1:$L$36,8,0)</f>
        <v>118.79687699999999</v>
      </c>
      <c r="P50" s="13">
        <f t="shared" si="2"/>
        <v>0.30298799999999998</v>
      </c>
      <c r="Q50" s="13">
        <f t="shared" si="3"/>
        <v>0.30298799999999998</v>
      </c>
      <c r="R50" s="13">
        <f t="shared" si="4"/>
        <v>0.30298799999999998</v>
      </c>
      <c r="S50" s="13">
        <f t="shared" si="5"/>
        <v>0.30298799999999998</v>
      </c>
      <c r="T50" s="13">
        <f t="shared" si="6"/>
        <v>0.60350800000000004</v>
      </c>
      <c r="U50" s="13">
        <f t="shared" si="7"/>
        <v>0.60350800000000004</v>
      </c>
      <c r="V50" s="13">
        <f t="shared" si="8"/>
        <v>0.60350800000000004</v>
      </c>
      <c r="W50" s="13">
        <f t="shared" si="9"/>
        <v>0.60350800000000004</v>
      </c>
      <c r="X50" s="13">
        <f t="shared" si="10"/>
        <v>0.60350800000000004</v>
      </c>
      <c r="Y50" s="13">
        <f t="shared" si="11"/>
        <v>0.60350800000000004</v>
      </c>
      <c r="Z50" s="13">
        <f t="shared" si="12"/>
        <v>0.60350800000000004</v>
      </c>
      <c r="AA50" s="13">
        <f t="shared" si="13"/>
        <v>0.60350800000000004</v>
      </c>
      <c r="AB50" s="13">
        <f t="shared" si="14"/>
        <v>0.60350800000000004</v>
      </c>
      <c r="AC50" s="13">
        <f t="shared" si="15"/>
        <v>0.60350800000000004</v>
      </c>
      <c r="AD50" s="13">
        <f t="shared" si="16"/>
        <v>0.60350800000000004</v>
      </c>
      <c r="AE50" s="13">
        <f t="shared" si="17"/>
        <v>0.60350800000000004</v>
      </c>
      <c r="AF50">
        <f t="shared" si="18"/>
        <v>1</v>
      </c>
      <c r="AI50" s="26">
        <f>IF(ISNUMBER(VLOOKUP($B50,'kpler max capa'!$A$1:$Q$263,2,0)),VLOOKUP($B50,'kpler max capa'!$A$1:$Q$263,2,0),0)</f>
        <v>0.30298799999999998</v>
      </c>
      <c r="AJ50" s="26">
        <f>IF(ISNUMBER(VLOOKUP($B50,'kpler max capa'!$A$1:$Q$263,3,0)),VLOOKUP($B50,'kpler max capa'!$A$1:$Q$263,3,0),0)</f>
        <v>0.30298799999999998</v>
      </c>
      <c r="AK50" s="26">
        <f>IF(ISNUMBER(VLOOKUP($B50,'kpler max capa'!$A$1:$Q$263,4,0)),VLOOKUP($B50,'kpler max capa'!$A$1:$Q$263,4,0),0)</f>
        <v>0.30298799999999998</v>
      </c>
      <c r="AL50" s="26">
        <f>IF(ISNUMBER(VLOOKUP($B50,'kpler max capa'!$A$1:$Q$263,5,0)),VLOOKUP($B50,'kpler max capa'!$A$1:$Q$263,5,0),0)</f>
        <v>0.30298799999999998</v>
      </c>
      <c r="AM50" s="26">
        <f>IF(ISNUMBER(VLOOKUP($B50,'kpler max capa'!$A$1:$Q$263,6,0)),VLOOKUP($B50,'kpler max capa'!$A$1:$Q$263,6,0),0)</f>
        <v>0.60350800000000004</v>
      </c>
      <c r="AN50" s="26">
        <f>IF(ISNUMBER(VLOOKUP($B50,'kpler max capa'!$A$1:$Q$263,7,0)),VLOOKUP($B50,'kpler max capa'!$A$1:$Q$263,7,0),0)</f>
        <v>0.60350800000000004</v>
      </c>
      <c r="AO50" s="26">
        <f>IF(ISNUMBER(VLOOKUP($B50,'kpler max capa'!$A$1:$Q$263,8,0)),VLOOKUP($B50,'kpler max capa'!$A$1:$Q$263,8,0),0)</f>
        <v>0.60350800000000004</v>
      </c>
      <c r="AP50" s="26">
        <f>IF(ISNUMBER(VLOOKUP($B50,'kpler max capa'!$A$1:$Q$263,8,0)),VLOOKUP($B50,'kpler max capa'!$A$1:$Q$263,9,0),0)</f>
        <v>0.60350800000000004</v>
      </c>
      <c r="AQ50" s="26">
        <f>IF(ISNUMBER(VLOOKUP($B50,'kpler max capa'!$A$1:$Q$263,8,0)),VLOOKUP($B50,'kpler max capa'!$A$1:$Q$263,10,0),0)</f>
        <v>0.60350800000000004</v>
      </c>
      <c r="AR50" s="26">
        <f>IF(ISNUMBER(VLOOKUP($B50,'kpler max capa'!$A$1:$Q$263,8,0)),VLOOKUP($B50,'kpler max capa'!$A$1:$Q$263,11,0),0)</f>
        <v>0.60350800000000004</v>
      </c>
      <c r="AS50" s="26">
        <f>IF(ISNUMBER(VLOOKUP($B50,'kpler max capa'!$A$1:$Q$263,9,0)),VLOOKUP($B50,'kpler max capa'!$A$1:$Q$263,12,0),0)</f>
        <v>0.60350800000000004</v>
      </c>
      <c r="AT50" s="26">
        <f>IF(ISNUMBER(VLOOKUP($B50,'kpler max capa'!$A$1:$Q$263,9,0)),VLOOKUP($B50,'kpler max capa'!$A$1:$Q$263,13,0),0)</f>
        <v>0.60350800000000004</v>
      </c>
      <c r="AU50" s="26">
        <f>IF(ISNUMBER(VLOOKUP($B50,'kpler max capa'!$A$1:$Q$263,9,0)),VLOOKUP($B50,'kpler max capa'!$A$1:$Q$263,14,0),0)</f>
        <v>0.60350800000000004</v>
      </c>
      <c r="AV50" s="26">
        <f>IF(ISNUMBER(VLOOKUP($B50,'kpler max capa'!$A$1:$Q$263,9,0)),VLOOKUP($B50,'kpler max capa'!$A$1:$Q$263,15,0),0)</f>
        <v>0.60350800000000004</v>
      </c>
      <c r="AW50" s="26">
        <f>IF(ISNUMBER(VLOOKUP($B50,'kpler max capa'!$A$1:$Q$263,9,0)),VLOOKUP($B50,'kpler max capa'!$A$1:$Q$263,16,0),0)</f>
        <v>0.60350800000000004</v>
      </c>
      <c r="AX50" s="26">
        <f>IF(ISNUMBER(VLOOKUP($B50,'kpler max capa'!$A$1:$Q$263,10,0)),VLOOKUP($B50,'kpler max capa'!$A$1:$Q$263,17,0),0)</f>
        <v>0.60350800000000004</v>
      </c>
      <c r="AY50" s="24">
        <f>IF(ISNUMBER(VLOOKUP($C50,'pp port max capa'!$A$1:$Q$500,2,0)),VLOOKUP($C50,'pp port max capa'!$A$1:$Q$500,2,0),0)</f>
        <v>0</v>
      </c>
      <c r="AZ50" s="24">
        <f>IF(ISNUMBER(VLOOKUP($C50,'pp port max capa'!$A$1:$Q$500,3,0)),VLOOKUP($C50,'pp port max capa'!$A$1:$Q$500,3,0),0)</f>
        <v>0</v>
      </c>
      <c r="BA50" s="24">
        <f>IF(ISNUMBER(VLOOKUP($C50,'pp port max capa'!$A$1:$Q$500,4,0)),VLOOKUP($C50,'pp port max capa'!$A$1:$Q$500,4,0),0)</f>
        <v>0</v>
      </c>
      <c r="BB50" s="24">
        <f>IF(ISNUMBER(VLOOKUP($C50,'pp port max capa'!$A$1:$Q$500,5,0)),VLOOKUP($C50,'pp port max capa'!$A$1:$Q$500,5,0),0)</f>
        <v>0</v>
      </c>
      <c r="BC50" s="24">
        <f>IF(ISNUMBER(VLOOKUP($C50,'pp port max capa'!$A$1:$Q$500,6,0)),VLOOKUP($C50,'pp port max capa'!$A$1:$Q$500,6,0),0)</f>
        <v>0</v>
      </c>
      <c r="BD50" s="24">
        <f>IF(ISNUMBER(VLOOKUP($C50,'pp port max capa'!$A$1:$Q$500,7,0)),VLOOKUP($C50,'pp port max capa'!$A$1:$Q$500,7,0),0)</f>
        <v>0</v>
      </c>
      <c r="BE50" s="24">
        <f>IF(ISNUMBER(VLOOKUP($C50,'pp port max capa'!$A$1:$Q$500,8,0)),VLOOKUP($C50,'pp port max capa'!$A$1:$Q$500,8,0),0)</f>
        <v>0</v>
      </c>
      <c r="BF50" s="24">
        <f>IF(ISNUMBER(VLOOKUP($C50,'pp port max capa'!$A$1:$Q$500,9,0)),VLOOKUP($C50,'pp port max capa'!$A$1:$Q$500,9,0),0)</f>
        <v>0</v>
      </c>
      <c r="BG50" s="24">
        <f>IF(ISNUMBER(VLOOKUP($C50,'pp port max capa'!$A$1:$Q$500,10,0)),VLOOKUP($C50,'pp port max capa'!$A$1:$Q$500,10,0),0)</f>
        <v>0</v>
      </c>
      <c r="BH50" s="24">
        <f>IF(ISNUMBER(VLOOKUP($C50,'pp port max capa'!$A$1:$Q$500,11,0)),VLOOKUP($C50,'pp port max capa'!$A$1:$Q$500,11,0),0)</f>
        <v>0</v>
      </c>
      <c r="BI50" s="24">
        <f>IF(ISNUMBER(VLOOKUP($C50,'pp port max capa'!$A$1:$Q$500,12,0)),VLOOKUP($C50,'pp port max capa'!$A$1:$Q$500,12,0),0)</f>
        <v>0</v>
      </c>
      <c r="BJ50" s="24">
        <f>IF(ISNUMBER(VLOOKUP($C50,'pp port max capa'!$A$1:$Q$500,13,0)),VLOOKUP($C50,'pp port max capa'!$A$1:$Q$500,13,0),0)</f>
        <v>0</v>
      </c>
      <c r="BK50" s="24">
        <f>IF(ISNUMBER(VLOOKUP($C50,'pp port max capa'!$A$1:$Q$500,14,0)),VLOOKUP($C50,'pp port max capa'!$A$1:$Q$500,14,0),0)</f>
        <v>0</v>
      </c>
      <c r="BL50" s="24">
        <f>IF(ISNUMBER(VLOOKUP($C50,'pp port max capa'!$A$1:$Q$500,15,0)),VLOOKUP($C50,'pp port max capa'!$A$1:$Q$500,15,0),0)</f>
        <v>0</v>
      </c>
      <c r="BM50" s="24">
        <f>IF(ISNUMBER(VLOOKUP($C50,'pp port max capa'!$A$1:$Q$500,16,0)),VLOOKUP($C50,'pp port max capa'!$A$1:$Q$500,16,0),0)</f>
        <v>0</v>
      </c>
      <c r="BN50" s="24">
        <f>IF(ISNUMBER(VLOOKUP($C50,'pp port max capa'!$A$1:$Q$500,17,0)),VLOOKUP($C50,'pp port max capa'!$A$1:$Q$500,17,0),0)</f>
        <v>0</v>
      </c>
      <c r="BO50" s="22">
        <f>IF(ISNUMBER(VLOOKUP($C50,'stpl port max capa'!$A$1:$Q$500,2,0)),VLOOKUP($C50,'stpl port max capa'!$A$1:$Q$500,2,0),0)</f>
        <v>0</v>
      </c>
      <c r="BP50" s="22">
        <f>IF(ISNUMBER(VLOOKUP($C50,'stpl port max capa'!$A$1:$Q$500,3,0)),VLOOKUP($C50,'stpl port max capa'!$A$1:$Q$500,3,0),0)</f>
        <v>0</v>
      </c>
      <c r="BQ50" s="22">
        <f>IF(ISNUMBER(VLOOKUP($C50,'stpl port max capa'!$A$1:$Q$500,4,0)),VLOOKUP($C50,'stpl port max capa'!$A$1:$Q$500,4,0),0)</f>
        <v>0</v>
      </c>
      <c r="BR50" s="22">
        <f>IF(ISNUMBER(VLOOKUP($C50,'stpl port max capa'!$A$1:$Q$500,5,0)),VLOOKUP($C50,'stpl port max capa'!$A$1:$Q$500,5,0),0)</f>
        <v>0</v>
      </c>
      <c r="BS50" s="22">
        <f>IF(ISNUMBER(VLOOKUP($C50,'stpl port max capa'!$A$1:$Q$500,6,0)),VLOOKUP($C50,'stpl port max capa'!$A$1:$Q$500,6,0),0)</f>
        <v>0</v>
      </c>
      <c r="BT50" s="22">
        <f>IF(ISNUMBER(VLOOKUP($C50,'stpl port max capa'!$A$1:$Q$500,7,0)),VLOOKUP($C50,'stpl port max capa'!$A$1:$Q$500,7,0),0)</f>
        <v>0</v>
      </c>
      <c r="BU50" s="22">
        <f>IF(ISNUMBER(VLOOKUP($C50,'stpl port max capa'!$A$1:$Q$500,8,0)),VLOOKUP($C50,'stpl port max capa'!$A$1:$Q$500,8,0),0)</f>
        <v>0</v>
      </c>
      <c r="BV50" s="22">
        <f>IF(ISNUMBER(VLOOKUP($C50,'stpl port max capa'!$A$1:$Q$500,9,0)),VLOOKUP($C50,'stpl port max capa'!$A$1:$Q$500,9,0),0)</f>
        <v>0</v>
      </c>
      <c r="BW50" s="22">
        <f>IF(ISNUMBER(VLOOKUP($C50,'stpl port max capa'!$A$1:$Q$500,10,0)),VLOOKUP($C50,'stpl port max capa'!$A$1:$Q$500,10,0),0)</f>
        <v>0</v>
      </c>
      <c r="BX50" s="22">
        <f>IF(ISNUMBER(VLOOKUP($C50,'stpl port max capa'!$A$1:$Q$500,11,0)),VLOOKUP($C50,'stpl port max capa'!$A$1:$Q$500,11,0),0)</f>
        <v>0</v>
      </c>
      <c r="BY50" s="22">
        <f>IF(ISNUMBER(VLOOKUP($C50,'stpl port max capa'!$A$1:$Q$500,12,0)),VLOOKUP($C50,'stpl port max capa'!$A$1:$Q$500,12,0),0)</f>
        <v>0</v>
      </c>
      <c r="BZ50" s="22">
        <f>IF(ISNUMBER(VLOOKUP($C50,'stpl port max capa'!$A$1:$Q$500,13,0)),VLOOKUP($C50,'stpl port max capa'!$A$1:$Q$500,13,0),0)</f>
        <v>0</v>
      </c>
      <c r="CA50" s="22">
        <f>IF(ISNUMBER(VLOOKUP($C50,'stpl port max capa'!$A$1:$Q$500,14,0)),VLOOKUP($C50,'stpl port max capa'!$A$1:$Q$500,14,0),0)</f>
        <v>0</v>
      </c>
      <c r="CB50" s="22">
        <f>IF(ISNUMBER(VLOOKUP($C50,'stpl port max capa'!$A$1:$Q$500,15,0)),VLOOKUP($C50,'stpl port max capa'!$A$1:$Q$500,15,0),0)</f>
        <v>0</v>
      </c>
      <c r="CC50" s="22">
        <f>IF(ISNUMBER(VLOOKUP($C50,'stpl port max capa'!$A$1:$Q$500,16,0)),VLOOKUP($C50,'stpl port max capa'!$A$1:$Q$500,16,0),0)</f>
        <v>0</v>
      </c>
      <c r="CD50" s="22">
        <f>IF(ISNUMBER(VLOOKUP($C50,'stpl port max capa'!$A$1:$Q$500,17,0)),VLOOKUP($C50,'stpl port max capa'!$A$1:$Q$500,17,0),0)</f>
        <v>0</v>
      </c>
    </row>
    <row r="51" spans="1:82" customFormat="1">
      <c r="A51">
        <v>51</v>
      </c>
      <c r="B51" t="s">
        <v>154</v>
      </c>
      <c r="C51" t="s">
        <v>155</v>
      </c>
      <c r="D51" s="15"/>
      <c r="E51" s="15">
        <f t="shared" si="1"/>
        <v>0</v>
      </c>
      <c r="F51" s="16" t="s">
        <v>2990</v>
      </c>
      <c r="G51" t="s">
        <v>972</v>
      </c>
      <c r="H51" t="s">
        <v>975</v>
      </c>
      <c r="I51" t="e">
        <v>#N/A</v>
      </c>
      <c r="J51" t="s">
        <v>156</v>
      </c>
      <c r="K51" s="1">
        <v>23.2218194476497</v>
      </c>
      <c r="L51" s="1">
        <v>116.777109882346</v>
      </c>
      <c r="M51" s="1" t="str">
        <f>VLOOKUP($F51,'[1]capi for highway network'!$D$1:$L$36,3,0)</f>
        <v>capi Guangdong</v>
      </c>
      <c r="N51" s="1">
        <f>VLOOKUP($F51,'[1]capi for highway network'!$D$1:$L$36,7,0)</f>
        <v>23.129110000000001</v>
      </c>
      <c r="O51" s="1">
        <f>VLOOKUP($F51,'[1]capi for highway network'!$D$1:$L$36,8,0)</f>
        <v>113.264385</v>
      </c>
      <c r="P51" s="13">
        <f t="shared" si="2"/>
        <v>0</v>
      </c>
      <c r="Q51" s="13">
        <f t="shared" si="3"/>
        <v>0</v>
      </c>
      <c r="R51" s="13">
        <f t="shared" si="4"/>
        <v>0</v>
      </c>
      <c r="S51" s="13">
        <f t="shared" si="5"/>
        <v>0</v>
      </c>
      <c r="T51" s="13">
        <f t="shared" si="6"/>
        <v>0</v>
      </c>
      <c r="U51" s="13">
        <f t="shared" si="7"/>
        <v>0.85377599999999998</v>
      </c>
      <c r="V51" s="13">
        <f t="shared" si="8"/>
        <v>0.85377599999999998</v>
      </c>
      <c r="W51" s="13">
        <f t="shared" si="9"/>
        <v>0.85377599999999998</v>
      </c>
      <c r="X51" s="13">
        <f t="shared" si="10"/>
        <v>0.85377599999999998</v>
      </c>
      <c r="Y51" s="13">
        <f t="shared" si="11"/>
        <v>0.85377599999999998</v>
      </c>
      <c r="Z51" s="13">
        <f t="shared" si="12"/>
        <v>0.85377599999999998</v>
      </c>
      <c r="AA51" s="13">
        <f t="shared" si="13"/>
        <v>0.85377599999999998</v>
      </c>
      <c r="AB51" s="13">
        <f t="shared" si="14"/>
        <v>0.85377599999999998</v>
      </c>
      <c r="AC51" s="13">
        <f t="shared" si="15"/>
        <v>0.85377599999999998</v>
      </c>
      <c r="AD51" s="13">
        <f t="shared" si="16"/>
        <v>0.85377599999999998</v>
      </c>
      <c r="AE51" s="13">
        <f t="shared" si="17"/>
        <v>0.85377599999999998</v>
      </c>
      <c r="AF51">
        <f t="shared" si="18"/>
        <v>1</v>
      </c>
      <c r="AI51" s="26">
        <f>IF(ISNUMBER(VLOOKUP($B51,'kpler max capa'!$A$1:$Q$263,2,0)),VLOOKUP($B51,'kpler max capa'!$A$1:$Q$263,2,0),0)</f>
        <v>0</v>
      </c>
      <c r="AJ51" s="26">
        <f>IF(ISNUMBER(VLOOKUP($B51,'kpler max capa'!$A$1:$Q$263,3,0)),VLOOKUP($B51,'kpler max capa'!$A$1:$Q$263,3,0),0)</f>
        <v>0</v>
      </c>
      <c r="AK51" s="26">
        <f>IF(ISNUMBER(VLOOKUP($B51,'kpler max capa'!$A$1:$Q$263,4,0)),VLOOKUP($B51,'kpler max capa'!$A$1:$Q$263,4,0),0)</f>
        <v>0</v>
      </c>
      <c r="AL51" s="26">
        <f>IF(ISNUMBER(VLOOKUP($B51,'kpler max capa'!$A$1:$Q$263,5,0)),VLOOKUP($B51,'kpler max capa'!$A$1:$Q$263,5,0),0)</f>
        <v>0</v>
      </c>
      <c r="AM51" s="26">
        <f>IF(ISNUMBER(VLOOKUP($B51,'kpler max capa'!$A$1:$Q$263,6,0)),VLOOKUP($B51,'kpler max capa'!$A$1:$Q$263,6,0),0)</f>
        <v>0</v>
      </c>
      <c r="AN51" s="26">
        <f>IF(ISNUMBER(VLOOKUP($B51,'kpler max capa'!$A$1:$Q$263,7,0)),VLOOKUP($B51,'kpler max capa'!$A$1:$Q$263,7,0),0)</f>
        <v>0.85377599999999998</v>
      </c>
      <c r="AO51" s="26">
        <f>IF(ISNUMBER(VLOOKUP($B51,'kpler max capa'!$A$1:$Q$263,8,0)),VLOOKUP($B51,'kpler max capa'!$A$1:$Q$263,8,0),0)</f>
        <v>0.85377599999999998</v>
      </c>
      <c r="AP51" s="26">
        <f>IF(ISNUMBER(VLOOKUP($B51,'kpler max capa'!$A$1:$Q$263,8,0)),VLOOKUP($B51,'kpler max capa'!$A$1:$Q$263,9,0),0)</f>
        <v>0.85377599999999998</v>
      </c>
      <c r="AQ51" s="26">
        <f>IF(ISNUMBER(VLOOKUP($B51,'kpler max capa'!$A$1:$Q$263,8,0)),VLOOKUP($B51,'kpler max capa'!$A$1:$Q$263,10,0),0)</f>
        <v>0.85377599999999998</v>
      </c>
      <c r="AR51" s="26">
        <f>IF(ISNUMBER(VLOOKUP($B51,'kpler max capa'!$A$1:$Q$263,8,0)),VLOOKUP($B51,'kpler max capa'!$A$1:$Q$263,11,0),0)</f>
        <v>0.85377599999999998</v>
      </c>
      <c r="AS51" s="26">
        <f>IF(ISNUMBER(VLOOKUP($B51,'kpler max capa'!$A$1:$Q$263,9,0)),VLOOKUP($B51,'kpler max capa'!$A$1:$Q$263,12,0),0)</f>
        <v>0.85377599999999998</v>
      </c>
      <c r="AT51" s="26">
        <f>IF(ISNUMBER(VLOOKUP($B51,'kpler max capa'!$A$1:$Q$263,9,0)),VLOOKUP($B51,'kpler max capa'!$A$1:$Q$263,13,0),0)</f>
        <v>0.85377599999999998</v>
      </c>
      <c r="AU51" s="26">
        <f>IF(ISNUMBER(VLOOKUP($B51,'kpler max capa'!$A$1:$Q$263,9,0)),VLOOKUP($B51,'kpler max capa'!$A$1:$Q$263,14,0),0)</f>
        <v>0.85377599999999998</v>
      </c>
      <c r="AV51" s="26">
        <f>IF(ISNUMBER(VLOOKUP($B51,'kpler max capa'!$A$1:$Q$263,9,0)),VLOOKUP($B51,'kpler max capa'!$A$1:$Q$263,15,0),0)</f>
        <v>0.85377599999999998</v>
      </c>
      <c r="AW51" s="26">
        <f>IF(ISNUMBER(VLOOKUP($B51,'kpler max capa'!$A$1:$Q$263,9,0)),VLOOKUP($B51,'kpler max capa'!$A$1:$Q$263,16,0),0)</f>
        <v>0.85377599999999998</v>
      </c>
      <c r="AX51" s="26">
        <f>IF(ISNUMBER(VLOOKUP($B51,'kpler max capa'!$A$1:$Q$263,10,0)),VLOOKUP($B51,'kpler max capa'!$A$1:$Q$263,17,0),0)</f>
        <v>0.85377599999999998</v>
      </c>
      <c r="AY51" s="24">
        <f>IF(ISNUMBER(VLOOKUP($C51,'pp port max capa'!$A$1:$Q$500,2,0)),VLOOKUP($C51,'pp port max capa'!$A$1:$Q$500,2,0),0)</f>
        <v>0</v>
      </c>
      <c r="AZ51" s="24">
        <f>IF(ISNUMBER(VLOOKUP($C51,'pp port max capa'!$A$1:$Q$500,3,0)),VLOOKUP($C51,'pp port max capa'!$A$1:$Q$500,3,0),0)</f>
        <v>0</v>
      </c>
      <c r="BA51" s="24">
        <f>IF(ISNUMBER(VLOOKUP($C51,'pp port max capa'!$A$1:$Q$500,4,0)),VLOOKUP($C51,'pp port max capa'!$A$1:$Q$500,4,0),0)</f>
        <v>0</v>
      </c>
      <c r="BB51" s="24">
        <f>IF(ISNUMBER(VLOOKUP($C51,'pp port max capa'!$A$1:$Q$500,5,0)),VLOOKUP($C51,'pp port max capa'!$A$1:$Q$500,5,0),0)</f>
        <v>0</v>
      </c>
      <c r="BC51" s="24">
        <f>IF(ISNUMBER(VLOOKUP($C51,'pp port max capa'!$A$1:$Q$500,6,0)),VLOOKUP($C51,'pp port max capa'!$A$1:$Q$500,6,0),0)</f>
        <v>0</v>
      </c>
      <c r="BD51" s="24">
        <f>IF(ISNUMBER(VLOOKUP($C51,'pp port max capa'!$A$1:$Q$500,7,0)),VLOOKUP($C51,'pp port max capa'!$A$1:$Q$500,7,0),0)</f>
        <v>0</v>
      </c>
      <c r="BE51" s="24">
        <f>IF(ISNUMBER(VLOOKUP($C51,'pp port max capa'!$A$1:$Q$500,8,0)),VLOOKUP($C51,'pp port max capa'!$A$1:$Q$500,8,0),0)</f>
        <v>0</v>
      </c>
      <c r="BF51" s="24">
        <f>IF(ISNUMBER(VLOOKUP($C51,'pp port max capa'!$A$1:$Q$500,9,0)),VLOOKUP($C51,'pp port max capa'!$A$1:$Q$500,9,0),0)</f>
        <v>0</v>
      </c>
      <c r="BG51" s="24">
        <f>IF(ISNUMBER(VLOOKUP($C51,'pp port max capa'!$A$1:$Q$500,10,0)),VLOOKUP($C51,'pp port max capa'!$A$1:$Q$500,10,0),0)</f>
        <v>0</v>
      </c>
      <c r="BH51" s="24">
        <f>IF(ISNUMBER(VLOOKUP($C51,'pp port max capa'!$A$1:$Q$500,11,0)),VLOOKUP($C51,'pp port max capa'!$A$1:$Q$500,11,0),0)</f>
        <v>0</v>
      </c>
      <c r="BI51" s="24">
        <f>IF(ISNUMBER(VLOOKUP($C51,'pp port max capa'!$A$1:$Q$500,12,0)),VLOOKUP($C51,'pp port max capa'!$A$1:$Q$500,12,0),0)</f>
        <v>0</v>
      </c>
      <c r="BJ51" s="24">
        <f>IF(ISNUMBER(VLOOKUP($C51,'pp port max capa'!$A$1:$Q$500,13,0)),VLOOKUP($C51,'pp port max capa'!$A$1:$Q$500,13,0),0)</f>
        <v>0</v>
      </c>
      <c r="BK51" s="24">
        <f>IF(ISNUMBER(VLOOKUP($C51,'pp port max capa'!$A$1:$Q$500,14,0)),VLOOKUP($C51,'pp port max capa'!$A$1:$Q$500,14,0),0)</f>
        <v>0</v>
      </c>
      <c r="BL51" s="24">
        <f>IF(ISNUMBER(VLOOKUP($C51,'pp port max capa'!$A$1:$Q$500,15,0)),VLOOKUP($C51,'pp port max capa'!$A$1:$Q$500,15,0),0)</f>
        <v>0</v>
      </c>
      <c r="BM51" s="24">
        <f>IF(ISNUMBER(VLOOKUP($C51,'pp port max capa'!$A$1:$Q$500,16,0)),VLOOKUP($C51,'pp port max capa'!$A$1:$Q$500,16,0),0)</f>
        <v>0</v>
      </c>
      <c r="BN51" s="24">
        <f>IF(ISNUMBER(VLOOKUP($C51,'pp port max capa'!$A$1:$Q$500,17,0)),VLOOKUP($C51,'pp port max capa'!$A$1:$Q$500,17,0),0)</f>
        <v>0</v>
      </c>
      <c r="BO51" s="22">
        <f>IF(ISNUMBER(VLOOKUP($C51,'stpl port max capa'!$A$1:$Q$500,2,0)),VLOOKUP($C51,'stpl port max capa'!$A$1:$Q$500,2,0),0)</f>
        <v>0</v>
      </c>
      <c r="BP51" s="22">
        <f>IF(ISNUMBER(VLOOKUP($C51,'stpl port max capa'!$A$1:$Q$500,3,0)),VLOOKUP($C51,'stpl port max capa'!$A$1:$Q$500,3,0),0)</f>
        <v>0</v>
      </c>
      <c r="BQ51" s="22">
        <f>IF(ISNUMBER(VLOOKUP($C51,'stpl port max capa'!$A$1:$Q$500,4,0)),VLOOKUP($C51,'stpl port max capa'!$A$1:$Q$500,4,0),0)</f>
        <v>0</v>
      </c>
      <c r="BR51" s="22">
        <f>IF(ISNUMBER(VLOOKUP($C51,'stpl port max capa'!$A$1:$Q$500,5,0)),VLOOKUP($C51,'stpl port max capa'!$A$1:$Q$500,5,0),0)</f>
        <v>0</v>
      </c>
      <c r="BS51" s="22">
        <f>IF(ISNUMBER(VLOOKUP($C51,'stpl port max capa'!$A$1:$Q$500,6,0)),VLOOKUP($C51,'stpl port max capa'!$A$1:$Q$500,6,0),0)</f>
        <v>0</v>
      </c>
      <c r="BT51" s="22">
        <f>IF(ISNUMBER(VLOOKUP($C51,'stpl port max capa'!$A$1:$Q$500,7,0)),VLOOKUP($C51,'stpl port max capa'!$A$1:$Q$500,7,0),0)</f>
        <v>0</v>
      </c>
      <c r="BU51" s="22">
        <f>IF(ISNUMBER(VLOOKUP($C51,'stpl port max capa'!$A$1:$Q$500,8,0)),VLOOKUP($C51,'stpl port max capa'!$A$1:$Q$500,8,0),0)</f>
        <v>0</v>
      </c>
      <c r="BV51" s="22">
        <f>IF(ISNUMBER(VLOOKUP($C51,'stpl port max capa'!$A$1:$Q$500,9,0)),VLOOKUP($C51,'stpl port max capa'!$A$1:$Q$500,9,0),0)</f>
        <v>0</v>
      </c>
      <c r="BW51" s="22">
        <f>IF(ISNUMBER(VLOOKUP($C51,'stpl port max capa'!$A$1:$Q$500,10,0)),VLOOKUP($C51,'stpl port max capa'!$A$1:$Q$500,10,0),0)</f>
        <v>0</v>
      </c>
      <c r="BX51" s="22">
        <f>IF(ISNUMBER(VLOOKUP($C51,'stpl port max capa'!$A$1:$Q$500,11,0)),VLOOKUP($C51,'stpl port max capa'!$A$1:$Q$500,11,0),0)</f>
        <v>0</v>
      </c>
      <c r="BY51" s="22">
        <f>IF(ISNUMBER(VLOOKUP($C51,'stpl port max capa'!$A$1:$Q$500,12,0)),VLOOKUP($C51,'stpl port max capa'!$A$1:$Q$500,12,0),0)</f>
        <v>0</v>
      </c>
      <c r="BZ51" s="22">
        <f>IF(ISNUMBER(VLOOKUP($C51,'stpl port max capa'!$A$1:$Q$500,13,0)),VLOOKUP($C51,'stpl port max capa'!$A$1:$Q$500,13,0),0)</f>
        <v>0</v>
      </c>
      <c r="CA51" s="22">
        <f>IF(ISNUMBER(VLOOKUP($C51,'stpl port max capa'!$A$1:$Q$500,14,0)),VLOOKUP($C51,'stpl port max capa'!$A$1:$Q$500,14,0),0)</f>
        <v>0</v>
      </c>
      <c r="CB51" s="22">
        <f>IF(ISNUMBER(VLOOKUP($C51,'stpl port max capa'!$A$1:$Q$500,15,0)),VLOOKUP($C51,'stpl port max capa'!$A$1:$Q$500,15,0),0)</f>
        <v>0</v>
      </c>
      <c r="CC51" s="22">
        <f>IF(ISNUMBER(VLOOKUP($C51,'stpl port max capa'!$A$1:$Q$500,16,0)),VLOOKUP($C51,'stpl port max capa'!$A$1:$Q$500,16,0),0)</f>
        <v>0</v>
      </c>
      <c r="CD51" s="22">
        <f>IF(ISNUMBER(VLOOKUP($C51,'stpl port max capa'!$A$1:$Q$500,17,0)),VLOOKUP($C51,'stpl port max capa'!$A$1:$Q$500,17,0),0)</f>
        <v>0</v>
      </c>
    </row>
    <row r="52" spans="1:82" customFormat="1">
      <c r="A52">
        <v>52</v>
      </c>
      <c r="B52" t="s">
        <v>157</v>
      </c>
      <c r="C52" t="s">
        <v>158</v>
      </c>
      <c r="D52" s="15" t="s">
        <v>1211</v>
      </c>
      <c r="E52" s="15">
        <f t="shared" si="1"/>
        <v>1</v>
      </c>
      <c r="F52" s="16" t="s">
        <v>2972</v>
      </c>
      <c r="G52" t="s">
        <v>972</v>
      </c>
      <c r="H52" t="s">
        <v>992</v>
      </c>
      <c r="I52" t="s">
        <v>2943</v>
      </c>
      <c r="J52" t="s">
        <v>159</v>
      </c>
      <c r="K52" s="1">
        <v>21.960391321287499</v>
      </c>
      <c r="L52" s="1">
        <v>113.186251145447</v>
      </c>
      <c r="M52" s="1" t="str">
        <f>VLOOKUP($F52,'[1]capi for highway network'!$D$1:$L$36,3,0)</f>
        <v>capi Guangdong</v>
      </c>
      <c r="N52" s="1">
        <f>VLOOKUP($F52,'[1]capi for highway network'!$D$1:$L$36,7,0)</f>
        <v>23.129110000000001</v>
      </c>
      <c r="O52" s="1">
        <f>VLOOKUP($F52,'[1]capi for highway network'!$D$1:$L$36,8,0)</f>
        <v>113.264385</v>
      </c>
      <c r="P52" s="13">
        <f t="shared" si="2"/>
        <v>5.2088076664516123</v>
      </c>
      <c r="Q52" s="13">
        <f t="shared" si="3"/>
        <v>5.2088076664516123</v>
      </c>
      <c r="R52" s="13">
        <f t="shared" si="4"/>
        <v>5.2088076664516123</v>
      </c>
      <c r="S52" s="13">
        <f t="shared" si="5"/>
        <v>5.6452999999999998</v>
      </c>
      <c r="T52" s="13">
        <f t="shared" si="6"/>
        <v>6.3169440000000003</v>
      </c>
      <c r="U52" s="13">
        <f t="shared" si="7"/>
        <v>6.3169440000000003</v>
      </c>
      <c r="V52" s="13">
        <f t="shared" si="8"/>
        <v>6.3169440000000003</v>
      </c>
      <c r="W52" s="13">
        <f t="shared" si="9"/>
        <v>6.3169440000000003</v>
      </c>
      <c r="X52" s="13">
        <f t="shared" si="10"/>
        <v>6.3169440000000003</v>
      </c>
      <c r="Y52" s="13">
        <f t="shared" si="11"/>
        <v>6.3169440000000003</v>
      </c>
      <c r="Z52" s="13">
        <f t="shared" si="12"/>
        <v>6.3169440000000003</v>
      </c>
      <c r="AA52" s="13">
        <f t="shared" si="13"/>
        <v>6.3169440000000003</v>
      </c>
      <c r="AB52" s="13">
        <f t="shared" si="14"/>
        <v>6.3169440000000003</v>
      </c>
      <c r="AC52" s="13">
        <f t="shared" si="15"/>
        <v>6.3169440000000003</v>
      </c>
      <c r="AD52" s="13">
        <f t="shared" si="16"/>
        <v>6.3169440000000003</v>
      </c>
      <c r="AE52" s="13">
        <f t="shared" si="17"/>
        <v>6.3169440000000003</v>
      </c>
      <c r="AF52">
        <f t="shared" si="18"/>
        <v>1</v>
      </c>
      <c r="AI52" s="26">
        <f>IF(ISNUMBER(VLOOKUP($B52,'kpler max capa'!$A$1:$Q$263,2,0)),VLOOKUP($B52,'kpler max capa'!$A$1:$Q$263,2,0),0)</f>
        <v>3.391972</v>
      </c>
      <c r="AJ52" s="26">
        <f>IF(ISNUMBER(VLOOKUP($B52,'kpler max capa'!$A$1:$Q$263,3,0)),VLOOKUP($B52,'kpler max capa'!$A$1:$Q$263,3,0),0)</f>
        <v>3.391972</v>
      </c>
      <c r="AK52" s="26">
        <f>IF(ISNUMBER(VLOOKUP($B52,'kpler max capa'!$A$1:$Q$263,4,0)),VLOOKUP($B52,'kpler max capa'!$A$1:$Q$263,4,0),0)</f>
        <v>3.391972</v>
      </c>
      <c r="AL52" s="26">
        <f>IF(ISNUMBER(VLOOKUP($B52,'kpler max capa'!$A$1:$Q$263,5,0)),VLOOKUP($B52,'kpler max capa'!$A$1:$Q$263,5,0),0)</f>
        <v>5.6452999999999998</v>
      </c>
      <c r="AM52" s="26">
        <f>IF(ISNUMBER(VLOOKUP($B52,'kpler max capa'!$A$1:$Q$263,6,0)),VLOOKUP($B52,'kpler max capa'!$A$1:$Q$263,6,0),0)</f>
        <v>6.3169440000000003</v>
      </c>
      <c r="AN52" s="26">
        <f>IF(ISNUMBER(VLOOKUP($B52,'kpler max capa'!$A$1:$Q$263,7,0)),VLOOKUP($B52,'kpler max capa'!$A$1:$Q$263,7,0),0)</f>
        <v>6.3169440000000003</v>
      </c>
      <c r="AO52" s="26">
        <f>IF(ISNUMBER(VLOOKUP($B52,'kpler max capa'!$A$1:$Q$263,8,0)),VLOOKUP($B52,'kpler max capa'!$A$1:$Q$263,8,0),0)</f>
        <v>6.3169440000000003</v>
      </c>
      <c r="AP52" s="26">
        <f>IF(ISNUMBER(VLOOKUP($B52,'kpler max capa'!$A$1:$Q$263,8,0)),VLOOKUP($B52,'kpler max capa'!$A$1:$Q$263,9,0),0)</f>
        <v>6.3169440000000003</v>
      </c>
      <c r="AQ52" s="26">
        <f>IF(ISNUMBER(VLOOKUP($B52,'kpler max capa'!$A$1:$Q$263,8,0)),VLOOKUP($B52,'kpler max capa'!$A$1:$Q$263,10,0),0)</f>
        <v>6.3169440000000003</v>
      </c>
      <c r="AR52" s="26">
        <f>IF(ISNUMBER(VLOOKUP($B52,'kpler max capa'!$A$1:$Q$263,8,0)),VLOOKUP($B52,'kpler max capa'!$A$1:$Q$263,11,0),0)</f>
        <v>6.3169440000000003</v>
      </c>
      <c r="AS52" s="26">
        <f>IF(ISNUMBER(VLOOKUP($B52,'kpler max capa'!$A$1:$Q$263,9,0)),VLOOKUP($B52,'kpler max capa'!$A$1:$Q$263,12,0),0)</f>
        <v>6.3169440000000003</v>
      </c>
      <c r="AT52" s="26">
        <f>IF(ISNUMBER(VLOOKUP($B52,'kpler max capa'!$A$1:$Q$263,9,0)),VLOOKUP($B52,'kpler max capa'!$A$1:$Q$263,13,0),0)</f>
        <v>6.3169440000000003</v>
      </c>
      <c r="AU52" s="26">
        <f>IF(ISNUMBER(VLOOKUP($B52,'kpler max capa'!$A$1:$Q$263,9,0)),VLOOKUP($B52,'kpler max capa'!$A$1:$Q$263,14,0),0)</f>
        <v>6.3169440000000003</v>
      </c>
      <c r="AV52" s="26">
        <f>IF(ISNUMBER(VLOOKUP($B52,'kpler max capa'!$A$1:$Q$263,9,0)),VLOOKUP($B52,'kpler max capa'!$A$1:$Q$263,15,0),0)</f>
        <v>6.3169440000000003</v>
      </c>
      <c r="AW52" s="26">
        <f>IF(ISNUMBER(VLOOKUP($B52,'kpler max capa'!$A$1:$Q$263,9,0)),VLOOKUP($B52,'kpler max capa'!$A$1:$Q$263,16,0),0)</f>
        <v>6.3169440000000003</v>
      </c>
      <c r="AX52" s="26">
        <f>IF(ISNUMBER(VLOOKUP($B52,'kpler max capa'!$A$1:$Q$263,10,0)),VLOOKUP($B52,'kpler max capa'!$A$1:$Q$263,17,0),0)</f>
        <v>6.3169440000000003</v>
      </c>
      <c r="AY52" s="24">
        <f>IF(ISNUMBER(VLOOKUP($C52,'pp port max capa'!$A$1:$Q$500,2,0)),VLOOKUP($C52,'pp port max capa'!$A$1:$Q$500,2,0),0)</f>
        <v>5.2088076664516123</v>
      </c>
      <c r="AZ52" s="24">
        <f>IF(ISNUMBER(VLOOKUP($C52,'pp port max capa'!$A$1:$Q$500,3,0)),VLOOKUP($C52,'pp port max capa'!$A$1:$Q$500,3,0),0)</f>
        <v>5.2088076664516123</v>
      </c>
      <c r="BA52" s="24">
        <f>IF(ISNUMBER(VLOOKUP($C52,'pp port max capa'!$A$1:$Q$500,4,0)),VLOOKUP($C52,'pp port max capa'!$A$1:$Q$500,4,0),0)</f>
        <v>5.2088076664516123</v>
      </c>
      <c r="BB52" s="24">
        <f>IF(ISNUMBER(VLOOKUP($C52,'pp port max capa'!$A$1:$Q$500,5,0)),VLOOKUP($C52,'pp port max capa'!$A$1:$Q$500,5,0),0)</f>
        <v>5.2088076664516123</v>
      </c>
      <c r="BC52" s="24">
        <f>IF(ISNUMBER(VLOOKUP($C52,'pp port max capa'!$A$1:$Q$500,6,0)),VLOOKUP($C52,'pp port max capa'!$A$1:$Q$500,6,0),0)</f>
        <v>5.2088076664516123</v>
      </c>
      <c r="BD52" s="24">
        <f>IF(ISNUMBER(VLOOKUP($C52,'pp port max capa'!$A$1:$Q$500,7,0)),VLOOKUP($C52,'pp port max capa'!$A$1:$Q$500,7,0),0)</f>
        <v>5.2088076664516123</v>
      </c>
      <c r="BE52" s="24">
        <f>IF(ISNUMBER(VLOOKUP($C52,'pp port max capa'!$A$1:$Q$500,8,0)),VLOOKUP($C52,'pp port max capa'!$A$1:$Q$500,8,0),0)</f>
        <v>5.2088076664516123</v>
      </c>
      <c r="BF52" s="24">
        <f>IF(ISNUMBER(VLOOKUP($C52,'pp port max capa'!$A$1:$Q$500,9,0)),VLOOKUP($C52,'pp port max capa'!$A$1:$Q$500,9,0),0)</f>
        <v>5.2088076664516123</v>
      </c>
      <c r="BG52" s="24">
        <f>IF(ISNUMBER(VLOOKUP($C52,'pp port max capa'!$A$1:$Q$500,10,0)),VLOOKUP($C52,'pp port max capa'!$A$1:$Q$500,10,0),0)</f>
        <v>5.2088076664516123</v>
      </c>
      <c r="BH52" s="24">
        <f>IF(ISNUMBER(VLOOKUP($C52,'pp port max capa'!$A$1:$Q$500,11,0)),VLOOKUP($C52,'pp port max capa'!$A$1:$Q$500,11,0),0)</f>
        <v>5.2088076664516123</v>
      </c>
      <c r="BI52" s="24">
        <f>IF(ISNUMBER(VLOOKUP($C52,'pp port max capa'!$A$1:$Q$500,12,0)),VLOOKUP($C52,'pp port max capa'!$A$1:$Q$500,12,0),0)</f>
        <v>5.2088076664516123</v>
      </c>
      <c r="BJ52" s="24">
        <f>IF(ISNUMBER(VLOOKUP($C52,'pp port max capa'!$A$1:$Q$500,13,0)),VLOOKUP($C52,'pp port max capa'!$A$1:$Q$500,13,0),0)</f>
        <v>5.2088076664516123</v>
      </c>
      <c r="BK52" s="24">
        <f>IF(ISNUMBER(VLOOKUP($C52,'pp port max capa'!$A$1:$Q$500,14,0)),VLOOKUP($C52,'pp port max capa'!$A$1:$Q$500,14,0),0)</f>
        <v>5.2088076664516123</v>
      </c>
      <c r="BL52" s="24">
        <f>IF(ISNUMBER(VLOOKUP($C52,'pp port max capa'!$A$1:$Q$500,15,0)),VLOOKUP($C52,'pp port max capa'!$A$1:$Q$500,15,0),0)</f>
        <v>5.2088076664516123</v>
      </c>
      <c r="BM52" s="24">
        <f>IF(ISNUMBER(VLOOKUP($C52,'pp port max capa'!$A$1:$Q$500,16,0)),VLOOKUP($C52,'pp port max capa'!$A$1:$Q$500,16,0),0)</f>
        <v>5.2088076664516123</v>
      </c>
      <c r="BN52" s="24">
        <f>IF(ISNUMBER(VLOOKUP($C52,'pp port max capa'!$A$1:$Q$500,17,0)),VLOOKUP($C52,'pp port max capa'!$A$1:$Q$500,17,0),0)</f>
        <v>5.2088076664516123</v>
      </c>
      <c r="BO52" s="22">
        <f>IF(ISNUMBER(VLOOKUP($C52,'stpl port max capa'!$A$1:$Q$500,2,0)),VLOOKUP($C52,'stpl port max capa'!$A$1:$Q$500,2,0),0)</f>
        <v>0</v>
      </c>
      <c r="BP52" s="22">
        <f>IF(ISNUMBER(VLOOKUP($C52,'stpl port max capa'!$A$1:$Q$500,3,0)),VLOOKUP($C52,'stpl port max capa'!$A$1:$Q$500,3,0),0)</f>
        <v>0</v>
      </c>
      <c r="BQ52" s="22">
        <f>IF(ISNUMBER(VLOOKUP($C52,'stpl port max capa'!$A$1:$Q$500,4,0)),VLOOKUP($C52,'stpl port max capa'!$A$1:$Q$500,4,0),0)</f>
        <v>0</v>
      </c>
      <c r="BR52" s="22">
        <f>IF(ISNUMBER(VLOOKUP($C52,'stpl port max capa'!$A$1:$Q$500,5,0)),VLOOKUP($C52,'stpl port max capa'!$A$1:$Q$500,5,0),0)</f>
        <v>0</v>
      </c>
      <c r="BS52" s="22">
        <f>IF(ISNUMBER(VLOOKUP($C52,'stpl port max capa'!$A$1:$Q$500,6,0)),VLOOKUP($C52,'stpl port max capa'!$A$1:$Q$500,6,0),0)</f>
        <v>0</v>
      </c>
      <c r="BT52" s="22">
        <f>IF(ISNUMBER(VLOOKUP($C52,'stpl port max capa'!$A$1:$Q$500,7,0)),VLOOKUP($C52,'stpl port max capa'!$A$1:$Q$500,7,0),0)</f>
        <v>0</v>
      </c>
      <c r="BU52" s="22">
        <f>IF(ISNUMBER(VLOOKUP($C52,'stpl port max capa'!$A$1:$Q$500,8,0)),VLOOKUP($C52,'stpl port max capa'!$A$1:$Q$500,8,0),0)</f>
        <v>0</v>
      </c>
      <c r="BV52" s="22">
        <f>IF(ISNUMBER(VLOOKUP($C52,'stpl port max capa'!$A$1:$Q$500,9,0)),VLOOKUP($C52,'stpl port max capa'!$A$1:$Q$500,9,0),0)</f>
        <v>0</v>
      </c>
      <c r="BW52" s="22">
        <f>IF(ISNUMBER(VLOOKUP($C52,'stpl port max capa'!$A$1:$Q$500,10,0)),VLOOKUP($C52,'stpl port max capa'!$A$1:$Q$500,10,0),0)</f>
        <v>0</v>
      </c>
      <c r="BX52" s="22">
        <f>IF(ISNUMBER(VLOOKUP($C52,'stpl port max capa'!$A$1:$Q$500,11,0)),VLOOKUP($C52,'stpl port max capa'!$A$1:$Q$500,11,0),0)</f>
        <v>0</v>
      </c>
      <c r="BY52" s="22">
        <f>IF(ISNUMBER(VLOOKUP($C52,'stpl port max capa'!$A$1:$Q$500,12,0)),VLOOKUP($C52,'stpl port max capa'!$A$1:$Q$500,12,0),0)</f>
        <v>0</v>
      </c>
      <c r="BZ52" s="22">
        <f>IF(ISNUMBER(VLOOKUP($C52,'stpl port max capa'!$A$1:$Q$500,13,0)),VLOOKUP($C52,'stpl port max capa'!$A$1:$Q$500,13,0),0)</f>
        <v>0</v>
      </c>
      <c r="CA52" s="22">
        <f>IF(ISNUMBER(VLOOKUP($C52,'stpl port max capa'!$A$1:$Q$500,14,0)),VLOOKUP($C52,'stpl port max capa'!$A$1:$Q$500,14,0),0)</f>
        <v>0</v>
      </c>
      <c r="CB52" s="22">
        <f>IF(ISNUMBER(VLOOKUP($C52,'stpl port max capa'!$A$1:$Q$500,15,0)),VLOOKUP($C52,'stpl port max capa'!$A$1:$Q$500,15,0),0)</f>
        <v>0</v>
      </c>
      <c r="CC52" s="22">
        <f>IF(ISNUMBER(VLOOKUP($C52,'stpl port max capa'!$A$1:$Q$500,16,0)),VLOOKUP($C52,'stpl port max capa'!$A$1:$Q$500,16,0),0)</f>
        <v>0</v>
      </c>
      <c r="CD52" s="22">
        <f>IF(ISNUMBER(VLOOKUP($C52,'stpl port max capa'!$A$1:$Q$500,17,0)),VLOOKUP($C52,'stpl port max capa'!$A$1:$Q$500,17,0),0)</f>
        <v>0</v>
      </c>
    </row>
    <row r="53" spans="1:82" customFormat="1">
      <c r="A53">
        <v>53</v>
      </c>
      <c r="B53" t="s">
        <v>160</v>
      </c>
      <c r="C53" t="s">
        <v>161</v>
      </c>
      <c r="D53" s="15"/>
      <c r="E53" s="15">
        <f t="shared" si="1"/>
        <v>0</v>
      </c>
      <c r="F53" s="16" t="s">
        <v>2990</v>
      </c>
      <c r="G53" t="s">
        <v>972</v>
      </c>
      <c r="H53" t="s">
        <v>975</v>
      </c>
      <c r="I53" t="e">
        <v>#N/A</v>
      </c>
      <c r="J53" t="s">
        <v>162</v>
      </c>
      <c r="K53" s="1">
        <v>22.8037257863291</v>
      </c>
      <c r="L53" s="1">
        <v>113.584828523657</v>
      </c>
      <c r="M53" s="1" t="str">
        <f>VLOOKUP($F53,'[1]capi for highway network'!$D$1:$L$36,3,0)</f>
        <v>capi Guangdong</v>
      </c>
      <c r="N53" s="1">
        <f>VLOOKUP($F53,'[1]capi for highway network'!$D$1:$L$36,7,0)</f>
        <v>23.129110000000001</v>
      </c>
      <c r="O53" s="1">
        <f>VLOOKUP($F53,'[1]capi for highway network'!$D$1:$L$36,8,0)</f>
        <v>113.264385</v>
      </c>
      <c r="P53" s="13">
        <f t="shared" si="2"/>
        <v>0</v>
      </c>
      <c r="Q53" s="13">
        <f t="shared" si="3"/>
        <v>0</v>
      </c>
      <c r="R53" s="13">
        <f t="shared" si="4"/>
        <v>0</v>
      </c>
      <c r="S53" s="13">
        <f t="shared" si="5"/>
        <v>0</v>
      </c>
      <c r="T53" s="13">
        <f t="shared" si="6"/>
        <v>9.3371999999999997E-2</v>
      </c>
      <c r="U53" s="13">
        <f t="shared" si="7"/>
        <v>9.3371999999999997E-2</v>
      </c>
      <c r="V53" s="13">
        <f t="shared" si="8"/>
        <v>9.3371999999999997E-2</v>
      </c>
      <c r="W53" s="13">
        <f t="shared" si="9"/>
        <v>9.3371999999999997E-2</v>
      </c>
      <c r="X53" s="13">
        <f t="shared" si="10"/>
        <v>9.3371999999999997E-2</v>
      </c>
      <c r="Y53" s="13">
        <f t="shared" si="11"/>
        <v>9.3371999999999997E-2</v>
      </c>
      <c r="Z53" s="13">
        <f t="shared" si="12"/>
        <v>9.3371999999999997E-2</v>
      </c>
      <c r="AA53" s="13">
        <f t="shared" si="13"/>
        <v>9.3371999999999997E-2</v>
      </c>
      <c r="AB53" s="13">
        <f t="shared" si="14"/>
        <v>9.3371999999999997E-2</v>
      </c>
      <c r="AC53" s="13">
        <f t="shared" si="15"/>
        <v>9.3371999999999997E-2</v>
      </c>
      <c r="AD53" s="13">
        <f t="shared" si="16"/>
        <v>9.3371999999999997E-2</v>
      </c>
      <c r="AE53" s="13">
        <f t="shared" si="17"/>
        <v>9.3371999999999997E-2</v>
      </c>
      <c r="AF53">
        <f t="shared" si="18"/>
        <v>1</v>
      </c>
      <c r="AI53" s="26">
        <f>IF(ISNUMBER(VLOOKUP($B53,'kpler max capa'!$A$1:$Q$263,2,0)),VLOOKUP($B53,'kpler max capa'!$A$1:$Q$263,2,0),0)</f>
        <v>0</v>
      </c>
      <c r="AJ53" s="26">
        <f>IF(ISNUMBER(VLOOKUP($B53,'kpler max capa'!$A$1:$Q$263,3,0)),VLOOKUP($B53,'kpler max capa'!$A$1:$Q$263,3,0),0)</f>
        <v>0</v>
      </c>
      <c r="AK53" s="26">
        <f>IF(ISNUMBER(VLOOKUP($B53,'kpler max capa'!$A$1:$Q$263,4,0)),VLOOKUP($B53,'kpler max capa'!$A$1:$Q$263,4,0),0)</f>
        <v>0</v>
      </c>
      <c r="AL53" s="26">
        <f>IF(ISNUMBER(VLOOKUP($B53,'kpler max capa'!$A$1:$Q$263,5,0)),VLOOKUP($B53,'kpler max capa'!$A$1:$Q$263,5,0),0)</f>
        <v>0</v>
      </c>
      <c r="AM53" s="26">
        <f>IF(ISNUMBER(VLOOKUP($B53,'kpler max capa'!$A$1:$Q$263,6,0)),VLOOKUP($B53,'kpler max capa'!$A$1:$Q$263,6,0),0)</f>
        <v>9.3371999999999997E-2</v>
      </c>
      <c r="AN53" s="26">
        <f>IF(ISNUMBER(VLOOKUP($B53,'kpler max capa'!$A$1:$Q$263,7,0)),VLOOKUP($B53,'kpler max capa'!$A$1:$Q$263,7,0),0)</f>
        <v>9.3371999999999997E-2</v>
      </c>
      <c r="AO53" s="26">
        <f>IF(ISNUMBER(VLOOKUP($B53,'kpler max capa'!$A$1:$Q$263,8,0)),VLOOKUP($B53,'kpler max capa'!$A$1:$Q$263,8,0),0)</f>
        <v>9.3371999999999997E-2</v>
      </c>
      <c r="AP53" s="26">
        <f>IF(ISNUMBER(VLOOKUP($B53,'kpler max capa'!$A$1:$Q$263,8,0)),VLOOKUP($B53,'kpler max capa'!$A$1:$Q$263,9,0),0)</f>
        <v>9.3371999999999997E-2</v>
      </c>
      <c r="AQ53" s="26">
        <f>IF(ISNUMBER(VLOOKUP($B53,'kpler max capa'!$A$1:$Q$263,8,0)),VLOOKUP($B53,'kpler max capa'!$A$1:$Q$263,10,0),0)</f>
        <v>9.3371999999999997E-2</v>
      </c>
      <c r="AR53" s="26">
        <f>IF(ISNUMBER(VLOOKUP($B53,'kpler max capa'!$A$1:$Q$263,8,0)),VLOOKUP($B53,'kpler max capa'!$A$1:$Q$263,11,0),0)</f>
        <v>9.3371999999999997E-2</v>
      </c>
      <c r="AS53" s="26">
        <f>IF(ISNUMBER(VLOOKUP($B53,'kpler max capa'!$A$1:$Q$263,9,0)),VLOOKUP($B53,'kpler max capa'!$A$1:$Q$263,12,0),0)</f>
        <v>9.3371999999999997E-2</v>
      </c>
      <c r="AT53" s="26">
        <f>IF(ISNUMBER(VLOOKUP($B53,'kpler max capa'!$A$1:$Q$263,9,0)),VLOOKUP($B53,'kpler max capa'!$A$1:$Q$263,13,0),0)</f>
        <v>9.3371999999999997E-2</v>
      </c>
      <c r="AU53" s="26">
        <f>IF(ISNUMBER(VLOOKUP($B53,'kpler max capa'!$A$1:$Q$263,9,0)),VLOOKUP($B53,'kpler max capa'!$A$1:$Q$263,14,0),0)</f>
        <v>9.3371999999999997E-2</v>
      </c>
      <c r="AV53" s="26">
        <f>IF(ISNUMBER(VLOOKUP($B53,'kpler max capa'!$A$1:$Q$263,9,0)),VLOOKUP($B53,'kpler max capa'!$A$1:$Q$263,15,0),0)</f>
        <v>9.3371999999999997E-2</v>
      </c>
      <c r="AW53" s="26">
        <f>IF(ISNUMBER(VLOOKUP($B53,'kpler max capa'!$A$1:$Q$263,9,0)),VLOOKUP($B53,'kpler max capa'!$A$1:$Q$263,16,0),0)</f>
        <v>9.3371999999999997E-2</v>
      </c>
      <c r="AX53" s="26">
        <f>IF(ISNUMBER(VLOOKUP($B53,'kpler max capa'!$A$1:$Q$263,10,0)),VLOOKUP($B53,'kpler max capa'!$A$1:$Q$263,17,0),0)</f>
        <v>9.3371999999999997E-2</v>
      </c>
      <c r="AY53" s="24">
        <f>IF(ISNUMBER(VLOOKUP($C53,'pp port max capa'!$A$1:$Q$500,2,0)),VLOOKUP($C53,'pp port max capa'!$A$1:$Q$500,2,0),0)</f>
        <v>0</v>
      </c>
      <c r="AZ53" s="24">
        <f>IF(ISNUMBER(VLOOKUP($C53,'pp port max capa'!$A$1:$Q$500,3,0)),VLOOKUP($C53,'pp port max capa'!$A$1:$Q$500,3,0),0)</f>
        <v>0</v>
      </c>
      <c r="BA53" s="24">
        <f>IF(ISNUMBER(VLOOKUP($C53,'pp port max capa'!$A$1:$Q$500,4,0)),VLOOKUP($C53,'pp port max capa'!$A$1:$Q$500,4,0),0)</f>
        <v>0</v>
      </c>
      <c r="BB53" s="24">
        <f>IF(ISNUMBER(VLOOKUP($C53,'pp port max capa'!$A$1:$Q$500,5,0)),VLOOKUP($C53,'pp port max capa'!$A$1:$Q$500,5,0),0)</f>
        <v>0</v>
      </c>
      <c r="BC53" s="24">
        <f>IF(ISNUMBER(VLOOKUP($C53,'pp port max capa'!$A$1:$Q$500,6,0)),VLOOKUP($C53,'pp port max capa'!$A$1:$Q$500,6,0),0)</f>
        <v>0</v>
      </c>
      <c r="BD53" s="24">
        <f>IF(ISNUMBER(VLOOKUP($C53,'pp port max capa'!$A$1:$Q$500,7,0)),VLOOKUP($C53,'pp port max capa'!$A$1:$Q$500,7,0),0)</f>
        <v>0</v>
      </c>
      <c r="BE53" s="24">
        <f>IF(ISNUMBER(VLOOKUP($C53,'pp port max capa'!$A$1:$Q$500,8,0)),VLOOKUP($C53,'pp port max capa'!$A$1:$Q$500,8,0),0)</f>
        <v>0</v>
      </c>
      <c r="BF53" s="24">
        <f>IF(ISNUMBER(VLOOKUP($C53,'pp port max capa'!$A$1:$Q$500,9,0)),VLOOKUP($C53,'pp port max capa'!$A$1:$Q$500,9,0),0)</f>
        <v>0</v>
      </c>
      <c r="BG53" s="24">
        <f>IF(ISNUMBER(VLOOKUP($C53,'pp port max capa'!$A$1:$Q$500,10,0)),VLOOKUP($C53,'pp port max capa'!$A$1:$Q$500,10,0),0)</f>
        <v>0</v>
      </c>
      <c r="BH53" s="24">
        <f>IF(ISNUMBER(VLOOKUP($C53,'pp port max capa'!$A$1:$Q$500,11,0)),VLOOKUP($C53,'pp port max capa'!$A$1:$Q$500,11,0),0)</f>
        <v>0</v>
      </c>
      <c r="BI53" s="24">
        <f>IF(ISNUMBER(VLOOKUP($C53,'pp port max capa'!$A$1:$Q$500,12,0)),VLOOKUP($C53,'pp port max capa'!$A$1:$Q$500,12,0),0)</f>
        <v>0</v>
      </c>
      <c r="BJ53" s="24">
        <f>IF(ISNUMBER(VLOOKUP($C53,'pp port max capa'!$A$1:$Q$500,13,0)),VLOOKUP($C53,'pp port max capa'!$A$1:$Q$500,13,0),0)</f>
        <v>0</v>
      </c>
      <c r="BK53" s="24">
        <f>IF(ISNUMBER(VLOOKUP($C53,'pp port max capa'!$A$1:$Q$500,14,0)),VLOOKUP($C53,'pp port max capa'!$A$1:$Q$500,14,0),0)</f>
        <v>0</v>
      </c>
      <c r="BL53" s="24">
        <f>IF(ISNUMBER(VLOOKUP($C53,'pp port max capa'!$A$1:$Q$500,15,0)),VLOOKUP($C53,'pp port max capa'!$A$1:$Q$500,15,0),0)</f>
        <v>0</v>
      </c>
      <c r="BM53" s="24">
        <f>IF(ISNUMBER(VLOOKUP($C53,'pp port max capa'!$A$1:$Q$500,16,0)),VLOOKUP($C53,'pp port max capa'!$A$1:$Q$500,16,0),0)</f>
        <v>0</v>
      </c>
      <c r="BN53" s="24">
        <f>IF(ISNUMBER(VLOOKUP($C53,'pp port max capa'!$A$1:$Q$500,17,0)),VLOOKUP($C53,'pp port max capa'!$A$1:$Q$500,17,0),0)</f>
        <v>0</v>
      </c>
      <c r="BO53" s="22">
        <f>IF(ISNUMBER(VLOOKUP($C53,'stpl port max capa'!$A$1:$Q$500,2,0)),VLOOKUP($C53,'stpl port max capa'!$A$1:$Q$500,2,0),0)</f>
        <v>0</v>
      </c>
      <c r="BP53" s="22">
        <f>IF(ISNUMBER(VLOOKUP($C53,'stpl port max capa'!$A$1:$Q$500,3,0)),VLOOKUP($C53,'stpl port max capa'!$A$1:$Q$500,3,0),0)</f>
        <v>0</v>
      </c>
      <c r="BQ53" s="22">
        <f>IF(ISNUMBER(VLOOKUP($C53,'stpl port max capa'!$A$1:$Q$500,4,0)),VLOOKUP($C53,'stpl port max capa'!$A$1:$Q$500,4,0),0)</f>
        <v>0</v>
      </c>
      <c r="BR53" s="22">
        <f>IF(ISNUMBER(VLOOKUP($C53,'stpl port max capa'!$A$1:$Q$500,5,0)),VLOOKUP($C53,'stpl port max capa'!$A$1:$Q$500,5,0),0)</f>
        <v>0</v>
      </c>
      <c r="BS53" s="22">
        <f>IF(ISNUMBER(VLOOKUP($C53,'stpl port max capa'!$A$1:$Q$500,6,0)),VLOOKUP($C53,'stpl port max capa'!$A$1:$Q$500,6,0),0)</f>
        <v>0</v>
      </c>
      <c r="BT53" s="22">
        <f>IF(ISNUMBER(VLOOKUP($C53,'stpl port max capa'!$A$1:$Q$500,7,0)),VLOOKUP($C53,'stpl port max capa'!$A$1:$Q$500,7,0),0)</f>
        <v>0</v>
      </c>
      <c r="BU53" s="22">
        <f>IF(ISNUMBER(VLOOKUP($C53,'stpl port max capa'!$A$1:$Q$500,8,0)),VLOOKUP($C53,'stpl port max capa'!$A$1:$Q$500,8,0),0)</f>
        <v>0</v>
      </c>
      <c r="BV53" s="22">
        <f>IF(ISNUMBER(VLOOKUP($C53,'stpl port max capa'!$A$1:$Q$500,9,0)),VLOOKUP($C53,'stpl port max capa'!$A$1:$Q$500,9,0),0)</f>
        <v>0</v>
      </c>
      <c r="BW53" s="22">
        <f>IF(ISNUMBER(VLOOKUP($C53,'stpl port max capa'!$A$1:$Q$500,10,0)),VLOOKUP($C53,'stpl port max capa'!$A$1:$Q$500,10,0),0)</f>
        <v>0</v>
      </c>
      <c r="BX53" s="22">
        <f>IF(ISNUMBER(VLOOKUP($C53,'stpl port max capa'!$A$1:$Q$500,11,0)),VLOOKUP($C53,'stpl port max capa'!$A$1:$Q$500,11,0),0)</f>
        <v>0</v>
      </c>
      <c r="BY53" s="22">
        <f>IF(ISNUMBER(VLOOKUP($C53,'stpl port max capa'!$A$1:$Q$500,12,0)),VLOOKUP($C53,'stpl port max capa'!$A$1:$Q$500,12,0),0)</f>
        <v>0</v>
      </c>
      <c r="BZ53" s="22">
        <f>IF(ISNUMBER(VLOOKUP($C53,'stpl port max capa'!$A$1:$Q$500,13,0)),VLOOKUP($C53,'stpl port max capa'!$A$1:$Q$500,13,0),0)</f>
        <v>0</v>
      </c>
      <c r="CA53" s="22">
        <f>IF(ISNUMBER(VLOOKUP($C53,'stpl port max capa'!$A$1:$Q$500,14,0)),VLOOKUP($C53,'stpl port max capa'!$A$1:$Q$500,14,0),0)</f>
        <v>0</v>
      </c>
      <c r="CB53" s="22">
        <f>IF(ISNUMBER(VLOOKUP($C53,'stpl port max capa'!$A$1:$Q$500,15,0)),VLOOKUP($C53,'stpl port max capa'!$A$1:$Q$500,15,0),0)</f>
        <v>0</v>
      </c>
      <c r="CC53" s="22">
        <f>IF(ISNUMBER(VLOOKUP($C53,'stpl port max capa'!$A$1:$Q$500,16,0)),VLOOKUP($C53,'stpl port max capa'!$A$1:$Q$500,16,0),0)</f>
        <v>0</v>
      </c>
      <c r="CD53" s="22">
        <f>IF(ISNUMBER(VLOOKUP($C53,'stpl port max capa'!$A$1:$Q$500,17,0)),VLOOKUP($C53,'stpl port max capa'!$A$1:$Q$500,17,0),0)</f>
        <v>0</v>
      </c>
    </row>
    <row r="54" spans="1:82" customFormat="1">
      <c r="A54">
        <v>54</v>
      </c>
      <c r="B54" t="s">
        <v>163</v>
      </c>
      <c r="C54" t="s">
        <v>164</v>
      </c>
      <c r="D54" s="15" t="s">
        <v>1212</v>
      </c>
      <c r="E54" s="15">
        <f t="shared" si="1"/>
        <v>1</v>
      </c>
      <c r="F54" s="16" t="s">
        <v>2972</v>
      </c>
      <c r="G54" t="s">
        <v>973</v>
      </c>
      <c r="H54" t="s">
        <v>975</v>
      </c>
      <c r="I54" t="s">
        <v>2943</v>
      </c>
      <c r="J54" t="s">
        <v>165</v>
      </c>
      <c r="K54" s="1">
        <v>22.8746778749885</v>
      </c>
      <c r="L54" s="1">
        <v>113.524317729619</v>
      </c>
      <c r="M54" s="1" t="str">
        <f>VLOOKUP($F54,'[1]capi for highway network'!$D$1:$L$36,3,0)</f>
        <v>capi Guangdong</v>
      </c>
      <c r="N54" s="1">
        <f>VLOOKUP($F54,'[1]capi for highway network'!$D$1:$L$36,7,0)</f>
        <v>23.129110000000001</v>
      </c>
      <c r="O54" s="1">
        <f>VLOOKUP($F54,'[1]capi for highway network'!$D$1:$L$36,8,0)</f>
        <v>113.264385</v>
      </c>
      <c r="P54" s="13">
        <f t="shared" si="2"/>
        <v>2.9401643896774186</v>
      </c>
      <c r="Q54" s="13">
        <f t="shared" si="3"/>
        <v>2.9401643896774186</v>
      </c>
      <c r="R54" s="13">
        <f t="shared" si="4"/>
        <v>2.9401643896774186</v>
      </c>
      <c r="S54" s="13">
        <f t="shared" si="5"/>
        <v>2.9401643896774186</v>
      </c>
      <c r="T54" s="13">
        <f t="shared" si="6"/>
        <v>2.9401643896774186</v>
      </c>
      <c r="U54" s="13">
        <f t="shared" si="7"/>
        <v>2.9401643896774186</v>
      </c>
      <c r="V54" s="13">
        <f t="shared" si="8"/>
        <v>2.9401643896774186</v>
      </c>
      <c r="W54" s="13">
        <f t="shared" si="9"/>
        <v>2.9401643896774186</v>
      </c>
      <c r="X54" s="13">
        <f t="shared" si="10"/>
        <v>2.9401643896774186</v>
      </c>
      <c r="Y54" s="13">
        <f t="shared" si="11"/>
        <v>2.9401643896774186</v>
      </c>
      <c r="Z54" s="13">
        <f t="shared" si="12"/>
        <v>2.9401643896774186</v>
      </c>
      <c r="AA54" s="13">
        <f t="shared" si="13"/>
        <v>2.9401643896774186</v>
      </c>
      <c r="AB54" s="13">
        <f t="shared" si="14"/>
        <v>2.9401643896774186</v>
      </c>
      <c r="AC54" s="13">
        <f t="shared" si="15"/>
        <v>2.9401643896774186</v>
      </c>
      <c r="AD54" s="13">
        <f t="shared" si="16"/>
        <v>2.9401643896774186</v>
      </c>
      <c r="AE54" s="13">
        <f t="shared" si="17"/>
        <v>2.9401643896774186</v>
      </c>
      <c r="AF54">
        <f t="shared" si="18"/>
        <v>1</v>
      </c>
      <c r="AI54" s="26">
        <f>IF(ISNUMBER(VLOOKUP($B54,'kpler max capa'!$A$1:$Q$263,2,0)),VLOOKUP($B54,'kpler max capa'!$A$1:$Q$263,2,0),0)</f>
        <v>0.55384800000000001</v>
      </c>
      <c r="AJ54" s="26">
        <f>IF(ISNUMBER(VLOOKUP($B54,'kpler max capa'!$A$1:$Q$263,3,0)),VLOOKUP($B54,'kpler max capa'!$A$1:$Q$263,3,0),0)</f>
        <v>0.55384800000000001</v>
      </c>
      <c r="AK54" s="26">
        <f>IF(ISNUMBER(VLOOKUP($B54,'kpler max capa'!$A$1:$Q$263,4,0)),VLOOKUP($B54,'kpler max capa'!$A$1:$Q$263,4,0),0)</f>
        <v>0.55384800000000001</v>
      </c>
      <c r="AL54" s="26">
        <f>IF(ISNUMBER(VLOOKUP($B54,'kpler max capa'!$A$1:$Q$263,5,0)),VLOOKUP($B54,'kpler max capa'!$A$1:$Q$263,5,0),0)</f>
        <v>0.55384800000000001</v>
      </c>
      <c r="AM54" s="26">
        <f>IF(ISNUMBER(VLOOKUP($B54,'kpler max capa'!$A$1:$Q$263,6,0)),VLOOKUP($B54,'kpler max capa'!$A$1:$Q$263,6,0),0)</f>
        <v>1.77356</v>
      </c>
      <c r="AN54" s="26">
        <f>IF(ISNUMBER(VLOOKUP($B54,'kpler max capa'!$A$1:$Q$263,7,0)),VLOOKUP($B54,'kpler max capa'!$A$1:$Q$263,7,0),0)</f>
        <v>2.2232919999999998</v>
      </c>
      <c r="AO54" s="26">
        <f>IF(ISNUMBER(VLOOKUP($B54,'kpler max capa'!$A$1:$Q$263,8,0)),VLOOKUP($B54,'kpler max capa'!$A$1:$Q$263,8,0),0)</f>
        <v>2.2232919999999998</v>
      </c>
      <c r="AP54" s="26">
        <f>IF(ISNUMBER(VLOOKUP($B54,'kpler max capa'!$A$1:$Q$263,8,0)),VLOOKUP($B54,'kpler max capa'!$A$1:$Q$263,9,0),0)</f>
        <v>2.2232919999999998</v>
      </c>
      <c r="AQ54" s="26">
        <f>IF(ISNUMBER(VLOOKUP($B54,'kpler max capa'!$A$1:$Q$263,8,0)),VLOOKUP($B54,'kpler max capa'!$A$1:$Q$263,10,0),0)</f>
        <v>2.2232919999999998</v>
      </c>
      <c r="AR54" s="26">
        <f>IF(ISNUMBER(VLOOKUP($B54,'kpler max capa'!$A$1:$Q$263,8,0)),VLOOKUP($B54,'kpler max capa'!$A$1:$Q$263,11,0),0)</f>
        <v>2.2232919999999998</v>
      </c>
      <c r="AS54" s="26">
        <f>IF(ISNUMBER(VLOOKUP($B54,'kpler max capa'!$A$1:$Q$263,9,0)),VLOOKUP($B54,'kpler max capa'!$A$1:$Q$263,12,0),0)</f>
        <v>2.2232919999999998</v>
      </c>
      <c r="AT54" s="26">
        <f>IF(ISNUMBER(VLOOKUP($B54,'kpler max capa'!$A$1:$Q$263,9,0)),VLOOKUP($B54,'kpler max capa'!$A$1:$Q$263,13,0),0)</f>
        <v>2.2232919999999998</v>
      </c>
      <c r="AU54" s="26">
        <f>IF(ISNUMBER(VLOOKUP($B54,'kpler max capa'!$A$1:$Q$263,9,0)),VLOOKUP($B54,'kpler max capa'!$A$1:$Q$263,14,0),0)</f>
        <v>2.2232919999999998</v>
      </c>
      <c r="AV54" s="26">
        <f>IF(ISNUMBER(VLOOKUP($B54,'kpler max capa'!$A$1:$Q$263,9,0)),VLOOKUP($B54,'kpler max capa'!$A$1:$Q$263,15,0),0)</f>
        <v>2.2232919999999998</v>
      </c>
      <c r="AW54" s="26">
        <f>IF(ISNUMBER(VLOOKUP($B54,'kpler max capa'!$A$1:$Q$263,9,0)),VLOOKUP($B54,'kpler max capa'!$A$1:$Q$263,16,0),0)</f>
        <v>2.2232919999999998</v>
      </c>
      <c r="AX54" s="26">
        <f>IF(ISNUMBER(VLOOKUP($B54,'kpler max capa'!$A$1:$Q$263,10,0)),VLOOKUP($B54,'kpler max capa'!$A$1:$Q$263,17,0),0)</f>
        <v>2.2232919999999998</v>
      </c>
      <c r="AY54" s="24">
        <f>IF(ISNUMBER(VLOOKUP($C54,'pp port max capa'!$A$1:$Q$500,2,0)),VLOOKUP($C54,'pp port max capa'!$A$1:$Q$500,2,0),0)</f>
        <v>2.9401643896774186</v>
      </c>
      <c r="AZ54" s="24">
        <f>IF(ISNUMBER(VLOOKUP($C54,'pp port max capa'!$A$1:$Q$500,3,0)),VLOOKUP($C54,'pp port max capa'!$A$1:$Q$500,3,0),0)</f>
        <v>2.9401643896774186</v>
      </c>
      <c r="BA54" s="24">
        <f>IF(ISNUMBER(VLOOKUP($C54,'pp port max capa'!$A$1:$Q$500,4,0)),VLOOKUP($C54,'pp port max capa'!$A$1:$Q$500,4,0),0)</f>
        <v>2.9401643896774186</v>
      </c>
      <c r="BB54" s="24">
        <f>IF(ISNUMBER(VLOOKUP($C54,'pp port max capa'!$A$1:$Q$500,5,0)),VLOOKUP($C54,'pp port max capa'!$A$1:$Q$500,5,0),0)</f>
        <v>2.9401643896774186</v>
      </c>
      <c r="BC54" s="24">
        <f>IF(ISNUMBER(VLOOKUP($C54,'pp port max capa'!$A$1:$Q$500,6,0)),VLOOKUP($C54,'pp port max capa'!$A$1:$Q$500,6,0),0)</f>
        <v>2.9401643896774186</v>
      </c>
      <c r="BD54" s="24">
        <f>IF(ISNUMBER(VLOOKUP($C54,'pp port max capa'!$A$1:$Q$500,7,0)),VLOOKUP($C54,'pp port max capa'!$A$1:$Q$500,7,0),0)</f>
        <v>2.9401643896774186</v>
      </c>
      <c r="BE54" s="24">
        <f>IF(ISNUMBER(VLOOKUP($C54,'pp port max capa'!$A$1:$Q$500,8,0)),VLOOKUP($C54,'pp port max capa'!$A$1:$Q$500,8,0),0)</f>
        <v>2.9401643896774186</v>
      </c>
      <c r="BF54" s="24">
        <f>IF(ISNUMBER(VLOOKUP($C54,'pp port max capa'!$A$1:$Q$500,9,0)),VLOOKUP($C54,'pp port max capa'!$A$1:$Q$500,9,0),0)</f>
        <v>2.9401643896774186</v>
      </c>
      <c r="BG54" s="24">
        <f>IF(ISNUMBER(VLOOKUP($C54,'pp port max capa'!$A$1:$Q$500,10,0)),VLOOKUP($C54,'pp port max capa'!$A$1:$Q$500,10,0),0)</f>
        <v>2.9401643896774186</v>
      </c>
      <c r="BH54" s="24">
        <f>IF(ISNUMBER(VLOOKUP($C54,'pp port max capa'!$A$1:$Q$500,11,0)),VLOOKUP($C54,'pp port max capa'!$A$1:$Q$500,11,0),0)</f>
        <v>2.9401643896774186</v>
      </c>
      <c r="BI54" s="24">
        <f>IF(ISNUMBER(VLOOKUP($C54,'pp port max capa'!$A$1:$Q$500,12,0)),VLOOKUP($C54,'pp port max capa'!$A$1:$Q$500,12,0),0)</f>
        <v>2.9401643896774186</v>
      </c>
      <c r="BJ54" s="24">
        <f>IF(ISNUMBER(VLOOKUP($C54,'pp port max capa'!$A$1:$Q$500,13,0)),VLOOKUP($C54,'pp port max capa'!$A$1:$Q$500,13,0),0)</f>
        <v>2.9401643896774186</v>
      </c>
      <c r="BK54" s="24">
        <f>IF(ISNUMBER(VLOOKUP($C54,'pp port max capa'!$A$1:$Q$500,14,0)),VLOOKUP($C54,'pp port max capa'!$A$1:$Q$500,14,0),0)</f>
        <v>2.9401643896774186</v>
      </c>
      <c r="BL54" s="24">
        <f>IF(ISNUMBER(VLOOKUP($C54,'pp port max capa'!$A$1:$Q$500,15,0)),VLOOKUP($C54,'pp port max capa'!$A$1:$Q$500,15,0),0)</f>
        <v>2.9401643896774186</v>
      </c>
      <c r="BM54" s="24">
        <f>IF(ISNUMBER(VLOOKUP($C54,'pp port max capa'!$A$1:$Q$500,16,0)),VLOOKUP($C54,'pp port max capa'!$A$1:$Q$500,16,0),0)</f>
        <v>2.9401643896774186</v>
      </c>
      <c r="BN54" s="24">
        <f>IF(ISNUMBER(VLOOKUP($C54,'pp port max capa'!$A$1:$Q$500,17,0)),VLOOKUP($C54,'pp port max capa'!$A$1:$Q$500,17,0),0)</f>
        <v>2.9401643896774186</v>
      </c>
      <c r="BO54" s="22">
        <f>IF(ISNUMBER(VLOOKUP($C54,'stpl port max capa'!$A$1:$Q$500,2,0)),VLOOKUP($C54,'stpl port max capa'!$A$1:$Q$500,2,0),0)</f>
        <v>0</v>
      </c>
      <c r="BP54" s="22">
        <f>IF(ISNUMBER(VLOOKUP($C54,'stpl port max capa'!$A$1:$Q$500,3,0)),VLOOKUP($C54,'stpl port max capa'!$A$1:$Q$500,3,0),0)</f>
        <v>0</v>
      </c>
      <c r="BQ54" s="22">
        <f>IF(ISNUMBER(VLOOKUP($C54,'stpl port max capa'!$A$1:$Q$500,4,0)),VLOOKUP($C54,'stpl port max capa'!$A$1:$Q$500,4,0),0)</f>
        <v>0</v>
      </c>
      <c r="BR54" s="22">
        <f>IF(ISNUMBER(VLOOKUP($C54,'stpl port max capa'!$A$1:$Q$500,5,0)),VLOOKUP($C54,'stpl port max capa'!$A$1:$Q$500,5,0),0)</f>
        <v>0</v>
      </c>
      <c r="BS54" s="22">
        <f>IF(ISNUMBER(VLOOKUP($C54,'stpl port max capa'!$A$1:$Q$500,6,0)),VLOOKUP($C54,'stpl port max capa'!$A$1:$Q$500,6,0),0)</f>
        <v>0</v>
      </c>
      <c r="BT54" s="22">
        <f>IF(ISNUMBER(VLOOKUP($C54,'stpl port max capa'!$A$1:$Q$500,7,0)),VLOOKUP($C54,'stpl port max capa'!$A$1:$Q$500,7,0),0)</f>
        <v>0</v>
      </c>
      <c r="BU54" s="22">
        <f>IF(ISNUMBER(VLOOKUP($C54,'stpl port max capa'!$A$1:$Q$500,8,0)),VLOOKUP($C54,'stpl port max capa'!$A$1:$Q$500,8,0),0)</f>
        <v>0</v>
      </c>
      <c r="BV54" s="22">
        <f>IF(ISNUMBER(VLOOKUP($C54,'stpl port max capa'!$A$1:$Q$500,9,0)),VLOOKUP($C54,'stpl port max capa'!$A$1:$Q$500,9,0),0)</f>
        <v>0</v>
      </c>
      <c r="BW54" s="22">
        <f>IF(ISNUMBER(VLOOKUP($C54,'stpl port max capa'!$A$1:$Q$500,10,0)),VLOOKUP($C54,'stpl port max capa'!$A$1:$Q$500,10,0),0)</f>
        <v>0</v>
      </c>
      <c r="BX54" s="22">
        <f>IF(ISNUMBER(VLOOKUP($C54,'stpl port max capa'!$A$1:$Q$500,11,0)),VLOOKUP($C54,'stpl port max capa'!$A$1:$Q$500,11,0),0)</f>
        <v>0</v>
      </c>
      <c r="BY54" s="22">
        <f>IF(ISNUMBER(VLOOKUP($C54,'stpl port max capa'!$A$1:$Q$500,12,0)),VLOOKUP($C54,'stpl port max capa'!$A$1:$Q$500,12,0),0)</f>
        <v>0</v>
      </c>
      <c r="BZ54" s="22">
        <f>IF(ISNUMBER(VLOOKUP($C54,'stpl port max capa'!$A$1:$Q$500,13,0)),VLOOKUP($C54,'stpl port max capa'!$A$1:$Q$500,13,0),0)</f>
        <v>0</v>
      </c>
      <c r="CA54" s="22">
        <f>IF(ISNUMBER(VLOOKUP($C54,'stpl port max capa'!$A$1:$Q$500,14,0)),VLOOKUP($C54,'stpl port max capa'!$A$1:$Q$500,14,0),0)</f>
        <v>0</v>
      </c>
      <c r="CB54" s="22">
        <f>IF(ISNUMBER(VLOOKUP($C54,'stpl port max capa'!$A$1:$Q$500,15,0)),VLOOKUP($C54,'stpl port max capa'!$A$1:$Q$500,15,0),0)</f>
        <v>0</v>
      </c>
      <c r="CC54" s="22">
        <f>IF(ISNUMBER(VLOOKUP($C54,'stpl port max capa'!$A$1:$Q$500,16,0)),VLOOKUP($C54,'stpl port max capa'!$A$1:$Q$500,16,0),0)</f>
        <v>0</v>
      </c>
      <c r="CD54" s="22">
        <f>IF(ISNUMBER(VLOOKUP($C54,'stpl port max capa'!$A$1:$Q$500,17,0)),VLOOKUP($C54,'stpl port max capa'!$A$1:$Q$500,17,0),0)</f>
        <v>0</v>
      </c>
    </row>
    <row r="55" spans="1:82" customFormat="1">
      <c r="A55">
        <v>55</v>
      </c>
      <c r="B55" t="s">
        <v>166</v>
      </c>
      <c r="C55" t="s">
        <v>167</v>
      </c>
      <c r="D55" s="15" t="s">
        <v>1213</v>
      </c>
      <c r="E55" s="15">
        <f t="shared" si="1"/>
        <v>1</v>
      </c>
      <c r="F55" s="16" t="s">
        <v>2979</v>
      </c>
      <c r="G55" t="s">
        <v>972</v>
      </c>
      <c r="H55" t="s">
        <v>981</v>
      </c>
      <c r="I55" t="s">
        <v>2943</v>
      </c>
      <c r="J55" t="s">
        <v>168</v>
      </c>
      <c r="K55" s="1">
        <v>29.9451411149712</v>
      </c>
      <c r="L55" s="1">
        <v>121.823678775283</v>
      </c>
      <c r="M55" s="1" t="str">
        <f>VLOOKUP($F55,'[1]capi for highway network'!$D$1:$L$36,3,0)</f>
        <v>capi Zhejiang</v>
      </c>
      <c r="N55" s="1">
        <f>VLOOKUP($F55,'[1]capi for highway network'!$D$1:$L$36,7,0)</f>
        <v>30.274083999999998</v>
      </c>
      <c r="O55" s="1">
        <f>VLOOKUP($F55,'[1]capi for highway network'!$D$1:$L$36,8,0)</f>
        <v>120.15506999999999</v>
      </c>
      <c r="P55" s="13">
        <f t="shared" si="2"/>
        <v>23.828763855713255</v>
      </c>
      <c r="Q55" s="13">
        <f t="shared" si="3"/>
        <v>23.828763855713255</v>
      </c>
      <c r="R55" s="13">
        <f t="shared" si="4"/>
        <v>23.828763855713255</v>
      </c>
      <c r="S55" s="13">
        <f t="shared" si="5"/>
        <v>23.828763855713255</v>
      </c>
      <c r="T55" s="13">
        <f t="shared" si="6"/>
        <v>23.828763855713255</v>
      </c>
      <c r="U55" s="13">
        <f t="shared" si="7"/>
        <v>23.828763855713255</v>
      </c>
      <c r="V55" s="13">
        <f t="shared" si="8"/>
        <v>20.74159124655197</v>
      </c>
      <c r="W55" s="13">
        <f t="shared" si="9"/>
        <v>20.74159124655197</v>
      </c>
      <c r="X55" s="13">
        <f t="shared" si="10"/>
        <v>20.74159124655197</v>
      </c>
      <c r="Y55" s="13">
        <f t="shared" si="11"/>
        <v>17.654418637390677</v>
      </c>
      <c r="Z55" s="13">
        <f t="shared" si="12"/>
        <v>17.654418637390677</v>
      </c>
      <c r="AA55" s="13">
        <f t="shared" si="13"/>
        <v>17.654418637390677</v>
      </c>
      <c r="AB55" s="13">
        <f t="shared" si="14"/>
        <v>17.654418637390677</v>
      </c>
      <c r="AC55" s="13">
        <f t="shared" si="15"/>
        <v>17.654418637390677</v>
      </c>
      <c r="AD55" s="13">
        <f t="shared" si="16"/>
        <v>17.654418637390677</v>
      </c>
      <c r="AE55" s="13">
        <f t="shared" si="17"/>
        <v>8.5399090293906799</v>
      </c>
      <c r="AF55">
        <f t="shared" si="18"/>
        <v>1</v>
      </c>
      <c r="AI55" s="26">
        <f>IF(ISNUMBER(VLOOKUP($B55,'kpler max capa'!$A$1:$Q$263,2,0)),VLOOKUP($B55,'kpler max capa'!$A$1:$Q$263,2,0),0)</f>
        <v>0</v>
      </c>
      <c r="AJ55" s="26">
        <f>IF(ISNUMBER(VLOOKUP($B55,'kpler max capa'!$A$1:$Q$263,3,0)),VLOOKUP($B55,'kpler max capa'!$A$1:$Q$263,3,0),0)</f>
        <v>0</v>
      </c>
      <c r="AK55" s="26">
        <f>IF(ISNUMBER(VLOOKUP($B55,'kpler max capa'!$A$1:$Q$263,4,0)),VLOOKUP($B55,'kpler max capa'!$A$1:$Q$263,4,0),0)</f>
        <v>0</v>
      </c>
      <c r="AL55" s="26">
        <f>IF(ISNUMBER(VLOOKUP($B55,'kpler max capa'!$A$1:$Q$263,5,0)),VLOOKUP($B55,'kpler max capa'!$A$1:$Q$263,5,0),0)</f>
        <v>0</v>
      </c>
      <c r="AM55" s="26">
        <f>IF(ISNUMBER(VLOOKUP($B55,'kpler max capa'!$A$1:$Q$263,6,0)),VLOOKUP($B55,'kpler max capa'!$A$1:$Q$263,6,0),0)</f>
        <v>0.131324</v>
      </c>
      <c r="AN55" s="26">
        <f>IF(ISNUMBER(VLOOKUP($B55,'kpler max capa'!$A$1:$Q$263,7,0)),VLOOKUP($B55,'kpler max capa'!$A$1:$Q$263,7,0),0)</f>
        <v>0.19744800000000001</v>
      </c>
      <c r="AO55" s="26">
        <f>IF(ISNUMBER(VLOOKUP($B55,'kpler max capa'!$A$1:$Q$263,8,0)),VLOOKUP($B55,'kpler max capa'!$A$1:$Q$263,8,0),0)</f>
        <v>0.19744800000000001</v>
      </c>
      <c r="AP55" s="26">
        <f>IF(ISNUMBER(VLOOKUP($B55,'kpler max capa'!$A$1:$Q$263,8,0)),VLOOKUP($B55,'kpler max capa'!$A$1:$Q$263,9,0),0)</f>
        <v>0.19744800000000001</v>
      </c>
      <c r="AQ55" s="26">
        <f>IF(ISNUMBER(VLOOKUP($B55,'kpler max capa'!$A$1:$Q$263,8,0)),VLOOKUP($B55,'kpler max capa'!$A$1:$Q$263,10,0),0)</f>
        <v>0.19744800000000001</v>
      </c>
      <c r="AR55" s="26">
        <f>IF(ISNUMBER(VLOOKUP($B55,'kpler max capa'!$A$1:$Q$263,8,0)),VLOOKUP($B55,'kpler max capa'!$A$1:$Q$263,11,0),0)</f>
        <v>0.19744800000000001</v>
      </c>
      <c r="AS55" s="26">
        <f>IF(ISNUMBER(VLOOKUP($B55,'kpler max capa'!$A$1:$Q$263,9,0)),VLOOKUP($B55,'kpler max capa'!$A$1:$Q$263,12,0),0)</f>
        <v>0.19744800000000001</v>
      </c>
      <c r="AT55" s="26">
        <f>IF(ISNUMBER(VLOOKUP($B55,'kpler max capa'!$A$1:$Q$263,9,0)),VLOOKUP($B55,'kpler max capa'!$A$1:$Q$263,13,0),0)</f>
        <v>0.19744800000000001</v>
      </c>
      <c r="AU55" s="26">
        <f>IF(ISNUMBER(VLOOKUP($B55,'kpler max capa'!$A$1:$Q$263,9,0)),VLOOKUP($B55,'kpler max capa'!$A$1:$Q$263,14,0),0)</f>
        <v>0.19744800000000001</v>
      </c>
      <c r="AV55" s="26">
        <f>IF(ISNUMBER(VLOOKUP($B55,'kpler max capa'!$A$1:$Q$263,9,0)),VLOOKUP($B55,'kpler max capa'!$A$1:$Q$263,15,0),0)</f>
        <v>0.19744800000000001</v>
      </c>
      <c r="AW55" s="26">
        <f>IF(ISNUMBER(VLOOKUP($B55,'kpler max capa'!$A$1:$Q$263,9,0)),VLOOKUP($B55,'kpler max capa'!$A$1:$Q$263,16,0),0)</f>
        <v>0.19744800000000001</v>
      </c>
      <c r="AX55" s="26">
        <f>IF(ISNUMBER(VLOOKUP($B55,'kpler max capa'!$A$1:$Q$263,10,0)),VLOOKUP($B55,'kpler max capa'!$A$1:$Q$263,17,0),0)</f>
        <v>0.19744800000000001</v>
      </c>
      <c r="AY55" s="24">
        <f>IF(ISNUMBER(VLOOKUP($C55,'pp port max capa'!$A$1:$Q$500,2,0)),VLOOKUP($C55,'pp port max capa'!$A$1:$Q$500,2,0),0)</f>
        <v>23.828763855713255</v>
      </c>
      <c r="AZ55" s="24">
        <f>IF(ISNUMBER(VLOOKUP($C55,'pp port max capa'!$A$1:$Q$500,3,0)),VLOOKUP($C55,'pp port max capa'!$A$1:$Q$500,3,0),0)</f>
        <v>23.828763855713255</v>
      </c>
      <c r="BA55" s="24">
        <f>IF(ISNUMBER(VLOOKUP($C55,'pp port max capa'!$A$1:$Q$500,4,0)),VLOOKUP($C55,'pp port max capa'!$A$1:$Q$500,4,0),0)</f>
        <v>23.828763855713255</v>
      </c>
      <c r="BB55" s="24">
        <f>IF(ISNUMBER(VLOOKUP($C55,'pp port max capa'!$A$1:$Q$500,5,0)),VLOOKUP($C55,'pp port max capa'!$A$1:$Q$500,5,0),0)</f>
        <v>23.828763855713255</v>
      </c>
      <c r="BC55" s="24">
        <f>IF(ISNUMBER(VLOOKUP($C55,'pp port max capa'!$A$1:$Q$500,6,0)),VLOOKUP($C55,'pp port max capa'!$A$1:$Q$500,6,0),0)</f>
        <v>23.828763855713255</v>
      </c>
      <c r="BD55" s="24">
        <f>IF(ISNUMBER(VLOOKUP($C55,'pp port max capa'!$A$1:$Q$500,7,0)),VLOOKUP($C55,'pp port max capa'!$A$1:$Q$500,7,0),0)</f>
        <v>23.828763855713255</v>
      </c>
      <c r="BE55" s="24">
        <f>IF(ISNUMBER(VLOOKUP($C55,'pp port max capa'!$A$1:$Q$500,8,0)),VLOOKUP($C55,'pp port max capa'!$A$1:$Q$500,8,0),0)</f>
        <v>20.74159124655197</v>
      </c>
      <c r="BF55" s="24">
        <f>IF(ISNUMBER(VLOOKUP($C55,'pp port max capa'!$A$1:$Q$500,9,0)),VLOOKUP($C55,'pp port max capa'!$A$1:$Q$500,9,0),0)</f>
        <v>20.74159124655197</v>
      </c>
      <c r="BG55" s="24">
        <f>IF(ISNUMBER(VLOOKUP($C55,'pp port max capa'!$A$1:$Q$500,10,0)),VLOOKUP($C55,'pp port max capa'!$A$1:$Q$500,10,0),0)</f>
        <v>20.74159124655197</v>
      </c>
      <c r="BH55" s="24">
        <f>IF(ISNUMBER(VLOOKUP($C55,'pp port max capa'!$A$1:$Q$500,11,0)),VLOOKUP($C55,'pp port max capa'!$A$1:$Q$500,11,0),0)</f>
        <v>17.654418637390677</v>
      </c>
      <c r="BI55" s="24">
        <f>IF(ISNUMBER(VLOOKUP($C55,'pp port max capa'!$A$1:$Q$500,12,0)),VLOOKUP($C55,'pp port max capa'!$A$1:$Q$500,12,0),0)</f>
        <v>17.654418637390677</v>
      </c>
      <c r="BJ55" s="24">
        <f>IF(ISNUMBER(VLOOKUP($C55,'pp port max capa'!$A$1:$Q$500,13,0)),VLOOKUP($C55,'pp port max capa'!$A$1:$Q$500,13,0),0)</f>
        <v>17.654418637390677</v>
      </c>
      <c r="BK55" s="24">
        <f>IF(ISNUMBER(VLOOKUP($C55,'pp port max capa'!$A$1:$Q$500,14,0)),VLOOKUP($C55,'pp port max capa'!$A$1:$Q$500,14,0),0)</f>
        <v>17.654418637390677</v>
      </c>
      <c r="BL55" s="24">
        <f>IF(ISNUMBER(VLOOKUP($C55,'pp port max capa'!$A$1:$Q$500,15,0)),VLOOKUP($C55,'pp port max capa'!$A$1:$Q$500,15,0),0)</f>
        <v>17.654418637390677</v>
      </c>
      <c r="BM55" s="24">
        <f>IF(ISNUMBER(VLOOKUP($C55,'pp port max capa'!$A$1:$Q$500,16,0)),VLOOKUP($C55,'pp port max capa'!$A$1:$Q$500,16,0),0)</f>
        <v>17.654418637390677</v>
      </c>
      <c r="BN55" s="24">
        <f>IF(ISNUMBER(VLOOKUP($C55,'pp port max capa'!$A$1:$Q$500,17,0)),VLOOKUP($C55,'pp port max capa'!$A$1:$Q$500,17,0),0)</f>
        <v>8.5399090293906799</v>
      </c>
      <c r="BO55" s="22">
        <f>IF(ISNUMBER(VLOOKUP($C55,'stpl port max capa'!$A$1:$Q$500,2,0)),VLOOKUP($C55,'stpl port max capa'!$A$1:$Q$500,2,0),0)</f>
        <v>0</v>
      </c>
      <c r="BP55" s="22">
        <f>IF(ISNUMBER(VLOOKUP($C55,'stpl port max capa'!$A$1:$Q$500,3,0)),VLOOKUP($C55,'stpl port max capa'!$A$1:$Q$500,3,0),0)</f>
        <v>0</v>
      </c>
      <c r="BQ55" s="22">
        <f>IF(ISNUMBER(VLOOKUP($C55,'stpl port max capa'!$A$1:$Q$500,4,0)),VLOOKUP($C55,'stpl port max capa'!$A$1:$Q$500,4,0),0)</f>
        <v>0</v>
      </c>
      <c r="BR55" s="22">
        <f>IF(ISNUMBER(VLOOKUP($C55,'stpl port max capa'!$A$1:$Q$500,5,0)),VLOOKUP($C55,'stpl port max capa'!$A$1:$Q$500,5,0),0)</f>
        <v>0</v>
      </c>
      <c r="BS55" s="22">
        <f>IF(ISNUMBER(VLOOKUP($C55,'stpl port max capa'!$A$1:$Q$500,6,0)),VLOOKUP($C55,'stpl port max capa'!$A$1:$Q$500,6,0),0)</f>
        <v>0</v>
      </c>
      <c r="BT55" s="22">
        <f>IF(ISNUMBER(VLOOKUP($C55,'stpl port max capa'!$A$1:$Q$500,7,0)),VLOOKUP($C55,'stpl port max capa'!$A$1:$Q$500,7,0),0)</f>
        <v>0</v>
      </c>
      <c r="BU55" s="22">
        <f>IF(ISNUMBER(VLOOKUP($C55,'stpl port max capa'!$A$1:$Q$500,8,0)),VLOOKUP($C55,'stpl port max capa'!$A$1:$Q$500,8,0),0)</f>
        <v>0</v>
      </c>
      <c r="BV55" s="22">
        <f>IF(ISNUMBER(VLOOKUP($C55,'stpl port max capa'!$A$1:$Q$500,9,0)),VLOOKUP($C55,'stpl port max capa'!$A$1:$Q$500,9,0),0)</f>
        <v>0</v>
      </c>
      <c r="BW55" s="22">
        <f>IF(ISNUMBER(VLOOKUP($C55,'stpl port max capa'!$A$1:$Q$500,10,0)),VLOOKUP($C55,'stpl port max capa'!$A$1:$Q$500,10,0),0)</f>
        <v>0</v>
      </c>
      <c r="BX55" s="22">
        <f>IF(ISNUMBER(VLOOKUP($C55,'stpl port max capa'!$A$1:$Q$500,11,0)),VLOOKUP($C55,'stpl port max capa'!$A$1:$Q$500,11,0),0)</f>
        <v>0</v>
      </c>
      <c r="BY55" s="22">
        <f>IF(ISNUMBER(VLOOKUP($C55,'stpl port max capa'!$A$1:$Q$500,12,0)),VLOOKUP($C55,'stpl port max capa'!$A$1:$Q$500,12,0),0)</f>
        <v>0</v>
      </c>
      <c r="BZ55" s="22">
        <f>IF(ISNUMBER(VLOOKUP($C55,'stpl port max capa'!$A$1:$Q$500,13,0)),VLOOKUP($C55,'stpl port max capa'!$A$1:$Q$500,13,0),0)</f>
        <v>0</v>
      </c>
      <c r="CA55" s="22">
        <f>IF(ISNUMBER(VLOOKUP($C55,'stpl port max capa'!$A$1:$Q$500,14,0)),VLOOKUP($C55,'stpl port max capa'!$A$1:$Q$500,14,0),0)</f>
        <v>0</v>
      </c>
      <c r="CB55" s="22">
        <f>IF(ISNUMBER(VLOOKUP($C55,'stpl port max capa'!$A$1:$Q$500,15,0)),VLOOKUP($C55,'stpl port max capa'!$A$1:$Q$500,15,0),0)</f>
        <v>0</v>
      </c>
      <c r="CC55" s="22">
        <f>IF(ISNUMBER(VLOOKUP($C55,'stpl port max capa'!$A$1:$Q$500,16,0)),VLOOKUP($C55,'stpl port max capa'!$A$1:$Q$500,16,0),0)</f>
        <v>0</v>
      </c>
      <c r="CD55" s="22">
        <f>IF(ISNUMBER(VLOOKUP($C55,'stpl port max capa'!$A$1:$Q$500,17,0)),VLOOKUP($C55,'stpl port max capa'!$A$1:$Q$500,17,0),0)</f>
        <v>0</v>
      </c>
    </row>
    <row r="56" spans="1:82" customFormat="1">
      <c r="A56">
        <v>56</v>
      </c>
      <c r="B56" t="s">
        <v>169</v>
      </c>
      <c r="C56" t="s">
        <v>170</v>
      </c>
      <c r="D56" s="15" t="s">
        <v>1214</v>
      </c>
      <c r="E56" s="15">
        <f t="shared" si="1"/>
        <v>1</v>
      </c>
      <c r="F56" s="16" t="s">
        <v>2980</v>
      </c>
      <c r="G56" t="s">
        <v>972</v>
      </c>
      <c r="H56" t="s">
        <v>975</v>
      </c>
      <c r="I56" t="s">
        <v>2943</v>
      </c>
      <c r="J56" t="s">
        <v>171</v>
      </c>
      <c r="K56" s="1">
        <v>25.434812193911998</v>
      </c>
      <c r="L56" s="1">
        <v>119.342428167405</v>
      </c>
      <c r="M56" s="1" t="str">
        <f>VLOOKUP($F56,'[1]capi for highway network'!$D$1:$L$36,3,0)</f>
        <v>capi Fujian</v>
      </c>
      <c r="N56" s="1">
        <f>VLOOKUP($F56,'[1]capi for highway network'!$D$1:$L$36,7,0)</f>
        <v>26.074477999999999</v>
      </c>
      <c r="O56" s="1">
        <f>VLOOKUP($F56,'[1]capi for highway network'!$D$1:$L$36,8,0)</f>
        <v>119.296482</v>
      </c>
      <c r="P56" s="13">
        <f t="shared" si="2"/>
        <v>5.2088076664516123</v>
      </c>
      <c r="Q56" s="13">
        <f t="shared" si="3"/>
        <v>5.2088076664516123</v>
      </c>
      <c r="R56" s="13">
        <f t="shared" si="4"/>
        <v>5.2088076664516123</v>
      </c>
      <c r="S56" s="13">
        <f t="shared" si="5"/>
        <v>5.2088076664516123</v>
      </c>
      <c r="T56" s="13">
        <f t="shared" si="6"/>
        <v>5.2088076664516123</v>
      </c>
      <c r="U56" s="13">
        <f t="shared" si="7"/>
        <v>5.2088076664516123</v>
      </c>
      <c r="V56" s="13">
        <f t="shared" si="8"/>
        <v>5.2088076664516123</v>
      </c>
      <c r="W56" s="13">
        <f t="shared" si="9"/>
        <v>5.2088076664516123</v>
      </c>
      <c r="X56" s="13">
        <f t="shared" si="10"/>
        <v>5.2088076664516123</v>
      </c>
      <c r="Y56" s="13">
        <f t="shared" si="11"/>
        <v>5.2088076664516123</v>
      </c>
      <c r="Z56" s="13">
        <f t="shared" si="12"/>
        <v>5.2088076664516123</v>
      </c>
      <c r="AA56" s="13">
        <f t="shared" si="13"/>
        <v>5.2088076664516123</v>
      </c>
      <c r="AB56" s="13">
        <f t="shared" si="14"/>
        <v>5.2088076664516123</v>
      </c>
      <c r="AC56" s="13">
        <f t="shared" si="15"/>
        <v>5.2088076664516123</v>
      </c>
      <c r="AD56" s="13">
        <f t="shared" si="16"/>
        <v>5.2088076664516123</v>
      </c>
      <c r="AE56" s="13">
        <f t="shared" si="17"/>
        <v>5.2088076664516123</v>
      </c>
      <c r="AF56">
        <f t="shared" si="18"/>
        <v>1</v>
      </c>
      <c r="AG56" t="s">
        <v>2935</v>
      </c>
      <c r="AI56" s="26">
        <f>IF(ISNUMBER(VLOOKUP($B56,'kpler max capa'!$A$1:$Q$263,2,0)),VLOOKUP($B56,'kpler max capa'!$A$1:$Q$263,2,0),0)</f>
        <v>2.541528</v>
      </c>
      <c r="AJ56" s="26">
        <f>IF(ISNUMBER(VLOOKUP($B56,'kpler max capa'!$A$1:$Q$263,3,0)),VLOOKUP($B56,'kpler max capa'!$A$1:$Q$263,3,0),0)</f>
        <v>2.541528</v>
      </c>
      <c r="AK56" s="26">
        <f>IF(ISNUMBER(VLOOKUP($B56,'kpler max capa'!$A$1:$Q$263,4,0)),VLOOKUP($B56,'kpler max capa'!$A$1:$Q$263,4,0),0)</f>
        <v>2.541528</v>
      </c>
      <c r="AL56" s="26">
        <f>IF(ISNUMBER(VLOOKUP($B56,'kpler max capa'!$A$1:$Q$263,5,0)),VLOOKUP($B56,'kpler max capa'!$A$1:$Q$263,5,0),0)</f>
        <v>3.5213559999999999</v>
      </c>
      <c r="AM56" s="26">
        <f>IF(ISNUMBER(VLOOKUP($B56,'kpler max capa'!$A$1:$Q$263,6,0)),VLOOKUP($B56,'kpler max capa'!$A$1:$Q$263,6,0),0)</f>
        <v>4.0405360000000003</v>
      </c>
      <c r="AN56" s="26">
        <f>IF(ISNUMBER(VLOOKUP($B56,'kpler max capa'!$A$1:$Q$263,7,0)),VLOOKUP($B56,'kpler max capa'!$A$1:$Q$263,7,0),0)</f>
        <v>4.0405360000000003</v>
      </c>
      <c r="AO56" s="26">
        <f>IF(ISNUMBER(VLOOKUP($B56,'kpler max capa'!$A$1:$Q$263,8,0)),VLOOKUP($B56,'kpler max capa'!$A$1:$Q$263,8,0),0)</f>
        <v>4.0405360000000003</v>
      </c>
      <c r="AP56" s="26">
        <f>IF(ISNUMBER(VLOOKUP($B56,'kpler max capa'!$A$1:$Q$263,8,0)),VLOOKUP($B56,'kpler max capa'!$A$1:$Q$263,9,0),0)</f>
        <v>4.0405360000000003</v>
      </c>
      <c r="AQ56" s="26">
        <f>IF(ISNUMBER(VLOOKUP($B56,'kpler max capa'!$A$1:$Q$263,8,0)),VLOOKUP($B56,'kpler max capa'!$A$1:$Q$263,10,0),0)</f>
        <v>4.0405360000000003</v>
      </c>
      <c r="AR56" s="26">
        <f>IF(ISNUMBER(VLOOKUP($B56,'kpler max capa'!$A$1:$Q$263,8,0)),VLOOKUP($B56,'kpler max capa'!$A$1:$Q$263,11,0),0)</f>
        <v>4.0405360000000003</v>
      </c>
      <c r="AS56" s="26">
        <f>IF(ISNUMBER(VLOOKUP($B56,'kpler max capa'!$A$1:$Q$263,9,0)),VLOOKUP($B56,'kpler max capa'!$A$1:$Q$263,12,0),0)</f>
        <v>4.0405360000000003</v>
      </c>
      <c r="AT56" s="26">
        <f>IF(ISNUMBER(VLOOKUP($B56,'kpler max capa'!$A$1:$Q$263,9,0)),VLOOKUP($B56,'kpler max capa'!$A$1:$Q$263,13,0),0)</f>
        <v>4.0405360000000003</v>
      </c>
      <c r="AU56" s="26">
        <f>IF(ISNUMBER(VLOOKUP($B56,'kpler max capa'!$A$1:$Q$263,9,0)),VLOOKUP($B56,'kpler max capa'!$A$1:$Q$263,14,0),0)</f>
        <v>4.0405360000000003</v>
      </c>
      <c r="AV56" s="26">
        <f>IF(ISNUMBER(VLOOKUP($B56,'kpler max capa'!$A$1:$Q$263,9,0)),VLOOKUP($B56,'kpler max capa'!$A$1:$Q$263,15,0),0)</f>
        <v>4.0405360000000003</v>
      </c>
      <c r="AW56" s="26">
        <f>IF(ISNUMBER(VLOOKUP($B56,'kpler max capa'!$A$1:$Q$263,9,0)),VLOOKUP($B56,'kpler max capa'!$A$1:$Q$263,16,0),0)</f>
        <v>4.0405360000000003</v>
      </c>
      <c r="AX56" s="26">
        <f>IF(ISNUMBER(VLOOKUP($B56,'kpler max capa'!$A$1:$Q$263,10,0)),VLOOKUP($B56,'kpler max capa'!$A$1:$Q$263,17,0),0)</f>
        <v>4.0405360000000003</v>
      </c>
      <c r="AY56" s="24">
        <f>IF(ISNUMBER(VLOOKUP($C56,'pp port max capa'!$A$1:$Q$500,2,0)),VLOOKUP($C56,'pp port max capa'!$A$1:$Q$500,2,0),0)</f>
        <v>5.2088076664516123</v>
      </c>
      <c r="AZ56" s="24">
        <f>IF(ISNUMBER(VLOOKUP($C56,'pp port max capa'!$A$1:$Q$500,3,0)),VLOOKUP($C56,'pp port max capa'!$A$1:$Q$500,3,0),0)</f>
        <v>5.2088076664516123</v>
      </c>
      <c r="BA56" s="24">
        <f>IF(ISNUMBER(VLOOKUP($C56,'pp port max capa'!$A$1:$Q$500,4,0)),VLOOKUP($C56,'pp port max capa'!$A$1:$Q$500,4,0),0)</f>
        <v>5.2088076664516123</v>
      </c>
      <c r="BB56" s="24">
        <f>IF(ISNUMBER(VLOOKUP($C56,'pp port max capa'!$A$1:$Q$500,5,0)),VLOOKUP($C56,'pp port max capa'!$A$1:$Q$500,5,0),0)</f>
        <v>5.2088076664516123</v>
      </c>
      <c r="BC56" s="24">
        <f>IF(ISNUMBER(VLOOKUP($C56,'pp port max capa'!$A$1:$Q$500,6,0)),VLOOKUP($C56,'pp port max capa'!$A$1:$Q$500,6,0),0)</f>
        <v>5.2088076664516123</v>
      </c>
      <c r="BD56" s="24">
        <f>IF(ISNUMBER(VLOOKUP($C56,'pp port max capa'!$A$1:$Q$500,7,0)),VLOOKUP($C56,'pp port max capa'!$A$1:$Q$500,7,0),0)</f>
        <v>5.2088076664516123</v>
      </c>
      <c r="BE56" s="24">
        <f>IF(ISNUMBER(VLOOKUP($C56,'pp port max capa'!$A$1:$Q$500,8,0)),VLOOKUP($C56,'pp port max capa'!$A$1:$Q$500,8,0),0)</f>
        <v>5.2088076664516123</v>
      </c>
      <c r="BF56" s="24">
        <f>IF(ISNUMBER(VLOOKUP($C56,'pp port max capa'!$A$1:$Q$500,9,0)),VLOOKUP($C56,'pp port max capa'!$A$1:$Q$500,9,0),0)</f>
        <v>5.2088076664516123</v>
      </c>
      <c r="BG56" s="24">
        <f>IF(ISNUMBER(VLOOKUP($C56,'pp port max capa'!$A$1:$Q$500,10,0)),VLOOKUP($C56,'pp port max capa'!$A$1:$Q$500,10,0),0)</f>
        <v>5.2088076664516123</v>
      </c>
      <c r="BH56" s="24">
        <f>IF(ISNUMBER(VLOOKUP($C56,'pp port max capa'!$A$1:$Q$500,11,0)),VLOOKUP($C56,'pp port max capa'!$A$1:$Q$500,11,0),0)</f>
        <v>5.2088076664516123</v>
      </c>
      <c r="BI56" s="24">
        <f>IF(ISNUMBER(VLOOKUP($C56,'pp port max capa'!$A$1:$Q$500,12,0)),VLOOKUP($C56,'pp port max capa'!$A$1:$Q$500,12,0),0)</f>
        <v>5.2088076664516123</v>
      </c>
      <c r="BJ56" s="24">
        <f>IF(ISNUMBER(VLOOKUP($C56,'pp port max capa'!$A$1:$Q$500,13,0)),VLOOKUP($C56,'pp port max capa'!$A$1:$Q$500,13,0),0)</f>
        <v>5.2088076664516123</v>
      </c>
      <c r="BK56" s="24">
        <f>IF(ISNUMBER(VLOOKUP($C56,'pp port max capa'!$A$1:$Q$500,14,0)),VLOOKUP($C56,'pp port max capa'!$A$1:$Q$500,14,0),0)</f>
        <v>5.2088076664516123</v>
      </c>
      <c r="BL56" s="24">
        <f>IF(ISNUMBER(VLOOKUP($C56,'pp port max capa'!$A$1:$Q$500,15,0)),VLOOKUP($C56,'pp port max capa'!$A$1:$Q$500,15,0),0)</f>
        <v>5.2088076664516123</v>
      </c>
      <c r="BM56" s="24">
        <f>IF(ISNUMBER(VLOOKUP($C56,'pp port max capa'!$A$1:$Q$500,16,0)),VLOOKUP($C56,'pp port max capa'!$A$1:$Q$500,16,0),0)</f>
        <v>5.2088076664516123</v>
      </c>
      <c r="BN56" s="24">
        <f>IF(ISNUMBER(VLOOKUP($C56,'pp port max capa'!$A$1:$Q$500,17,0)),VLOOKUP($C56,'pp port max capa'!$A$1:$Q$500,17,0),0)</f>
        <v>5.2088076664516123</v>
      </c>
      <c r="BO56" s="22">
        <f>IF(ISNUMBER(VLOOKUP($C56,'stpl port max capa'!$A$1:$Q$500,2,0)),VLOOKUP($C56,'stpl port max capa'!$A$1:$Q$500,2,0),0)</f>
        <v>0</v>
      </c>
      <c r="BP56" s="22">
        <f>IF(ISNUMBER(VLOOKUP($C56,'stpl port max capa'!$A$1:$Q$500,3,0)),VLOOKUP($C56,'stpl port max capa'!$A$1:$Q$500,3,0),0)</f>
        <v>0</v>
      </c>
      <c r="BQ56" s="22">
        <f>IF(ISNUMBER(VLOOKUP($C56,'stpl port max capa'!$A$1:$Q$500,4,0)),VLOOKUP($C56,'stpl port max capa'!$A$1:$Q$500,4,0),0)</f>
        <v>0</v>
      </c>
      <c r="BR56" s="22">
        <f>IF(ISNUMBER(VLOOKUP($C56,'stpl port max capa'!$A$1:$Q$500,5,0)),VLOOKUP($C56,'stpl port max capa'!$A$1:$Q$500,5,0),0)</f>
        <v>0</v>
      </c>
      <c r="BS56" s="22">
        <f>IF(ISNUMBER(VLOOKUP($C56,'stpl port max capa'!$A$1:$Q$500,6,0)),VLOOKUP($C56,'stpl port max capa'!$A$1:$Q$500,6,0),0)</f>
        <v>0</v>
      </c>
      <c r="BT56" s="22">
        <f>IF(ISNUMBER(VLOOKUP($C56,'stpl port max capa'!$A$1:$Q$500,7,0)),VLOOKUP($C56,'stpl port max capa'!$A$1:$Q$500,7,0),0)</f>
        <v>0</v>
      </c>
      <c r="BU56" s="22">
        <f>IF(ISNUMBER(VLOOKUP($C56,'stpl port max capa'!$A$1:$Q$500,8,0)),VLOOKUP($C56,'stpl port max capa'!$A$1:$Q$500,8,0),0)</f>
        <v>0</v>
      </c>
      <c r="BV56" s="22">
        <f>IF(ISNUMBER(VLOOKUP($C56,'stpl port max capa'!$A$1:$Q$500,9,0)),VLOOKUP($C56,'stpl port max capa'!$A$1:$Q$500,9,0),0)</f>
        <v>0</v>
      </c>
      <c r="BW56" s="22">
        <f>IF(ISNUMBER(VLOOKUP($C56,'stpl port max capa'!$A$1:$Q$500,10,0)),VLOOKUP($C56,'stpl port max capa'!$A$1:$Q$500,10,0),0)</f>
        <v>0</v>
      </c>
      <c r="BX56" s="22">
        <f>IF(ISNUMBER(VLOOKUP($C56,'stpl port max capa'!$A$1:$Q$500,11,0)),VLOOKUP($C56,'stpl port max capa'!$A$1:$Q$500,11,0),0)</f>
        <v>0</v>
      </c>
      <c r="BY56" s="22">
        <f>IF(ISNUMBER(VLOOKUP($C56,'stpl port max capa'!$A$1:$Q$500,12,0)),VLOOKUP($C56,'stpl port max capa'!$A$1:$Q$500,12,0),0)</f>
        <v>0</v>
      </c>
      <c r="BZ56" s="22">
        <f>IF(ISNUMBER(VLOOKUP($C56,'stpl port max capa'!$A$1:$Q$500,13,0)),VLOOKUP($C56,'stpl port max capa'!$A$1:$Q$500,13,0),0)</f>
        <v>0</v>
      </c>
      <c r="CA56" s="22">
        <f>IF(ISNUMBER(VLOOKUP($C56,'stpl port max capa'!$A$1:$Q$500,14,0)),VLOOKUP($C56,'stpl port max capa'!$A$1:$Q$500,14,0),0)</f>
        <v>0</v>
      </c>
      <c r="CB56" s="22">
        <f>IF(ISNUMBER(VLOOKUP($C56,'stpl port max capa'!$A$1:$Q$500,15,0)),VLOOKUP($C56,'stpl port max capa'!$A$1:$Q$500,15,0),0)</f>
        <v>0</v>
      </c>
      <c r="CC56" s="22">
        <f>IF(ISNUMBER(VLOOKUP($C56,'stpl port max capa'!$A$1:$Q$500,16,0)),VLOOKUP($C56,'stpl port max capa'!$A$1:$Q$500,16,0),0)</f>
        <v>0</v>
      </c>
      <c r="CD56" s="22">
        <f>IF(ISNUMBER(VLOOKUP($C56,'stpl port max capa'!$A$1:$Q$500,17,0)),VLOOKUP($C56,'stpl port max capa'!$A$1:$Q$500,17,0),0)</f>
        <v>0</v>
      </c>
    </row>
    <row r="57" spans="1:82" customFormat="1">
      <c r="A57">
        <v>57</v>
      </c>
      <c r="B57" t="s">
        <v>172</v>
      </c>
      <c r="C57" t="s">
        <v>173</v>
      </c>
      <c r="D57" s="15" t="s">
        <v>1215</v>
      </c>
      <c r="E57" s="15">
        <f t="shared" si="1"/>
        <v>2</v>
      </c>
      <c r="F57" s="16" t="s">
        <v>2977</v>
      </c>
      <c r="G57" t="s">
        <v>973</v>
      </c>
      <c r="H57" t="s">
        <v>975</v>
      </c>
      <c r="I57" t="s">
        <v>2943</v>
      </c>
      <c r="J57" t="s">
        <v>174</v>
      </c>
      <c r="K57" s="1">
        <v>32.154976768264603</v>
      </c>
      <c r="L57" s="1">
        <v>119.91450224746301</v>
      </c>
      <c r="M57" s="1" t="str">
        <f>VLOOKUP($F57,'[1]capi for highway network'!$D$1:$L$36,3,0)</f>
        <v>capi Jiangsu</v>
      </c>
      <c r="N57" s="1">
        <f>VLOOKUP($F57,'[1]capi for highway network'!$D$1:$L$36,7,0)</f>
        <v>32.060254999999998</v>
      </c>
      <c r="O57" s="1">
        <f>VLOOKUP($F57,'[1]capi for highway network'!$D$1:$L$36,8,0)</f>
        <v>118.79687699999999</v>
      </c>
      <c r="P57" s="13">
        <f t="shared" si="2"/>
        <v>8.5399090293906799</v>
      </c>
      <c r="Q57" s="13">
        <f t="shared" si="3"/>
        <v>12.421685860931898</v>
      </c>
      <c r="R57" s="13">
        <f t="shared" si="4"/>
        <v>16.303462692473115</v>
      </c>
      <c r="S57" s="13">
        <f t="shared" si="5"/>
        <v>16.303462692473115</v>
      </c>
      <c r="T57" s="13">
        <f t="shared" si="6"/>
        <v>16.303462692473115</v>
      </c>
      <c r="U57" s="13">
        <f t="shared" si="7"/>
        <v>16.303462692473115</v>
      </c>
      <c r="V57" s="13">
        <f t="shared" si="8"/>
        <v>16.303462692473115</v>
      </c>
      <c r="W57" s="13">
        <f t="shared" si="9"/>
        <v>16.303462692473115</v>
      </c>
      <c r="X57" s="13">
        <f t="shared" si="10"/>
        <v>16.303462692473115</v>
      </c>
      <c r="Y57" s="13">
        <f t="shared" si="11"/>
        <v>16.303462692473115</v>
      </c>
      <c r="Z57" s="13">
        <f t="shared" si="12"/>
        <v>16.303462692473115</v>
      </c>
      <c r="AA57" s="13">
        <f t="shared" si="13"/>
        <v>16.303462692473115</v>
      </c>
      <c r="AB57" s="13">
        <f t="shared" si="14"/>
        <v>16.303462692473115</v>
      </c>
      <c r="AC57" s="13">
        <f t="shared" si="15"/>
        <v>16.303462692473115</v>
      </c>
      <c r="AD57" s="13">
        <f t="shared" si="16"/>
        <v>16.303462692473115</v>
      </c>
      <c r="AE57" s="13">
        <f t="shared" si="17"/>
        <v>16.303462692473115</v>
      </c>
      <c r="AF57">
        <f t="shared" si="18"/>
        <v>1</v>
      </c>
      <c r="AI57" s="26">
        <f>IF(ISNUMBER(VLOOKUP($B57,'kpler max capa'!$A$1:$Q$263,2,0)),VLOOKUP($B57,'kpler max capa'!$A$1:$Q$263,2,0),0)</f>
        <v>5.5430760000000001</v>
      </c>
      <c r="AJ57" s="26">
        <f>IF(ISNUMBER(VLOOKUP($B57,'kpler max capa'!$A$1:$Q$263,3,0)),VLOOKUP($B57,'kpler max capa'!$A$1:$Q$263,3,0),0)</f>
        <v>5.5430760000000001</v>
      </c>
      <c r="AK57" s="26">
        <f>IF(ISNUMBER(VLOOKUP($B57,'kpler max capa'!$A$1:$Q$263,4,0)),VLOOKUP($B57,'kpler max capa'!$A$1:$Q$263,4,0),0)</f>
        <v>5.5430760000000001</v>
      </c>
      <c r="AL57" s="26">
        <f>IF(ISNUMBER(VLOOKUP($B57,'kpler max capa'!$A$1:$Q$263,5,0)),VLOOKUP($B57,'kpler max capa'!$A$1:$Q$263,5,0),0)</f>
        <v>7.7848600000000001</v>
      </c>
      <c r="AM57" s="26">
        <f>IF(ISNUMBER(VLOOKUP($B57,'kpler max capa'!$A$1:$Q$263,6,0)),VLOOKUP($B57,'kpler max capa'!$A$1:$Q$263,6,0),0)</f>
        <v>8.8405919999999991</v>
      </c>
      <c r="AN57" s="26">
        <f>IF(ISNUMBER(VLOOKUP($B57,'kpler max capa'!$A$1:$Q$263,7,0)),VLOOKUP($B57,'kpler max capa'!$A$1:$Q$263,7,0),0)</f>
        <v>8.8405919999999991</v>
      </c>
      <c r="AO57" s="26">
        <f>IF(ISNUMBER(VLOOKUP($B57,'kpler max capa'!$A$1:$Q$263,8,0)),VLOOKUP($B57,'kpler max capa'!$A$1:$Q$263,8,0),0)</f>
        <v>8.8405919999999991</v>
      </c>
      <c r="AP57" s="26">
        <f>IF(ISNUMBER(VLOOKUP($B57,'kpler max capa'!$A$1:$Q$263,8,0)),VLOOKUP($B57,'kpler max capa'!$A$1:$Q$263,9,0),0)</f>
        <v>8.8405919999999991</v>
      </c>
      <c r="AQ57" s="26">
        <f>IF(ISNUMBER(VLOOKUP($B57,'kpler max capa'!$A$1:$Q$263,8,0)),VLOOKUP($B57,'kpler max capa'!$A$1:$Q$263,10,0),0)</f>
        <v>8.8405919999999991</v>
      </c>
      <c r="AR57" s="26">
        <f>IF(ISNUMBER(VLOOKUP($B57,'kpler max capa'!$A$1:$Q$263,8,0)),VLOOKUP($B57,'kpler max capa'!$A$1:$Q$263,11,0),0)</f>
        <v>8.8405919999999991</v>
      </c>
      <c r="AS57" s="26">
        <f>IF(ISNUMBER(VLOOKUP($B57,'kpler max capa'!$A$1:$Q$263,9,0)),VLOOKUP($B57,'kpler max capa'!$A$1:$Q$263,12,0),0)</f>
        <v>8.8405919999999991</v>
      </c>
      <c r="AT57" s="26">
        <f>IF(ISNUMBER(VLOOKUP($B57,'kpler max capa'!$A$1:$Q$263,9,0)),VLOOKUP($B57,'kpler max capa'!$A$1:$Q$263,13,0),0)</f>
        <v>8.8405919999999991</v>
      </c>
      <c r="AU57" s="26">
        <f>IF(ISNUMBER(VLOOKUP($B57,'kpler max capa'!$A$1:$Q$263,9,0)),VLOOKUP($B57,'kpler max capa'!$A$1:$Q$263,14,0),0)</f>
        <v>8.8405919999999991</v>
      </c>
      <c r="AV57" s="26">
        <f>IF(ISNUMBER(VLOOKUP($B57,'kpler max capa'!$A$1:$Q$263,9,0)),VLOOKUP($B57,'kpler max capa'!$A$1:$Q$263,15,0),0)</f>
        <v>8.8405919999999991</v>
      </c>
      <c r="AW57" s="26">
        <f>IF(ISNUMBER(VLOOKUP($B57,'kpler max capa'!$A$1:$Q$263,9,0)),VLOOKUP($B57,'kpler max capa'!$A$1:$Q$263,16,0),0)</f>
        <v>8.8405919999999991</v>
      </c>
      <c r="AX57" s="26">
        <f>IF(ISNUMBER(VLOOKUP($B57,'kpler max capa'!$A$1:$Q$263,10,0)),VLOOKUP($B57,'kpler max capa'!$A$1:$Q$263,17,0),0)</f>
        <v>8.8405919999999991</v>
      </c>
      <c r="AY57" s="24">
        <f>IF(ISNUMBER(VLOOKUP($C57,'pp port max capa'!$A$1:$Q$500,2,0)),VLOOKUP($C57,'pp port max capa'!$A$1:$Q$500,2,0),0)</f>
        <v>8.5399090293906799</v>
      </c>
      <c r="AZ57" s="24">
        <f>IF(ISNUMBER(VLOOKUP($C57,'pp port max capa'!$A$1:$Q$500,3,0)),VLOOKUP($C57,'pp port max capa'!$A$1:$Q$500,3,0),0)</f>
        <v>12.421685860931898</v>
      </c>
      <c r="BA57" s="24">
        <f>IF(ISNUMBER(VLOOKUP($C57,'pp port max capa'!$A$1:$Q$500,4,0)),VLOOKUP($C57,'pp port max capa'!$A$1:$Q$500,4,0),0)</f>
        <v>16.303462692473115</v>
      </c>
      <c r="BB57" s="24">
        <f>IF(ISNUMBER(VLOOKUP($C57,'pp port max capa'!$A$1:$Q$500,5,0)),VLOOKUP($C57,'pp port max capa'!$A$1:$Q$500,5,0),0)</f>
        <v>16.303462692473115</v>
      </c>
      <c r="BC57" s="24">
        <f>IF(ISNUMBER(VLOOKUP($C57,'pp port max capa'!$A$1:$Q$500,6,0)),VLOOKUP($C57,'pp port max capa'!$A$1:$Q$500,6,0),0)</f>
        <v>16.303462692473115</v>
      </c>
      <c r="BD57" s="24">
        <f>IF(ISNUMBER(VLOOKUP($C57,'pp port max capa'!$A$1:$Q$500,7,0)),VLOOKUP($C57,'pp port max capa'!$A$1:$Q$500,7,0),0)</f>
        <v>16.303462692473115</v>
      </c>
      <c r="BE57" s="24">
        <f>IF(ISNUMBER(VLOOKUP($C57,'pp port max capa'!$A$1:$Q$500,8,0)),VLOOKUP($C57,'pp port max capa'!$A$1:$Q$500,8,0),0)</f>
        <v>16.303462692473115</v>
      </c>
      <c r="BF57" s="24">
        <f>IF(ISNUMBER(VLOOKUP($C57,'pp port max capa'!$A$1:$Q$500,9,0)),VLOOKUP($C57,'pp port max capa'!$A$1:$Q$500,9,0),0)</f>
        <v>16.303462692473115</v>
      </c>
      <c r="BG57" s="24">
        <f>IF(ISNUMBER(VLOOKUP($C57,'pp port max capa'!$A$1:$Q$500,10,0)),VLOOKUP($C57,'pp port max capa'!$A$1:$Q$500,10,0),0)</f>
        <v>16.303462692473115</v>
      </c>
      <c r="BH57" s="24">
        <f>IF(ISNUMBER(VLOOKUP($C57,'pp port max capa'!$A$1:$Q$500,11,0)),VLOOKUP($C57,'pp port max capa'!$A$1:$Q$500,11,0),0)</f>
        <v>16.303462692473115</v>
      </c>
      <c r="BI57" s="24">
        <f>IF(ISNUMBER(VLOOKUP($C57,'pp port max capa'!$A$1:$Q$500,12,0)),VLOOKUP($C57,'pp port max capa'!$A$1:$Q$500,12,0),0)</f>
        <v>16.303462692473115</v>
      </c>
      <c r="BJ57" s="24">
        <f>IF(ISNUMBER(VLOOKUP($C57,'pp port max capa'!$A$1:$Q$500,13,0)),VLOOKUP($C57,'pp port max capa'!$A$1:$Q$500,13,0),0)</f>
        <v>16.303462692473115</v>
      </c>
      <c r="BK57" s="24">
        <f>IF(ISNUMBER(VLOOKUP($C57,'pp port max capa'!$A$1:$Q$500,14,0)),VLOOKUP($C57,'pp port max capa'!$A$1:$Q$500,14,0),0)</f>
        <v>16.303462692473115</v>
      </c>
      <c r="BL57" s="24">
        <f>IF(ISNUMBER(VLOOKUP($C57,'pp port max capa'!$A$1:$Q$500,15,0)),VLOOKUP($C57,'pp port max capa'!$A$1:$Q$500,15,0),0)</f>
        <v>16.303462692473115</v>
      </c>
      <c r="BM57" s="24">
        <f>IF(ISNUMBER(VLOOKUP($C57,'pp port max capa'!$A$1:$Q$500,16,0)),VLOOKUP($C57,'pp port max capa'!$A$1:$Q$500,16,0),0)</f>
        <v>16.303462692473115</v>
      </c>
      <c r="BN57" s="24">
        <f>IF(ISNUMBER(VLOOKUP($C57,'pp port max capa'!$A$1:$Q$500,17,0)),VLOOKUP($C57,'pp port max capa'!$A$1:$Q$500,17,0),0)</f>
        <v>16.303462692473115</v>
      </c>
      <c r="BO57" s="22">
        <f>IF(ISNUMBER(VLOOKUP($C57,'stpl port max capa'!$A$1:$Q$500,2,0)),VLOOKUP($C57,'stpl port max capa'!$A$1:$Q$500,2,0),0)</f>
        <v>0</v>
      </c>
      <c r="BP57" s="22">
        <f>IF(ISNUMBER(VLOOKUP($C57,'stpl port max capa'!$A$1:$Q$500,3,0)),VLOOKUP($C57,'stpl port max capa'!$A$1:$Q$500,3,0),0)</f>
        <v>0</v>
      </c>
      <c r="BQ57" s="22">
        <f>IF(ISNUMBER(VLOOKUP($C57,'stpl port max capa'!$A$1:$Q$500,4,0)),VLOOKUP($C57,'stpl port max capa'!$A$1:$Q$500,4,0),0)</f>
        <v>0</v>
      </c>
      <c r="BR57" s="22">
        <f>IF(ISNUMBER(VLOOKUP($C57,'stpl port max capa'!$A$1:$Q$500,5,0)),VLOOKUP($C57,'stpl port max capa'!$A$1:$Q$500,5,0),0)</f>
        <v>0</v>
      </c>
      <c r="BS57" s="22">
        <f>IF(ISNUMBER(VLOOKUP($C57,'stpl port max capa'!$A$1:$Q$500,6,0)),VLOOKUP($C57,'stpl port max capa'!$A$1:$Q$500,6,0),0)</f>
        <v>0</v>
      </c>
      <c r="BT57" s="22">
        <f>IF(ISNUMBER(VLOOKUP($C57,'stpl port max capa'!$A$1:$Q$500,7,0)),VLOOKUP($C57,'stpl port max capa'!$A$1:$Q$500,7,0),0)</f>
        <v>0</v>
      </c>
      <c r="BU57" s="22">
        <f>IF(ISNUMBER(VLOOKUP($C57,'stpl port max capa'!$A$1:$Q$500,8,0)),VLOOKUP($C57,'stpl port max capa'!$A$1:$Q$500,8,0),0)</f>
        <v>0</v>
      </c>
      <c r="BV57" s="22">
        <f>IF(ISNUMBER(VLOOKUP($C57,'stpl port max capa'!$A$1:$Q$500,9,0)),VLOOKUP($C57,'stpl port max capa'!$A$1:$Q$500,9,0),0)</f>
        <v>0</v>
      </c>
      <c r="BW57" s="22">
        <f>IF(ISNUMBER(VLOOKUP($C57,'stpl port max capa'!$A$1:$Q$500,10,0)),VLOOKUP($C57,'stpl port max capa'!$A$1:$Q$500,10,0),0)</f>
        <v>0</v>
      </c>
      <c r="BX57" s="22">
        <f>IF(ISNUMBER(VLOOKUP($C57,'stpl port max capa'!$A$1:$Q$500,11,0)),VLOOKUP($C57,'stpl port max capa'!$A$1:$Q$500,11,0),0)</f>
        <v>0</v>
      </c>
      <c r="BY57" s="22">
        <f>IF(ISNUMBER(VLOOKUP($C57,'stpl port max capa'!$A$1:$Q$500,12,0)),VLOOKUP($C57,'stpl port max capa'!$A$1:$Q$500,12,0),0)</f>
        <v>0</v>
      </c>
      <c r="BZ57" s="22">
        <f>IF(ISNUMBER(VLOOKUP($C57,'stpl port max capa'!$A$1:$Q$500,13,0)),VLOOKUP($C57,'stpl port max capa'!$A$1:$Q$500,13,0),0)</f>
        <v>0</v>
      </c>
      <c r="CA57" s="22">
        <f>IF(ISNUMBER(VLOOKUP($C57,'stpl port max capa'!$A$1:$Q$500,14,0)),VLOOKUP($C57,'stpl port max capa'!$A$1:$Q$500,14,0),0)</f>
        <v>0</v>
      </c>
      <c r="CB57" s="22">
        <f>IF(ISNUMBER(VLOOKUP($C57,'stpl port max capa'!$A$1:$Q$500,15,0)),VLOOKUP($C57,'stpl port max capa'!$A$1:$Q$500,15,0),0)</f>
        <v>0</v>
      </c>
      <c r="CC57" s="22">
        <f>IF(ISNUMBER(VLOOKUP($C57,'stpl port max capa'!$A$1:$Q$500,16,0)),VLOOKUP($C57,'stpl port max capa'!$A$1:$Q$500,16,0),0)</f>
        <v>0</v>
      </c>
      <c r="CD57" s="22">
        <f>IF(ISNUMBER(VLOOKUP($C57,'stpl port max capa'!$A$1:$Q$500,17,0)),VLOOKUP($C57,'stpl port max capa'!$A$1:$Q$500,17,0),0)</f>
        <v>0</v>
      </c>
    </row>
    <row r="58" spans="1:82" customFormat="1">
      <c r="A58">
        <v>58</v>
      </c>
      <c r="B58" t="s">
        <v>175</v>
      </c>
      <c r="C58" t="s">
        <v>176</v>
      </c>
      <c r="D58" s="15" t="s">
        <v>1216</v>
      </c>
      <c r="E58" s="15">
        <f t="shared" si="1"/>
        <v>1</v>
      </c>
      <c r="F58" s="16" t="s">
        <v>2977</v>
      </c>
      <c r="G58" t="s">
        <v>972</v>
      </c>
      <c r="H58" t="s">
        <v>975</v>
      </c>
      <c r="I58" t="s">
        <v>2943</v>
      </c>
      <c r="J58" t="s">
        <v>177</v>
      </c>
      <c r="K58" s="1">
        <v>31.587496466397099</v>
      </c>
      <c r="L58" s="1">
        <v>121.259989293888</v>
      </c>
      <c r="M58" s="1" t="str">
        <f>VLOOKUP($F58,'[1]capi for highway network'!$D$1:$L$36,3,0)</f>
        <v>capi Jiangsu</v>
      </c>
      <c r="N58" s="1">
        <f>VLOOKUP($F58,'[1]capi for highway network'!$D$1:$L$36,7,0)</f>
        <v>32.060254999999998</v>
      </c>
      <c r="O58" s="1">
        <f>VLOOKUP($F58,'[1]capi for highway network'!$D$1:$L$36,8,0)</f>
        <v>118.79687699999999</v>
      </c>
      <c r="P58" s="13">
        <f t="shared" si="2"/>
        <v>5.4692480497741931</v>
      </c>
      <c r="Q58" s="13">
        <f t="shared" si="3"/>
        <v>5.4692480497741931</v>
      </c>
      <c r="R58" s="13">
        <f t="shared" si="4"/>
        <v>5.4692480497741931</v>
      </c>
      <c r="S58" s="13">
        <f t="shared" si="5"/>
        <v>5.4692480497741931</v>
      </c>
      <c r="T58" s="13">
        <f t="shared" si="6"/>
        <v>6.7199960000000001</v>
      </c>
      <c r="U58" s="13">
        <f t="shared" si="7"/>
        <v>6.7199960000000001</v>
      </c>
      <c r="V58" s="13">
        <f t="shared" si="8"/>
        <v>6.7199960000000001</v>
      </c>
      <c r="W58" s="13">
        <f t="shared" si="9"/>
        <v>6.7199960000000001</v>
      </c>
      <c r="X58" s="13">
        <f t="shared" si="10"/>
        <v>6.7199960000000001</v>
      </c>
      <c r="Y58" s="13">
        <f t="shared" si="11"/>
        <v>6.7199960000000001</v>
      </c>
      <c r="Z58" s="13">
        <f t="shared" si="12"/>
        <v>6.7199960000000001</v>
      </c>
      <c r="AA58" s="13">
        <f t="shared" si="13"/>
        <v>6.7199960000000001</v>
      </c>
      <c r="AB58" s="13">
        <f t="shared" si="14"/>
        <v>6.7199960000000001</v>
      </c>
      <c r="AC58" s="13">
        <f t="shared" si="15"/>
        <v>6.7199960000000001</v>
      </c>
      <c r="AD58" s="13">
        <f t="shared" si="16"/>
        <v>6.7199960000000001</v>
      </c>
      <c r="AE58" s="13">
        <f t="shared" si="17"/>
        <v>6.7199960000000001</v>
      </c>
      <c r="AF58">
        <f t="shared" si="18"/>
        <v>1</v>
      </c>
      <c r="AI58" s="26">
        <f>IF(ISNUMBER(VLOOKUP($B58,'kpler max capa'!$A$1:$Q$263,2,0)),VLOOKUP($B58,'kpler max capa'!$A$1:$Q$263,2,0),0)</f>
        <v>5.2157520000000002</v>
      </c>
      <c r="AJ58" s="26">
        <f>IF(ISNUMBER(VLOOKUP($B58,'kpler max capa'!$A$1:$Q$263,3,0)),VLOOKUP($B58,'kpler max capa'!$A$1:$Q$263,3,0),0)</f>
        <v>5.2157520000000002</v>
      </c>
      <c r="AK58" s="26">
        <f>IF(ISNUMBER(VLOOKUP($B58,'kpler max capa'!$A$1:$Q$263,4,0)),VLOOKUP($B58,'kpler max capa'!$A$1:$Q$263,4,0),0)</f>
        <v>5.2157520000000002</v>
      </c>
      <c r="AL58" s="26">
        <f>IF(ISNUMBER(VLOOKUP($B58,'kpler max capa'!$A$1:$Q$263,5,0)),VLOOKUP($B58,'kpler max capa'!$A$1:$Q$263,5,0),0)</f>
        <v>5.2157520000000002</v>
      </c>
      <c r="AM58" s="26">
        <f>IF(ISNUMBER(VLOOKUP($B58,'kpler max capa'!$A$1:$Q$263,6,0)),VLOOKUP($B58,'kpler max capa'!$A$1:$Q$263,6,0),0)</f>
        <v>6.7199960000000001</v>
      </c>
      <c r="AN58" s="26">
        <f>IF(ISNUMBER(VLOOKUP($B58,'kpler max capa'!$A$1:$Q$263,7,0)),VLOOKUP($B58,'kpler max capa'!$A$1:$Q$263,7,0),0)</f>
        <v>6.7199960000000001</v>
      </c>
      <c r="AO58" s="26">
        <f>IF(ISNUMBER(VLOOKUP($B58,'kpler max capa'!$A$1:$Q$263,8,0)),VLOOKUP($B58,'kpler max capa'!$A$1:$Q$263,8,0),0)</f>
        <v>6.7199960000000001</v>
      </c>
      <c r="AP58" s="26">
        <f>IF(ISNUMBER(VLOOKUP($B58,'kpler max capa'!$A$1:$Q$263,8,0)),VLOOKUP($B58,'kpler max capa'!$A$1:$Q$263,9,0),0)</f>
        <v>6.7199960000000001</v>
      </c>
      <c r="AQ58" s="26">
        <f>IF(ISNUMBER(VLOOKUP($B58,'kpler max capa'!$A$1:$Q$263,8,0)),VLOOKUP($B58,'kpler max capa'!$A$1:$Q$263,10,0),0)</f>
        <v>6.7199960000000001</v>
      </c>
      <c r="AR58" s="26">
        <f>IF(ISNUMBER(VLOOKUP($B58,'kpler max capa'!$A$1:$Q$263,8,0)),VLOOKUP($B58,'kpler max capa'!$A$1:$Q$263,11,0),0)</f>
        <v>6.7199960000000001</v>
      </c>
      <c r="AS58" s="26">
        <f>IF(ISNUMBER(VLOOKUP($B58,'kpler max capa'!$A$1:$Q$263,9,0)),VLOOKUP($B58,'kpler max capa'!$A$1:$Q$263,12,0),0)</f>
        <v>6.7199960000000001</v>
      </c>
      <c r="AT58" s="26">
        <f>IF(ISNUMBER(VLOOKUP($B58,'kpler max capa'!$A$1:$Q$263,9,0)),VLOOKUP($B58,'kpler max capa'!$A$1:$Q$263,13,0),0)</f>
        <v>6.7199960000000001</v>
      </c>
      <c r="AU58" s="26">
        <f>IF(ISNUMBER(VLOOKUP($B58,'kpler max capa'!$A$1:$Q$263,9,0)),VLOOKUP($B58,'kpler max capa'!$A$1:$Q$263,14,0),0)</f>
        <v>6.7199960000000001</v>
      </c>
      <c r="AV58" s="26">
        <f>IF(ISNUMBER(VLOOKUP($B58,'kpler max capa'!$A$1:$Q$263,9,0)),VLOOKUP($B58,'kpler max capa'!$A$1:$Q$263,15,0),0)</f>
        <v>6.7199960000000001</v>
      </c>
      <c r="AW58" s="26">
        <f>IF(ISNUMBER(VLOOKUP($B58,'kpler max capa'!$A$1:$Q$263,9,0)),VLOOKUP($B58,'kpler max capa'!$A$1:$Q$263,16,0),0)</f>
        <v>6.7199960000000001</v>
      </c>
      <c r="AX58" s="26">
        <f>IF(ISNUMBER(VLOOKUP($B58,'kpler max capa'!$A$1:$Q$263,10,0)),VLOOKUP($B58,'kpler max capa'!$A$1:$Q$263,17,0),0)</f>
        <v>6.7199960000000001</v>
      </c>
      <c r="AY58" s="24">
        <f>IF(ISNUMBER(VLOOKUP($C58,'pp port max capa'!$A$1:$Q$500,2,0)),VLOOKUP($C58,'pp port max capa'!$A$1:$Q$500,2,0),0)</f>
        <v>5.4692480497741931</v>
      </c>
      <c r="AZ58" s="24">
        <f>IF(ISNUMBER(VLOOKUP($C58,'pp port max capa'!$A$1:$Q$500,3,0)),VLOOKUP($C58,'pp port max capa'!$A$1:$Q$500,3,0),0)</f>
        <v>5.4692480497741931</v>
      </c>
      <c r="BA58" s="24">
        <f>IF(ISNUMBER(VLOOKUP($C58,'pp port max capa'!$A$1:$Q$500,4,0)),VLOOKUP($C58,'pp port max capa'!$A$1:$Q$500,4,0),0)</f>
        <v>5.4692480497741931</v>
      </c>
      <c r="BB58" s="24">
        <f>IF(ISNUMBER(VLOOKUP($C58,'pp port max capa'!$A$1:$Q$500,5,0)),VLOOKUP($C58,'pp port max capa'!$A$1:$Q$500,5,0),0)</f>
        <v>5.4692480497741931</v>
      </c>
      <c r="BC58" s="24">
        <f>IF(ISNUMBER(VLOOKUP($C58,'pp port max capa'!$A$1:$Q$500,6,0)),VLOOKUP($C58,'pp port max capa'!$A$1:$Q$500,6,0),0)</f>
        <v>5.4692480497741931</v>
      </c>
      <c r="BD58" s="24">
        <f>IF(ISNUMBER(VLOOKUP($C58,'pp port max capa'!$A$1:$Q$500,7,0)),VLOOKUP($C58,'pp port max capa'!$A$1:$Q$500,7,0),0)</f>
        <v>5.4692480497741931</v>
      </c>
      <c r="BE58" s="24">
        <f>IF(ISNUMBER(VLOOKUP($C58,'pp port max capa'!$A$1:$Q$500,8,0)),VLOOKUP($C58,'pp port max capa'!$A$1:$Q$500,8,0),0)</f>
        <v>5.4692480497741931</v>
      </c>
      <c r="BF58" s="24">
        <f>IF(ISNUMBER(VLOOKUP($C58,'pp port max capa'!$A$1:$Q$500,9,0)),VLOOKUP($C58,'pp port max capa'!$A$1:$Q$500,9,0),0)</f>
        <v>5.4692480497741931</v>
      </c>
      <c r="BG58" s="24">
        <f>IF(ISNUMBER(VLOOKUP($C58,'pp port max capa'!$A$1:$Q$500,10,0)),VLOOKUP($C58,'pp port max capa'!$A$1:$Q$500,10,0),0)</f>
        <v>5.4692480497741931</v>
      </c>
      <c r="BH58" s="24">
        <f>IF(ISNUMBER(VLOOKUP($C58,'pp port max capa'!$A$1:$Q$500,11,0)),VLOOKUP($C58,'pp port max capa'!$A$1:$Q$500,11,0),0)</f>
        <v>5.4692480497741931</v>
      </c>
      <c r="BI58" s="24">
        <f>IF(ISNUMBER(VLOOKUP($C58,'pp port max capa'!$A$1:$Q$500,12,0)),VLOOKUP($C58,'pp port max capa'!$A$1:$Q$500,12,0),0)</f>
        <v>5.4692480497741931</v>
      </c>
      <c r="BJ58" s="24">
        <f>IF(ISNUMBER(VLOOKUP($C58,'pp port max capa'!$A$1:$Q$500,13,0)),VLOOKUP($C58,'pp port max capa'!$A$1:$Q$500,13,0),0)</f>
        <v>5.4692480497741931</v>
      </c>
      <c r="BK58" s="24">
        <f>IF(ISNUMBER(VLOOKUP($C58,'pp port max capa'!$A$1:$Q$500,14,0)),VLOOKUP($C58,'pp port max capa'!$A$1:$Q$500,14,0),0)</f>
        <v>5.4692480497741931</v>
      </c>
      <c r="BL58" s="24">
        <f>IF(ISNUMBER(VLOOKUP($C58,'pp port max capa'!$A$1:$Q$500,15,0)),VLOOKUP($C58,'pp port max capa'!$A$1:$Q$500,15,0),0)</f>
        <v>5.4692480497741931</v>
      </c>
      <c r="BM58" s="24">
        <f>IF(ISNUMBER(VLOOKUP($C58,'pp port max capa'!$A$1:$Q$500,16,0)),VLOOKUP($C58,'pp port max capa'!$A$1:$Q$500,16,0),0)</f>
        <v>5.4692480497741931</v>
      </c>
      <c r="BN58" s="24">
        <f>IF(ISNUMBER(VLOOKUP($C58,'pp port max capa'!$A$1:$Q$500,17,0)),VLOOKUP($C58,'pp port max capa'!$A$1:$Q$500,17,0),0)</f>
        <v>5.4692480497741931</v>
      </c>
      <c r="BO58" s="22">
        <f>IF(ISNUMBER(VLOOKUP($C58,'stpl port max capa'!$A$1:$Q$500,2,0)),VLOOKUP($C58,'stpl port max capa'!$A$1:$Q$500,2,0),0)</f>
        <v>0</v>
      </c>
      <c r="BP58" s="22">
        <f>IF(ISNUMBER(VLOOKUP($C58,'stpl port max capa'!$A$1:$Q$500,3,0)),VLOOKUP($C58,'stpl port max capa'!$A$1:$Q$500,3,0),0)</f>
        <v>0</v>
      </c>
      <c r="BQ58" s="22">
        <f>IF(ISNUMBER(VLOOKUP($C58,'stpl port max capa'!$A$1:$Q$500,4,0)),VLOOKUP($C58,'stpl port max capa'!$A$1:$Q$500,4,0),0)</f>
        <v>0</v>
      </c>
      <c r="BR58" s="22">
        <f>IF(ISNUMBER(VLOOKUP($C58,'stpl port max capa'!$A$1:$Q$500,5,0)),VLOOKUP($C58,'stpl port max capa'!$A$1:$Q$500,5,0),0)</f>
        <v>0</v>
      </c>
      <c r="BS58" s="22">
        <f>IF(ISNUMBER(VLOOKUP($C58,'stpl port max capa'!$A$1:$Q$500,6,0)),VLOOKUP($C58,'stpl port max capa'!$A$1:$Q$500,6,0),0)</f>
        <v>0</v>
      </c>
      <c r="BT58" s="22">
        <f>IF(ISNUMBER(VLOOKUP($C58,'stpl port max capa'!$A$1:$Q$500,7,0)),VLOOKUP($C58,'stpl port max capa'!$A$1:$Q$500,7,0),0)</f>
        <v>0</v>
      </c>
      <c r="BU58" s="22">
        <f>IF(ISNUMBER(VLOOKUP($C58,'stpl port max capa'!$A$1:$Q$500,8,0)),VLOOKUP($C58,'stpl port max capa'!$A$1:$Q$500,8,0),0)</f>
        <v>0</v>
      </c>
      <c r="BV58" s="22">
        <f>IF(ISNUMBER(VLOOKUP($C58,'stpl port max capa'!$A$1:$Q$500,9,0)),VLOOKUP($C58,'stpl port max capa'!$A$1:$Q$500,9,0),0)</f>
        <v>0</v>
      </c>
      <c r="BW58" s="22">
        <f>IF(ISNUMBER(VLOOKUP($C58,'stpl port max capa'!$A$1:$Q$500,10,0)),VLOOKUP($C58,'stpl port max capa'!$A$1:$Q$500,10,0),0)</f>
        <v>0</v>
      </c>
      <c r="BX58" s="22">
        <f>IF(ISNUMBER(VLOOKUP($C58,'stpl port max capa'!$A$1:$Q$500,11,0)),VLOOKUP($C58,'stpl port max capa'!$A$1:$Q$500,11,0),0)</f>
        <v>0</v>
      </c>
      <c r="BY58" s="22">
        <f>IF(ISNUMBER(VLOOKUP($C58,'stpl port max capa'!$A$1:$Q$500,12,0)),VLOOKUP($C58,'stpl port max capa'!$A$1:$Q$500,12,0),0)</f>
        <v>0</v>
      </c>
      <c r="BZ58" s="22">
        <f>IF(ISNUMBER(VLOOKUP($C58,'stpl port max capa'!$A$1:$Q$500,13,0)),VLOOKUP($C58,'stpl port max capa'!$A$1:$Q$500,13,0),0)</f>
        <v>0</v>
      </c>
      <c r="CA58" s="22">
        <f>IF(ISNUMBER(VLOOKUP($C58,'stpl port max capa'!$A$1:$Q$500,14,0)),VLOOKUP($C58,'stpl port max capa'!$A$1:$Q$500,14,0),0)</f>
        <v>0</v>
      </c>
      <c r="CB58" s="22">
        <f>IF(ISNUMBER(VLOOKUP($C58,'stpl port max capa'!$A$1:$Q$500,15,0)),VLOOKUP($C58,'stpl port max capa'!$A$1:$Q$500,15,0),0)</f>
        <v>0</v>
      </c>
      <c r="CC58" s="22">
        <f>IF(ISNUMBER(VLOOKUP($C58,'stpl port max capa'!$A$1:$Q$500,16,0)),VLOOKUP($C58,'stpl port max capa'!$A$1:$Q$500,16,0),0)</f>
        <v>0</v>
      </c>
      <c r="CD58" s="22">
        <f>IF(ISNUMBER(VLOOKUP($C58,'stpl port max capa'!$A$1:$Q$500,17,0)),VLOOKUP($C58,'stpl port max capa'!$A$1:$Q$500,17,0),0)</f>
        <v>0</v>
      </c>
    </row>
    <row r="59" spans="1:82" customFormat="1">
      <c r="A59">
        <v>59</v>
      </c>
      <c r="B59" t="s">
        <v>178</v>
      </c>
      <c r="C59" t="s">
        <v>179</v>
      </c>
      <c r="D59" s="15" t="s">
        <v>1217</v>
      </c>
      <c r="E59" s="15">
        <f t="shared" si="1"/>
        <v>1</v>
      </c>
      <c r="F59" s="16" t="s">
        <v>2972</v>
      </c>
      <c r="G59" t="s">
        <v>972</v>
      </c>
      <c r="H59" t="s">
        <v>975</v>
      </c>
      <c r="I59" t="s">
        <v>2943</v>
      </c>
      <c r="J59" t="s">
        <v>180</v>
      </c>
      <c r="K59" s="1">
        <v>21.8594944263827</v>
      </c>
      <c r="L59" s="1">
        <v>112.920720534479</v>
      </c>
      <c r="M59" s="1" t="str">
        <f>VLOOKUP($F59,'[1]capi for highway network'!$D$1:$L$36,3,0)</f>
        <v>capi Guangdong</v>
      </c>
      <c r="N59" s="1">
        <f>VLOOKUP($F59,'[1]capi for highway network'!$D$1:$L$36,7,0)</f>
        <v>23.129110000000001</v>
      </c>
      <c r="O59" s="1">
        <f>VLOOKUP($F59,'[1]capi for highway network'!$D$1:$L$36,8,0)</f>
        <v>113.264385</v>
      </c>
      <c r="P59" s="13">
        <f t="shared" si="2"/>
        <v>21.239307115770607</v>
      </c>
      <c r="Q59" s="13">
        <f t="shared" si="3"/>
        <v>21.239307115770607</v>
      </c>
      <c r="R59" s="13">
        <f t="shared" si="4"/>
        <v>21.239307115770607</v>
      </c>
      <c r="S59" s="13">
        <f t="shared" si="5"/>
        <v>21.239307115770607</v>
      </c>
      <c r="T59" s="13">
        <f t="shared" si="6"/>
        <v>21.239307115770607</v>
      </c>
      <c r="U59" s="13">
        <f t="shared" si="7"/>
        <v>21.239307115770607</v>
      </c>
      <c r="V59" s="13">
        <f t="shared" si="8"/>
        <v>21.239307115770607</v>
      </c>
      <c r="W59" s="13">
        <f t="shared" si="9"/>
        <v>21.239307115770607</v>
      </c>
      <c r="X59" s="13">
        <f t="shared" si="10"/>
        <v>21.239307115770607</v>
      </c>
      <c r="Y59" s="13">
        <f t="shared" si="11"/>
        <v>21.239307115770607</v>
      </c>
      <c r="Z59" s="13">
        <f t="shared" si="12"/>
        <v>21.239307115770607</v>
      </c>
      <c r="AA59" s="13">
        <f t="shared" si="13"/>
        <v>21.239307115770607</v>
      </c>
      <c r="AB59" s="13">
        <f t="shared" si="14"/>
        <v>21.239307115770607</v>
      </c>
      <c r="AC59" s="13">
        <f t="shared" si="15"/>
        <v>21.239307115770607</v>
      </c>
      <c r="AD59" s="13">
        <f t="shared" si="16"/>
        <v>21.239307115770607</v>
      </c>
      <c r="AE59" s="13">
        <f t="shared" si="17"/>
        <v>21.239307115770607</v>
      </c>
      <c r="AF59">
        <f t="shared" si="18"/>
        <v>1</v>
      </c>
      <c r="AI59" s="26">
        <f>IF(ISNUMBER(VLOOKUP($B59,'kpler max capa'!$A$1:$Q$263,2,0)),VLOOKUP($B59,'kpler max capa'!$A$1:$Q$263,2,0),0)</f>
        <v>6.1595560000000003</v>
      </c>
      <c r="AJ59" s="26">
        <f>IF(ISNUMBER(VLOOKUP($B59,'kpler max capa'!$A$1:$Q$263,3,0)),VLOOKUP($B59,'kpler max capa'!$A$1:$Q$263,3,0),0)</f>
        <v>6.1595560000000003</v>
      </c>
      <c r="AK59" s="26">
        <f>IF(ISNUMBER(VLOOKUP($B59,'kpler max capa'!$A$1:$Q$263,4,0)),VLOOKUP($B59,'kpler max capa'!$A$1:$Q$263,4,0),0)</f>
        <v>6.1595560000000003</v>
      </c>
      <c r="AL59" s="26">
        <f>IF(ISNUMBER(VLOOKUP($B59,'kpler max capa'!$A$1:$Q$263,5,0)),VLOOKUP($B59,'kpler max capa'!$A$1:$Q$263,5,0),0)</f>
        <v>10.889608000000001</v>
      </c>
      <c r="AM59" s="26">
        <f>IF(ISNUMBER(VLOOKUP($B59,'kpler max capa'!$A$1:$Q$263,6,0)),VLOOKUP($B59,'kpler max capa'!$A$1:$Q$263,6,0),0)</f>
        <v>10.889608000000001</v>
      </c>
      <c r="AN59" s="26">
        <f>IF(ISNUMBER(VLOOKUP($B59,'kpler max capa'!$A$1:$Q$263,7,0)),VLOOKUP($B59,'kpler max capa'!$A$1:$Q$263,7,0),0)</f>
        <v>10.889608000000001</v>
      </c>
      <c r="AO59" s="26">
        <f>IF(ISNUMBER(VLOOKUP($B59,'kpler max capa'!$A$1:$Q$263,8,0)),VLOOKUP($B59,'kpler max capa'!$A$1:$Q$263,8,0),0)</f>
        <v>10.889608000000001</v>
      </c>
      <c r="AP59" s="26">
        <f>IF(ISNUMBER(VLOOKUP($B59,'kpler max capa'!$A$1:$Q$263,8,0)),VLOOKUP($B59,'kpler max capa'!$A$1:$Q$263,9,0),0)</f>
        <v>10.889608000000001</v>
      </c>
      <c r="AQ59" s="26">
        <f>IF(ISNUMBER(VLOOKUP($B59,'kpler max capa'!$A$1:$Q$263,8,0)),VLOOKUP($B59,'kpler max capa'!$A$1:$Q$263,10,0),0)</f>
        <v>10.889608000000001</v>
      </c>
      <c r="AR59" s="26">
        <f>IF(ISNUMBER(VLOOKUP($B59,'kpler max capa'!$A$1:$Q$263,8,0)),VLOOKUP($B59,'kpler max capa'!$A$1:$Q$263,11,0),0)</f>
        <v>10.889608000000001</v>
      </c>
      <c r="AS59" s="26">
        <f>IF(ISNUMBER(VLOOKUP($B59,'kpler max capa'!$A$1:$Q$263,9,0)),VLOOKUP($B59,'kpler max capa'!$A$1:$Q$263,12,0),0)</f>
        <v>10.889608000000001</v>
      </c>
      <c r="AT59" s="26">
        <f>IF(ISNUMBER(VLOOKUP($B59,'kpler max capa'!$A$1:$Q$263,9,0)),VLOOKUP($B59,'kpler max capa'!$A$1:$Q$263,13,0),0)</f>
        <v>10.889608000000001</v>
      </c>
      <c r="AU59" s="26">
        <f>IF(ISNUMBER(VLOOKUP($B59,'kpler max capa'!$A$1:$Q$263,9,0)),VLOOKUP($B59,'kpler max capa'!$A$1:$Q$263,14,0),0)</f>
        <v>10.889608000000001</v>
      </c>
      <c r="AV59" s="26">
        <f>IF(ISNUMBER(VLOOKUP($B59,'kpler max capa'!$A$1:$Q$263,9,0)),VLOOKUP($B59,'kpler max capa'!$A$1:$Q$263,15,0),0)</f>
        <v>10.889608000000001</v>
      </c>
      <c r="AW59" s="26">
        <f>IF(ISNUMBER(VLOOKUP($B59,'kpler max capa'!$A$1:$Q$263,9,0)),VLOOKUP($B59,'kpler max capa'!$A$1:$Q$263,16,0),0)</f>
        <v>10.889608000000001</v>
      </c>
      <c r="AX59" s="26">
        <f>IF(ISNUMBER(VLOOKUP($B59,'kpler max capa'!$A$1:$Q$263,10,0)),VLOOKUP($B59,'kpler max capa'!$A$1:$Q$263,17,0),0)</f>
        <v>10.889608000000001</v>
      </c>
      <c r="AY59" s="24">
        <f>IF(ISNUMBER(VLOOKUP($C59,'pp port max capa'!$A$1:$Q$500,2,0)),VLOOKUP($C59,'pp port max capa'!$A$1:$Q$500,2,0),0)</f>
        <v>21.239307115770607</v>
      </c>
      <c r="AZ59" s="24">
        <f>IF(ISNUMBER(VLOOKUP($C59,'pp port max capa'!$A$1:$Q$500,3,0)),VLOOKUP($C59,'pp port max capa'!$A$1:$Q$500,3,0),0)</f>
        <v>21.239307115770607</v>
      </c>
      <c r="BA59" s="24">
        <f>IF(ISNUMBER(VLOOKUP($C59,'pp port max capa'!$A$1:$Q$500,4,0)),VLOOKUP($C59,'pp port max capa'!$A$1:$Q$500,4,0),0)</f>
        <v>21.239307115770607</v>
      </c>
      <c r="BB59" s="24">
        <f>IF(ISNUMBER(VLOOKUP($C59,'pp port max capa'!$A$1:$Q$500,5,0)),VLOOKUP($C59,'pp port max capa'!$A$1:$Q$500,5,0),0)</f>
        <v>21.239307115770607</v>
      </c>
      <c r="BC59" s="24">
        <f>IF(ISNUMBER(VLOOKUP($C59,'pp port max capa'!$A$1:$Q$500,6,0)),VLOOKUP($C59,'pp port max capa'!$A$1:$Q$500,6,0),0)</f>
        <v>21.239307115770607</v>
      </c>
      <c r="BD59" s="24">
        <f>IF(ISNUMBER(VLOOKUP($C59,'pp port max capa'!$A$1:$Q$500,7,0)),VLOOKUP($C59,'pp port max capa'!$A$1:$Q$500,7,0),0)</f>
        <v>21.239307115770607</v>
      </c>
      <c r="BE59" s="24">
        <f>IF(ISNUMBER(VLOOKUP($C59,'pp port max capa'!$A$1:$Q$500,8,0)),VLOOKUP($C59,'pp port max capa'!$A$1:$Q$500,8,0),0)</f>
        <v>21.239307115770607</v>
      </c>
      <c r="BF59" s="24">
        <f>IF(ISNUMBER(VLOOKUP($C59,'pp port max capa'!$A$1:$Q$500,9,0)),VLOOKUP($C59,'pp port max capa'!$A$1:$Q$500,9,0),0)</f>
        <v>21.239307115770607</v>
      </c>
      <c r="BG59" s="24">
        <f>IF(ISNUMBER(VLOOKUP($C59,'pp port max capa'!$A$1:$Q$500,10,0)),VLOOKUP($C59,'pp port max capa'!$A$1:$Q$500,10,0),0)</f>
        <v>21.239307115770607</v>
      </c>
      <c r="BH59" s="24">
        <f>IF(ISNUMBER(VLOOKUP($C59,'pp port max capa'!$A$1:$Q$500,11,0)),VLOOKUP($C59,'pp port max capa'!$A$1:$Q$500,11,0),0)</f>
        <v>21.239307115770607</v>
      </c>
      <c r="BI59" s="24">
        <f>IF(ISNUMBER(VLOOKUP($C59,'pp port max capa'!$A$1:$Q$500,12,0)),VLOOKUP($C59,'pp port max capa'!$A$1:$Q$500,12,0),0)</f>
        <v>21.239307115770607</v>
      </c>
      <c r="BJ59" s="24">
        <f>IF(ISNUMBER(VLOOKUP($C59,'pp port max capa'!$A$1:$Q$500,13,0)),VLOOKUP($C59,'pp port max capa'!$A$1:$Q$500,13,0),0)</f>
        <v>21.239307115770607</v>
      </c>
      <c r="BK59" s="24">
        <f>IF(ISNUMBER(VLOOKUP($C59,'pp port max capa'!$A$1:$Q$500,14,0)),VLOOKUP($C59,'pp port max capa'!$A$1:$Q$500,14,0),0)</f>
        <v>21.239307115770607</v>
      </c>
      <c r="BL59" s="24">
        <f>IF(ISNUMBER(VLOOKUP($C59,'pp port max capa'!$A$1:$Q$500,15,0)),VLOOKUP($C59,'pp port max capa'!$A$1:$Q$500,15,0),0)</f>
        <v>21.239307115770607</v>
      </c>
      <c r="BM59" s="24">
        <f>IF(ISNUMBER(VLOOKUP($C59,'pp port max capa'!$A$1:$Q$500,16,0)),VLOOKUP($C59,'pp port max capa'!$A$1:$Q$500,16,0),0)</f>
        <v>21.239307115770607</v>
      </c>
      <c r="BN59" s="24">
        <f>IF(ISNUMBER(VLOOKUP($C59,'pp port max capa'!$A$1:$Q$500,17,0)),VLOOKUP($C59,'pp port max capa'!$A$1:$Q$500,17,0),0)</f>
        <v>21.239307115770607</v>
      </c>
      <c r="BO59" s="22">
        <f>IF(ISNUMBER(VLOOKUP($C59,'stpl port max capa'!$A$1:$Q$500,2,0)),VLOOKUP($C59,'stpl port max capa'!$A$1:$Q$500,2,0),0)</f>
        <v>0</v>
      </c>
      <c r="BP59" s="22">
        <f>IF(ISNUMBER(VLOOKUP($C59,'stpl port max capa'!$A$1:$Q$500,3,0)),VLOOKUP($C59,'stpl port max capa'!$A$1:$Q$500,3,0),0)</f>
        <v>0</v>
      </c>
      <c r="BQ59" s="22">
        <f>IF(ISNUMBER(VLOOKUP($C59,'stpl port max capa'!$A$1:$Q$500,4,0)),VLOOKUP($C59,'stpl port max capa'!$A$1:$Q$500,4,0),0)</f>
        <v>0</v>
      </c>
      <c r="BR59" s="22">
        <f>IF(ISNUMBER(VLOOKUP($C59,'stpl port max capa'!$A$1:$Q$500,5,0)),VLOOKUP($C59,'stpl port max capa'!$A$1:$Q$500,5,0),0)</f>
        <v>0</v>
      </c>
      <c r="BS59" s="22">
        <f>IF(ISNUMBER(VLOOKUP($C59,'stpl port max capa'!$A$1:$Q$500,6,0)),VLOOKUP($C59,'stpl port max capa'!$A$1:$Q$500,6,0),0)</f>
        <v>0</v>
      </c>
      <c r="BT59" s="22">
        <f>IF(ISNUMBER(VLOOKUP($C59,'stpl port max capa'!$A$1:$Q$500,7,0)),VLOOKUP($C59,'stpl port max capa'!$A$1:$Q$500,7,0),0)</f>
        <v>0</v>
      </c>
      <c r="BU59" s="22">
        <f>IF(ISNUMBER(VLOOKUP($C59,'stpl port max capa'!$A$1:$Q$500,8,0)),VLOOKUP($C59,'stpl port max capa'!$A$1:$Q$500,8,0),0)</f>
        <v>0</v>
      </c>
      <c r="BV59" s="22">
        <f>IF(ISNUMBER(VLOOKUP($C59,'stpl port max capa'!$A$1:$Q$500,9,0)),VLOOKUP($C59,'stpl port max capa'!$A$1:$Q$500,9,0),0)</f>
        <v>0</v>
      </c>
      <c r="BW59" s="22">
        <f>IF(ISNUMBER(VLOOKUP($C59,'stpl port max capa'!$A$1:$Q$500,10,0)),VLOOKUP($C59,'stpl port max capa'!$A$1:$Q$500,10,0),0)</f>
        <v>0</v>
      </c>
      <c r="BX59" s="22">
        <f>IF(ISNUMBER(VLOOKUP($C59,'stpl port max capa'!$A$1:$Q$500,11,0)),VLOOKUP($C59,'stpl port max capa'!$A$1:$Q$500,11,0),0)</f>
        <v>0</v>
      </c>
      <c r="BY59" s="22">
        <f>IF(ISNUMBER(VLOOKUP($C59,'stpl port max capa'!$A$1:$Q$500,12,0)),VLOOKUP($C59,'stpl port max capa'!$A$1:$Q$500,12,0),0)</f>
        <v>0</v>
      </c>
      <c r="BZ59" s="22">
        <f>IF(ISNUMBER(VLOOKUP($C59,'stpl port max capa'!$A$1:$Q$500,13,0)),VLOOKUP($C59,'stpl port max capa'!$A$1:$Q$500,13,0),0)</f>
        <v>0</v>
      </c>
      <c r="CA59" s="22">
        <f>IF(ISNUMBER(VLOOKUP($C59,'stpl port max capa'!$A$1:$Q$500,14,0)),VLOOKUP($C59,'stpl port max capa'!$A$1:$Q$500,14,0),0)</f>
        <v>0</v>
      </c>
      <c r="CB59" s="22">
        <f>IF(ISNUMBER(VLOOKUP($C59,'stpl port max capa'!$A$1:$Q$500,15,0)),VLOOKUP($C59,'stpl port max capa'!$A$1:$Q$500,15,0),0)</f>
        <v>0</v>
      </c>
      <c r="CC59" s="22">
        <f>IF(ISNUMBER(VLOOKUP($C59,'stpl port max capa'!$A$1:$Q$500,16,0)),VLOOKUP($C59,'stpl port max capa'!$A$1:$Q$500,16,0),0)</f>
        <v>0</v>
      </c>
      <c r="CD59" s="22">
        <f>IF(ISNUMBER(VLOOKUP($C59,'stpl port max capa'!$A$1:$Q$500,17,0)),VLOOKUP($C59,'stpl port max capa'!$A$1:$Q$500,17,0),0)</f>
        <v>0</v>
      </c>
    </row>
    <row r="60" spans="1:82" customFormat="1">
      <c r="A60">
        <v>60</v>
      </c>
      <c r="B60" t="s">
        <v>181</v>
      </c>
      <c r="C60" t="s">
        <v>182</v>
      </c>
      <c r="D60" s="15" t="s">
        <v>1218</v>
      </c>
      <c r="E60" s="15">
        <f t="shared" si="1"/>
        <v>1</v>
      </c>
      <c r="F60" s="16" t="s">
        <v>2979</v>
      </c>
      <c r="G60" t="s">
        <v>972</v>
      </c>
      <c r="H60" t="s">
        <v>975</v>
      </c>
      <c r="I60" t="s">
        <v>2943</v>
      </c>
      <c r="J60" t="s">
        <v>183</v>
      </c>
      <c r="K60" s="1">
        <v>30.104060061548299</v>
      </c>
      <c r="L60" s="1">
        <v>122.18804220415799</v>
      </c>
      <c r="M60" s="1" t="str">
        <f>VLOOKUP($F60,'[1]capi for highway network'!$D$1:$L$36,3,0)</f>
        <v>capi Zhejiang</v>
      </c>
      <c r="N60" s="1">
        <f>VLOOKUP($F60,'[1]capi for highway network'!$D$1:$L$36,7,0)</f>
        <v>30.274083999999998</v>
      </c>
      <c r="O60" s="1">
        <f>VLOOKUP($F60,'[1]capi for highway network'!$D$1:$L$36,8,0)</f>
        <v>120.15506999999999</v>
      </c>
      <c r="P60" s="13">
        <f t="shared" si="2"/>
        <v>4.4206061233620071</v>
      </c>
      <c r="Q60" s="13">
        <f t="shared" si="3"/>
        <v>4.4206061233620071</v>
      </c>
      <c r="R60" s="13">
        <f t="shared" si="4"/>
        <v>4.4206061233620071</v>
      </c>
      <c r="S60" s="13">
        <f t="shared" si="5"/>
        <v>4.4206061233620071</v>
      </c>
      <c r="T60" s="13">
        <f t="shared" si="6"/>
        <v>4.4206061233620071</v>
      </c>
      <c r="U60" s="13">
        <f t="shared" si="7"/>
        <v>4.4206061233620071</v>
      </c>
      <c r="V60" s="13">
        <f t="shared" si="8"/>
        <v>4.4206061233620071</v>
      </c>
      <c r="W60" s="13">
        <f t="shared" si="9"/>
        <v>4.4206061233620071</v>
      </c>
      <c r="X60" s="13">
        <f t="shared" si="10"/>
        <v>4.4206061233620071</v>
      </c>
      <c r="Y60" s="13">
        <f t="shared" si="11"/>
        <v>4.4206061233620071</v>
      </c>
      <c r="Z60" s="13">
        <f t="shared" si="12"/>
        <v>4.4206061233620071</v>
      </c>
      <c r="AA60" s="13">
        <f t="shared" si="13"/>
        <v>4.4206061233620071</v>
      </c>
      <c r="AB60" s="13">
        <f t="shared" si="14"/>
        <v>3.7059828342043009</v>
      </c>
      <c r="AC60" s="13">
        <f t="shared" si="15"/>
        <v>3.7059828342043009</v>
      </c>
      <c r="AD60" s="13">
        <f t="shared" si="16"/>
        <v>3.7059828342043009</v>
      </c>
      <c r="AE60" s="13">
        <f t="shared" si="17"/>
        <v>3.7059828342043009</v>
      </c>
      <c r="AF60">
        <f t="shared" si="18"/>
        <v>1</v>
      </c>
      <c r="AI60" s="26">
        <f>IF(ISNUMBER(VLOOKUP($B60,'kpler max capa'!$A$1:$Q$263,2,0)),VLOOKUP($B60,'kpler max capa'!$A$1:$Q$263,2,0),0)</f>
        <v>0</v>
      </c>
      <c r="AJ60" s="26">
        <f>IF(ISNUMBER(VLOOKUP($B60,'kpler max capa'!$A$1:$Q$263,3,0)),VLOOKUP($B60,'kpler max capa'!$A$1:$Q$263,3,0),0)</f>
        <v>0</v>
      </c>
      <c r="AK60" s="26">
        <f>IF(ISNUMBER(VLOOKUP($B60,'kpler max capa'!$A$1:$Q$263,4,0)),VLOOKUP($B60,'kpler max capa'!$A$1:$Q$263,4,0),0)</f>
        <v>0</v>
      </c>
      <c r="AL60" s="26">
        <f>IF(ISNUMBER(VLOOKUP($B60,'kpler max capa'!$A$1:$Q$263,5,0)),VLOOKUP($B60,'kpler max capa'!$A$1:$Q$263,5,0),0)</f>
        <v>8.1764000000000003E-2</v>
      </c>
      <c r="AM60" s="26">
        <f>IF(ISNUMBER(VLOOKUP($B60,'kpler max capa'!$A$1:$Q$263,6,0)),VLOOKUP($B60,'kpler max capa'!$A$1:$Q$263,6,0),0)</f>
        <v>0.74136000000000002</v>
      </c>
      <c r="AN60" s="26">
        <f>IF(ISNUMBER(VLOOKUP($B60,'kpler max capa'!$A$1:$Q$263,7,0)),VLOOKUP($B60,'kpler max capa'!$A$1:$Q$263,7,0),0)</f>
        <v>1.712064</v>
      </c>
      <c r="AO60" s="26">
        <f>IF(ISNUMBER(VLOOKUP($B60,'kpler max capa'!$A$1:$Q$263,8,0)),VLOOKUP($B60,'kpler max capa'!$A$1:$Q$263,8,0),0)</f>
        <v>1.712064</v>
      </c>
      <c r="AP60" s="26">
        <f>IF(ISNUMBER(VLOOKUP($B60,'kpler max capa'!$A$1:$Q$263,8,0)),VLOOKUP($B60,'kpler max capa'!$A$1:$Q$263,9,0),0)</f>
        <v>1.712064</v>
      </c>
      <c r="AQ60" s="26">
        <f>IF(ISNUMBER(VLOOKUP($B60,'kpler max capa'!$A$1:$Q$263,8,0)),VLOOKUP($B60,'kpler max capa'!$A$1:$Q$263,10,0),0)</f>
        <v>1.712064</v>
      </c>
      <c r="AR60" s="26">
        <f>IF(ISNUMBER(VLOOKUP($B60,'kpler max capa'!$A$1:$Q$263,8,0)),VLOOKUP($B60,'kpler max capa'!$A$1:$Q$263,11,0),0)</f>
        <v>1.712064</v>
      </c>
      <c r="AS60" s="26">
        <f>IF(ISNUMBER(VLOOKUP($B60,'kpler max capa'!$A$1:$Q$263,9,0)),VLOOKUP($B60,'kpler max capa'!$A$1:$Q$263,12,0),0)</f>
        <v>1.712064</v>
      </c>
      <c r="AT60" s="26">
        <f>IF(ISNUMBER(VLOOKUP($B60,'kpler max capa'!$A$1:$Q$263,9,0)),VLOOKUP($B60,'kpler max capa'!$A$1:$Q$263,13,0),0)</f>
        <v>1.712064</v>
      </c>
      <c r="AU60" s="26">
        <f>IF(ISNUMBER(VLOOKUP($B60,'kpler max capa'!$A$1:$Q$263,9,0)),VLOOKUP($B60,'kpler max capa'!$A$1:$Q$263,14,0),0)</f>
        <v>1.712064</v>
      </c>
      <c r="AV60" s="26">
        <f>IF(ISNUMBER(VLOOKUP($B60,'kpler max capa'!$A$1:$Q$263,9,0)),VLOOKUP($B60,'kpler max capa'!$A$1:$Q$263,15,0),0)</f>
        <v>1.712064</v>
      </c>
      <c r="AW60" s="26">
        <f>IF(ISNUMBER(VLOOKUP($B60,'kpler max capa'!$A$1:$Q$263,9,0)),VLOOKUP($B60,'kpler max capa'!$A$1:$Q$263,16,0),0)</f>
        <v>1.712064</v>
      </c>
      <c r="AX60" s="26">
        <f>IF(ISNUMBER(VLOOKUP($B60,'kpler max capa'!$A$1:$Q$263,10,0)),VLOOKUP($B60,'kpler max capa'!$A$1:$Q$263,17,0),0)</f>
        <v>1.712064</v>
      </c>
      <c r="AY60" s="24">
        <f>IF(ISNUMBER(VLOOKUP($C60,'pp port max capa'!$A$1:$Q$500,2,0)),VLOOKUP($C60,'pp port max capa'!$A$1:$Q$500,2,0),0)</f>
        <v>4.4206061233620071</v>
      </c>
      <c r="AZ60" s="24">
        <f>IF(ISNUMBER(VLOOKUP($C60,'pp port max capa'!$A$1:$Q$500,3,0)),VLOOKUP($C60,'pp port max capa'!$A$1:$Q$500,3,0),0)</f>
        <v>4.4206061233620071</v>
      </c>
      <c r="BA60" s="24">
        <f>IF(ISNUMBER(VLOOKUP($C60,'pp port max capa'!$A$1:$Q$500,4,0)),VLOOKUP($C60,'pp port max capa'!$A$1:$Q$500,4,0),0)</f>
        <v>4.4206061233620071</v>
      </c>
      <c r="BB60" s="24">
        <f>IF(ISNUMBER(VLOOKUP($C60,'pp port max capa'!$A$1:$Q$500,5,0)),VLOOKUP($C60,'pp port max capa'!$A$1:$Q$500,5,0),0)</f>
        <v>4.4206061233620071</v>
      </c>
      <c r="BC60" s="24">
        <f>IF(ISNUMBER(VLOOKUP($C60,'pp port max capa'!$A$1:$Q$500,6,0)),VLOOKUP($C60,'pp port max capa'!$A$1:$Q$500,6,0),0)</f>
        <v>4.4206061233620071</v>
      </c>
      <c r="BD60" s="24">
        <f>IF(ISNUMBER(VLOOKUP($C60,'pp port max capa'!$A$1:$Q$500,7,0)),VLOOKUP($C60,'pp port max capa'!$A$1:$Q$500,7,0),0)</f>
        <v>4.4206061233620071</v>
      </c>
      <c r="BE60" s="24">
        <f>IF(ISNUMBER(VLOOKUP($C60,'pp port max capa'!$A$1:$Q$500,8,0)),VLOOKUP($C60,'pp port max capa'!$A$1:$Q$500,8,0),0)</f>
        <v>4.4206061233620071</v>
      </c>
      <c r="BF60" s="24">
        <f>IF(ISNUMBER(VLOOKUP($C60,'pp port max capa'!$A$1:$Q$500,9,0)),VLOOKUP($C60,'pp port max capa'!$A$1:$Q$500,9,0),0)</f>
        <v>4.4206061233620071</v>
      </c>
      <c r="BG60" s="24">
        <f>IF(ISNUMBER(VLOOKUP($C60,'pp port max capa'!$A$1:$Q$500,10,0)),VLOOKUP($C60,'pp port max capa'!$A$1:$Q$500,10,0),0)</f>
        <v>4.4206061233620071</v>
      </c>
      <c r="BH60" s="24">
        <f>IF(ISNUMBER(VLOOKUP($C60,'pp port max capa'!$A$1:$Q$500,11,0)),VLOOKUP($C60,'pp port max capa'!$A$1:$Q$500,11,0),0)</f>
        <v>4.4206061233620071</v>
      </c>
      <c r="BI60" s="24">
        <f>IF(ISNUMBER(VLOOKUP($C60,'pp port max capa'!$A$1:$Q$500,12,0)),VLOOKUP($C60,'pp port max capa'!$A$1:$Q$500,12,0),0)</f>
        <v>4.4206061233620071</v>
      </c>
      <c r="BJ60" s="24">
        <f>IF(ISNUMBER(VLOOKUP($C60,'pp port max capa'!$A$1:$Q$500,13,0)),VLOOKUP($C60,'pp port max capa'!$A$1:$Q$500,13,0),0)</f>
        <v>4.4206061233620071</v>
      </c>
      <c r="BK60" s="24">
        <f>IF(ISNUMBER(VLOOKUP($C60,'pp port max capa'!$A$1:$Q$500,14,0)),VLOOKUP($C60,'pp port max capa'!$A$1:$Q$500,14,0),0)</f>
        <v>3.7059828342043009</v>
      </c>
      <c r="BL60" s="24">
        <f>IF(ISNUMBER(VLOOKUP($C60,'pp port max capa'!$A$1:$Q$500,15,0)),VLOOKUP($C60,'pp port max capa'!$A$1:$Q$500,15,0),0)</f>
        <v>3.7059828342043009</v>
      </c>
      <c r="BM60" s="24">
        <f>IF(ISNUMBER(VLOOKUP($C60,'pp port max capa'!$A$1:$Q$500,16,0)),VLOOKUP($C60,'pp port max capa'!$A$1:$Q$500,16,0),0)</f>
        <v>3.7059828342043009</v>
      </c>
      <c r="BN60" s="24">
        <f>IF(ISNUMBER(VLOOKUP($C60,'pp port max capa'!$A$1:$Q$500,17,0)),VLOOKUP($C60,'pp port max capa'!$A$1:$Q$500,17,0),0)</f>
        <v>3.7059828342043009</v>
      </c>
      <c r="BO60" s="22">
        <f>IF(ISNUMBER(VLOOKUP($C60,'stpl port max capa'!$A$1:$Q$500,2,0)),VLOOKUP($C60,'stpl port max capa'!$A$1:$Q$500,2,0),0)</f>
        <v>0</v>
      </c>
      <c r="BP60" s="22">
        <f>IF(ISNUMBER(VLOOKUP($C60,'stpl port max capa'!$A$1:$Q$500,3,0)),VLOOKUP($C60,'stpl port max capa'!$A$1:$Q$500,3,0),0)</f>
        <v>0</v>
      </c>
      <c r="BQ60" s="22">
        <f>IF(ISNUMBER(VLOOKUP($C60,'stpl port max capa'!$A$1:$Q$500,4,0)),VLOOKUP($C60,'stpl port max capa'!$A$1:$Q$500,4,0),0)</f>
        <v>0</v>
      </c>
      <c r="BR60" s="22">
        <f>IF(ISNUMBER(VLOOKUP($C60,'stpl port max capa'!$A$1:$Q$500,5,0)),VLOOKUP($C60,'stpl port max capa'!$A$1:$Q$500,5,0),0)</f>
        <v>0</v>
      </c>
      <c r="BS60" s="22">
        <f>IF(ISNUMBER(VLOOKUP($C60,'stpl port max capa'!$A$1:$Q$500,6,0)),VLOOKUP($C60,'stpl port max capa'!$A$1:$Q$500,6,0),0)</f>
        <v>0</v>
      </c>
      <c r="BT60" s="22">
        <f>IF(ISNUMBER(VLOOKUP($C60,'stpl port max capa'!$A$1:$Q$500,7,0)),VLOOKUP($C60,'stpl port max capa'!$A$1:$Q$500,7,0),0)</f>
        <v>0</v>
      </c>
      <c r="BU60" s="22">
        <f>IF(ISNUMBER(VLOOKUP($C60,'stpl port max capa'!$A$1:$Q$500,8,0)),VLOOKUP($C60,'stpl port max capa'!$A$1:$Q$500,8,0),0)</f>
        <v>0</v>
      </c>
      <c r="BV60" s="22">
        <f>IF(ISNUMBER(VLOOKUP($C60,'stpl port max capa'!$A$1:$Q$500,9,0)),VLOOKUP($C60,'stpl port max capa'!$A$1:$Q$500,9,0),0)</f>
        <v>0</v>
      </c>
      <c r="BW60" s="22">
        <f>IF(ISNUMBER(VLOOKUP($C60,'stpl port max capa'!$A$1:$Q$500,10,0)),VLOOKUP($C60,'stpl port max capa'!$A$1:$Q$500,10,0),0)</f>
        <v>0</v>
      </c>
      <c r="BX60" s="22">
        <f>IF(ISNUMBER(VLOOKUP($C60,'stpl port max capa'!$A$1:$Q$500,11,0)),VLOOKUP($C60,'stpl port max capa'!$A$1:$Q$500,11,0),0)</f>
        <v>0</v>
      </c>
      <c r="BY60" s="22">
        <f>IF(ISNUMBER(VLOOKUP($C60,'stpl port max capa'!$A$1:$Q$500,12,0)),VLOOKUP($C60,'stpl port max capa'!$A$1:$Q$500,12,0),0)</f>
        <v>0</v>
      </c>
      <c r="BZ60" s="22">
        <f>IF(ISNUMBER(VLOOKUP($C60,'stpl port max capa'!$A$1:$Q$500,13,0)),VLOOKUP($C60,'stpl port max capa'!$A$1:$Q$500,13,0),0)</f>
        <v>0</v>
      </c>
      <c r="CA60" s="22">
        <f>IF(ISNUMBER(VLOOKUP($C60,'stpl port max capa'!$A$1:$Q$500,14,0)),VLOOKUP($C60,'stpl port max capa'!$A$1:$Q$500,14,0),0)</f>
        <v>0</v>
      </c>
      <c r="CB60" s="22">
        <f>IF(ISNUMBER(VLOOKUP($C60,'stpl port max capa'!$A$1:$Q$500,15,0)),VLOOKUP($C60,'stpl port max capa'!$A$1:$Q$500,15,0),0)</f>
        <v>0</v>
      </c>
      <c r="CC60" s="22">
        <f>IF(ISNUMBER(VLOOKUP($C60,'stpl port max capa'!$A$1:$Q$500,16,0)),VLOOKUP($C60,'stpl port max capa'!$A$1:$Q$500,16,0),0)</f>
        <v>0</v>
      </c>
      <c r="CD60" s="22">
        <f>IF(ISNUMBER(VLOOKUP($C60,'stpl port max capa'!$A$1:$Q$500,17,0)),VLOOKUP($C60,'stpl port max capa'!$A$1:$Q$500,17,0),0)</f>
        <v>0</v>
      </c>
    </row>
    <row r="61" spans="1:82" customFormat="1">
      <c r="A61">
        <v>61</v>
      </c>
      <c r="B61" t="s">
        <v>184</v>
      </c>
      <c r="C61" t="s">
        <v>185</v>
      </c>
      <c r="D61" s="15"/>
      <c r="E61" s="15">
        <f t="shared" si="1"/>
        <v>0</v>
      </c>
      <c r="F61" s="16" t="s">
        <v>2988</v>
      </c>
      <c r="G61" t="s">
        <v>973</v>
      </c>
      <c r="H61" t="s">
        <v>975</v>
      </c>
      <c r="I61" t="e">
        <v>#N/A</v>
      </c>
      <c r="J61" t="s">
        <v>186</v>
      </c>
      <c r="K61" s="1">
        <v>32.324154819000199</v>
      </c>
      <c r="L61" s="1">
        <v>119.81148975609401</v>
      </c>
      <c r="M61" s="1" t="str">
        <f>VLOOKUP($F61,'[1]capi for highway network'!$D$1:$L$36,3,0)</f>
        <v>capi Jiangsu</v>
      </c>
      <c r="N61" s="1">
        <f>VLOOKUP($F61,'[1]capi for highway network'!$D$1:$L$36,7,0)</f>
        <v>32.060254999999998</v>
      </c>
      <c r="O61" s="1">
        <f>VLOOKUP($F61,'[1]capi for highway network'!$D$1:$L$36,8,0)</f>
        <v>118.79687699999999</v>
      </c>
      <c r="P61" s="13">
        <f t="shared" si="2"/>
        <v>5.6169039999999999</v>
      </c>
      <c r="Q61" s="13">
        <f t="shared" si="3"/>
        <v>5.6169039999999999</v>
      </c>
      <c r="R61" s="13">
        <f t="shared" si="4"/>
        <v>5.6169039999999999</v>
      </c>
      <c r="S61" s="13">
        <f t="shared" si="5"/>
        <v>6.168056</v>
      </c>
      <c r="T61" s="13">
        <f t="shared" si="6"/>
        <v>8.4406079999999992</v>
      </c>
      <c r="U61" s="13">
        <f t="shared" si="7"/>
        <v>8.4406079999999992</v>
      </c>
      <c r="V61" s="13">
        <f t="shared" si="8"/>
        <v>8.4406079999999992</v>
      </c>
      <c r="W61" s="13">
        <f t="shared" si="9"/>
        <v>8.4406079999999992</v>
      </c>
      <c r="X61" s="13">
        <f t="shared" si="10"/>
        <v>8.4406079999999992</v>
      </c>
      <c r="Y61" s="13">
        <f t="shared" si="11"/>
        <v>8.4406079999999992</v>
      </c>
      <c r="Z61" s="13">
        <f t="shared" si="12"/>
        <v>8.4406079999999992</v>
      </c>
      <c r="AA61" s="13">
        <f t="shared" si="13"/>
        <v>8.4406079999999992</v>
      </c>
      <c r="AB61" s="13">
        <f t="shared" si="14"/>
        <v>8.4406079999999992</v>
      </c>
      <c r="AC61" s="13">
        <f t="shared" si="15"/>
        <v>8.4406079999999992</v>
      </c>
      <c r="AD61" s="13">
        <f t="shared" si="16"/>
        <v>8.4406079999999992</v>
      </c>
      <c r="AE61" s="13">
        <f t="shared" si="17"/>
        <v>8.4406079999999992</v>
      </c>
      <c r="AF61">
        <f t="shared" si="18"/>
        <v>1</v>
      </c>
      <c r="AI61" s="26">
        <f>IF(ISNUMBER(VLOOKUP($B61,'kpler max capa'!$A$1:$Q$263,2,0)),VLOOKUP($B61,'kpler max capa'!$A$1:$Q$263,2,0),0)</f>
        <v>5.6169039999999999</v>
      </c>
      <c r="AJ61" s="26">
        <f>IF(ISNUMBER(VLOOKUP($B61,'kpler max capa'!$A$1:$Q$263,3,0)),VLOOKUP($B61,'kpler max capa'!$A$1:$Q$263,3,0),0)</f>
        <v>5.6169039999999999</v>
      </c>
      <c r="AK61" s="26">
        <f>IF(ISNUMBER(VLOOKUP($B61,'kpler max capa'!$A$1:$Q$263,4,0)),VLOOKUP($B61,'kpler max capa'!$A$1:$Q$263,4,0),0)</f>
        <v>5.6169039999999999</v>
      </c>
      <c r="AL61" s="26">
        <f>IF(ISNUMBER(VLOOKUP($B61,'kpler max capa'!$A$1:$Q$263,5,0)),VLOOKUP($B61,'kpler max capa'!$A$1:$Q$263,5,0),0)</f>
        <v>6.168056</v>
      </c>
      <c r="AM61" s="26">
        <f>IF(ISNUMBER(VLOOKUP($B61,'kpler max capa'!$A$1:$Q$263,6,0)),VLOOKUP($B61,'kpler max capa'!$A$1:$Q$263,6,0),0)</f>
        <v>8.4406079999999992</v>
      </c>
      <c r="AN61" s="26">
        <f>IF(ISNUMBER(VLOOKUP($B61,'kpler max capa'!$A$1:$Q$263,7,0)),VLOOKUP($B61,'kpler max capa'!$A$1:$Q$263,7,0),0)</f>
        <v>8.4406079999999992</v>
      </c>
      <c r="AO61" s="26">
        <f>IF(ISNUMBER(VLOOKUP($B61,'kpler max capa'!$A$1:$Q$263,8,0)),VLOOKUP($B61,'kpler max capa'!$A$1:$Q$263,8,0),0)</f>
        <v>8.4406079999999992</v>
      </c>
      <c r="AP61" s="26">
        <f>IF(ISNUMBER(VLOOKUP($B61,'kpler max capa'!$A$1:$Q$263,8,0)),VLOOKUP($B61,'kpler max capa'!$A$1:$Q$263,9,0),0)</f>
        <v>8.4406079999999992</v>
      </c>
      <c r="AQ61" s="26">
        <f>IF(ISNUMBER(VLOOKUP($B61,'kpler max capa'!$A$1:$Q$263,8,0)),VLOOKUP($B61,'kpler max capa'!$A$1:$Q$263,10,0),0)</f>
        <v>8.4406079999999992</v>
      </c>
      <c r="AR61" s="26">
        <f>IF(ISNUMBER(VLOOKUP($B61,'kpler max capa'!$A$1:$Q$263,8,0)),VLOOKUP($B61,'kpler max capa'!$A$1:$Q$263,11,0),0)</f>
        <v>8.4406079999999992</v>
      </c>
      <c r="AS61" s="26">
        <f>IF(ISNUMBER(VLOOKUP($B61,'kpler max capa'!$A$1:$Q$263,9,0)),VLOOKUP($B61,'kpler max capa'!$A$1:$Q$263,12,0),0)</f>
        <v>8.4406079999999992</v>
      </c>
      <c r="AT61" s="26">
        <f>IF(ISNUMBER(VLOOKUP($B61,'kpler max capa'!$A$1:$Q$263,9,0)),VLOOKUP($B61,'kpler max capa'!$A$1:$Q$263,13,0),0)</f>
        <v>8.4406079999999992</v>
      </c>
      <c r="AU61" s="26">
        <f>IF(ISNUMBER(VLOOKUP($B61,'kpler max capa'!$A$1:$Q$263,9,0)),VLOOKUP($B61,'kpler max capa'!$A$1:$Q$263,14,0),0)</f>
        <v>8.4406079999999992</v>
      </c>
      <c r="AV61" s="26">
        <f>IF(ISNUMBER(VLOOKUP($B61,'kpler max capa'!$A$1:$Q$263,9,0)),VLOOKUP($B61,'kpler max capa'!$A$1:$Q$263,15,0),0)</f>
        <v>8.4406079999999992</v>
      </c>
      <c r="AW61" s="26">
        <f>IF(ISNUMBER(VLOOKUP($B61,'kpler max capa'!$A$1:$Q$263,9,0)),VLOOKUP($B61,'kpler max capa'!$A$1:$Q$263,16,0),0)</f>
        <v>8.4406079999999992</v>
      </c>
      <c r="AX61" s="26">
        <f>IF(ISNUMBER(VLOOKUP($B61,'kpler max capa'!$A$1:$Q$263,10,0)),VLOOKUP($B61,'kpler max capa'!$A$1:$Q$263,17,0),0)</f>
        <v>8.4406079999999992</v>
      </c>
      <c r="AY61" s="24">
        <f>IF(ISNUMBER(VLOOKUP($C61,'pp port max capa'!$A$1:$Q$500,2,0)),VLOOKUP($C61,'pp port max capa'!$A$1:$Q$500,2,0),0)</f>
        <v>0</v>
      </c>
      <c r="AZ61" s="24">
        <f>IF(ISNUMBER(VLOOKUP($C61,'pp port max capa'!$A$1:$Q$500,3,0)),VLOOKUP($C61,'pp port max capa'!$A$1:$Q$500,3,0),0)</f>
        <v>0</v>
      </c>
      <c r="BA61" s="24">
        <f>IF(ISNUMBER(VLOOKUP($C61,'pp port max capa'!$A$1:$Q$500,4,0)),VLOOKUP($C61,'pp port max capa'!$A$1:$Q$500,4,0),0)</f>
        <v>0</v>
      </c>
      <c r="BB61" s="24">
        <f>IF(ISNUMBER(VLOOKUP($C61,'pp port max capa'!$A$1:$Q$500,5,0)),VLOOKUP($C61,'pp port max capa'!$A$1:$Q$500,5,0),0)</f>
        <v>0</v>
      </c>
      <c r="BC61" s="24">
        <f>IF(ISNUMBER(VLOOKUP($C61,'pp port max capa'!$A$1:$Q$500,6,0)),VLOOKUP($C61,'pp port max capa'!$A$1:$Q$500,6,0),0)</f>
        <v>0</v>
      </c>
      <c r="BD61" s="24">
        <f>IF(ISNUMBER(VLOOKUP($C61,'pp port max capa'!$A$1:$Q$500,7,0)),VLOOKUP($C61,'pp port max capa'!$A$1:$Q$500,7,0),0)</f>
        <v>0</v>
      </c>
      <c r="BE61" s="24">
        <f>IF(ISNUMBER(VLOOKUP($C61,'pp port max capa'!$A$1:$Q$500,8,0)),VLOOKUP($C61,'pp port max capa'!$A$1:$Q$500,8,0),0)</f>
        <v>0</v>
      </c>
      <c r="BF61" s="24">
        <f>IF(ISNUMBER(VLOOKUP($C61,'pp port max capa'!$A$1:$Q$500,9,0)),VLOOKUP($C61,'pp port max capa'!$A$1:$Q$500,9,0),0)</f>
        <v>0</v>
      </c>
      <c r="BG61" s="24">
        <f>IF(ISNUMBER(VLOOKUP($C61,'pp port max capa'!$A$1:$Q$500,10,0)),VLOOKUP($C61,'pp port max capa'!$A$1:$Q$500,10,0),0)</f>
        <v>0</v>
      </c>
      <c r="BH61" s="24">
        <f>IF(ISNUMBER(VLOOKUP($C61,'pp port max capa'!$A$1:$Q$500,11,0)),VLOOKUP($C61,'pp port max capa'!$A$1:$Q$500,11,0),0)</f>
        <v>0</v>
      </c>
      <c r="BI61" s="24">
        <f>IF(ISNUMBER(VLOOKUP($C61,'pp port max capa'!$A$1:$Q$500,12,0)),VLOOKUP($C61,'pp port max capa'!$A$1:$Q$500,12,0),0)</f>
        <v>0</v>
      </c>
      <c r="BJ61" s="24">
        <f>IF(ISNUMBER(VLOOKUP($C61,'pp port max capa'!$A$1:$Q$500,13,0)),VLOOKUP($C61,'pp port max capa'!$A$1:$Q$500,13,0),0)</f>
        <v>0</v>
      </c>
      <c r="BK61" s="24">
        <f>IF(ISNUMBER(VLOOKUP($C61,'pp port max capa'!$A$1:$Q$500,14,0)),VLOOKUP($C61,'pp port max capa'!$A$1:$Q$500,14,0),0)</f>
        <v>0</v>
      </c>
      <c r="BL61" s="24">
        <f>IF(ISNUMBER(VLOOKUP($C61,'pp port max capa'!$A$1:$Q$500,15,0)),VLOOKUP($C61,'pp port max capa'!$A$1:$Q$500,15,0),0)</f>
        <v>0</v>
      </c>
      <c r="BM61" s="24">
        <f>IF(ISNUMBER(VLOOKUP($C61,'pp port max capa'!$A$1:$Q$500,16,0)),VLOOKUP($C61,'pp port max capa'!$A$1:$Q$500,16,0),0)</f>
        <v>0</v>
      </c>
      <c r="BN61" s="24">
        <f>IF(ISNUMBER(VLOOKUP($C61,'pp port max capa'!$A$1:$Q$500,17,0)),VLOOKUP($C61,'pp port max capa'!$A$1:$Q$500,17,0),0)</f>
        <v>0</v>
      </c>
      <c r="BO61" s="22">
        <f>IF(ISNUMBER(VLOOKUP($C61,'stpl port max capa'!$A$1:$Q$500,2,0)),VLOOKUP($C61,'stpl port max capa'!$A$1:$Q$500,2,0),0)</f>
        <v>0</v>
      </c>
      <c r="BP61" s="22">
        <f>IF(ISNUMBER(VLOOKUP($C61,'stpl port max capa'!$A$1:$Q$500,3,0)),VLOOKUP($C61,'stpl port max capa'!$A$1:$Q$500,3,0),0)</f>
        <v>0</v>
      </c>
      <c r="BQ61" s="22">
        <f>IF(ISNUMBER(VLOOKUP($C61,'stpl port max capa'!$A$1:$Q$500,4,0)),VLOOKUP($C61,'stpl port max capa'!$A$1:$Q$500,4,0),0)</f>
        <v>0</v>
      </c>
      <c r="BR61" s="22">
        <f>IF(ISNUMBER(VLOOKUP($C61,'stpl port max capa'!$A$1:$Q$500,5,0)),VLOOKUP($C61,'stpl port max capa'!$A$1:$Q$500,5,0),0)</f>
        <v>0</v>
      </c>
      <c r="BS61" s="22">
        <f>IF(ISNUMBER(VLOOKUP($C61,'stpl port max capa'!$A$1:$Q$500,6,0)),VLOOKUP($C61,'stpl port max capa'!$A$1:$Q$500,6,0),0)</f>
        <v>0</v>
      </c>
      <c r="BT61" s="22">
        <f>IF(ISNUMBER(VLOOKUP($C61,'stpl port max capa'!$A$1:$Q$500,7,0)),VLOOKUP($C61,'stpl port max capa'!$A$1:$Q$500,7,0),0)</f>
        <v>0</v>
      </c>
      <c r="BU61" s="22">
        <f>IF(ISNUMBER(VLOOKUP($C61,'stpl port max capa'!$A$1:$Q$500,8,0)),VLOOKUP($C61,'stpl port max capa'!$A$1:$Q$500,8,0),0)</f>
        <v>0</v>
      </c>
      <c r="BV61" s="22">
        <f>IF(ISNUMBER(VLOOKUP($C61,'stpl port max capa'!$A$1:$Q$500,9,0)),VLOOKUP($C61,'stpl port max capa'!$A$1:$Q$500,9,0),0)</f>
        <v>0</v>
      </c>
      <c r="BW61" s="22">
        <f>IF(ISNUMBER(VLOOKUP($C61,'stpl port max capa'!$A$1:$Q$500,10,0)),VLOOKUP($C61,'stpl port max capa'!$A$1:$Q$500,10,0),0)</f>
        <v>0</v>
      </c>
      <c r="BX61" s="22">
        <f>IF(ISNUMBER(VLOOKUP($C61,'stpl port max capa'!$A$1:$Q$500,11,0)),VLOOKUP($C61,'stpl port max capa'!$A$1:$Q$500,11,0),0)</f>
        <v>0</v>
      </c>
      <c r="BY61" s="22">
        <f>IF(ISNUMBER(VLOOKUP($C61,'stpl port max capa'!$A$1:$Q$500,12,0)),VLOOKUP($C61,'stpl port max capa'!$A$1:$Q$500,12,0),0)</f>
        <v>0</v>
      </c>
      <c r="BZ61" s="22">
        <f>IF(ISNUMBER(VLOOKUP($C61,'stpl port max capa'!$A$1:$Q$500,13,0)),VLOOKUP($C61,'stpl port max capa'!$A$1:$Q$500,13,0),0)</f>
        <v>0</v>
      </c>
      <c r="CA61" s="22">
        <f>IF(ISNUMBER(VLOOKUP($C61,'stpl port max capa'!$A$1:$Q$500,14,0)),VLOOKUP($C61,'stpl port max capa'!$A$1:$Q$500,14,0),0)</f>
        <v>0</v>
      </c>
      <c r="CB61" s="22">
        <f>IF(ISNUMBER(VLOOKUP($C61,'stpl port max capa'!$A$1:$Q$500,15,0)),VLOOKUP($C61,'stpl port max capa'!$A$1:$Q$500,15,0),0)</f>
        <v>0</v>
      </c>
      <c r="CC61" s="22">
        <f>IF(ISNUMBER(VLOOKUP($C61,'stpl port max capa'!$A$1:$Q$500,16,0)),VLOOKUP($C61,'stpl port max capa'!$A$1:$Q$500,16,0),0)</f>
        <v>0</v>
      </c>
      <c r="CD61" s="22">
        <f>IF(ISNUMBER(VLOOKUP($C61,'stpl port max capa'!$A$1:$Q$500,17,0)),VLOOKUP($C61,'stpl port max capa'!$A$1:$Q$500,17,0),0)</f>
        <v>0</v>
      </c>
    </row>
    <row r="62" spans="1:82" customFormat="1">
      <c r="A62">
        <v>62</v>
      </c>
      <c r="B62" t="s">
        <v>187</v>
      </c>
      <c r="C62" t="s">
        <v>188</v>
      </c>
      <c r="D62" s="15" t="s">
        <v>1219</v>
      </c>
      <c r="E62" s="15">
        <f t="shared" si="1"/>
        <v>1</v>
      </c>
      <c r="F62" s="16" t="s">
        <v>2972</v>
      </c>
      <c r="G62" t="s">
        <v>972</v>
      </c>
      <c r="H62" t="s">
        <v>975</v>
      </c>
      <c r="I62" t="s">
        <v>2943</v>
      </c>
      <c r="J62" t="s">
        <v>189</v>
      </c>
      <c r="K62" s="1">
        <v>23.181498756352301</v>
      </c>
      <c r="L62" s="1">
        <v>116.65827247704701</v>
      </c>
      <c r="M62" s="1" t="str">
        <f>VLOOKUP($F62,'[1]capi for highway network'!$D$1:$L$36,3,0)</f>
        <v>capi Guangdong</v>
      </c>
      <c r="N62" s="1">
        <f>VLOOKUP($F62,'[1]capi for highway network'!$D$1:$L$36,7,0)</f>
        <v>23.129110000000001</v>
      </c>
      <c r="O62" s="1">
        <f>VLOOKUP($F62,'[1]capi for highway network'!$D$1:$L$36,8,0)</f>
        <v>113.264385</v>
      </c>
      <c r="P62" s="13">
        <f t="shared" si="2"/>
        <v>16.890387349402147</v>
      </c>
      <c r="Q62" s="13">
        <f t="shared" si="3"/>
        <v>16.890387349402147</v>
      </c>
      <c r="R62" s="13">
        <f t="shared" si="4"/>
        <v>16.890387349402147</v>
      </c>
      <c r="S62" s="13">
        <f t="shared" si="5"/>
        <v>16.890387349402147</v>
      </c>
      <c r="T62" s="13">
        <f t="shared" si="6"/>
        <v>16.890387349402147</v>
      </c>
      <c r="U62" s="13">
        <f t="shared" si="7"/>
        <v>16.890387349402147</v>
      </c>
      <c r="V62" s="13">
        <f t="shared" si="8"/>
        <v>16.890387349402147</v>
      </c>
      <c r="W62" s="13">
        <f t="shared" si="9"/>
        <v>16.890387349402147</v>
      </c>
      <c r="X62" s="13">
        <f t="shared" si="10"/>
        <v>16.890387349402147</v>
      </c>
      <c r="Y62" s="13">
        <f t="shared" si="11"/>
        <v>16.890387349402147</v>
      </c>
      <c r="Z62" s="13">
        <f t="shared" si="12"/>
        <v>16.890387349402147</v>
      </c>
      <c r="AA62" s="13">
        <f t="shared" si="13"/>
        <v>16.890387349402147</v>
      </c>
      <c r="AB62" s="13">
        <f t="shared" si="14"/>
        <v>16.890387349402147</v>
      </c>
      <c r="AC62" s="13">
        <f t="shared" si="15"/>
        <v>16.890387349402147</v>
      </c>
      <c r="AD62" s="13">
        <f t="shared" si="16"/>
        <v>16.890387349402147</v>
      </c>
      <c r="AE62" s="13">
        <f t="shared" si="17"/>
        <v>16.890387349402147</v>
      </c>
      <c r="AF62">
        <f t="shared" si="18"/>
        <v>1</v>
      </c>
      <c r="AI62" s="26">
        <f>IF(ISNUMBER(VLOOKUP($B62,'kpler max capa'!$A$1:$Q$263,2,0)),VLOOKUP($B62,'kpler max capa'!$A$1:$Q$263,2,0),0)</f>
        <v>7.3768560000000001</v>
      </c>
      <c r="AJ62" s="26">
        <f>IF(ISNUMBER(VLOOKUP($B62,'kpler max capa'!$A$1:$Q$263,3,0)),VLOOKUP($B62,'kpler max capa'!$A$1:$Q$263,3,0),0)</f>
        <v>7.3768560000000001</v>
      </c>
      <c r="AK62" s="26">
        <f>IF(ISNUMBER(VLOOKUP($B62,'kpler max capa'!$A$1:$Q$263,4,0)),VLOOKUP($B62,'kpler max capa'!$A$1:$Q$263,4,0),0)</f>
        <v>7.3768560000000001</v>
      </c>
      <c r="AL62" s="26">
        <f>IF(ISNUMBER(VLOOKUP($B62,'kpler max capa'!$A$1:$Q$263,5,0)),VLOOKUP($B62,'kpler max capa'!$A$1:$Q$263,5,0),0)</f>
        <v>9.7493200000000009</v>
      </c>
      <c r="AM62" s="26">
        <f>IF(ISNUMBER(VLOOKUP($B62,'kpler max capa'!$A$1:$Q$263,6,0)),VLOOKUP($B62,'kpler max capa'!$A$1:$Q$263,6,0),0)</f>
        <v>9.7493200000000009</v>
      </c>
      <c r="AN62" s="26">
        <f>IF(ISNUMBER(VLOOKUP($B62,'kpler max capa'!$A$1:$Q$263,7,0)),VLOOKUP($B62,'kpler max capa'!$A$1:$Q$263,7,0),0)</f>
        <v>9.8528199999999995</v>
      </c>
      <c r="AO62" s="26">
        <f>IF(ISNUMBER(VLOOKUP($B62,'kpler max capa'!$A$1:$Q$263,8,0)),VLOOKUP($B62,'kpler max capa'!$A$1:$Q$263,8,0),0)</f>
        <v>9.8528199999999995</v>
      </c>
      <c r="AP62" s="26">
        <f>IF(ISNUMBER(VLOOKUP($B62,'kpler max capa'!$A$1:$Q$263,8,0)),VLOOKUP($B62,'kpler max capa'!$A$1:$Q$263,9,0),0)</f>
        <v>9.8528199999999995</v>
      </c>
      <c r="AQ62" s="26">
        <f>IF(ISNUMBER(VLOOKUP($B62,'kpler max capa'!$A$1:$Q$263,8,0)),VLOOKUP($B62,'kpler max capa'!$A$1:$Q$263,10,0),0)</f>
        <v>9.8528199999999995</v>
      </c>
      <c r="AR62" s="26">
        <f>IF(ISNUMBER(VLOOKUP($B62,'kpler max capa'!$A$1:$Q$263,8,0)),VLOOKUP($B62,'kpler max capa'!$A$1:$Q$263,11,0),0)</f>
        <v>9.8528199999999995</v>
      </c>
      <c r="AS62" s="26">
        <f>IF(ISNUMBER(VLOOKUP($B62,'kpler max capa'!$A$1:$Q$263,9,0)),VLOOKUP($B62,'kpler max capa'!$A$1:$Q$263,12,0),0)</f>
        <v>9.8528199999999995</v>
      </c>
      <c r="AT62" s="26">
        <f>IF(ISNUMBER(VLOOKUP($B62,'kpler max capa'!$A$1:$Q$263,9,0)),VLOOKUP($B62,'kpler max capa'!$A$1:$Q$263,13,0),0)</f>
        <v>9.8528199999999995</v>
      </c>
      <c r="AU62" s="26">
        <f>IF(ISNUMBER(VLOOKUP($B62,'kpler max capa'!$A$1:$Q$263,9,0)),VLOOKUP($B62,'kpler max capa'!$A$1:$Q$263,14,0),0)</f>
        <v>9.8528199999999995</v>
      </c>
      <c r="AV62" s="26">
        <f>IF(ISNUMBER(VLOOKUP($B62,'kpler max capa'!$A$1:$Q$263,9,0)),VLOOKUP($B62,'kpler max capa'!$A$1:$Q$263,15,0),0)</f>
        <v>9.8528199999999995</v>
      </c>
      <c r="AW62" s="26">
        <f>IF(ISNUMBER(VLOOKUP($B62,'kpler max capa'!$A$1:$Q$263,9,0)),VLOOKUP($B62,'kpler max capa'!$A$1:$Q$263,16,0),0)</f>
        <v>9.8528199999999995</v>
      </c>
      <c r="AX62" s="26">
        <f>IF(ISNUMBER(VLOOKUP($B62,'kpler max capa'!$A$1:$Q$263,10,0)),VLOOKUP($B62,'kpler max capa'!$A$1:$Q$263,17,0),0)</f>
        <v>9.8528199999999995</v>
      </c>
      <c r="AY62" s="24">
        <f>IF(ISNUMBER(VLOOKUP($C62,'pp port max capa'!$A$1:$Q$500,2,0)),VLOOKUP($C62,'pp port max capa'!$A$1:$Q$500,2,0),0)</f>
        <v>16.890387349402147</v>
      </c>
      <c r="AZ62" s="24">
        <f>IF(ISNUMBER(VLOOKUP($C62,'pp port max capa'!$A$1:$Q$500,3,0)),VLOOKUP($C62,'pp port max capa'!$A$1:$Q$500,3,0),0)</f>
        <v>16.890387349402147</v>
      </c>
      <c r="BA62" s="24">
        <f>IF(ISNUMBER(VLOOKUP($C62,'pp port max capa'!$A$1:$Q$500,4,0)),VLOOKUP($C62,'pp port max capa'!$A$1:$Q$500,4,0),0)</f>
        <v>16.890387349402147</v>
      </c>
      <c r="BB62" s="24">
        <f>IF(ISNUMBER(VLOOKUP($C62,'pp port max capa'!$A$1:$Q$500,5,0)),VLOOKUP($C62,'pp port max capa'!$A$1:$Q$500,5,0),0)</f>
        <v>16.890387349402147</v>
      </c>
      <c r="BC62" s="24">
        <f>IF(ISNUMBER(VLOOKUP($C62,'pp port max capa'!$A$1:$Q$500,6,0)),VLOOKUP($C62,'pp port max capa'!$A$1:$Q$500,6,0),0)</f>
        <v>16.890387349402147</v>
      </c>
      <c r="BD62" s="24">
        <f>IF(ISNUMBER(VLOOKUP($C62,'pp port max capa'!$A$1:$Q$500,7,0)),VLOOKUP($C62,'pp port max capa'!$A$1:$Q$500,7,0),0)</f>
        <v>16.890387349402147</v>
      </c>
      <c r="BE62" s="24">
        <f>IF(ISNUMBER(VLOOKUP($C62,'pp port max capa'!$A$1:$Q$500,8,0)),VLOOKUP($C62,'pp port max capa'!$A$1:$Q$500,8,0),0)</f>
        <v>16.890387349402147</v>
      </c>
      <c r="BF62" s="24">
        <f>IF(ISNUMBER(VLOOKUP($C62,'pp port max capa'!$A$1:$Q$500,9,0)),VLOOKUP($C62,'pp port max capa'!$A$1:$Q$500,9,0),0)</f>
        <v>16.890387349402147</v>
      </c>
      <c r="BG62" s="24">
        <f>IF(ISNUMBER(VLOOKUP($C62,'pp port max capa'!$A$1:$Q$500,10,0)),VLOOKUP($C62,'pp port max capa'!$A$1:$Q$500,10,0),0)</f>
        <v>16.890387349402147</v>
      </c>
      <c r="BH62" s="24">
        <f>IF(ISNUMBER(VLOOKUP($C62,'pp port max capa'!$A$1:$Q$500,11,0)),VLOOKUP($C62,'pp port max capa'!$A$1:$Q$500,11,0),0)</f>
        <v>16.890387349402147</v>
      </c>
      <c r="BI62" s="24">
        <f>IF(ISNUMBER(VLOOKUP($C62,'pp port max capa'!$A$1:$Q$500,12,0)),VLOOKUP($C62,'pp port max capa'!$A$1:$Q$500,12,0),0)</f>
        <v>16.890387349402147</v>
      </c>
      <c r="BJ62" s="24">
        <f>IF(ISNUMBER(VLOOKUP($C62,'pp port max capa'!$A$1:$Q$500,13,0)),VLOOKUP($C62,'pp port max capa'!$A$1:$Q$500,13,0),0)</f>
        <v>16.890387349402147</v>
      </c>
      <c r="BK62" s="24">
        <f>IF(ISNUMBER(VLOOKUP($C62,'pp port max capa'!$A$1:$Q$500,14,0)),VLOOKUP($C62,'pp port max capa'!$A$1:$Q$500,14,0),0)</f>
        <v>16.890387349402147</v>
      </c>
      <c r="BL62" s="24">
        <f>IF(ISNUMBER(VLOOKUP($C62,'pp port max capa'!$A$1:$Q$500,15,0)),VLOOKUP($C62,'pp port max capa'!$A$1:$Q$500,15,0),0)</f>
        <v>16.890387349402147</v>
      </c>
      <c r="BM62" s="24">
        <f>IF(ISNUMBER(VLOOKUP($C62,'pp port max capa'!$A$1:$Q$500,16,0)),VLOOKUP($C62,'pp port max capa'!$A$1:$Q$500,16,0),0)</f>
        <v>16.890387349402147</v>
      </c>
      <c r="BN62" s="24">
        <f>IF(ISNUMBER(VLOOKUP($C62,'pp port max capa'!$A$1:$Q$500,17,0)),VLOOKUP($C62,'pp port max capa'!$A$1:$Q$500,17,0),0)</f>
        <v>16.890387349402147</v>
      </c>
      <c r="BO62" s="22">
        <f>IF(ISNUMBER(VLOOKUP($C62,'stpl port max capa'!$A$1:$Q$500,2,0)),VLOOKUP($C62,'stpl port max capa'!$A$1:$Q$500,2,0),0)</f>
        <v>0</v>
      </c>
      <c r="BP62" s="22">
        <f>IF(ISNUMBER(VLOOKUP($C62,'stpl port max capa'!$A$1:$Q$500,3,0)),VLOOKUP($C62,'stpl port max capa'!$A$1:$Q$500,3,0),0)</f>
        <v>0</v>
      </c>
      <c r="BQ62" s="22">
        <f>IF(ISNUMBER(VLOOKUP($C62,'stpl port max capa'!$A$1:$Q$500,4,0)),VLOOKUP($C62,'stpl port max capa'!$A$1:$Q$500,4,0),0)</f>
        <v>0</v>
      </c>
      <c r="BR62" s="22">
        <f>IF(ISNUMBER(VLOOKUP($C62,'stpl port max capa'!$A$1:$Q$500,5,0)),VLOOKUP($C62,'stpl port max capa'!$A$1:$Q$500,5,0),0)</f>
        <v>0</v>
      </c>
      <c r="BS62" s="22">
        <f>IF(ISNUMBER(VLOOKUP($C62,'stpl port max capa'!$A$1:$Q$500,6,0)),VLOOKUP($C62,'stpl port max capa'!$A$1:$Q$500,6,0),0)</f>
        <v>0</v>
      </c>
      <c r="BT62" s="22">
        <f>IF(ISNUMBER(VLOOKUP($C62,'stpl port max capa'!$A$1:$Q$500,7,0)),VLOOKUP($C62,'stpl port max capa'!$A$1:$Q$500,7,0),0)</f>
        <v>0</v>
      </c>
      <c r="BU62" s="22">
        <f>IF(ISNUMBER(VLOOKUP($C62,'stpl port max capa'!$A$1:$Q$500,8,0)),VLOOKUP($C62,'stpl port max capa'!$A$1:$Q$500,8,0),0)</f>
        <v>0</v>
      </c>
      <c r="BV62" s="22">
        <f>IF(ISNUMBER(VLOOKUP($C62,'stpl port max capa'!$A$1:$Q$500,9,0)),VLOOKUP($C62,'stpl port max capa'!$A$1:$Q$500,9,0),0)</f>
        <v>0</v>
      </c>
      <c r="BW62" s="22">
        <f>IF(ISNUMBER(VLOOKUP($C62,'stpl port max capa'!$A$1:$Q$500,10,0)),VLOOKUP($C62,'stpl port max capa'!$A$1:$Q$500,10,0),0)</f>
        <v>0</v>
      </c>
      <c r="BX62" s="22">
        <f>IF(ISNUMBER(VLOOKUP($C62,'stpl port max capa'!$A$1:$Q$500,11,0)),VLOOKUP($C62,'stpl port max capa'!$A$1:$Q$500,11,0),0)</f>
        <v>0</v>
      </c>
      <c r="BY62" s="22">
        <f>IF(ISNUMBER(VLOOKUP($C62,'stpl port max capa'!$A$1:$Q$500,12,0)),VLOOKUP($C62,'stpl port max capa'!$A$1:$Q$500,12,0),0)</f>
        <v>0</v>
      </c>
      <c r="BZ62" s="22">
        <f>IF(ISNUMBER(VLOOKUP($C62,'stpl port max capa'!$A$1:$Q$500,13,0)),VLOOKUP($C62,'stpl port max capa'!$A$1:$Q$500,13,0),0)</f>
        <v>0</v>
      </c>
      <c r="CA62" s="22">
        <f>IF(ISNUMBER(VLOOKUP($C62,'stpl port max capa'!$A$1:$Q$500,14,0)),VLOOKUP($C62,'stpl port max capa'!$A$1:$Q$500,14,0),0)</f>
        <v>0</v>
      </c>
      <c r="CB62" s="22">
        <f>IF(ISNUMBER(VLOOKUP($C62,'stpl port max capa'!$A$1:$Q$500,15,0)),VLOOKUP($C62,'stpl port max capa'!$A$1:$Q$500,15,0),0)</f>
        <v>0</v>
      </c>
      <c r="CC62" s="22">
        <f>IF(ISNUMBER(VLOOKUP($C62,'stpl port max capa'!$A$1:$Q$500,16,0)),VLOOKUP($C62,'stpl port max capa'!$A$1:$Q$500,16,0),0)</f>
        <v>0</v>
      </c>
      <c r="CD62" s="22">
        <f>IF(ISNUMBER(VLOOKUP($C62,'stpl port max capa'!$A$1:$Q$500,17,0)),VLOOKUP($C62,'stpl port max capa'!$A$1:$Q$500,17,0),0)</f>
        <v>0</v>
      </c>
    </row>
    <row r="63" spans="1:82" customFormat="1">
      <c r="A63">
        <v>63</v>
      </c>
      <c r="B63" t="s">
        <v>190</v>
      </c>
      <c r="C63" t="s">
        <v>191</v>
      </c>
      <c r="D63" s="15" t="s">
        <v>1220</v>
      </c>
      <c r="E63" s="15">
        <f t="shared" si="1"/>
        <v>1</v>
      </c>
      <c r="F63" s="16" t="s">
        <v>2973</v>
      </c>
      <c r="G63" t="s">
        <v>972</v>
      </c>
      <c r="H63" t="s">
        <v>975</v>
      </c>
      <c r="I63" t="s">
        <v>2943</v>
      </c>
      <c r="J63" t="s">
        <v>192</v>
      </c>
      <c r="K63" s="1">
        <v>18.534428987675401</v>
      </c>
      <c r="L63" s="1">
        <v>108.68223271189299</v>
      </c>
      <c r="M63" s="1" t="str">
        <f>VLOOKUP($F63,'[1]capi for highway network'!$D$1:$L$36,3,0)</f>
        <v>capi Hainan</v>
      </c>
      <c r="N63" s="1">
        <f>VLOOKUP($F63,'[1]capi for highway network'!$D$1:$L$36,7,0)</f>
        <v>20.044412000000001</v>
      </c>
      <c r="O63" s="1">
        <f>VLOOKUP($F63,'[1]capi for highway network'!$D$1:$L$36,8,0)</f>
        <v>110.198286</v>
      </c>
      <c r="P63" s="13">
        <f t="shared" si="2"/>
        <v>1.6060399999999999</v>
      </c>
      <c r="Q63" s="13">
        <f t="shared" si="3"/>
        <v>3.0384711387634411</v>
      </c>
      <c r="R63" s="13">
        <f t="shared" si="4"/>
        <v>3.0384711387634411</v>
      </c>
      <c r="S63" s="13">
        <f t="shared" si="5"/>
        <v>3.0384711387634411</v>
      </c>
      <c r="T63" s="13">
        <f t="shared" si="6"/>
        <v>3.0384711387634411</v>
      </c>
      <c r="U63" s="13">
        <f t="shared" si="7"/>
        <v>3.0384711387634411</v>
      </c>
      <c r="V63" s="13">
        <f t="shared" si="8"/>
        <v>3.0384711387634411</v>
      </c>
      <c r="W63" s="13">
        <f t="shared" si="9"/>
        <v>3.0384711387634411</v>
      </c>
      <c r="X63" s="13">
        <f t="shared" si="10"/>
        <v>3.0384711387634411</v>
      </c>
      <c r="Y63" s="13">
        <f t="shared" si="11"/>
        <v>3.0384711387634411</v>
      </c>
      <c r="Z63" s="13">
        <f t="shared" si="12"/>
        <v>3.0384711387634411</v>
      </c>
      <c r="AA63" s="13">
        <f t="shared" si="13"/>
        <v>3.0384711387634411</v>
      </c>
      <c r="AB63" s="13">
        <f t="shared" si="14"/>
        <v>3.0384711387634411</v>
      </c>
      <c r="AC63" s="13">
        <f t="shared" si="15"/>
        <v>3.0384711387634411</v>
      </c>
      <c r="AD63" s="13">
        <f t="shared" si="16"/>
        <v>3.0384711387634411</v>
      </c>
      <c r="AE63" s="13">
        <f t="shared" si="17"/>
        <v>3.0384711387634411</v>
      </c>
      <c r="AF63">
        <f t="shared" si="18"/>
        <v>1</v>
      </c>
      <c r="AI63" s="26">
        <f>IF(ISNUMBER(VLOOKUP($B63,'kpler max capa'!$A$1:$Q$263,2,0)),VLOOKUP($B63,'kpler max capa'!$A$1:$Q$263,2,0),0)</f>
        <v>1.6060399999999999</v>
      </c>
      <c r="AJ63" s="26">
        <f>IF(ISNUMBER(VLOOKUP($B63,'kpler max capa'!$A$1:$Q$263,3,0)),VLOOKUP($B63,'kpler max capa'!$A$1:$Q$263,3,0),0)</f>
        <v>1.6060399999999999</v>
      </c>
      <c r="AK63" s="26">
        <f>IF(ISNUMBER(VLOOKUP($B63,'kpler max capa'!$A$1:$Q$263,4,0)),VLOOKUP($B63,'kpler max capa'!$A$1:$Q$263,4,0),0)</f>
        <v>1.6060399999999999</v>
      </c>
      <c r="AL63" s="26">
        <f>IF(ISNUMBER(VLOOKUP($B63,'kpler max capa'!$A$1:$Q$263,5,0)),VLOOKUP($B63,'kpler max capa'!$A$1:$Q$263,5,0),0)</f>
        <v>1.6060399999999999</v>
      </c>
      <c r="AM63" s="26">
        <f>IF(ISNUMBER(VLOOKUP($B63,'kpler max capa'!$A$1:$Q$263,6,0)),VLOOKUP($B63,'kpler max capa'!$A$1:$Q$263,6,0),0)</f>
        <v>1.6060399999999999</v>
      </c>
      <c r="AN63" s="26">
        <f>IF(ISNUMBER(VLOOKUP($B63,'kpler max capa'!$A$1:$Q$263,7,0)),VLOOKUP($B63,'kpler max capa'!$A$1:$Q$263,7,0),0)</f>
        <v>1.714256</v>
      </c>
      <c r="AO63" s="26">
        <f>IF(ISNUMBER(VLOOKUP($B63,'kpler max capa'!$A$1:$Q$263,8,0)),VLOOKUP($B63,'kpler max capa'!$A$1:$Q$263,8,0),0)</f>
        <v>1.714256</v>
      </c>
      <c r="AP63" s="26">
        <f>IF(ISNUMBER(VLOOKUP($B63,'kpler max capa'!$A$1:$Q$263,8,0)),VLOOKUP($B63,'kpler max capa'!$A$1:$Q$263,9,0),0)</f>
        <v>1.714256</v>
      </c>
      <c r="AQ63" s="26">
        <f>IF(ISNUMBER(VLOOKUP($B63,'kpler max capa'!$A$1:$Q$263,8,0)),VLOOKUP($B63,'kpler max capa'!$A$1:$Q$263,10,0),0)</f>
        <v>1.714256</v>
      </c>
      <c r="AR63" s="26">
        <f>IF(ISNUMBER(VLOOKUP($B63,'kpler max capa'!$A$1:$Q$263,8,0)),VLOOKUP($B63,'kpler max capa'!$A$1:$Q$263,11,0),0)</f>
        <v>1.714256</v>
      </c>
      <c r="AS63" s="26">
        <f>IF(ISNUMBER(VLOOKUP($B63,'kpler max capa'!$A$1:$Q$263,9,0)),VLOOKUP($B63,'kpler max capa'!$A$1:$Q$263,12,0),0)</f>
        <v>1.714256</v>
      </c>
      <c r="AT63" s="26">
        <f>IF(ISNUMBER(VLOOKUP($B63,'kpler max capa'!$A$1:$Q$263,9,0)),VLOOKUP($B63,'kpler max capa'!$A$1:$Q$263,13,0),0)</f>
        <v>1.714256</v>
      </c>
      <c r="AU63" s="26">
        <f>IF(ISNUMBER(VLOOKUP($B63,'kpler max capa'!$A$1:$Q$263,9,0)),VLOOKUP($B63,'kpler max capa'!$A$1:$Q$263,14,0),0)</f>
        <v>1.714256</v>
      </c>
      <c r="AV63" s="26">
        <f>IF(ISNUMBER(VLOOKUP($B63,'kpler max capa'!$A$1:$Q$263,9,0)),VLOOKUP($B63,'kpler max capa'!$A$1:$Q$263,15,0),0)</f>
        <v>1.714256</v>
      </c>
      <c r="AW63" s="26">
        <f>IF(ISNUMBER(VLOOKUP($B63,'kpler max capa'!$A$1:$Q$263,9,0)),VLOOKUP($B63,'kpler max capa'!$A$1:$Q$263,16,0),0)</f>
        <v>1.714256</v>
      </c>
      <c r="AX63" s="26">
        <f>IF(ISNUMBER(VLOOKUP($B63,'kpler max capa'!$A$1:$Q$263,10,0)),VLOOKUP($B63,'kpler max capa'!$A$1:$Q$263,17,0),0)</f>
        <v>1.714256</v>
      </c>
      <c r="AY63" s="24">
        <f>IF(ISNUMBER(VLOOKUP($C63,'pp port max capa'!$A$1:$Q$500,2,0)),VLOOKUP($C63,'pp port max capa'!$A$1:$Q$500,2,0),0)</f>
        <v>0</v>
      </c>
      <c r="AZ63" s="24">
        <f>IF(ISNUMBER(VLOOKUP($C63,'pp port max capa'!$A$1:$Q$500,3,0)),VLOOKUP($C63,'pp port max capa'!$A$1:$Q$500,3,0),0)</f>
        <v>3.0384711387634411</v>
      </c>
      <c r="BA63" s="24">
        <f>IF(ISNUMBER(VLOOKUP($C63,'pp port max capa'!$A$1:$Q$500,4,0)),VLOOKUP($C63,'pp port max capa'!$A$1:$Q$500,4,0),0)</f>
        <v>3.0384711387634411</v>
      </c>
      <c r="BB63" s="24">
        <f>IF(ISNUMBER(VLOOKUP($C63,'pp port max capa'!$A$1:$Q$500,5,0)),VLOOKUP($C63,'pp port max capa'!$A$1:$Q$500,5,0),0)</f>
        <v>3.0384711387634411</v>
      </c>
      <c r="BC63" s="24">
        <f>IF(ISNUMBER(VLOOKUP($C63,'pp port max capa'!$A$1:$Q$500,6,0)),VLOOKUP($C63,'pp port max capa'!$A$1:$Q$500,6,0),0)</f>
        <v>3.0384711387634411</v>
      </c>
      <c r="BD63" s="24">
        <f>IF(ISNUMBER(VLOOKUP($C63,'pp port max capa'!$A$1:$Q$500,7,0)),VLOOKUP($C63,'pp port max capa'!$A$1:$Q$500,7,0),0)</f>
        <v>3.0384711387634411</v>
      </c>
      <c r="BE63" s="24">
        <f>IF(ISNUMBER(VLOOKUP($C63,'pp port max capa'!$A$1:$Q$500,8,0)),VLOOKUP($C63,'pp port max capa'!$A$1:$Q$500,8,0),0)</f>
        <v>3.0384711387634411</v>
      </c>
      <c r="BF63" s="24">
        <f>IF(ISNUMBER(VLOOKUP($C63,'pp port max capa'!$A$1:$Q$500,9,0)),VLOOKUP($C63,'pp port max capa'!$A$1:$Q$500,9,0),0)</f>
        <v>3.0384711387634411</v>
      </c>
      <c r="BG63" s="24">
        <f>IF(ISNUMBER(VLOOKUP($C63,'pp port max capa'!$A$1:$Q$500,10,0)),VLOOKUP($C63,'pp port max capa'!$A$1:$Q$500,10,0),0)</f>
        <v>3.0384711387634411</v>
      </c>
      <c r="BH63" s="24">
        <f>IF(ISNUMBER(VLOOKUP($C63,'pp port max capa'!$A$1:$Q$500,11,0)),VLOOKUP($C63,'pp port max capa'!$A$1:$Q$500,11,0),0)</f>
        <v>3.0384711387634411</v>
      </c>
      <c r="BI63" s="24">
        <f>IF(ISNUMBER(VLOOKUP($C63,'pp port max capa'!$A$1:$Q$500,12,0)),VLOOKUP($C63,'pp port max capa'!$A$1:$Q$500,12,0),0)</f>
        <v>3.0384711387634411</v>
      </c>
      <c r="BJ63" s="24">
        <f>IF(ISNUMBER(VLOOKUP($C63,'pp port max capa'!$A$1:$Q$500,13,0)),VLOOKUP($C63,'pp port max capa'!$A$1:$Q$500,13,0),0)</f>
        <v>3.0384711387634411</v>
      </c>
      <c r="BK63" s="24">
        <f>IF(ISNUMBER(VLOOKUP($C63,'pp port max capa'!$A$1:$Q$500,14,0)),VLOOKUP($C63,'pp port max capa'!$A$1:$Q$500,14,0),0)</f>
        <v>3.0384711387634411</v>
      </c>
      <c r="BL63" s="24">
        <f>IF(ISNUMBER(VLOOKUP($C63,'pp port max capa'!$A$1:$Q$500,15,0)),VLOOKUP($C63,'pp port max capa'!$A$1:$Q$500,15,0),0)</f>
        <v>3.0384711387634411</v>
      </c>
      <c r="BM63" s="24">
        <f>IF(ISNUMBER(VLOOKUP($C63,'pp port max capa'!$A$1:$Q$500,16,0)),VLOOKUP($C63,'pp port max capa'!$A$1:$Q$500,16,0),0)</f>
        <v>3.0384711387634411</v>
      </c>
      <c r="BN63" s="24">
        <f>IF(ISNUMBER(VLOOKUP($C63,'pp port max capa'!$A$1:$Q$500,17,0)),VLOOKUP($C63,'pp port max capa'!$A$1:$Q$500,17,0),0)</f>
        <v>3.0384711387634411</v>
      </c>
      <c r="BO63" s="22">
        <f>IF(ISNUMBER(VLOOKUP($C63,'stpl port max capa'!$A$1:$Q$500,2,0)),VLOOKUP($C63,'stpl port max capa'!$A$1:$Q$500,2,0),0)</f>
        <v>0</v>
      </c>
      <c r="BP63" s="22">
        <f>IF(ISNUMBER(VLOOKUP($C63,'stpl port max capa'!$A$1:$Q$500,3,0)),VLOOKUP($C63,'stpl port max capa'!$A$1:$Q$500,3,0),0)</f>
        <v>0</v>
      </c>
      <c r="BQ63" s="22">
        <f>IF(ISNUMBER(VLOOKUP($C63,'stpl port max capa'!$A$1:$Q$500,4,0)),VLOOKUP($C63,'stpl port max capa'!$A$1:$Q$500,4,0),0)</f>
        <v>0</v>
      </c>
      <c r="BR63" s="22">
        <f>IF(ISNUMBER(VLOOKUP($C63,'stpl port max capa'!$A$1:$Q$500,5,0)),VLOOKUP($C63,'stpl port max capa'!$A$1:$Q$500,5,0),0)</f>
        <v>0</v>
      </c>
      <c r="BS63" s="22">
        <f>IF(ISNUMBER(VLOOKUP($C63,'stpl port max capa'!$A$1:$Q$500,6,0)),VLOOKUP($C63,'stpl port max capa'!$A$1:$Q$500,6,0),0)</f>
        <v>0</v>
      </c>
      <c r="BT63" s="22">
        <f>IF(ISNUMBER(VLOOKUP($C63,'stpl port max capa'!$A$1:$Q$500,7,0)),VLOOKUP($C63,'stpl port max capa'!$A$1:$Q$500,7,0),0)</f>
        <v>0</v>
      </c>
      <c r="BU63" s="22">
        <f>IF(ISNUMBER(VLOOKUP($C63,'stpl port max capa'!$A$1:$Q$500,8,0)),VLOOKUP($C63,'stpl port max capa'!$A$1:$Q$500,8,0),0)</f>
        <v>0</v>
      </c>
      <c r="BV63" s="22">
        <f>IF(ISNUMBER(VLOOKUP($C63,'stpl port max capa'!$A$1:$Q$500,9,0)),VLOOKUP($C63,'stpl port max capa'!$A$1:$Q$500,9,0),0)</f>
        <v>0</v>
      </c>
      <c r="BW63" s="22">
        <f>IF(ISNUMBER(VLOOKUP($C63,'stpl port max capa'!$A$1:$Q$500,10,0)),VLOOKUP($C63,'stpl port max capa'!$A$1:$Q$500,10,0),0)</f>
        <v>0</v>
      </c>
      <c r="BX63" s="22">
        <f>IF(ISNUMBER(VLOOKUP($C63,'stpl port max capa'!$A$1:$Q$500,11,0)),VLOOKUP($C63,'stpl port max capa'!$A$1:$Q$500,11,0),0)</f>
        <v>0</v>
      </c>
      <c r="BY63" s="22">
        <f>IF(ISNUMBER(VLOOKUP($C63,'stpl port max capa'!$A$1:$Q$500,12,0)),VLOOKUP($C63,'stpl port max capa'!$A$1:$Q$500,12,0),0)</f>
        <v>0</v>
      </c>
      <c r="BZ63" s="22">
        <f>IF(ISNUMBER(VLOOKUP($C63,'stpl port max capa'!$A$1:$Q$500,13,0)),VLOOKUP($C63,'stpl port max capa'!$A$1:$Q$500,13,0),0)</f>
        <v>0</v>
      </c>
      <c r="CA63" s="22">
        <f>IF(ISNUMBER(VLOOKUP($C63,'stpl port max capa'!$A$1:$Q$500,14,0)),VLOOKUP($C63,'stpl port max capa'!$A$1:$Q$500,14,0),0)</f>
        <v>0</v>
      </c>
      <c r="CB63" s="22">
        <f>IF(ISNUMBER(VLOOKUP($C63,'stpl port max capa'!$A$1:$Q$500,15,0)),VLOOKUP($C63,'stpl port max capa'!$A$1:$Q$500,15,0),0)</f>
        <v>0</v>
      </c>
      <c r="CC63" s="22">
        <f>IF(ISNUMBER(VLOOKUP($C63,'stpl port max capa'!$A$1:$Q$500,16,0)),VLOOKUP($C63,'stpl port max capa'!$A$1:$Q$500,16,0),0)</f>
        <v>0</v>
      </c>
      <c r="CD63" s="22">
        <f>IF(ISNUMBER(VLOOKUP($C63,'stpl port max capa'!$A$1:$Q$500,17,0)),VLOOKUP($C63,'stpl port max capa'!$A$1:$Q$500,17,0),0)</f>
        <v>0</v>
      </c>
    </row>
    <row r="64" spans="1:82" customFormat="1">
      <c r="A64">
        <v>64</v>
      </c>
      <c r="B64" t="s">
        <v>193</v>
      </c>
      <c r="C64" t="s">
        <v>194</v>
      </c>
      <c r="D64" s="15" t="s">
        <v>1221</v>
      </c>
      <c r="E64" s="15">
        <f t="shared" si="1"/>
        <v>1</v>
      </c>
      <c r="F64" s="16" t="s">
        <v>2974</v>
      </c>
      <c r="G64" t="s">
        <v>972</v>
      </c>
      <c r="H64" t="s">
        <v>975</v>
      </c>
      <c r="I64" t="s">
        <v>2943</v>
      </c>
      <c r="J64" t="s">
        <v>195</v>
      </c>
      <c r="K64" s="1">
        <v>39.570420225071203</v>
      </c>
      <c r="L64" s="1">
        <v>121.25138688994301</v>
      </c>
      <c r="M64" s="1" t="str">
        <f>VLOOKUP($F64,'[1]capi for highway network'!$D$1:$L$36,3,0)</f>
        <v>capi Liaoning</v>
      </c>
      <c r="N64" s="1">
        <f>VLOOKUP($F64,'[1]capi for highway network'!$D$1:$L$36,7,0)</f>
        <v>41.805698999999997</v>
      </c>
      <c r="O64" s="1">
        <f>VLOOKUP($F64,'[1]capi for highway network'!$D$1:$L$36,8,0)</f>
        <v>123.431472</v>
      </c>
      <c r="P64" s="13">
        <f t="shared" si="2"/>
        <v>0.58803287793548376</v>
      </c>
      <c r="Q64" s="13">
        <f t="shared" si="3"/>
        <v>0.58803287793548376</v>
      </c>
      <c r="R64" s="13">
        <f t="shared" si="4"/>
        <v>0.58803287793548376</v>
      </c>
      <c r="S64" s="13">
        <f t="shared" si="5"/>
        <v>0.58803287793548376</v>
      </c>
      <c r="T64" s="13">
        <f t="shared" si="6"/>
        <v>4.6036039999999998</v>
      </c>
      <c r="U64" s="13">
        <f t="shared" si="7"/>
        <v>9.0580639999999999</v>
      </c>
      <c r="V64" s="13">
        <f t="shared" si="8"/>
        <v>9.0580639999999999</v>
      </c>
      <c r="W64" s="13">
        <f t="shared" si="9"/>
        <v>9.0580639999999999</v>
      </c>
      <c r="X64" s="13">
        <f t="shared" si="10"/>
        <v>9.0580639999999999</v>
      </c>
      <c r="Y64" s="13">
        <f t="shared" si="11"/>
        <v>9.0580639999999999</v>
      </c>
      <c r="Z64" s="13">
        <f t="shared" si="12"/>
        <v>9.0580639999999999</v>
      </c>
      <c r="AA64" s="13">
        <f t="shared" si="13"/>
        <v>9.0580639999999999</v>
      </c>
      <c r="AB64" s="13">
        <f t="shared" si="14"/>
        <v>9.0580639999999999</v>
      </c>
      <c r="AC64" s="13">
        <f t="shared" si="15"/>
        <v>9.0580639999999999</v>
      </c>
      <c r="AD64" s="13">
        <f t="shared" si="16"/>
        <v>9.0580639999999999</v>
      </c>
      <c r="AE64" s="13">
        <f t="shared" si="17"/>
        <v>9.0580639999999999</v>
      </c>
      <c r="AF64">
        <f t="shared" si="18"/>
        <v>1</v>
      </c>
      <c r="AI64" s="26">
        <f>IF(ISNUMBER(VLOOKUP($B64,'kpler max capa'!$A$1:$Q$263,2,0)),VLOOKUP($B64,'kpler max capa'!$A$1:$Q$263,2,0),0)</f>
        <v>0.46229599999999998</v>
      </c>
      <c r="AJ64" s="26">
        <f>IF(ISNUMBER(VLOOKUP($B64,'kpler max capa'!$A$1:$Q$263,3,0)),VLOOKUP($B64,'kpler max capa'!$A$1:$Q$263,3,0),0)</f>
        <v>0.46229599999999998</v>
      </c>
      <c r="AK64" s="26">
        <f>IF(ISNUMBER(VLOOKUP($B64,'kpler max capa'!$A$1:$Q$263,4,0)),VLOOKUP($B64,'kpler max capa'!$A$1:$Q$263,4,0),0)</f>
        <v>0.46229599999999998</v>
      </c>
      <c r="AL64" s="26">
        <f>IF(ISNUMBER(VLOOKUP($B64,'kpler max capa'!$A$1:$Q$263,5,0)),VLOOKUP($B64,'kpler max capa'!$A$1:$Q$263,5,0),0)</f>
        <v>0.46229599999999998</v>
      </c>
      <c r="AM64" s="26">
        <f>IF(ISNUMBER(VLOOKUP($B64,'kpler max capa'!$A$1:$Q$263,6,0)),VLOOKUP($B64,'kpler max capa'!$A$1:$Q$263,6,0),0)</f>
        <v>4.6036039999999998</v>
      </c>
      <c r="AN64" s="26">
        <f>IF(ISNUMBER(VLOOKUP($B64,'kpler max capa'!$A$1:$Q$263,7,0)),VLOOKUP($B64,'kpler max capa'!$A$1:$Q$263,7,0),0)</f>
        <v>9.0580639999999999</v>
      </c>
      <c r="AO64" s="26">
        <f>IF(ISNUMBER(VLOOKUP($B64,'kpler max capa'!$A$1:$Q$263,8,0)),VLOOKUP($B64,'kpler max capa'!$A$1:$Q$263,8,0),0)</f>
        <v>9.0580639999999999</v>
      </c>
      <c r="AP64" s="26">
        <f>IF(ISNUMBER(VLOOKUP($B64,'kpler max capa'!$A$1:$Q$263,8,0)),VLOOKUP($B64,'kpler max capa'!$A$1:$Q$263,9,0),0)</f>
        <v>9.0580639999999999</v>
      </c>
      <c r="AQ64" s="26">
        <f>IF(ISNUMBER(VLOOKUP($B64,'kpler max capa'!$A$1:$Q$263,8,0)),VLOOKUP($B64,'kpler max capa'!$A$1:$Q$263,10,0),0)</f>
        <v>9.0580639999999999</v>
      </c>
      <c r="AR64" s="26">
        <f>IF(ISNUMBER(VLOOKUP($B64,'kpler max capa'!$A$1:$Q$263,8,0)),VLOOKUP($B64,'kpler max capa'!$A$1:$Q$263,11,0),0)</f>
        <v>9.0580639999999999</v>
      </c>
      <c r="AS64" s="26">
        <f>IF(ISNUMBER(VLOOKUP($B64,'kpler max capa'!$A$1:$Q$263,9,0)),VLOOKUP($B64,'kpler max capa'!$A$1:$Q$263,12,0),0)</f>
        <v>9.0580639999999999</v>
      </c>
      <c r="AT64" s="26">
        <f>IF(ISNUMBER(VLOOKUP($B64,'kpler max capa'!$A$1:$Q$263,9,0)),VLOOKUP($B64,'kpler max capa'!$A$1:$Q$263,13,0),0)</f>
        <v>9.0580639999999999</v>
      </c>
      <c r="AU64" s="26">
        <f>IF(ISNUMBER(VLOOKUP($B64,'kpler max capa'!$A$1:$Q$263,9,0)),VLOOKUP($B64,'kpler max capa'!$A$1:$Q$263,14,0),0)</f>
        <v>9.0580639999999999</v>
      </c>
      <c r="AV64" s="26">
        <f>IF(ISNUMBER(VLOOKUP($B64,'kpler max capa'!$A$1:$Q$263,9,0)),VLOOKUP($B64,'kpler max capa'!$A$1:$Q$263,15,0),0)</f>
        <v>9.0580639999999999</v>
      </c>
      <c r="AW64" s="26">
        <f>IF(ISNUMBER(VLOOKUP($B64,'kpler max capa'!$A$1:$Q$263,9,0)),VLOOKUP($B64,'kpler max capa'!$A$1:$Q$263,16,0),0)</f>
        <v>9.0580639999999999</v>
      </c>
      <c r="AX64" s="26">
        <f>IF(ISNUMBER(VLOOKUP($B64,'kpler max capa'!$A$1:$Q$263,10,0)),VLOOKUP($B64,'kpler max capa'!$A$1:$Q$263,17,0),0)</f>
        <v>9.0580639999999999</v>
      </c>
      <c r="AY64" s="24">
        <f>IF(ISNUMBER(VLOOKUP($C64,'pp port max capa'!$A$1:$Q$500,2,0)),VLOOKUP($C64,'pp port max capa'!$A$1:$Q$500,2,0),0)</f>
        <v>0.58803287793548376</v>
      </c>
      <c r="AZ64" s="24">
        <f>IF(ISNUMBER(VLOOKUP($C64,'pp port max capa'!$A$1:$Q$500,3,0)),VLOOKUP($C64,'pp port max capa'!$A$1:$Q$500,3,0),0)</f>
        <v>0.58803287793548376</v>
      </c>
      <c r="BA64" s="24">
        <f>IF(ISNUMBER(VLOOKUP($C64,'pp port max capa'!$A$1:$Q$500,4,0)),VLOOKUP($C64,'pp port max capa'!$A$1:$Q$500,4,0),0)</f>
        <v>0.58803287793548376</v>
      </c>
      <c r="BB64" s="24">
        <f>IF(ISNUMBER(VLOOKUP($C64,'pp port max capa'!$A$1:$Q$500,5,0)),VLOOKUP($C64,'pp port max capa'!$A$1:$Q$500,5,0),0)</f>
        <v>0.58803287793548376</v>
      </c>
      <c r="BC64" s="24">
        <f>IF(ISNUMBER(VLOOKUP($C64,'pp port max capa'!$A$1:$Q$500,6,0)),VLOOKUP($C64,'pp port max capa'!$A$1:$Q$500,6,0),0)</f>
        <v>0.58803287793548376</v>
      </c>
      <c r="BD64" s="24">
        <f>IF(ISNUMBER(VLOOKUP($C64,'pp port max capa'!$A$1:$Q$500,7,0)),VLOOKUP($C64,'pp port max capa'!$A$1:$Q$500,7,0),0)</f>
        <v>0.58803287793548376</v>
      </c>
      <c r="BE64" s="24">
        <f>IF(ISNUMBER(VLOOKUP($C64,'pp port max capa'!$A$1:$Q$500,8,0)),VLOOKUP($C64,'pp port max capa'!$A$1:$Q$500,8,0),0)</f>
        <v>0.58803287793548376</v>
      </c>
      <c r="BF64" s="24">
        <f>IF(ISNUMBER(VLOOKUP($C64,'pp port max capa'!$A$1:$Q$500,9,0)),VLOOKUP($C64,'pp port max capa'!$A$1:$Q$500,9,0),0)</f>
        <v>0.58803287793548376</v>
      </c>
      <c r="BG64" s="24">
        <f>IF(ISNUMBER(VLOOKUP($C64,'pp port max capa'!$A$1:$Q$500,10,0)),VLOOKUP($C64,'pp port max capa'!$A$1:$Q$500,10,0),0)</f>
        <v>0.58803287793548376</v>
      </c>
      <c r="BH64" s="24">
        <f>IF(ISNUMBER(VLOOKUP($C64,'pp port max capa'!$A$1:$Q$500,11,0)),VLOOKUP($C64,'pp port max capa'!$A$1:$Q$500,11,0),0)</f>
        <v>0.58803287793548376</v>
      </c>
      <c r="BI64" s="24">
        <f>IF(ISNUMBER(VLOOKUP($C64,'pp port max capa'!$A$1:$Q$500,12,0)),VLOOKUP($C64,'pp port max capa'!$A$1:$Q$500,12,0),0)</f>
        <v>0.58803287793548376</v>
      </c>
      <c r="BJ64" s="24">
        <f>IF(ISNUMBER(VLOOKUP($C64,'pp port max capa'!$A$1:$Q$500,13,0)),VLOOKUP($C64,'pp port max capa'!$A$1:$Q$500,13,0),0)</f>
        <v>0.58803287793548376</v>
      </c>
      <c r="BK64" s="24">
        <f>IF(ISNUMBER(VLOOKUP($C64,'pp port max capa'!$A$1:$Q$500,14,0)),VLOOKUP($C64,'pp port max capa'!$A$1:$Q$500,14,0),0)</f>
        <v>0.58803287793548376</v>
      </c>
      <c r="BL64" s="24">
        <f>IF(ISNUMBER(VLOOKUP($C64,'pp port max capa'!$A$1:$Q$500,15,0)),VLOOKUP($C64,'pp port max capa'!$A$1:$Q$500,15,0),0)</f>
        <v>0.58803287793548376</v>
      </c>
      <c r="BM64" s="24">
        <f>IF(ISNUMBER(VLOOKUP($C64,'pp port max capa'!$A$1:$Q$500,16,0)),VLOOKUP($C64,'pp port max capa'!$A$1:$Q$500,16,0),0)</f>
        <v>0.58803287793548376</v>
      </c>
      <c r="BN64" s="24">
        <f>IF(ISNUMBER(VLOOKUP($C64,'pp port max capa'!$A$1:$Q$500,17,0)),VLOOKUP($C64,'pp port max capa'!$A$1:$Q$500,17,0),0)</f>
        <v>0.58803287793548376</v>
      </c>
      <c r="BO64" s="22">
        <f>IF(ISNUMBER(VLOOKUP($C64,'stpl port max capa'!$A$1:$Q$500,2,0)),VLOOKUP($C64,'stpl port max capa'!$A$1:$Q$500,2,0),0)</f>
        <v>0</v>
      </c>
      <c r="BP64" s="22">
        <f>IF(ISNUMBER(VLOOKUP($C64,'stpl port max capa'!$A$1:$Q$500,3,0)),VLOOKUP($C64,'stpl port max capa'!$A$1:$Q$500,3,0),0)</f>
        <v>0</v>
      </c>
      <c r="BQ64" s="22">
        <f>IF(ISNUMBER(VLOOKUP($C64,'stpl port max capa'!$A$1:$Q$500,4,0)),VLOOKUP($C64,'stpl port max capa'!$A$1:$Q$500,4,0),0)</f>
        <v>0</v>
      </c>
      <c r="BR64" s="22">
        <f>IF(ISNUMBER(VLOOKUP($C64,'stpl port max capa'!$A$1:$Q$500,5,0)),VLOOKUP($C64,'stpl port max capa'!$A$1:$Q$500,5,0),0)</f>
        <v>0</v>
      </c>
      <c r="BS64" s="22">
        <f>IF(ISNUMBER(VLOOKUP($C64,'stpl port max capa'!$A$1:$Q$500,6,0)),VLOOKUP($C64,'stpl port max capa'!$A$1:$Q$500,6,0),0)</f>
        <v>0</v>
      </c>
      <c r="BT64" s="22">
        <f>IF(ISNUMBER(VLOOKUP($C64,'stpl port max capa'!$A$1:$Q$500,7,0)),VLOOKUP($C64,'stpl port max capa'!$A$1:$Q$500,7,0),0)</f>
        <v>0</v>
      </c>
      <c r="BU64" s="22">
        <f>IF(ISNUMBER(VLOOKUP($C64,'stpl port max capa'!$A$1:$Q$500,8,0)),VLOOKUP($C64,'stpl port max capa'!$A$1:$Q$500,8,0),0)</f>
        <v>0</v>
      </c>
      <c r="BV64" s="22">
        <f>IF(ISNUMBER(VLOOKUP($C64,'stpl port max capa'!$A$1:$Q$500,9,0)),VLOOKUP($C64,'stpl port max capa'!$A$1:$Q$500,9,0),0)</f>
        <v>0</v>
      </c>
      <c r="BW64" s="22">
        <f>IF(ISNUMBER(VLOOKUP($C64,'stpl port max capa'!$A$1:$Q$500,10,0)),VLOOKUP($C64,'stpl port max capa'!$A$1:$Q$500,10,0),0)</f>
        <v>0</v>
      </c>
      <c r="BX64" s="22">
        <f>IF(ISNUMBER(VLOOKUP($C64,'stpl port max capa'!$A$1:$Q$500,11,0)),VLOOKUP($C64,'stpl port max capa'!$A$1:$Q$500,11,0),0)</f>
        <v>0</v>
      </c>
      <c r="BY64" s="22">
        <f>IF(ISNUMBER(VLOOKUP($C64,'stpl port max capa'!$A$1:$Q$500,12,0)),VLOOKUP($C64,'stpl port max capa'!$A$1:$Q$500,12,0),0)</f>
        <v>0</v>
      </c>
      <c r="BZ64" s="22">
        <f>IF(ISNUMBER(VLOOKUP($C64,'stpl port max capa'!$A$1:$Q$500,13,0)),VLOOKUP($C64,'stpl port max capa'!$A$1:$Q$500,13,0),0)</f>
        <v>0</v>
      </c>
      <c r="CA64" s="22">
        <f>IF(ISNUMBER(VLOOKUP($C64,'stpl port max capa'!$A$1:$Q$500,14,0)),VLOOKUP($C64,'stpl port max capa'!$A$1:$Q$500,14,0),0)</f>
        <v>0</v>
      </c>
      <c r="CB64" s="22">
        <f>IF(ISNUMBER(VLOOKUP($C64,'stpl port max capa'!$A$1:$Q$500,15,0)),VLOOKUP($C64,'stpl port max capa'!$A$1:$Q$500,15,0),0)</f>
        <v>0</v>
      </c>
      <c r="CC64" s="22">
        <f>IF(ISNUMBER(VLOOKUP($C64,'stpl port max capa'!$A$1:$Q$500,16,0)),VLOOKUP($C64,'stpl port max capa'!$A$1:$Q$500,16,0),0)</f>
        <v>0</v>
      </c>
      <c r="CD64" s="22">
        <f>IF(ISNUMBER(VLOOKUP($C64,'stpl port max capa'!$A$1:$Q$500,17,0)),VLOOKUP($C64,'stpl port max capa'!$A$1:$Q$500,17,0),0)</f>
        <v>0</v>
      </c>
    </row>
    <row r="65" spans="1:82" customFormat="1">
      <c r="A65">
        <v>65</v>
      </c>
      <c r="B65" t="s">
        <v>196</v>
      </c>
      <c r="C65" t="s">
        <v>197</v>
      </c>
      <c r="D65" s="15" t="s">
        <v>1222</v>
      </c>
      <c r="E65" s="15">
        <f t="shared" si="1"/>
        <v>1</v>
      </c>
      <c r="F65" s="16" t="s">
        <v>2972</v>
      </c>
      <c r="G65" t="s">
        <v>973</v>
      </c>
      <c r="H65" t="s">
        <v>975</v>
      </c>
      <c r="I65" t="s">
        <v>2943</v>
      </c>
      <c r="J65" t="s">
        <v>198</v>
      </c>
      <c r="K65" s="1">
        <v>23.0599106327202</v>
      </c>
      <c r="L65" s="1">
        <v>113.503033904357</v>
      </c>
      <c r="M65" s="1" t="str">
        <f>VLOOKUP($F65,'[1]capi for highway network'!$D$1:$L$36,3,0)</f>
        <v>capi Guangdong</v>
      </c>
      <c r="N65" s="1">
        <f>VLOOKUP($F65,'[1]capi for highway network'!$D$1:$L$36,7,0)</f>
        <v>23.129110000000001</v>
      </c>
      <c r="O65" s="1">
        <f>VLOOKUP($F65,'[1]capi for highway network'!$D$1:$L$36,8,0)</f>
        <v>113.264385</v>
      </c>
      <c r="P65" s="13">
        <f t="shared" si="2"/>
        <v>9.7860519999999998</v>
      </c>
      <c r="Q65" s="13">
        <f t="shared" si="3"/>
        <v>9.7860519999999998</v>
      </c>
      <c r="R65" s="13">
        <f t="shared" si="4"/>
        <v>9.7860519999999998</v>
      </c>
      <c r="S65" s="13">
        <f t="shared" si="5"/>
        <v>10.456896</v>
      </c>
      <c r="T65" s="13">
        <f t="shared" si="6"/>
        <v>14.215532</v>
      </c>
      <c r="U65" s="13">
        <f t="shared" si="7"/>
        <v>14.215532</v>
      </c>
      <c r="V65" s="13">
        <f t="shared" si="8"/>
        <v>14.215532</v>
      </c>
      <c r="W65" s="13">
        <f t="shared" si="9"/>
        <v>14.215532</v>
      </c>
      <c r="X65" s="13">
        <f t="shared" si="10"/>
        <v>14.215532</v>
      </c>
      <c r="Y65" s="13">
        <f t="shared" si="11"/>
        <v>14.215532</v>
      </c>
      <c r="Z65" s="13">
        <f t="shared" si="12"/>
        <v>14.215532</v>
      </c>
      <c r="AA65" s="13">
        <f t="shared" si="13"/>
        <v>14.215532</v>
      </c>
      <c r="AB65" s="13">
        <f t="shared" si="14"/>
        <v>14.215532</v>
      </c>
      <c r="AC65" s="13">
        <f t="shared" si="15"/>
        <v>14.215532</v>
      </c>
      <c r="AD65" s="13">
        <f t="shared" si="16"/>
        <v>14.215532</v>
      </c>
      <c r="AE65" s="13">
        <f t="shared" si="17"/>
        <v>14.215532</v>
      </c>
      <c r="AF65">
        <f t="shared" si="18"/>
        <v>1</v>
      </c>
      <c r="AI65" s="26">
        <f>IF(ISNUMBER(VLOOKUP($B65,'kpler max capa'!$A$1:$Q$263,2,0)),VLOOKUP($B65,'kpler max capa'!$A$1:$Q$263,2,0),0)</f>
        <v>9.7860519999999998</v>
      </c>
      <c r="AJ65" s="26">
        <f>IF(ISNUMBER(VLOOKUP($B65,'kpler max capa'!$A$1:$Q$263,3,0)),VLOOKUP($B65,'kpler max capa'!$A$1:$Q$263,3,0),0)</f>
        <v>9.7860519999999998</v>
      </c>
      <c r="AK65" s="26">
        <f>IF(ISNUMBER(VLOOKUP($B65,'kpler max capa'!$A$1:$Q$263,4,0)),VLOOKUP($B65,'kpler max capa'!$A$1:$Q$263,4,0),0)</f>
        <v>9.7860519999999998</v>
      </c>
      <c r="AL65" s="26">
        <f>IF(ISNUMBER(VLOOKUP($B65,'kpler max capa'!$A$1:$Q$263,5,0)),VLOOKUP($B65,'kpler max capa'!$A$1:$Q$263,5,0),0)</f>
        <v>10.456896</v>
      </c>
      <c r="AM65" s="26">
        <f>IF(ISNUMBER(VLOOKUP($B65,'kpler max capa'!$A$1:$Q$263,6,0)),VLOOKUP($B65,'kpler max capa'!$A$1:$Q$263,6,0),0)</f>
        <v>14.215532</v>
      </c>
      <c r="AN65" s="26">
        <f>IF(ISNUMBER(VLOOKUP($B65,'kpler max capa'!$A$1:$Q$263,7,0)),VLOOKUP($B65,'kpler max capa'!$A$1:$Q$263,7,0),0)</f>
        <v>14.215532</v>
      </c>
      <c r="AO65" s="26">
        <f>IF(ISNUMBER(VLOOKUP($B65,'kpler max capa'!$A$1:$Q$263,8,0)),VLOOKUP($B65,'kpler max capa'!$A$1:$Q$263,8,0),0)</f>
        <v>14.215532</v>
      </c>
      <c r="AP65" s="26">
        <f>IF(ISNUMBER(VLOOKUP($B65,'kpler max capa'!$A$1:$Q$263,8,0)),VLOOKUP($B65,'kpler max capa'!$A$1:$Q$263,9,0),0)</f>
        <v>14.215532</v>
      </c>
      <c r="AQ65" s="26">
        <f>IF(ISNUMBER(VLOOKUP($B65,'kpler max capa'!$A$1:$Q$263,8,0)),VLOOKUP($B65,'kpler max capa'!$A$1:$Q$263,10,0),0)</f>
        <v>14.215532</v>
      </c>
      <c r="AR65" s="26">
        <f>IF(ISNUMBER(VLOOKUP($B65,'kpler max capa'!$A$1:$Q$263,8,0)),VLOOKUP($B65,'kpler max capa'!$A$1:$Q$263,11,0),0)</f>
        <v>14.215532</v>
      </c>
      <c r="AS65" s="26">
        <f>IF(ISNUMBER(VLOOKUP($B65,'kpler max capa'!$A$1:$Q$263,9,0)),VLOOKUP($B65,'kpler max capa'!$A$1:$Q$263,12,0),0)</f>
        <v>14.215532</v>
      </c>
      <c r="AT65" s="26">
        <f>IF(ISNUMBER(VLOOKUP($B65,'kpler max capa'!$A$1:$Q$263,9,0)),VLOOKUP($B65,'kpler max capa'!$A$1:$Q$263,13,0),0)</f>
        <v>14.215532</v>
      </c>
      <c r="AU65" s="26">
        <f>IF(ISNUMBER(VLOOKUP($B65,'kpler max capa'!$A$1:$Q$263,9,0)),VLOOKUP($B65,'kpler max capa'!$A$1:$Q$263,14,0),0)</f>
        <v>14.215532</v>
      </c>
      <c r="AV65" s="26">
        <f>IF(ISNUMBER(VLOOKUP($B65,'kpler max capa'!$A$1:$Q$263,9,0)),VLOOKUP($B65,'kpler max capa'!$A$1:$Q$263,15,0),0)</f>
        <v>14.215532</v>
      </c>
      <c r="AW65" s="26">
        <f>IF(ISNUMBER(VLOOKUP($B65,'kpler max capa'!$A$1:$Q$263,9,0)),VLOOKUP($B65,'kpler max capa'!$A$1:$Q$263,16,0),0)</f>
        <v>14.215532</v>
      </c>
      <c r="AX65" s="26">
        <f>IF(ISNUMBER(VLOOKUP($B65,'kpler max capa'!$A$1:$Q$263,10,0)),VLOOKUP($B65,'kpler max capa'!$A$1:$Q$263,17,0),0)</f>
        <v>14.215532</v>
      </c>
      <c r="AY65" s="24">
        <f>IF(ISNUMBER(VLOOKUP($C65,'pp port max capa'!$A$1:$Q$500,2,0)),VLOOKUP($C65,'pp port max capa'!$A$1:$Q$500,2,0),0)</f>
        <v>5.5495602855161277</v>
      </c>
      <c r="AZ65" s="24">
        <f>IF(ISNUMBER(VLOOKUP($C65,'pp port max capa'!$A$1:$Q$500,3,0)),VLOOKUP($C65,'pp port max capa'!$A$1:$Q$500,3,0),0)</f>
        <v>5.5495602855161277</v>
      </c>
      <c r="BA65" s="24">
        <f>IF(ISNUMBER(VLOOKUP($C65,'pp port max capa'!$A$1:$Q$500,4,0)),VLOOKUP($C65,'pp port max capa'!$A$1:$Q$500,4,0),0)</f>
        <v>5.5495602855161277</v>
      </c>
      <c r="BB65" s="24">
        <f>IF(ISNUMBER(VLOOKUP($C65,'pp port max capa'!$A$1:$Q$500,5,0)),VLOOKUP($C65,'pp port max capa'!$A$1:$Q$500,5,0),0)</f>
        <v>5.5495602855161277</v>
      </c>
      <c r="BC65" s="24">
        <f>IF(ISNUMBER(VLOOKUP($C65,'pp port max capa'!$A$1:$Q$500,6,0)),VLOOKUP($C65,'pp port max capa'!$A$1:$Q$500,6,0),0)</f>
        <v>5.5495602855161277</v>
      </c>
      <c r="BD65" s="24">
        <f>IF(ISNUMBER(VLOOKUP($C65,'pp port max capa'!$A$1:$Q$500,7,0)),VLOOKUP($C65,'pp port max capa'!$A$1:$Q$500,7,0),0)</f>
        <v>5.5495602855161277</v>
      </c>
      <c r="BE65" s="24">
        <f>IF(ISNUMBER(VLOOKUP($C65,'pp port max capa'!$A$1:$Q$500,8,0)),VLOOKUP($C65,'pp port max capa'!$A$1:$Q$500,8,0),0)</f>
        <v>5.5495602855161277</v>
      </c>
      <c r="BF65" s="24">
        <f>IF(ISNUMBER(VLOOKUP($C65,'pp port max capa'!$A$1:$Q$500,9,0)),VLOOKUP($C65,'pp port max capa'!$A$1:$Q$500,9,0),0)</f>
        <v>5.5495602855161277</v>
      </c>
      <c r="BG65" s="24">
        <f>IF(ISNUMBER(VLOOKUP($C65,'pp port max capa'!$A$1:$Q$500,10,0)),VLOOKUP($C65,'pp port max capa'!$A$1:$Q$500,10,0),0)</f>
        <v>5.5495602855161277</v>
      </c>
      <c r="BH65" s="24">
        <f>IF(ISNUMBER(VLOOKUP($C65,'pp port max capa'!$A$1:$Q$500,11,0)),VLOOKUP($C65,'pp port max capa'!$A$1:$Q$500,11,0),0)</f>
        <v>5.5495602855161277</v>
      </c>
      <c r="BI65" s="24">
        <f>IF(ISNUMBER(VLOOKUP($C65,'pp port max capa'!$A$1:$Q$500,12,0)),VLOOKUP($C65,'pp port max capa'!$A$1:$Q$500,12,0),0)</f>
        <v>5.5495602855161277</v>
      </c>
      <c r="BJ65" s="24">
        <f>IF(ISNUMBER(VLOOKUP($C65,'pp port max capa'!$A$1:$Q$500,13,0)),VLOOKUP($C65,'pp port max capa'!$A$1:$Q$500,13,0),0)</f>
        <v>5.5495602855161277</v>
      </c>
      <c r="BK65" s="24">
        <f>IF(ISNUMBER(VLOOKUP($C65,'pp port max capa'!$A$1:$Q$500,14,0)),VLOOKUP($C65,'pp port max capa'!$A$1:$Q$500,14,0),0)</f>
        <v>5.5495602855161277</v>
      </c>
      <c r="BL65" s="24">
        <f>IF(ISNUMBER(VLOOKUP($C65,'pp port max capa'!$A$1:$Q$500,15,0)),VLOOKUP($C65,'pp port max capa'!$A$1:$Q$500,15,0),0)</f>
        <v>4.3489931597311822</v>
      </c>
      <c r="BM65" s="24">
        <f>IF(ISNUMBER(VLOOKUP($C65,'pp port max capa'!$A$1:$Q$500,16,0)),VLOOKUP($C65,'pp port max capa'!$A$1:$Q$500,16,0),0)</f>
        <v>4.3489931597311822</v>
      </c>
      <c r="BN65" s="24">
        <f>IF(ISNUMBER(VLOOKUP($C65,'pp port max capa'!$A$1:$Q$500,17,0)),VLOOKUP($C65,'pp port max capa'!$A$1:$Q$500,17,0),0)</f>
        <v>4.3489931597311822</v>
      </c>
      <c r="BO65" s="22">
        <f>IF(ISNUMBER(VLOOKUP($C65,'stpl port max capa'!$A$1:$Q$500,2,0)),VLOOKUP($C65,'stpl port max capa'!$A$1:$Q$500,2,0),0)</f>
        <v>0</v>
      </c>
      <c r="BP65" s="22">
        <f>IF(ISNUMBER(VLOOKUP($C65,'stpl port max capa'!$A$1:$Q$500,3,0)),VLOOKUP($C65,'stpl port max capa'!$A$1:$Q$500,3,0),0)</f>
        <v>0</v>
      </c>
      <c r="BQ65" s="22">
        <f>IF(ISNUMBER(VLOOKUP($C65,'stpl port max capa'!$A$1:$Q$500,4,0)),VLOOKUP($C65,'stpl port max capa'!$A$1:$Q$500,4,0),0)</f>
        <v>0</v>
      </c>
      <c r="BR65" s="22">
        <f>IF(ISNUMBER(VLOOKUP($C65,'stpl port max capa'!$A$1:$Q$500,5,0)),VLOOKUP($C65,'stpl port max capa'!$A$1:$Q$500,5,0),0)</f>
        <v>0</v>
      </c>
      <c r="BS65" s="22">
        <f>IF(ISNUMBER(VLOOKUP($C65,'stpl port max capa'!$A$1:$Q$500,6,0)),VLOOKUP($C65,'stpl port max capa'!$A$1:$Q$500,6,0),0)</f>
        <v>0</v>
      </c>
      <c r="BT65" s="22">
        <f>IF(ISNUMBER(VLOOKUP($C65,'stpl port max capa'!$A$1:$Q$500,7,0)),VLOOKUP($C65,'stpl port max capa'!$A$1:$Q$500,7,0),0)</f>
        <v>0</v>
      </c>
      <c r="BU65" s="22">
        <f>IF(ISNUMBER(VLOOKUP($C65,'stpl port max capa'!$A$1:$Q$500,8,0)),VLOOKUP($C65,'stpl port max capa'!$A$1:$Q$500,8,0),0)</f>
        <v>0</v>
      </c>
      <c r="BV65" s="22">
        <f>IF(ISNUMBER(VLOOKUP($C65,'stpl port max capa'!$A$1:$Q$500,9,0)),VLOOKUP($C65,'stpl port max capa'!$A$1:$Q$500,9,0),0)</f>
        <v>0</v>
      </c>
      <c r="BW65" s="22">
        <f>IF(ISNUMBER(VLOOKUP($C65,'stpl port max capa'!$A$1:$Q$500,10,0)),VLOOKUP($C65,'stpl port max capa'!$A$1:$Q$500,10,0),0)</f>
        <v>0</v>
      </c>
      <c r="BX65" s="22">
        <f>IF(ISNUMBER(VLOOKUP($C65,'stpl port max capa'!$A$1:$Q$500,11,0)),VLOOKUP($C65,'stpl port max capa'!$A$1:$Q$500,11,0),0)</f>
        <v>0</v>
      </c>
      <c r="BY65" s="22">
        <f>IF(ISNUMBER(VLOOKUP($C65,'stpl port max capa'!$A$1:$Q$500,12,0)),VLOOKUP($C65,'stpl port max capa'!$A$1:$Q$500,12,0),0)</f>
        <v>0</v>
      </c>
      <c r="BZ65" s="22">
        <f>IF(ISNUMBER(VLOOKUP($C65,'stpl port max capa'!$A$1:$Q$500,13,0)),VLOOKUP($C65,'stpl port max capa'!$A$1:$Q$500,13,0),0)</f>
        <v>0</v>
      </c>
      <c r="CA65" s="22">
        <f>IF(ISNUMBER(VLOOKUP($C65,'stpl port max capa'!$A$1:$Q$500,14,0)),VLOOKUP($C65,'stpl port max capa'!$A$1:$Q$500,14,0),0)</f>
        <v>0</v>
      </c>
      <c r="CB65" s="22">
        <f>IF(ISNUMBER(VLOOKUP($C65,'stpl port max capa'!$A$1:$Q$500,15,0)),VLOOKUP($C65,'stpl port max capa'!$A$1:$Q$500,15,0),0)</f>
        <v>0</v>
      </c>
      <c r="CC65" s="22">
        <f>IF(ISNUMBER(VLOOKUP($C65,'stpl port max capa'!$A$1:$Q$500,16,0)),VLOOKUP($C65,'stpl port max capa'!$A$1:$Q$500,16,0),0)</f>
        <v>0</v>
      </c>
      <c r="CD65" s="22">
        <f>IF(ISNUMBER(VLOOKUP($C65,'stpl port max capa'!$A$1:$Q$500,17,0)),VLOOKUP($C65,'stpl port max capa'!$A$1:$Q$500,17,0),0)</f>
        <v>0</v>
      </c>
    </row>
    <row r="66" spans="1:82" customFormat="1">
      <c r="A66">
        <v>66</v>
      </c>
      <c r="B66" t="s">
        <v>199</v>
      </c>
      <c r="C66" t="s">
        <v>200</v>
      </c>
      <c r="D66" s="15"/>
      <c r="E66" s="15">
        <f t="shared" si="1"/>
        <v>0</v>
      </c>
      <c r="F66" s="16" t="s">
        <v>2988</v>
      </c>
      <c r="G66" t="s">
        <v>972</v>
      </c>
      <c r="H66" t="s">
        <v>975</v>
      </c>
      <c r="I66" t="e">
        <v>#N/A</v>
      </c>
      <c r="J66" t="s">
        <v>201</v>
      </c>
      <c r="K66" s="1">
        <v>31.831799388031801</v>
      </c>
      <c r="L66" s="1">
        <v>120.839126545206</v>
      </c>
      <c r="M66" s="1" t="str">
        <f>VLOOKUP($F66,'[1]capi for highway network'!$D$1:$L$36,3,0)</f>
        <v>capi Jiangsu</v>
      </c>
      <c r="N66" s="1">
        <f>VLOOKUP($F66,'[1]capi for highway network'!$D$1:$L$36,7,0)</f>
        <v>32.060254999999998</v>
      </c>
      <c r="O66" s="1">
        <f>VLOOKUP($F66,'[1]capi for highway network'!$D$1:$L$36,8,0)</f>
        <v>118.79687699999999</v>
      </c>
      <c r="P66" s="13">
        <f t="shared" si="2"/>
        <v>0</v>
      </c>
      <c r="Q66" s="13">
        <f t="shared" si="3"/>
        <v>0</v>
      </c>
      <c r="R66" s="13">
        <f t="shared" si="4"/>
        <v>0</v>
      </c>
      <c r="S66" s="13">
        <f t="shared" si="5"/>
        <v>0.20664399999999999</v>
      </c>
      <c r="T66" s="13">
        <f t="shared" si="6"/>
        <v>0.20664399999999999</v>
      </c>
      <c r="U66" s="13">
        <f t="shared" si="7"/>
        <v>0.20664399999999999</v>
      </c>
      <c r="V66" s="13">
        <f t="shared" si="8"/>
        <v>0.20664399999999999</v>
      </c>
      <c r="W66" s="13">
        <f t="shared" si="9"/>
        <v>0.20664399999999999</v>
      </c>
      <c r="X66" s="13">
        <f t="shared" si="10"/>
        <v>0.20664399999999999</v>
      </c>
      <c r="Y66" s="13">
        <f t="shared" si="11"/>
        <v>0.20664399999999999</v>
      </c>
      <c r="Z66" s="13">
        <f t="shared" si="12"/>
        <v>0.20664399999999999</v>
      </c>
      <c r="AA66" s="13">
        <f t="shared" si="13"/>
        <v>0.20664399999999999</v>
      </c>
      <c r="AB66" s="13">
        <f t="shared" si="14"/>
        <v>0.20664399999999999</v>
      </c>
      <c r="AC66" s="13">
        <f t="shared" si="15"/>
        <v>0.20664399999999999</v>
      </c>
      <c r="AD66" s="13">
        <f t="shared" si="16"/>
        <v>0.20664399999999999</v>
      </c>
      <c r="AE66" s="13">
        <f t="shared" si="17"/>
        <v>0.20664399999999999</v>
      </c>
      <c r="AF66">
        <f t="shared" ref="AF66:AF128" si="19">IF(SUM(P66:AE66)&gt;0,1,0)</f>
        <v>1</v>
      </c>
      <c r="AI66" s="26">
        <f>IF(ISNUMBER(VLOOKUP($B66,'kpler max capa'!$A$1:$Q$263,2,0)),VLOOKUP($B66,'kpler max capa'!$A$1:$Q$263,2,0),0)</f>
        <v>0</v>
      </c>
      <c r="AJ66" s="26">
        <f>IF(ISNUMBER(VLOOKUP($B66,'kpler max capa'!$A$1:$Q$263,3,0)),VLOOKUP($B66,'kpler max capa'!$A$1:$Q$263,3,0),0)</f>
        <v>0</v>
      </c>
      <c r="AK66" s="26">
        <f>IF(ISNUMBER(VLOOKUP($B66,'kpler max capa'!$A$1:$Q$263,4,0)),VLOOKUP($B66,'kpler max capa'!$A$1:$Q$263,4,0),0)</f>
        <v>0</v>
      </c>
      <c r="AL66" s="26">
        <f>IF(ISNUMBER(VLOOKUP($B66,'kpler max capa'!$A$1:$Q$263,5,0)),VLOOKUP($B66,'kpler max capa'!$A$1:$Q$263,5,0),0)</f>
        <v>0.20664399999999999</v>
      </c>
      <c r="AM66" s="26">
        <f>IF(ISNUMBER(VLOOKUP($B66,'kpler max capa'!$A$1:$Q$263,6,0)),VLOOKUP($B66,'kpler max capa'!$A$1:$Q$263,6,0),0)</f>
        <v>0.20664399999999999</v>
      </c>
      <c r="AN66" s="26">
        <f>IF(ISNUMBER(VLOOKUP($B66,'kpler max capa'!$A$1:$Q$263,7,0)),VLOOKUP($B66,'kpler max capa'!$A$1:$Q$263,7,0),0)</f>
        <v>0.20664399999999999</v>
      </c>
      <c r="AO66" s="26">
        <f>IF(ISNUMBER(VLOOKUP($B66,'kpler max capa'!$A$1:$Q$263,8,0)),VLOOKUP($B66,'kpler max capa'!$A$1:$Q$263,8,0),0)</f>
        <v>0.20664399999999999</v>
      </c>
      <c r="AP66" s="26">
        <f>IF(ISNUMBER(VLOOKUP($B66,'kpler max capa'!$A$1:$Q$263,8,0)),VLOOKUP($B66,'kpler max capa'!$A$1:$Q$263,9,0),0)</f>
        <v>0.20664399999999999</v>
      </c>
      <c r="AQ66" s="26">
        <f>IF(ISNUMBER(VLOOKUP($B66,'kpler max capa'!$A$1:$Q$263,8,0)),VLOOKUP($B66,'kpler max capa'!$A$1:$Q$263,10,0),0)</f>
        <v>0.20664399999999999</v>
      </c>
      <c r="AR66" s="26">
        <f>IF(ISNUMBER(VLOOKUP($B66,'kpler max capa'!$A$1:$Q$263,8,0)),VLOOKUP($B66,'kpler max capa'!$A$1:$Q$263,11,0),0)</f>
        <v>0.20664399999999999</v>
      </c>
      <c r="AS66" s="26">
        <f>IF(ISNUMBER(VLOOKUP($B66,'kpler max capa'!$A$1:$Q$263,9,0)),VLOOKUP($B66,'kpler max capa'!$A$1:$Q$263,12,0),0)</f>
        <v>0.20664399999999999</v>
      </c>
      <c r="AT66" s="26">
        <f>IF(ISNUMBER(VLOOKUP($B66,'kpler max capa'!$A$1:$Q$263,9,0)),VLOOKUP($B66,'kpler max capa'!$A$1:$Q$263,13,0),0)</f>
        <v>0.20664399999999999</v>
      </c>
      <c r="AU66" s="26">
        <f>IF(ISNUMBER(VLOOKUP($B66,'kpler max capa'!$A$1:$Q$263,9,0)),VLOOKUP($B66,'kpler max capa'!$A$1:$Q$263,14,0),0)</f>
        <v>0.20664399999999999</v>
      </c>
      <c r="AV66" s="26">
        <f>IF(ISNUMBER(VLOOKUP($B66,'kpler max capa'!$A$1:$Q$263,9,0)),VLOOKUP($B66,'kpler max capa'!$A$1:$Q$263,15,0),0)</f>
        <v>0.20664399999999999</v>
      </c>
      <c r="AW66" s="26">
        <f>IF(ISNUMBER(VLOOKUP($B66,'kpler max capa'!$A$1:$Q$263,9,0)),VLOOKUP($B66,'kpler max capa'!$A$1:$Q$263,16,0),0)</f>
        <v>0.20664399999999999</v>
      </c>
      <c r="AX66" s="26">
        <f>IF(ISNUMBER(VLOOKUP($B66,'kpler max capa'!$A$1:$Q$263,10,0)),VLOOKUP($B66,'kpler max capa'!$A$1:$Q$263,17,0),0)</f>
        <v>0.20664399999999999</v>
      </c>
      <c r="AY66" s="24">
        <f>IF(ISNUMBER(VLOOKUP($C66,'pp port max capa'!$A$1:$Q$500,2,0)),VLOOKUP($C66,'pp port max capa'!$A$1:$Q$500,2,0),0)</f>
        <v>0</v>
      </c>
      <c r="AZ66" s="24">
        <f>IF(ISNUMBER(VLOOKUP($C66,'pp port max capa'!$A$1:$Q$500,3,0)),VLOOKUP($C66,'pp port max capa'!$A$1:$Q$500,3,0),0)</f>
        <v>0</v>
      </c>
      <c r="BA66" s="24">
        <f>IF(ISNUMBER(VLOOKUP($C66,'pp port max capa'!$A$1:$Q$500,4,0)),VLOOKUP($C66,'pp port max capa'!$A$1:$Q$500,4,0),0)</f>
        <v>0</v>
      </c>
      <c r="BB66" s="24">
        <f>IF(ISNUMBER(VLOOKUP($C66,'pp port max capa'!$A$1:$Q$500,5,0)),VLOOKUP($C66,'pp port max capa'!$A$1:$Q$500,5,0),0)</f>
        <v>0</v>
      </c>
      <c r="BC66" s="24">
        <f>IF(ISNUMBER(VLOOKUP($C66,'pp port max capa'!$A$1:$Q$500,6,0)),VLOOKUP($C66,'pp port max capa'!$A$1:$Q$500,6,0),0)</f>
        <v>0</v>
      </c>
      <c r="BD66" s="24">
        <f>IF(ISNUMBER(VLOOKUP($C66,'pp port max capa'!$A$1:$Q$500,7,0)),VLOOKUP($C66,'pp port max capa'!$A$1:$Q$500,7,0),0)</f>
        <v>0</v>
      </c>
      <c r="BE66" s="24">
        <f>IF(ISNUMBER(VLOOKUP($C66,'pp port max capa'!$A$1:$Q$500,8,0)),VLOOKUP($C66,'pp port max capa'!$A$1:$Q$500,8,0),0)</f>
        <v>0</v>
      </c>
      <c r="BF66" s="24">
        <f>IF(ISNUMBER(VLOOKUP($C66,'pp port max capa'!$A$1:$Q$500,9,0)),VLOOKUP($C66,'pp port max capa'!$A$1:$Q$500,9,0),0)</f>
        <v>0</v>
      </c>
      <c r="BG66" s="24">
        <f>IF(ISNUMBER(VLOOKUP($C66,'pp port max capa'!$A$1:$Q$500,10,0)),VLOOKUP($C66,'pp port max capa'!$A$1:$Q$500,10,0),0)</f>
        <v>0</v>
      </c>
      <c r="BH66" s="24">
        <f>IF(ISNUMBER(VLOOKUP($C66,'pp port max capa'!$A$1:$Q$500,11,0)),VLOOKUP($C66,'pp port max capa'!$A$1:$Q$500,11,0),0)</f>
        <v>0</v>
      </c>
      <c r="BI66" s="24">
        <f>IF(ISNUMBER(VLOOKUP($C66,'pp port max capa'!$A$1:$Q$500,12,0)),VLOOKUP($C66,'pp port max capa'!$A$1:$Q$500,12,0),0)</f>
        <v>0</v>
      </c>
      <c r="BJ66" s="24">
        <f>IF(ISNUMBER(VLOOKUP($C66,'pp port max capa'!$A$1:$Q$500,13,0)),VLOOKUP($C66,'pp port max capa'!$A$1:$Q$500,13,0),0)</f>
        <v>0</v>
      </c>
      <c r="BK66" s="24">
        <f>IF(ISNUMBER(VLOOKUP($C66,'pp port max capa'!$A$1:$Q$500,14,0)),VLOOKUP($C66,'pp port max capa'!$A$1:$Q$500,14,0),0)</f>
        <v>0</v>
      </c>
      <c r="BL66" s="24">
        <f>IF(ISNUMBER(VLOOKUP($C66,'pp port max capa'!$A$1:$Q$500,15,0)),VLOOKUP($C66,'pp port max capa'!$A$1:$Q$500,15,0),0)</f>
        <v>0</v>
      </c>
      <c r="BM66" s="24">
        <f>IF(ISNUMBER(VLOOKUP($C66,'pp port max capa'!$A$1:$Q$500,16,0)),VLOOKUP($C66,'pp port max capa'!$A$1:$Q$500,16,0),0)</f>
        <v>0</v>
      </c>
      <c r="BN66" s="24">
        <f>IF(ISNUMBER(VLOOKUP($C66,'pp port max capa'!$A$1:$Q$500,17,0)),VLOOKUP($C66,'pp port max capa'!$A$1:$Q$500,17,0),0)</f>
        <v>0</v>
      </c>
      <c r="BO66" s="22">
        <f>IF(ISNUMBER(VLOOKUP($C66,'stpl port max capa'!$A$1:$Q$500,2,0)),VLOOKUP($C66,'stpl port max capa'!$A$1:$Q$500,2,0),0)</f>
        <v>0</v>
      </c>
      <c r="BP66" s="22">
        <f>IF(ISNUMBER(VLOOKUP($C66,'stpl port max capa'!$A$1:$Q$500,3,0)),VLOOKUP($C66,'stpl port max capa'!$A$1:$Q$500,3,0),0)</f>
        <v>0</v>
      </c>
      <c r="BQ66" s="22">
        <f>IF(ISNUMBER(VLOOKUP($C66,'stpl port max capa'!$A$1:$Q$500,4,0)),VLOOKUP($C66,'stpl port max capa'!$A$1:$Q$500,4,0),0)</f>
        <v>0</v>
      </c>
      <c r="BR66" s="22">
        <f>IF(ISNUMBER(VLOOKUP($C66,'stpl port max capa'!$A$1:$Q$500,5,0)),VLOOKUP($C66,'stpl port max capa'!$A$1:$Q$500,5,0),0)</f>
        <v>0</v>
      </c>
      <c r="BS66" s="22">
        <f>IF(ISNUMBER(VLOOKUP($C66,'stpl port max capa'!$A$1:$Q$500,6,0)),VLOOKUP($C66,'stpl port max capa'!$A$1:$Q$500,6,0),0)</f>
        <v>0</v>
      </c>
      <c r="BT66" s="22">
        <f>IF(ISNUMBER(VLOOKUP($C66,'stpl port max capa'!$A$1:$Q$500,7,0)),VLOOKUP($C66,'stpl port max capa'!$A$1:$Q$500,7,0),0)</f>
        <v>0</v>
      </c>
      <c r="BU66" s="22">
        <f>IF(ISNUMBER(VLOOKUP($C66,'stpl port max capa'!$A$1:$Q$500,8,0)),VLOOKUP($C66,'stpl port max capa'!$A$1:$Q$500,8,0),0)</f>
        <v>0</v>
      </c>
      <c r="BV66" s="22">
        <f>IF(ISNUMBER(VLOOKUP($C66,'stpl port max capa'!$A$1:$Q$500,9,0)),VLOOKUP($C66,'stpl port max capa'!$A$1:$Q$500,9,0),0)</f>
        <v>0</v>
      </c>
      <c r="BW66" s="22">
        <f>IF(ISNUMBER(VLOOKUP($C66,'stpl port max capa'!$A$1:$Q$500,10,0)),VLOOKUP($C66,'stpl port max capa'!$A$1:$Q$500,10,0),0)</f>
        <v>0</v>
      </c>
      <c r="BX66" s="22">
        <f>IF(ISNUMBER(VLOOKUP($C66,'stpl port max capa'!$A$1:$Q$500,11,0)),VLOOKUP($C66,'stpl port max capa'!$A$1:$Q$500,11,0),0)</f>
        <v>0</v>
      </c>
      <c r="BY66" s="22">
        <f>IF(ISNUMBER(VLOOKUP($C66,'stpl port max capa'!$A$1:$Q$500,12,0)),VLOOKUP($C66,'stpl port max capa'!$A$1:$Q$500,12,0),0)</f>
        <v>0</v>
      </c>
      <c r="BZ66" s="22">
        <f>IF(ISNUMBER(VLOOKUP($C66,'stpl port max capa'!$A$1:$Q$500,13,0)),VLOOKUP($C66,'stpl port max capa'!$A$1:$Q$500,13,0),0)</f>
        <v>0</v>
      </c>
      <c r="CA66" s="22">
        <f>IF(ISNUMBER(VLOOKUP($C66,'stpl port max capa'!$A$1:$Q$500,14,0)),VLOOKUP($C66,'stpl port max capa'!$A$1:$Q$500,14,0),0)</f>
        <v>0</v>
      </c>
      <c r="CB66" s="22">
        <f>IF(ISNUMBER(VLOOKUP($C66,'stpl port max capa'!$A$1:$Q$500,15,0)),VLOOKUP($C66,'stpl port max capa'!$A$1:$Q$500,15,0),0)</f>
        <v>0</v>
      </c>
      <c r="CC66" s="22">
        <f>IF(ISNUMBER(VLOOKUP($C66,'stpl port max capa'!$A$1:$Q$500,16,0)),VLOOKUP($C66,'stpl port max capa'!$A$1:$Q$500,16,0),0)</f>
        <v>0</v>
      </c>
      <c r="CD66" s="22">
        <f>IF(ISNUMBER(VLOOKUP($C66,'stpl port max capa'!$A$1:$Q$500,17,0)),VLOOKUP($C66,'stpl port max capa'!$A$1:$Q$500,17,0),0)</f>
        <v>0</v>
      </c>
    </row>
    <row r="67" spans="1:82" customFormat="1">
      <c r="A67">
        <v>67</v>
      </c>
      <c r="B67" t="s">
        <v>202</v>
      </c>
      <c r="C67" t="s">
        <v>203</v>
      </c>
      <c r="D67" s="15" t="s">
        <v>1223</v>
      </c>
      <c r="E67" s="15">
        <f t="shared" ref="E67:E130" si="20">COUNTIF($D$1:$D$5000,D67)</f>
        <v>1</v>
      </c>
      <c r="F67" s="16" t="s">
        <v>2980</v>
      </c>
      <c r="G67" t="s">
        <v>972</v>
      </c>
      <c r="H67" t="s">
        <v>975</v>
      </c>
      <c r="I67" t="s">
        <v>2943</v>
      </c>
      <c r="J67" t="s">
        <v>204</v>
      </c>
      <c r="K67" s="1">
        <v>24.306833485400102</v>
      </c>
      <c r="L67" s="1">
        <v>118.12994577558</v>
      </c>
      <c r="M67" s="1" t="str">
        <f>VLOOKUP($F67,'[1]capi for highway network'!$D$1:$L$36,3,0)</f>
        <v>capi Fujian</v>
      </c>
      <c r="N67" s="1">
        <f>VLOOKUP($F67,'[1]capi for highway network'!$D$1:$L$36,7,0)</f>
        <v>26.074477999999999</v>
      </c>
      <c r="O67" s="1">
        <f>VLOOKUP($F67,'[1]capi for highway network'!$D$1:$L$36,8,0)</f>
        <v>119.296482</v>
      </c>
      <c r="P67" s="13">
        <f t="shared" ref="P67:P130" si="21">IF(AI67&gt;(AY67+BO67),AI67,(AY67+BO67))</f>
        <v>18.704354802258063</v>
      </c>
      <c r="Q67" s="13">
        <f t="shared" ref="Q67:Q130" si="22">IF(AJ67&gt;(AZ67+BP67),AJ67,(AZ67+BP67))</f>
        <v>18.704354802258063</v>
      </c>
      <c r="R67" s="13">
        <f t="shared" ref="R67:R130" si="23">IF(AK67&gt;(BA67+BQ67),AK67,(BA67+BQ67))</f>
        <v>18.704354802258063</v>
      </c>
      <c r="S67" s="13">
        <f t="shared" ref="S67:S130" si="24">IF(AL67&gt;(BB67+BR67),AL67,(BB67+BR67))</f>
        <v>18.704354802258063</v>
      </c>
      <c r="T67" s="13">
        <f t="shared" ref="T67:T130" si="25">IF(AM67&gt;(BC67+BS67),AM67,(BC67+BS67))</f>
        <v>18.704354802258063</v>
      </c>
      <c r="U67" s="13">
        <f t="shared" ref="U67:U130" si="26">IF(AN67&gt;(BD67+BT67),AN67,(BD67+BT67))</f>
        <v>18.704354802258063</v>
      </c>
      <c r="V67" s="13">
        <f t="shared" ref="V67:V130" si="27">IF(AO67&gt;(BE67+BU67),AO67,(BE67+BU67))</f>
        <v>18.704354802258063</v>
      </c>
      <c r="W67" s="13">
        <f t="shared" ref="W67:W130" si="28">IF(AP67&gt;(BF67+BV67),AP67,(BF67+BV67))</f>
        <v>18.704354802258063</v>
      </c>
      <c r="X67" s="13">
        <f t="shared" ref="X67:X130" si="29">IF(AQ67&gt;(BG67+BW67),AQ67,(BG67+BW67))</f>
        <v>18.704354802258063</v>
      </c>
      <c r="Y67" s="13">
        <f t="shared" ref="Y67:Y130" si="30">IF(AR67&gt;(BH67+BX67),AR67,(BH67+BX67))</f>
        <v>18.704354802258063</v>
      </c>
      <c r="Z67" s="13">
        <f t="shared" ref="Z67:Z130" si="31">IF(AS67&gt;(BI67+BY67),AS67,(BI67+BY67))</f>
        <v>18.704354802258063</v>
      </c>
      <c r="AA67" s="13">
        <f t="shared" ref="AA67:AA130" si="32">IF(AT67&gt;(BJ67+BZ67),AT67,(BJ67+BZ67))</f>
        <v>18.704354802258063</v>
      </c>
      <c r="AB67" s="13">
        <f t="shared" ref="AB67:AB130" si="33">IF(AU67&gt;(BK67+CA67),AU67,(BK67+CA67))</f>
        <v>18.704354802258063</v>
      </c>
      <c r="AC67" s="13">
        <f t="shared" ref="AC67:AC130" si="34">IF(AV67&gt;(BL67+CB67),AV67,(BL67+CB67))</f>
        <v>15.863186984193547</v>
      </c>
      <c r="AD67" s="13">
        <f t="shared" ref="AD67:AD130" si="35">IF(AW67&gt;(BM67+CC67),AW67,(BM67+CC67))</f>
        <v>15.863186984193547</v>
      </c>
      <c r="AE67" s="13">
        <f t="shared" ref="AE67:AE130" si="36">IF(AX67&gt;(BN67+CD67),AX67,(BN67+CD67))</f>
        <v>13.022019166129031</v>
      </c>
      <c r="AF67">
        <f t="shared" si="19"/>
        <v>1</v>
      </c>
      <c r="AI67" s="26">
        <f>IF(ISNUMBER(VLOOKUP($B67,'kpler max capa'!$A$1:$Q$263,2,0)),VLOOKUP($B67,'kpler max capa'!$A$1:$Q$263,2,0),0)</f>
        <v>6.6825200000000002</v>
      </c>
      <c r="AJ67" s="26">
        <f>IF(ISNUMBER(VLOOKUP($B67,'kpler max capa'!$A$1:$Q$263,3,0)),VLOOKUP($B67,'kpler max capa'!$A$1:$Q$263,3,0),0)</f>
        <v>6.6825200000000002</v>
      </c>
      <c r="AK67" s="26">
        <f>IF(ISNUMBER(VLOOKUP($B67,'kpler max capa'!$A$1:$Q$263,4,0)),VLOOKUP($B67,'kpler max capa'!$A$1:$Q$263,4,0),0)</f>
        <v>6.6825200000000002</v>
      </c>
      <c r="AL67" s="26">
        <f>IF(ISNUMBER(VLOOKUP($B67,'kpler max capa'!$A$1:$Q$263,5,0)),VLOOKUP($B67,'kpler max capa'!$A$1:$Q$263,5,0),0)</f>
        <v>10.106695999999999</v>
      </c>
      <c r="AM67" s="26">
        <f>IF(ISNUMBER(VLOOKUP($B67,'kpler max capa'!$A$1:$Q$263,6,0)),VLOOKUP($B67,'kpler max capa'!$A$1:$Q$263,6,0),0)</f>
        <v>10.106695999999999</v>
      </c>
      <c r="AN67" s="26">
        <f>IF(ISNUMBER(VLOOKUP($B67,'kpler max capa'!$A$1:$Q$263,7,0)),VLOOKUP($B67,'kpler max capa'!$A$1:$Q$263,7,0),0)</f>
        <v>10.819903999999999</v>
      </c>
      <c r="AO67" s="26">
        <f>IF(ISNUMBER(VLOOKUP($B67,'kpler max capa'!$A$1:$Q$263,8,0)),VLOOKUP($B67,'kpler max capa'!$A$1:$Q$263,8,0),0)</f>
        <v>10.819903999999999</v>
      </c>
      <c r="AP67" s="26">
        <f>IF(ISNUMBER(VLOOKUP($B67,'kpler max capa'!$A$1:$Q$263,8,0)),VLOOKUP($B67,'kpler max capa'!$A$1:$Q$263,9,0),0)</f>
        <v>10.819903999999999</v>
      </c>
      <c r="AQ67" s="26">
        <f>IF(ISNUMBER(VLOOKUP($B67,'kpler max capa'!$A$1:$Q$263,8,0)),VLOOKUP($B67,'kpler max capa'!$A$1:$Q$263,10,0),0)</f>
        <v>10.819903999999999</v>
      </c>
      <c r="AR67" s="26">
        <f>IF(ISNUMBER(VLOOKUP($B67,'kpler max capa'!$A$1:$Q$263,8,0)),VLOOKUP($B67,'kpler max capa'!$A$1:$Q$263,11,0),0)</f>
        <v>10.819903999999999</v>
      </c>
      <c r="AS67" s="26">
        <f>IF(ISNUMBER(VLOOKUP($B67,'kpler max capa'!$A$1:$Q$263,9,0)),VLOOKUP($B67,'kpler max capa'!$A$1:$Q$263,12,0),0)</f>
        <v>10.819903999999999</v>
      </c>
      <c r="AT67" s="26">
        <f>IF(ISNUMBER(VLOOKUP($B67,'kpler max capa'!$A$1:$Q$263,9,0)),VLOOKUP($B67,'kpler max capa'!$A$1:$Q$263,13,0),0)</f>
        <v>10.819903999999999</v>
      </c>
      <c r="AU67" s="26">
        <f>IF(ISNUMBER(VLOOKUP($B67,'kpler max capa'!$A$1:$Q$263,9,0)),VLOOKUP($B67,'kpler max capa'!$A$1:$Q$263,14,0),0)</f>
        <v>10.819903999999999</v>
      </c>
      <c r="AV67" s="26">
        <f>IF(ISNUMBER(VLOOKUP($B67,'kpler max capa'!$A$1:$Q$263,9,0)),VLOOKUP($B67,'kpler max capa'!$A$1:$Q$263,15,0),0)</f>
        <v>10.819903999999999</v>
      </c>
      <c r="AW67" s="26">
        <f>IF(ISNUMBER(VLOOKUP($B67,'kpler max capa'!$A$1:$Q$263,9,0)),VLOOKUP($B67,'kpler max capa'!$A$1:$Q$263,16,0),0)</f>
        <v>10.819903999999999</v>
      </c>
      <c r="AX67" s="26">
        <f>IF(ISNUMBER(VLOOKUP($B67,'kpler max capa'!$A$1:$Q$263,10,0)),VLOOKUP($B67,'kpler max capa'!$A$1:$Q$263,17,0),0)</f>
        <v>10.819903999999999</v>
      </c>
      <c r="AY67" s="24">
        <f>IF(ISNUMBER(VLOOKUP($C67,'pp port max capa'!$A$1:$Q$500,2,0)),VLOOKUP($C67,'pp port max capa'!$A$1:$Q$500,2,0),0)</f>
        <v>18.704354802258063</v>
      </c>
      <c r="AZ67" s="24">
        <f>IF(ISNUMBER(VLOOKUP($C67,'pp port max capa'!$A$1:$Q$500,3,0)),VLOOKUP($C67,'pp port max capa'!$A$1:$Q$500,3,0),0)</f>
        <v>18.704354802258063</v>
      </c>
      <c r="BA67" s="24">
        <f>IF(ISNUMBER(VLOOKUP($C67,'pp port max capa'!$A$1:$Q$500,4,0)),VLOOKUP($C67,'pp port max capa'!$A$1:$Q$500,4,0),0)</f>
        <v>18.704354802258063</v>
      </c>
      <c r="BB67" s="24">
        <f>IF(ISNUMBER(VLOOKUP($C67,'pp port max capa'!$A$1:$Q$500,5,0)),VLOOKUP($C67,'pp port max capa'!$A$1:$Q$500,5,0),0)</f>
        <v>18.704354802258063</v>
      </c>
      <c r="BC67" s="24">
        <f>IF(ISNUMBER(VLOOKUP($C67,'pp port max capa'!$A$1:$Q$500,6,0)),VLOOKUP($C67,'pp port max capa'!$A$1:$Q$500,6,0),0)</f>
        <v>18.704354802258063</v>
      </c>
      <c r="BD67" s="24">
        <f>IF(ISNUMBER(VLOOKUP($C67,'pp port max capa'!$A$1:$Q$500,7,0)),VLOOKUP($C67,'pp port max capa'!$A$1:$Q$500,7,0),0)</f>
        <v>18.704354802258063</v>
      </c>
      <c r="BE67" s="24">
        <f>IF(ISNUMBER(VLOOKUP($C67,'pp port max capa'!$A$1:$Q$500,8,0)),VLOOKUP($C67,'pp port max capa'!$A$1:$Q$500,8,0),0)</f>
        <v>18.704354802258063</v>
      </c>
      <c r="BF67" s="24">
        <f>IF(ISNUMBER(VLOOKUP($C67,'pp port max capa'!$A$1:$Q$500,9,0)),VLOOKUP($C67,'pp port max capa'!$A$1:$Q$500,9,0),0)</f>
        <v>18.704354802258063</v>
      </c>
      <c r="BG67" s="24">
        <f>IF(ISNUMBER(VLOOKUP($C67,'pp port max capa'!$A$1:$Q$500,10,0)),VLOOKUP($C67,'pp port max capa'!$A$1:$Q$500,10,0),0)</f>
        <v>18.704354802258063</v>
      </c>
      <c r="BH67" s="24">
        <f>IF(ISNUMBER(VLOOKUP($C67,'pp port max capa'!$A$1:$Q$500,11,0)),VLOOKUP($C67,'pp port max capa'!$A$1:$Q$500,11,0),0)</f>
        <v>18.704354802258063</v>
      </c>
      <c r="BI67" s="24">
        <f>IF(ISNUMBER(VLOOKUP($C67,'pp port max capa'!$A$1:$Q$500,12,0)),VLOOKUP($C67,'pp port max capa'!$A$1:$Q$500,12,0),0)</f>
        <v>18.704354802258063</v>
      </c>
      <c r="BJ67" s="24">
        <f>IF(ISNUMBER(VLOOKUP($C67,'pp port max capa'!$A$1:$Q$500,13,0)),VLOOKUP($C67,'pp port max capa'!$A$1:$Q$500,13,0),0)</f>
        <v>18.704354802258063</v>
      </c>
      <c r="BK67" s="24">
        <f>IF(ISNUMBER(VLOOKUP($C67,'pp port max capa'!$A$1:$Q$500,14,0)),VLOOKUP($C67,'pp port max capa'!$A$1:$Q$500,14,0),0)</f>
        <v>18.704354802258063</v>
      </c>
      <c r="BL67" s="24">
        <f>IF(ISNUMBER(VLOOKUP($C67,'pp port max capa'!$A$1:$Q$500,15,0)),VLOOKUP($C67,'pp port max capa'!$A$1:$Q$500,15,0),0)</f>
        <v>15.863186984193547</v>
      </c>
      <c r="BM67" s="24">
        <f>IF(ISNUMBER(VLOOKUP($C67,'pp port max capa'!$A$1:$Q$500,16,0)),VLOOKUP($C67,'pp port max capa'!$A$1:$Q$500,16,0),0)</f>
        <v>15.863186984193547</v>
      </c>
      <c r="BN67" s="24">
        <f>IF(ISNUMBER(VLOOKUP($C67,'pp port max capa'!$A$1:$Q$500,17,0)),VLOOKUP($C67,'pp port max capa'!$A$1:$Q$500,17,0),0)</f>
        <v>13.022019166129031</v>
      </c>
      <c r="BO67" s="22">
        <f>IF(ISNUMBER(VLOOKUP($C67,'stpl port max capa'!$A$1:$Q$500,2,0)),VLOOKUP($C67,'stpl port max capa'!$A$1:$Q$500,2,0),0)</f>
        <v>0</v>
      </c>
      <c r="BP67" s="22">
        <f>IF(ISNUMBER(VLOOKUP($C67,'stpl port max capa'!$A$1:$Q$500,3,0)),VLOOKUP($C67,'stpl port max capa'!$A$1:$Q$500,3,0),0)</f>
        <v>0</v>
      </c>
      <c r="BQ67" s="22">
        <f>IF(ISNUMBER(VLOOKUP($C67,'stpl port max capa'!$A$1:$Q$500,4,0)),VLOOKUP($C67,'stpl port max capa'!$A$1:$Q$500,4,0),0)</f>
        <v>0</v>
      </c>
      <c r="BR67" s="22">
        <f>IF(ISNUMBER(VLOOKUP($C67,'stpl port max capa'!$A$1:$Q$500,5,0)),VLOOKUP($C67,'stpl port max capa'!$A$1:$Q$500,5,0),0)</f>
        <v>0</v>
      </c>
      <c r="BS67" s="22">
        <f>IF(ISNUMBER(VLOOKUP($C67,'stpl port max capa'!$A$1:$Q$500,6,0)),VLOOKUP($C67,'stpl port max capa'!$A$1:$Q$500,6,0),0)</f>
        <v>0</v>
      </c>
      <c r="BT67" s="22">
        <f>IF(ISNUMBER(VLOOKUP($C67,'stpl port max capa'!$A$1:$Q$500,7,0)),VLOOKUP($C67,'stpl port max capa'!$A$1:$Q$500,7,0),0)</f>
        <v>0</v>
      </c>
      <c r="BU67" s="22">
        <f>IF(ISNUMBER(VLOOKUP($C67,'stpl port max capa'!$A$1:$Q$500,8,0)),VLOOKUP($C67,'stpl port max capa'!$A$1:$Q$500,8,0),0)</f>
        <v>0</v>
      </c>
      <c r="BV67" s="22">
        <f>IF(ISNUMBER(VLOOKUP($C67,'stpl port max capa'!$A$1:$Q$500,9,0)),VLOOKUP($C67,'stpl port max capa'!$A$1:$Q$500,9,0),0)</f>
        <v>0</v>
      </c>
      <c r="BW67" s="22">
        <f>IF(ISNUMBER(VLOOKUP($C67,'stpl port max capa'!$A$1:$Q$500,10,0)),VLOOKUP($C67,'stpl port max capa'!$A$1:$Q$500,10,0),0)</f>
        <v>0</v>
      </c>
      <c r="BX67" s="22">
        <f>IF(ISNUMBER(VLOOKUP($C67,'stpl port max capa'!$A$1:$Q$500,11,0)),VLOOKUP($C67,'stpl port max capa'!$A$1:$Q$500,11,0),0)</f>
        <v>0</v>
      </c>
      <c r="BY67" s="22">
        <f>IF(ISNUMBER(VLOOKUP($C67,'stpl port max capa'!$A$1:$Q$500,12,0)),VLOOKUP($C67,'stpl port max capa'!$A$1:$Q$500,12,0),0)</f>
        <v>0</v>
      </c>
      <c r="BZ67" s="22">
        <f>IF(ISNUMBER(VLOOKUP($C67,'stpl port max capa'!$A$1:$Q$500,13,0)),VLOOKUP($C67,'stpl port max capa'!$A$1:$Q$500,13,0),0)</f>
        <v>0</v>
      </c>
      <c r="CA67" s="22">
        <f>IF(ISNUMBER(VLOOKUP($C67,'stpl port max capa'!$A$1:$Q$500,14,0)),VLOOKUP($C67,'stpl port max capa'!$A$1:$Q$500,14,0),0)</f>
        <v>0</v>
      </c>
      <c r="CB67" s="22">
        <f>IF(ISNUMBER(VLOOKUP($C67,'stpl port max capa'!$A$1:$Q$500,15,0)),VLOOKUP($C67,'stpl port max capa'!$A$1:$Q$500,15,0),0)</f>
        <v>0</v>
      </c>
      <c r="CC67" s="22">
        <f>IF(ISNUMBER(VLOOKUP($C67,'stpl port max capa'!$A$1:$Q$500,16,0)),VLOOKUP($C67,'stpl port max capa'!$A$1:$Q$500,16,0),0)</f>
        <v>0</v>
      </c>
      <c r="CD67" s="22">
        <f>IF(ISNUMBER(VLOOKUP($C67,'stpl port max capa'!$A$1:$Q$500,17,0)),VLOOKUP($C67,'stpl port max capa'!$A$1:$Q$500,17,0),0)</f>
        <v>0</v>
      </c>
    </row>
    <row r="68" spans="1:82" customFormat="1">
      <c r="A68">
        <v>68</v>
      </c>
      <c r="B68" t="s">
        <v>205</v>
      </c>
      <c r="C68" t="s">
        <v>206</v>
      </c>
      <c r="D68" s="15"/>
      <c r="E68" s="15">
        <f t="shared" si="20"/>
        <v>0</v>
      </c>
      <c r="F68" s="16" t="s">
        <v>2988</v>
      </c>
      <c r="G68" t="s">
        <v>972</v>
      </c>
      <c r="H68" t="s">
        <v>975</v>
      </c>
      <c r="I68" t="e">
        <v>#N/A</v>
      </c>
      <c r="J68" t="s">
        <v>207</v>
      </c>
      <c r="K68" s="1">
        <v>31.997960368202602</v>
      </c>
      <c r="L68" s="1">
        <v>120.551150036732</v>
      </c>
      <c r="M68" s="1" t="str">
        <f>VLOOKUP($F68,'[1]capi for highway network'!$D$1:$L$36,3,0)</f>
        <v>capi Jiangsu</v>
      </c>
      <c r="N68" s="1">
        <f>VLOOKUP($F68,'[1]capi for highway network'!$D$1:$L$36,7,0)</f>
        <v>32.060254999999998</v>
      </c>
      <c r="O68" s="1">
        <f>VLOOKUP($F68,'[1]capi for highway network'!$D$1:$L$36,8,0)</f>
        <v>118.79687699999999</v>
      </c>
      <c r="P68" s="13">
        <f t="shared" si="21"/>
        <v>0.448324</v>
      </c>
      <c r="Q68" s="13">
        <f t="shared" si="22"/>
        <v>0.448324</v>
      </c>
      <c r="R68" s="13">
        <f t="shared" si="23"/>
        <v>0.448324</v>
      </c>
      <c r="S68" s="13">
        <f t="shared" si="24"/>
        <v>0.56026399999999998</v>
      </c>
      <c r="T68" s="13">
        <f t="shared" si="25"/>
        <v>0.82941200000000004</v>
      </c>
      <c r="U68" s="13">
        <f t="shared" si="26"/>
        <v>1.031876</v>
      </c>
      <c r="V68" s="13">
        <f t="shared" si="27"/>
        <v>1.031876</v>
      </c>
      <c r="W68" s="13">
        <f t="shared" si="28"/>
        <v>1.031876</v>
      </c>
      <c r="X68" s="13">
        <f t="shared" si="29"/>
        <v>1.031876</v>
      </c>
      <c r="Y68" s="13">
        <f t="shared" si="30"/>
        <v>1.031876</v>
      </c>
      <c r="Z68" s="13">
        <f t="shared" si="31"/>
        <v>1.031876</v>
      </c>
      <c r="AA68" s="13">
        <f t="shared" si="32"/>
        <v>1.031876</v>
      </c>
      <c r="AB68" s="13">
        <f t="shared" si="33"/>
        <v>1.031876</v>
      </c>
      <c r="AC68" s="13">
        <f t="shared" si="34"/>
        <v>1.031876</v>
      </c>
      <c r="AD68" s="13">
        <f t="shared" si="35"/>
        <v>1.031876</v>
      </c>
      <c r="AE68" s="13">
        <f t="shared" si="36"/>
        <v>1.031876</v>
      </c>
      <c r="AF68">
        <f t="shared" si="19"/>
        <v>1</v>
      </c>
      <c r="AI68" s="26">
        <f>IF(ISNUMBER(VLOOKUP($B68,'kpler max capa'!$A$1:$Q$263,2,0)),VLOOKUP($B68,'kpler max capa'!$A$1:$Q$263,2,0),0)</f>
        <v>0.448324</v>
      </c>
      <c r="AJ68" s="26">
        <f>IF(ISNUMBER(VLOOKUP($B68,'kpler max capa'!$A$1:$Q$263,3,0)),VLOOKUP($B68,'kpler max capa'!$A$1:$Q$263,3,0),0)</f>
        <v>0.448324</v>
      </c>
      <c r="AK68" s="26">
        <f>IF(ISNUMBER(VLOOKUP($B68,'kpler max capa'!$A$1:$Q$263,4,0)),VLOOKUP($B68,'kpler max capa'!$A$1:$Q$263,4,0),0)</f>
        <v>0.448324</v>
      </c>
      <c r="AL68" s="26">
        <f>IF(ISNUMBER(VLOOKUP($B68,'kpler max capa'!$A$1:$Q$263,5,0)),VLOOKUP($B68,'kpler max capa'!$A$1:$Q$263,5,0),0)</f>
        <v>0.56026399999999998</v>
      </c>
      <c r="AM68" s="26">
        <f>IF(ISNUMBER(VLOOKUP($B68,'kpler max capa'!$A$1:$Q$263,6,0)),VLOOKUP($B68,'kpler max capa'!$A$1:$Q$263,6,0),0)</f>
        <v>0.82941200000000004</v>
      </c>
      <c r="AN68" s="26">
        <f>IF(ISNUMBER(VLOOKUP($B68,'kpler max capa'!$A$1:$Q$263,7,0)),VLOOKUP($B68,'kpler max capa'!$A$1:$Q$263,7,0),0)</f>
        <v>1.031876</v>
      </c>
      <c r="AO68" s="26">
        <f>IF(ISNUMBER(VLOOKUP($B68,'kpler max capa'!$A$1:$Q$263,8,0)),VLOOKUP($B68,'kpler max capa'!$A$1:$Q$263,8,0),0)</f>
        <v>1.031876</v>
      </c>
      <c r="AP68" s="26">
        <f>IF(ISNUMBER(VLOOKUP($B68,'kpler max capa'!$A$1:$Q$263,8,0)),VLOOKUP($B68,'kpler max capa'!$A$1:$Q$263,9,0),0)</f>
        <v>1.031876</v>
      </c>
      <c r="AQ68" s="26">
        <f>IF(ISNUMBER(VLOOKUP($B68,'kpler max capa'!$A$1:$Q$263,8,0)),VLOOKUP($B68,'kpler max capa'!$A$1:$Q$263,10,0),0)</f>
        <v>1.031876</v>
      </c>
      <c r="AR68" s="26">
        <f>IF(ISNUMBER(VLOOKUP($B68,'kpler max capa'!$A$1:$Q$263,8,0)),VLOOKUP($B68,'kpler max capa'!$A$1:$Q$263,11,0),0)</f>
        <v>1.031876</v>
      </c>
      <c r="AS68" s="26">
        <f>IF(ISNUMBER(VLOOKUP($B68,'kpler max capa'!$A$1:$Q$263,9,0)),VLOOKUP($B68,'kpler max capa'!$A$1:$Q$263,12,0),0)</f>
        <v>1.031876</v>
      </c>
      <c r="AT68" s="26">
        <f>IF(ISNUMBER(VLOOKUP($B68,'kpler max capa'!$A$1:$Q$263,9,0)),VLOOKUP($B68,'kpler max capa'!$A$1:$Q$263,13,0),0)</f>
        <v>1.031876</v>
      </c>
      <c r="AU68" s="26">
        <f>IF(ISNUMBER(VLOOKUP($B68,'kpler max capa'!$A$1:$Q$263,9,0)),VLOOKUP($B68,'kpler max capa'!$A$1:$Q$263,14,0),0)</f>
        <v>1.031876</v>
      </c>
      <c r="AV68" s="26">
        <f>IF(ISNUMBER(VLOOKUP($B68,'kpler max capa'!$A$1:$Q$263,9,0)),VLOOKUP($B68,'kpler max capa'!$A$1:$Q$263,15,0),0)</f>
        <v>1.031876</v>
      </c>
      <c r="AW68" s="26">
        <f>IF(ISNUMBER(VLOOKUP($B68,'kpler max capa'!$A$1:$Q$263,9,0)),VLOOKUP($B68,'kpler max capa'!$A$1:$Q$263,16,0),0)</f>
        <v>1.031876</v>
      </c>
      <c r="AX68" s="26">
        <f>IF(ISNUMBER(VLOOKUP($B68,'kpler max capa'!$A$1:$Q$263,10,0)),VLOOKUP($B68,'kpler max capa'!$A$1:$Q$263,17,0),0)</f>
        <v>1.031876</v>
      </c>
      <c r="AY68" s="24">
        <f>IF(ISNUMBER(VLOOKUP($C68,'pp port max capa'!$A$1:$Q$500,2,0)),VLOOKUP($C68,'pp port max capa'!$A$1:$Q$500,2,0),0)</f>
        <v>0</v>
      </c>
      <c r="AZ68" s="24">
        <f>IF(ISNUMBER(VLOOKUP($C68,'pp port max capa'!$A$1:$Q$500,3,0)),VLOOKUP($C68,'pp port max capa'!$A$1:$Q$500,3,0),0)</f>
        <v>0</v>
      </c>
      <c r="BA68" s="24">
        <f>IF(ISNUMBER(VLOOKUP($C68,'pp port max capa'!$A$1:$Q$500,4,0)),VLOOKUP($C68,'pp port max capa'!$A$1:$Q$500,4,0),0)</f>
        <v>0</v>
      </c>
      <c r="BB68" s="24">
        <f>IF(ISNUMBER(VLOOKUP($C68,'pp port max capa'!$A$1:$Q$500,5,0)),VLOOKUP($C68,'pp port max capa'!$A$1:$Q$500,5,0),0)</f>
        <v>0</v>
      </c>
      <c r="BC68" s="24">
        <f>IF(ISNUMBER(VLOOKUP($C68,'pp port max capa'!$A$1:$Q$500,6,0)),VLOOKUP($C68,'pp port max capa'!$A$1:$Q$500,6,0),0)</f>
        <v>0</v>
      </c>
      <c r="BD68" s="24">
        <f>IF(ISNUMBER(VLOOKUP($C68,'pp port max capa'!$A$1:$Q$500,7,0)),VLOOKUP($C68,'pp port max capa'!$A$1:$Q$500,7,0),0)</f>
        <v>0</v>
      </c>
      <c r="BE68" s="24">
        <f>IF(ISNUMBER(VLOOKUP($C68,'pp port max capa'!$A$1:$Q$500,8,0)),VLOOKUP($C68,'pp port max capa'!$A$1:$Q$500,8,0),0)</f>
        <v>0</v>
      </c>
      <c r="BF68" s="24">
        <f>IF(ISNUMBER(VLOOKUP($C68,'pp port max capa'!$A$1:$Q$500,9,0)),VLOOKUP($C68,'pp port max capa'!$A$1:$Q$500,9,0),0)</f>
        <v>0</v>
      </c>
      <c r="BG68" s="24">
        <f>IF(ISNUMBER(VLOOKUP($C68,'pp port max capa'!$A$1:$Q$500,10,0)),VLOOKUP($C68,'pp port max capa'!$A$1:$Q$500,10,0),0)</f>
        <v>0</v>
      </c>
      <c r="BH68" s="24">
        <f>IF(ISNUMBER(VLOOKUP($C68,'pp port max capa'!$A$1:$Q$500,11,0)),VLOOKUP($C68,'pp port max capa'!$A$1:$Q$500,11,0),0)</f>
        <v>0</v>
      </c>
      <c r="BI68" s="24">
        <f>IF(ISNUMBER(VLOOKUP($C68,'pp port max capa'!$A$1:$Q$500,12,0)),VLOOKUP($C68,'pp port max capa'!$A$1:$Q$500,12,0),0)</f>
        <v>0</v>
      </c>
      <c r="BJ68" s="24">
        <f>IF(ISNUMBER(VLOOKUP($C68,'pp port max capa'!$A$1:$Q$500,13,0)),VLOOKUP($C68,'pp port max capa'!$A$1:$Q$500,13,0),0)</f>
        <v>0</v>
      </c>
      <c r="BK68" s="24">
        <f>IF(ISNUMBER(VLOOKUP($C68,'pp port max capa'!$A$1:$Q$500,14,0)),VLOOKUP($C68,'pp port max capa'!$A$1:$Q$500,14,0),0)</f>
        <v>0</v>
      </c>
      <c r="BL68" s="24">
        <f>IF(ISNUMBER(VLOOKUP($C68,'pp port max capa'!$A$1:$Q$500,15,0)),VLOOKUP($C68,'pp port max capa'!$A$1:$Q$500,15,0),0)</f>
        <v>0</v>
      </c>
      <c r="BM68" s="24">
        <f>IF(ISNUMBER(VLOOKUP($C68,'pp port max capa'!$A$1:$Q$500,16,0)),VLOOKUP($C68,'pp port max capa'!$A$1:$Q$500,16,0),0)</f>
        <v>0</v>
      </c>
      <c r="BN68" s="24">
        <f>IF(ISNUMBER(VLOOKUP($C68,'pp port max capa'!$A$1:$Q$500,17,0)),VLOOKUP($C68,'pp port max capa'!$A$1:$Q$500,17,0),0)</f>
        <v>0</v>
      </c>
      <c r="BO68" s="22">
        <f>IF(ISNUMBER(VLOOKUP($C68,'stpl port max capa'!$A$1:$Q$500,2,0)),VLOOKUP($C68,'stpl port max capa'!$A$1:$Q$500,2,0),0)</f>
        <v>0</v>
      </c>
      <c r="BP68" s="22">
        <f>IF(ISNUMBER(VLOOKUP($C68,'stpl port max capa'!$A$1:$Q$500,3,0)),VLOOKUP($C68,'stpl port max capa'!$A$1:$Q$500,3,0),0)</f>
        <v>0</v>
      </c>
      <c r="BQ68" s="22">
        <f>IF(ISNUMBER(VLOOKUP($C68,'stpl port max capa'!$A$1:$Q$500,4,0)),VLOOKUP($C68,'stpl port max capa'!$A$1:$Q$500,4,0),0)</f>
        <v>0</v>
      </c>
      <c r="BR68" s="22">
        <f>IF(ISNUMBER(VLOOKUP($C68,'stpl port max capa'!$A$1:$Q$500,5,0)),VLOOKUP($C68,'stpl port max capa'!$A$1:$Q$500,5,0),0)</f>
        <v>0</v>
      </c>
      <c r="BS68" s="22">
        <f>IF(ISNUMBER(VLOOKUP($C68,'stpl port max capa'!$A$1:$Q$500,6,0)),VLOOKUP($C68,'stpl port max capa'!$A$1:$Q$500,6,0),0)</f>
        <v>0</v>
      </c>
      <c r="BT68" s="22">
        <f>IF(ISNUMBER(VLOOKUP($C68,'stpl port max capa'!$A$1:$Q$500,7,0)),VLOOKUP($C68,'stpl port max capa'!$A$1:$Q$500,7,0),0)</f>
        <v>0</v>
      </c>
      <c r="BU68" s="22">
        <f>IF(ISNUMBER(VLOOKUP($C68,'stpl port max capa'!$A$1:$Q$500,8,0)),VLOOKUP($C68,'stpl port max capa'!$A$1:$Q$500,8,0),0)</f>
        <v>0</v>
      </c>
      <c r="BV68" s="22">
        <f>IF(ISNUMBER(VLOOKUP($C68,'stpl port max capa'!$A$1:$Q$500,9,0)),VLOOKUP($C68,'stpl port max capa'!$A$1:$Q$500,9,0),0)</f>
        <v>0</v>
      </c>
      <c r="BW68" s="22">
        <f>IF(ISNUMBER(VLOOKUP($C68,'stpl port max capa'!$A$1:$Q$500,10,0)),VLOOKUP($C68,'stpl port max capa'!$A$1:$Q$500,10,0),0)</f>
        <v>0</v>
      </c>
      <c r="BX68" s="22">
        <f>IF(ISNUMBER(VLOOKUP($C68,'stpl port max capa'!$A$1:$Q$500,11,0)),VLOOKUP($C68,'stpl port max capa'!$A$1:$Q$500,11,0),0)</f>
        <v>0</v>
      </c>
      <c r="BY68" s="22">
        <f>IF(ISNUMBER(VLOOKUP($C68,'stpl port max capa'!$A$1:$Q$500,12,0)),VLOOKUP($C68,'stpl port max capa'!$A$1:$Q$500,12,0),0)</f>
        <v>0</v>
      </c>
      <c r="BZ68" s="22">
        <f>IF(ISNUMBER(VLOOKUP($C68,'stpl port max capa'!$A$1:$Q$500,13,0)),VLOOKUP($C68,'stpl port max capa'!$A$1:$Q$500,13,0),0)</f>
        <v>0</v>
      </c>
      <c r="CA68" s="22">
        <f>IF(ISNUMBER(VLOOKUP($C68,'stpl port max capa'!$A$1:$Q$500,14,0)),VLOOKUP($C68,'stpl port max capa'!$A$1:$Q$500,14,0),0)</f>
        <v>0</v>
      </c>
      <c r="CB68" s="22">
        <f>IF(ISNUMBER(VLOOKUP($C68,'stpl port max capa'!$A$1:$Q$500,15,0)),VLOOKUP($C68,'stpl port max capa'!$A$1:$Q$500,15,0),0)</f>
        <v>0</v>
      </c>
      <c r="CC68" s="22">
        <f>IF(ISNUMBER(VLOOKUP($C68,'stpl port max capa'!$A$1:$Q$500,16,0)),VLOOKUP($C68,'stpl port max capa'!$A$1:$Q$500,16,0),0)</f>
        <v>0</v>
      </c>
      <c r="CD68" s="22">
        <f>IF(ISNUMBER(VLOOKUP($C68,'stpl port max capa'!$A$1:$Q$500,17,0)),VLOOKUP($C68,'stpl port max capa'!$A$1:$Q$500,17,0),0)</f>
        <v>0</v>
      </c>
    </row>
    <row r="69" spans="1:82" customFormat="1">
      <c r="A69">
        <v>69</v>
      </c>
      <c r="B69" t="s">
        <v>208</v>
      </c>
      <c r="C69" t="s">
        <v>209</v>
      </c>
      <c r="D69" s="15" t="s">
        <v>1224</v>
      </c>
      <c r="E69" s="15">
        <f t="shared" si="20"/>
        <v>1</v>
      </c>
      <c r="F69" s="16" t="s">
        <v>2981</v>
      </c>
      <c r="G69" t="s">
        <v>972</v>
      </c>
      <c r="H69" t="s">
        <v>975</v>
      </c>
      <c r="I69" t="s">
        <v>2943</v>
      </c>
      <c r="J69" t="s">
        <v>210</v>
      </c>
      <c r="K69" s="1">
        <v>37.436769458201901</v>
      </c>
      <c r="L69" s="1">
        <v>120.021519390422</v>
      </c>
      <c r="M69" s="1" t="str">
        <f>VLOOKUP($F69,'[1]capi for highway network'!$D$1:$L$36,3,0)</f>
        <v>capi Shandong</v>
      </c>
      <c r="N69" s="1">
        <f>VLOOKUP($F69,'[1]capi for highway network'!$D$1:$L$36,7,0)</f>
        <v>36.651200000000003</v>
      </c>
      <c r="O69" s="1">
        <f>VLOOKUP($F69,'[1]capi for highway network'!$D$1:$L$36,8,0)</f>
        <v>117.12009500000001</v>
      </c>
      <c r="P69" s="13">
        <f t="shared" si="21"/>
        <v>8.0663322559426511</v>
      </c>
      <c r="Q69" s="13">
        <f t="shared" si="22"/>
        <v>8.0663322559426511</v>
      </c>
      <c r="R69" s="13">
        <f t="shared" si="23"/>
        <v>8.0663322559426511</v>
      </c>
      <c r="S69" s="13">
        <f t="shared" si="24"/>
        <v>8.0663322559426511</v>
      </c>
      <c r="T69" s="13">
        <f t="shared" si="25"/>
        <v>8.0663322559426511</v>
      </c>
      <c r="U69" s="13">
        <f t="shared" si="26"/>
        <v>15.829885919025088</v>
      </c>
      <c r="V69" s="13">
        <f t="shared" si="27"/>
        <v>15.829885919025088</v>
      </c>
      <c r="W69" s="13">
        <f t="shared" si="28"/>
        <v>15.829885919025088</v>
      </c>
      <c r="X69" s="13">
        <f t="shared" si="29"/>
        <v>15.829885919025088</v>
      </c>
      <c r="Y69" s="13">
        <f t="shared" si="30"/>
        <v>15.829885919025088</v>
      </c>
      <c r="Z69" s="13">
        <f t="shared" si="31"/>
        <v>15.829885919025088</v>
      </c>
      <c r="AA69" s="13">
        <f t="shared" si="32"/>
        <v>15.829885919025088</v>
      </c>
      <c r="AB69" s="13">
        <f t="shared" si="33"/>
        <v>15.829885919025088</v>
      </c>
      <c r="AC69" s="13">
        <f t="shared" si="34"/>
        <v>15.829885919025088</v>
      </c>
      <c r="AD69" s="13">
        <f t="shared" si="35"/>
        <v>15.829885919025088</v>
      </c>
      <c r="AE69" s="13">
        <f t="shared" si="36"/>
        <v>15.829885919025088</v>
      </c>
      <c r="AF69">
        <f t="shared" si="19"/>
        <v>1</v>
      </c>
      <c r="AI69" s="26">
        <f>IF(ISNUMBER(VLOOKUP($B69,'kpler max capa'!$A$1:$Q$263,2,0)),VLOOKUP($B69,'kpler max capa'!$A$1:$Q$263,2,0),0)</f>
        <v>4.4903999999999999E-2</v>
      </c>
      <c r="AJ69" s="26">
        <f>IF(ISNUMBER(VLOOKUP($B69,'kpler max capa'!$A$1:$Q$263,3,0)),VLOOKUP($B69,'kpler max capa'!$A$1:$Q$263,3,0),0)</f>
        <v>4.4903999999999999E-2</v>
      </c>
      <c r="AK69" s="26">
        <f>IF(ISNUMBER(VLOOKUP($B69,'kpler max capa'!$A$1:$Q$263,4,0)),VLOOKUP($B69,'kpler max capa'!$A$1:$Q$263,4,0),0)</f>
        <v>4.4903999999999999E-2</v>
      </c>
      <c r="AL69" s="26">
        <f>IF(ISNUMBER(VLOOKUP($B69,'kpler max capa'!$A$1:$Q$263,5,0)),VLOOKUP($B69,'kpler max capa'!$A$1:$Q$263,5,0),0)</f>
        <v>0.61643999999999999</v>
      </c>
      <c r="AM69" s="26">
        <f>IF(ISNUMBER(VLOOKUP($B69,'kpler max capa'!$A$1:$Q$263,6,0)),VLOOKUP($B69,'kpler max capa'!$A$1:$Q$263,6,0),0)</f>
        <v>2.0981359999999998</v>
      </c>
      <c r="AN69" s="26">
        <f>IF(ISNUMBER(VLOOKUP($B69,'kpler max capa'!$A$1:$Q$263,7,0)),VLOOKUP($B69,'kpler max capa'!$A$1:$Q$263,7,0),0)</f>
        <v>4.2303680000000004</v>
      </c>
      <c r="AO69" s="26">
        <f>IF(ISNUMBER(VLOOKUP($B69,'kpler max capa'!$A$1:$Q$263,8,0)),VLOOKUP($B69,'kpler max capa'!$A$1:$Q$263,8,0),0)</f>
        <v>4.2303680000000004</v>
      </c>
      <c r="AP69" s="26">
        <f>IF(ISNUMBER(VLOOKUP($B69,'kpler max capa'!$A$1:$Q$263,8,0)),VLOOKUP($B69,'kpler max capa'!$A$1:$Q$263,9,0),0)</f>
        <v>4.2303680000000004</v>
      </c>
      <c r="AQ69" s="26">
        <f>IF(ISNUMBER(VLOOKUP($B69,'kpler max capa'!$A$1:$Q$263,8,0)),VLOOKUP($B69,'kpler max capa'!$A$1:$Q$263,10,0),0)</f>
        <v>4.2303680000000004</v>
      </c>
      <c r="AR69" s="26">
        <f>IF(ISNUMBER(VLOOKUP($B69,'kpler max capa'!$A$1:$Q$263,8,0)),VLOOKUP($B69,'kpler max capa'!$A$1:$Q$263,11,0),0)</f>
        <v>4.2303680000000004</v>
      </c>
      <c r="AS69" s="26">
        <f>IF(ISNUMBER(VLOOKUP($B69,'kpler max capa'!$A$1:$Q$263,9,0)),VLOOKUP($B69,'kpler max capa'!$A$1:$Q$263,12,0),0)</f>
        <v>4.2303680000000004</v>
      </c>
      <c r="AT69" s="26">
        <f>IF(ISNUMBER(VLOOKUP($B69,'kpler max capa'!$A$1:$Q$263,9,0)),VLOOKUP($B69,'kpler max capa'!$A$1:$Q$263,13,0),0)</f>
        <v>4.2303680000000004</v>
      </c>
      <c r="AU69" s="26">
        <f>IF(ISNUMBER(VLOOKUP($B69,'kpler max capa'!$A$1:$Q$263,9,0)),VLOOKUP($B69,'kpler max capa'!$A$1:$Q$263,14,0),0)</f>
        <v>4.2303680000000004</v>
      </c>
      <c r="AV69" s="26">
        <f>IF(ISNUMBER(VLOOKUP($B69,'kpler max capa'!$A$1:$Q$263,9,0)),VLOOKUP($B69,'kpler max capa'!$A$1:$Q$263,15,0),0)</f>
        <v>4.2303680000000004</v>
      </c>
      <c r="AW69" s="26">
        <f>IF(ISNUMBER(VLOOKUP($B69,'kpler max capa'!$A$1:$Q$263,9,0)),VLOOKUP($B69,'kpler max capa'!$A$1:$Q$263,16,0),0)</f>
        <v>4.2303680000000004</v>
      </c>
      <c r="AX69" s="26">
        <f>IF(ISNUMBER(VLOOKUP($B69,'kpler max capa'!$A$1:$Q$263,10,0)),VLOOKUP($B69,'kpler max capa'!$A$1:$Q$263,17,0),0)</f>
        <v>4.2303680000000004</v>
      </c>
      <c r="AY69" s="24">
        <f>IF(ISNUMBER(VLOOKUP($C69,'pp port max capa'!$A$1:$Q$500,2,0)),VLOOKUP($C69,'pp port max capa'!$A$1:$Q$500,2,0),0)</f>
        <v>8.0663322559426511</v>
      </c>
      <c r="AZ69" s="24">
        <f>IF(ISNUMBER(VLOOKUP($C69,'pp port max capa'!$A$1:$Q$500,3,0)),VLOOKUP($C69,'pp port max capa'!$A$1:$Q$500,3,0),0)</f>
        <v>8.0663322559426511</v>
      </c>
      <c r="BA69" s="24">
        <f>IF(ISNUMBER(VLOOKUP($C69,'pp port max capa'!$A$1:$Q$500,4,0)),VLOOKUP($C69,'pp port max capa'!$A$1:$Q$500,4,0),0)</f>
        <v>8.0663322559426511</v>
      </c>
      <c r="BB69" s="24">
        <f>IF(ISNUMBER(VLOOKUP($C69,'pp port max capa'!$A$1:$Q$500,5,0)),VLOOKUP($C69,'pp port max capa'!$A$1:$Q$500,5,0),0)</f>
        <v>8.0663322559426511</v>
      </c>
      <c r="BC69" s="24">
        <f>IF(ISNUMBER(VLOOKUP($C69,'pp port max capa'!$A$1:$Q$500,6,0)),VLOOKUP($C69,'pp port max capa'!$A$1:$Q$500,6,0),0)</f>
        <v>8.0663322559426511</v>
      </c>
      <c r="BD69" s="24">
        <f>IF(ISNUMBER(VLOOKUP($C69,'pp port max capa'!$A$1:$Q$500,7,0)),VLOOKUP($C69,'pp port max capa'!$A$1:$Q$500,7,0),0)</f>
        <v>15.829885919025088</v>
      </c>
      <c r="BE69" s="24">
        <f>IF(ISNUMBER(VLOOKUP($C69,'pp port max capa'!$A$1:$Q$500,8,0)),VLOOKUP($C69,'pp port max capa'!$A$1:$Q$500,8,0),0)</f>
        <v>15.829885919025088</v>
      </c>
      <c r="BF69" s="24">
        <f>IF(ISNUMBER(VLOOKUP($C69,'pp port max capa'!$A$1:$Q$500,9,0)),VLOOKUP($C69,'pp port max capa'!$A$1:$Q$500,9,0),0)</f>
        <v>15.829885919025088</v>
      </c>
      <c r="BG69" s="24">
        <f>IF(ISNUMBER(VLOOKUP($C69,'pp port max capa'!$A$1:$Q$500,10,0)),VLOOKUP($C69,'pp port max capa'!$A$1:$Q$500,10,0),0)</f>
        <v>15.829885919025088</v>
      </c>
      <c r="BH69" s="24">
        <f>IF(ISNUMBER(VLOOKUP($C69,'pp port max capa'!$A$1:$Q$500,11,0)),VLOOKUP($C69,'pp port max capa'!$A$1:$Q$500,11,0),0)</f>
        <v>15.829885919025088</v>
      </c>
      <c r="BI69" s="24">
        <f>IF(ISNUMBER(VLOOKUP($C69,'pp port max capa'!$A$1:$Q$500,12,0)),VLOOKUP($C69,'pp port max capa'!$A$1:$Q$500,12,0),0)</f>
        <v>15.829885919025088</v>
      </c>
      <c r="BJ69" s="24">
        <f>IF(ISNUMBER(VLOOKUP($C69,'pp port max capa'!$A$1:$Q$500,13,0)),VLOOKUP($C69,'pp port max capa'!$A$1:$Q$500,13,0),0)</f>
        <v>15.829885919025088</v>
      </c>
      <c r="BK69" s="24">
        <f>IF(ISNUMBER(VLOOKUP($C69,'pp port max capa'!$A$1:$Q$500,14,0)),VLOOKUP($C69,'pp port max capa'!$A$1:$Q$500,14,0),0)</f>
        <v>15.829885919025088</v>
      </c>
      <c r="BL69" s="24">
        <f>IF(ISNUMBER(VLOOKUP($C69,'pp port max capa'!$A$1:$Q$500,15,0)),VLOOKUP($C69,'pp port max capa'!$A$1:$Q$500,15,0),0)</f>
        <v>15.829885919025088</v>
      </c>
      <c r="BM69" s="24">
        <f>IF(ISNUMBER(VLOOKUP($C69,'pp port max capa'!$A$1:$Q$500,16,0)),VLOOKUP($C69,'pp port max capa'!$A$1:$Q$500,16,0),0)</f>
        <v>15.829885919025088</v>
      </c>
      <c r="BN69" s="24">
        <f>IF(ISNUMBER(VLOOKUP($C69,'pp port max capa'!$A$1:$Q$500,17,0)),VLOOKUP($C69,'pp port max capa'!$A$1:$Q$500,17,0),0)</f>
        <v>15.829885919025088</v>
      </c>
      <c r="BO69" s="22">
        <f>IF(ISNUMBER(VLOOKUP($C69,'stpl port max capa'!$A$1:$Q$500,2,0)),VLOOKUP($C69,'stpl port max capa'!$A$1:$Q$500,2,0),0)</f>
        <v>0</v>
      </c>
      <c r="BP69" s="22">
        <f>IF(ISNUMBER(VLOOKUP($C69,'stpl port max capa'!$A$1:$Q$500,3,0)),VLOOKUP($C69,'stpl port max capa'!$A$1:$Q$500,3,0),0)</f>
        <v>0</v>
      </c>
      <c r="BQ69" s="22">
        <f>IF(ISNUMBER(VLOOKUP($C69,'stpl port max capa'!$A$1:$Q$500,4,0)),VLOOKUP($C69,'stpl port max capa'!$A$1:$Q$500,4,0),0)</f>
        <v>0</v>
      </c>
      <c r="BR69" s="22">
        <f>IF(ISNUMBER(VLOOKUP($C69,'stpl port max capa'!$A$1:$Q$500,5,0)),VLOOKUP($C69,'stpl port max capa'!$A$1:$Q$500,5,0),0)</f>
        <v>0</v>
      </c>
      <c r="BS69" s="22">
        <f>IF(ISNUMBER(VLOOKUP($C69,'stpl port max capa'!$A$1:$Q$500,6,0)),VLOOKUP($C69,'stpl port max capa'!$A$1:$Q$500,6,0),0)</f>
        <v>0</v>
      </c>
      <c r="BT69" s="22">
        <f>IF(ISNUMBER(VLOOKUP($C69,'stpl port max capa'!$A$1:$Q$500,7,0)),VLOOKUP($C69,'stpl port max capa'!$A$1:$Q$500,7,0),0)</f>
        <v>0</v>
      </c>
      <c r="BU69" s="22">
        <f>IF(ISNUMBER(VLOOKUP($C69,'stpl port max capa'!$A$1:$Q$500,8,0)),VLOOKUP($C69,'stpl port max capa'!$A$1:$Q$500,8,0),0)</f>
        <v>0</v>
      </c>
      <c r="BV69" s="22">
        <f>IF(ISNUMBER(VLOOKUP($C69,'stpl port max capa'!$A$1:$Q$500,9,0)),VLOOKUP($C69,'stpl port max capa'!$A$1:$Q$500,9,0),0)</f>
        <v>0</v>
      </c>
      <c r="BW69" s="22">
        <f>IF(ISNUMBER(VLOOKUP($C69,'stpl port max capa'!$A$1:$Q$500,10,0)),VLOOKUP($C69,'stpl port max capa'!$A$1:$Q$500,10,0),0)</f>
        <v>0</v>
      </c>
      <c r="BX69" s="22">
        <f>IF(ISNUMBER(VLOOKUP($C69,'stpl port max capa'!$A$1:$Q$500,11,0)),VLOOKUP($C69,'stpl port max capa'!$A$1:$Q$500,11,0),0)</f>
        <v>0</v>
      </c>
      <c r="BY69" s="22">
        <f>IF(ISNUMBER(VLOOKUP($C69,'stpl port max capa'!$A$1:$Q$500,12,0)),VLOOKUP($C69,'stpl port max capa'!$A$1:$Q$500,12,0),0)</f>
        <v>0</v>
      </c>
      <c r="BZ69" s="22">
        <f>IF(ISNUMBER(VLOOKUP($C69,'stpl port max capa'!$A$1:$Q$500,13,0)),VLOOKUP($C69,'stpl port max capa'!$A$1:$Q$500,13,0),0)</f>
        <v>0</v>
      </c>
      <c r="CA69" s="22">
        <f>IF(ISNUMBER(VLOOKUP($C69,'stpl port max capa'!$A$1:$Q$500,14,0)),VLOOKUP($C69,'stpl port max capa'!$A$1:$Q$500,14,0),0)</f>
        <v>0</v>
      </c>
      <c r="CB69" s="22">
        <f>IF(ISNUMBER(VLOOKUP($C69,'stpl port max capa'!$A$1:$Q$500,15,0)),VLOOKUP($C69,'stpl port max capa'!$A$1:$Q$500,15,0),0)</f>
        <v>0</v>
      </c>
      <c r="CC69" s="22">
        <f>IF(ISNUMBER(VLOOKUP($C69,'stpl port max capa'!$A$1:$Q$500,16,0)),VLOOKUP($C69,'stpl port max capa'!$A$1:$Q$500,16,0),0)</f>
        <v>0</v>
      </c>
      <c r="CD69" s="22">
        <f>IF(ISNUMBER(VLOOKUP($C69,'stpl port max capa'!$A$1:$Q$500,17,0)),VLOOKUP($C69,'stpl port max capa'!$A$1:$Q$500,17,0),0)</f>
        <v>0</v>
      </c>
    </row>
    <row r="70" spans="1:82" customFormat="1">
      <c r="A70">
        <v>70</v>
      </c>
      <c r="B70" t="s">
        <v>211</v>
      </c>
      <c r="C70" t="s">
        <v>212</v>
      </c>
      <c r="D70" s="15" t="s">
        <v>1225</v>
      </c>
      <c r="E70" s="15">
        <f t="shared" si="20"/>
        <v>1</v>
      </c>
      <c r="F70" s="16" t="s">
        <v>2977</v>
      </c>
      <c r="G70" t="s">
        <v>973</v>
      </c>
      <c r="H70" t="s">
        <v>975</v>
      </c>
      <c r="I70" t="s">
        <v>2943</v>
      </c>
      <c r="J70" t="s">
        <v>213</v>
      </c>
      <c r="K70" s="1">
        <v>32.202288541488699</v>
      </c>
      <c r="L70" s="1">
        <v>119.24858851025699</v>
      </c>
      <c r="M70" s="1" t="str">
        <f>VLOOKUP($F70,'[1]capi for highway network'!$D$1:$L$36,3,0)</f>
        <v>capi Jiangsu</v>
      </c>
      <c r="N70" s="1">
        <f>VLOOKUP($F70,'[1]capi for highway network'!$D$1:$L$36,7,0)</f>
        <v>32.060254999999998</v>
      </c>
      <c r="O70" s="1">
        <f>VLOOKUP($F70,'[1]capi for highway network'!$D$1:$L$36,8,0)</f>
        <v>118.79687699999999</v>
      </c>
      <c r="P70" s="13">
        <f t="shared" si="21"/>
        <v>7.7635536630824369</v>
      </c>
      <c r="Q70" s="13">
        <f t="shared" si="22"/>
        <v>7.7635536630824369</v>
      </c>
      <c r="R70" s="13">
        <f t="shared" si="23"/>
        <v>7.7635536630824369</v>
      </c>
      <c r="S70" s="13">
        <f t="shared" si="24"/>
        <v>7.7635536630824369</v>
      </c>
      <c r="T70" s="13">
        <f t="shared" si="25"/>
        <v>11.645330494623655</v>
      </c>
      <c r="U70" s="13">
        <f t="shared" si="26"/>
        <v>15.527107326164874</v>
      </c>
      <c r="V70" s="13">
        <f t="shared" si="27"/>
        <v>15.527107326164874</v>
      </c>
      <c r="W70" s="13">
        <f t="shared" si="28"/>
        <v>15.527107326164874</v>
      </c>
      <c r="X70" s="13">
        <f t="shared" si="29"/>
        <v>15.527107326164874</v>
      </c>
      <c r="Y70" s="13">
        <f t="shared" si="30"/>
        <v>15.527107326164874</v>
      </c>
      <c r="Z70" s="13">
        <f t="shared" si="31"/>
        <v>15.527107326164874</v>
      </c>
      <c r="AA70" s="13">
        <f t="shared" si="32"/>
        <v>15.527107326164874</v>
      </c>
      <c r="AB70" s="13">
        <f t="shared" si="33"/>
        <v>15.527107326164874</v>
      </c>
      <c r="AC70" s="13">
        <f t="shared" si="34"/>
        <v>15.527107326164874</v>
      </c>
      <c r="AD70" s="13">
        <f t="shared" si="35"/>
        <v>15.527107326164874</v>
      </c>
      <c r="AE70" s="13">
        <f t="shared" si="36"/>
        <v>15.527107326164874</v>
      </c>
      <c r="AF70">
        <f t="shared" si="19"/>
        <v>1</v>
      </c>
      <c r="AI70" s="26">
        <f>IF(ISNUMBER(VLOOKUP($B70,'kpler max capa'!$A$1:$Q$263,2,0)),VLOOKUP($B70,'kpler max capa'!$A$1:$Q$263,2,0),0)</f>
        <v>1.3307800000000001</v>
      </c>
      <c r="AJ70" s="26">
        <f>IF(ISNUMBER(VLOOKUP($B70,'kpler max capa'!$A$1:$Q$263,3,0)),VLOOKUP($B70,'kpler max capa'!$A$1:$Q$263,3,0),0)</f>
        <v>1.3307800000000001</v>
      </c>
      <c r="AK70" s="26">
        <f>IF(ISNUMBER(VLOOKUP($B70,'kpler max capa'!$A$1:$Q$263,4,0)),VLOOKUP($B70,'kpler max capa'!$A$1:$Q$263,4,0),0)</f>
        <v>1.3307800000000001</v>
      </c>
      <c r="AL70" s="26">
        <f>IF(ISNUMBER(VLOOKUP($B70,'kpler max capa'!$A$1:$Q$263,5,0)),VLOOKUP($B70,'kpler max capa'!$A$1:$Q$263,5,0),0)</f>
        <v>2.0814400000000002</v>
      </c>
      <c r="AM70" s="26">
        <f>IF(ISNUMBER(VLOOKUP($B70,'kpler max capa'!$A$1:$Q$263,6,0)),VLOOKUP($B70,'kpler max capa'!$A$1:$Q$263,6,0),0)</f>
        <v>8.2662639999999996</v>
      </c>
      <c r="AN70" s="26">
        <f>IF(ISNUMBER(VLOOKUP($B70,'kpler max capa'!$A$1:$Q$263,7,0)),VLOOKUP($B70,'kpler max capa'!$A$1:$Q$263,7,0),0)</f>
        <v>9.784376</v>
      </c>
      <c r="AO70" s="26">
        <f>IF(ISNUMBER(VLOOKUP($B70,'kpler max capa'!$A$1:$Q$263,8,0)),VLOOKUP($B70,'kpler max capa'!$A$1:$Q$263,8,0),0)</f>
        <v>9.784376</v>
      </c>
      <c r="AP70" s="26">
        <f>IF(ISNUMBER(VLOOKUP($B70,'kpler max capa'!$A$1:$Q$263,8,0)),VLOOKUP($B70,'kpler max capa'!$A$1:$Q$263,9,0),0)</f>
        <v>9.784376</v>
      </c>
      <c r="AQ70" s="26">
        <f>IF(ISNUMBER(VLOOKUP($B70,'kpler max capa'!$A$1:$Q$263,8,0)),VLOOKUP($B70,'kpler max capa'!$A$1:$Q$263,10,0),0)</f>
        <v>9.784376</v>
      </c>
      <c r="AR70" s="26">
        <f>IF(ISNUMBER(VLOOKUP($B70,'kpler max capa'!$A$1:$Q$263,8,0)),VLOOKUP($B70,'kpler max capa'!$A$1:$Q$263,11,0),0)</f>
        <v>9.784376</v>
      </c>
      <c r="AS70" s="26">
        <f>IF(ISNUMBER(VLOOKUP($B70,'kpler max capa'!$A$1:$Q$263,9,0)),VLOOKUP($B70,'kpler max capa'!$A$1:$Q$263,12,0),0)</f>
        <v>9.784376</v>
      </c>
      <c r="AT70" s="26">
        <f>IF(ISNUMBER(VLOOKUP($B70,'kpler max capa'!$A$1:$Q$263,9,0)),VLOOKUP($B70,'kpler max capa'!$A$1:$Q$263,13,0),0)</f>
        <v>9.784376</v>
      </c>
      <c r="AU70" s="26">
        <f>IF(ISNUMBER(VLOOKUP($B70,'kpler max capa'!$A$1:$Q$263,9,0)),VLOOKUP($B70,'kpler max capa'!$A$1:$Q$263,14,0),0)</f>
        <v>9.784376</v>
      </c>
      <c r="AV70" s="26">
        <f>IF(ISNUMBER(VLOOKUP($B70,'kpler max capa'!$A$1:$Q$263,9,0)),VLOOKUP($B70,'kpler max capa'!$A$1:$Q$263,15,0),0)</f>
        <v>9.784376</v>
      </c>
      <c r="AW70" s="26">
        <f>IF(ISNUMBER(VLOOKUP($B70,'kpler max capa'!$A$1:$Q$263,9,0)),VLOOKUP($B70,'kpler max capa'!$A$1:$Q$263,16,0),0)</f>
        <v>9.784376</v>
      </c>
      <c r="AX70" s="26">
        <f>IF(ISNUMBER(VLOOKUP($B70,'kpler max capa'!$A$1:$Q$263,10,0)),VLOOKUP($B70,'kpler max capa'!$A$1:$Q$263,17,0),0)</f>
        <v>9.784376</v>
      </c>
      <c r="AY70" s="24">
        <f>IF(ISNUMBER(VLOOKUP($C70,'pp port max capa'!$A$1:$Q$500,2,0)),VLOOKUP($C70,'pp port max capa'!$A$1:$Q$500,2,0),0)</f>
        <v>7.7635536630824369</v>
      </c>
      <c r="AZ70" s="24">
        <f>IF(ISNUMBER(VLOOKUP($C70,'pp port max capa'!$A$1:$Q$500,3,0)),VLOOKUP($C70,'pp port max capa'!$A$1:$Q$500,3,0),0)</f>
        <v>7.7635536630824369</v>
      </c>
      <c r="BA70" s="24">
        <f>IF(ISNUMBER(VLOOKUP($C70,'pp port max capa'!$A$1:$Q$500,4,0)),VLOOKUP($C70,'pp port max capa'!$A$1:$Q$500,4,0),0)</f>
        <v>7.7635536630824369</v>
      </c>
      <c r="BB70" s="24">
        <f>IF(ISNUMBER(VLOOKUP($C70,'pp port max capa'!$A$1:$Q$500,5,0)),VLOOKUP($C70,'pp port max capa'!$A$1:$Q$500,5,0),0)</f>
        <v>7.7635536630824369</v>
      </c>
      <c r="BC70" s="24">
        <f>IF(ISNUMBER(VLOOKUP($C70,'pp port max capa'!$A$1:$Q$500,6,0)),VLOOKUP($C70,'pp port max capa'!$A$1:$Q$500,6,0),0)</f>
        <v>11.645330494623655</v>
      </c>
      <c r="BD70" s="24">
        <f>IF(ISNUMBER(VLOOKUP($C70,'pp port max capa'!$A$1:$Q$500,7,0)),VLOOKUP($C70,'pp port max capa'!$A$1:$Q$500,7,0),0)</f>
        <v>15.527107326164874</v>
      </c>
      <c r="BE70" s="24">
        <f>IF(ISNUMBER(VLOOKUP($C70,'pp port max capa'!$A$1:$Q$500,8,0)),VLOOKUP($C70,'pp port max capa'!$A$1:$Q$500,8,0),0)</f>
        <v>15.527107326164874</v>
      </c>
      <c r="BF70" s="24">
        <f>IF(ISNUMBER(VLOOKUP($C70,'pp port max capa'!$A$1:$Q$500,9,0)),VLOOKUP($C70,'pp port max capa'!$A$1:$Q$500,9,0),0)</f>
        <v>15.527107326164874</v>
      </c>
      <c r="BG70" s="24">
        <f>IF(ISNUMBER(VLOOKUP($C70,'pp port max capa'!$A$1:$Q$500,10,0)),VLOOKUP($C70,'pp port max capa'!$A$1:$Q$500,10,0),0)</f>
        <v>15.527107326164874</v>
      </c>
      <c r="BH70" s="24">
        <f>IF(ISNUMBER(VLOOKUP($C70,'pp port max capa'!$A$1:$Q$500,11,0)),VLOOKUP($C70,'pp port max capa'!$A$1:$Q$500,11,0),0)</f>
        <v>15.527107326164874</v>
      </c>
      <c r="BI70" s="24">
        <f>IF(ISNUMBER(VLOOKUP($C70,'pp port max capa'!$A$1:$Q$500,12,0)),VLOOKUP($C70,'pp port max capa'!$A$1:$Q$500,12,0),0)</f>
        <v>15.527107326164874</v>
      </c>
      <c r="BJ70" s="24">
        <f>IF(ISNUMBER(VLOOKUP($C70,'pp port max capa'!$A$1:$Q$500,13,0)),VLOOKUP($C70,'pp port max capa'!$A$1:$Q$500,13,0),0)</f>
        <v>15.527107326164874</v>
      </c>
      <c r="BK70" s="24">
        <f>IF(ISNUMBER(VLOOKUP($C70,'pp port max capa'!$A$1:$Q$500,14,0)),VLOOKUP($C70,'pp port max capa'!$A$1:$Q$500,14,0),0)</f>
        <v>15.527107326164874</v>
      </c>
      <c r="BL70" s="24">
        <f>IF(ISNUMBER(VLOOKUP($C70,'pp port max capa'!$A$1:$Q$500,15,0)),VLOOKUP($C70,'pp port max capa'!$A$1:$Q$500,15,0),0)</f>
        <v>15.527107326164874</v>
      </c>
      <c r="BM70" s="24">
        <f>IF(ISNUMBER(VLOOKUP($C70,'pp port max capa'!$A$1:$Q$500,16,0)),VLOOKUP($C70,'pp port max capa'!$A$1:$Q$500,16,0),0)</f>
        <v>15.527107326164874</v>
      </c>
      <c r="BN70" s="24">
        <f>IF(ISNUMBER(VLOOKUP($C70,'pp port max capa'!$A$1:$Q$500,17,0)),VLOOKUP($C70,'pp port max capa'!$A$1:$Q$500,17,0),0)</f>
        <v>15.527107326164874</v>
      </c>
      <c r="BO70" s="22">
        <f>IF(ISNUMBER(VLOOKUP($C70,'stpl port max capa'!$A$1:$Q$500,2,0)),VLOOKUP($C70,'stpl port max capa'!$A$1:$Q$500,2,0),0)</f>
        <v>0</v>
      </c>
      <c r="BP70" s="22">
        <f>IF(ISNUMBER(VLOOKUP($C70,'stpl port max capa'!$A$1:$Q$500,3,0)),VLOOKUP($C70,'stpl port max capa'!$A$1:$Q$500,3,0),0)</f>
        <v>0</v>
      </c>
      <c r="BQ70" s="22">
        <f>IF(ISNUMBER(VLOOKUP($C70,'stpl port max capa'!$A$1:$Q$500,4,0)),VLOOKUP($C70,'stpl port max capa'!$A$1:$Q$500,4,0),0)</f>
        <v>0</v>
      </c>
      <c r="BR70" s="22">
        <f>IF(ISNUMBER(VLOOKUP($C70,'stpl port max capa'!$A$1:$Q$500,5,0)),VLOOKUP($C70,'stpl port max capa'!$A$1:$Q$500,5,0),0)</f>
        <v>0</v>
      </c>
      <c r="BS70" s="22">
        <f>IF(ISNUMBER(VLOOKUP($C70,'stpl port max capa'!$A$1:$Q$500,6,0)),VLOOKUP($C70,'stpl port max capa'!$A$1:$Q$500,6,0),0)</f>
        <v>0</v>
      </c>
      <c r="BT70" s="22">
        <f>IF(ISNUMBER(VLOOKUP($C70,'stpl port max capa'!$A$1:$Q$500,7,0)),VLOOKUP($C70,'stpl port max capa'!$A$1:$Q$500,7,0),0)</f>
        <v>0</v>
      </c>
      <c r="BU70" s="22">
        <f>IF(ISNUMBER(VLOOKUP($C70,'stpl port max capa'!$A$1:$Q$500,8,0)),VLOOKUP($C70,'stpl port max capa'!$A$1:$Q$500,8,0),0)</f>
        <v>0</v>
      </c>
      <c r="BV70" s="22">
        <f>IF(ISNUMBER(VLOOKUP($C70,'stpl port max capa'!$A$1:$Q$500,9,0)),VLOOKUP($C70,'stpl port max capa'!$A$1:$Q$500,9,0),0)</f>
        <v>0</v>
      </c>
      <c r="BW70" s="22">
        <f>IF(ISNUMBER(VLOOKUP($C70,'stpl port max capa'!$A$1:$Q$500,10,0)),VLOOKUP($C70,'stpl port max capa'!$A$1:$Q$500,10,0),0)</f>
        <v>0</v>
      </c>
      <c r="BX70" s="22">
        <f>IF(ISNUMBER(VLOOKUP($C70,'stpl port max capa'!$A$1:$Q$500,11,0)),VLOOKUP($C70,'stpl port max capa'!$A$1:$Q$500,11,0),0)</f>
        <v>0</v>
      </c>
      <c r="BY70" s="22">
        <f>IF(ISNUMBER(VLOOKUP($C70,'stpl port max capa'!$A$1:$Q$500,12,0)),VLOOKUP($C70,'stpl port max capa'!$A$1:$Q$500,12,0),0)</f>
        <v>0</v>
      </c>
      <c r="BZ70" s="22">
        <f>IF(ISNUMBER(VLOOKUP($C70,'stpl port max capa'!$A$1:$Q$500,13,0)),VLOOKUP($C70,'stpl port max capa'!$A$1:$Q$500,13,0),0)</f>
        <v>0</v>
      </c>
      <c r="CA70" s="22">
        <f>IF(ISNUMBER(VLOOKUP($C70,'stpl port max capa'!$A$1:$Q$500,14,0)),VLOOKUP($C70,'stpl port max capa'!$A$1:$Q$500,14,0),0)</f>
        <v>0</v>
      </c>
      <c r="CB70" s="22">
        <f>IF(ISNUMBER(VLOOKUP($C70,'stpl port max capa'!$A$1:$Q$500,15,0)),VLOOKUP($C70,'stpl port max capa'!$A$1:$Q$500,15,0),0)</f>
        <v>0</v>
      </c>
      <c r="CC70" s="22">
        <f>IF(ISNUMBER(VLOOKUP($C70,'stpl port max capa'!$A$1:$Q$500,16,0)),VLOOKUP($C70,'stpl port max capa'!$A$1:$Q$500,16,0),0)</f>
        <v>0</v>
      </c>
      <c r="CD70" s="22">
        <f>IF(ISNUMBER(VLOOKUP($C70,'stpl port max capa'!$A$1:$Q$500,17,0)),VLOOKUP($C70,'stpl port max capa'!$A$1:$Q$500,17,0),0)</f>
        <v>0</v>
      </c>
    </row>
    <row r="71" spans="1:82" customFormat="1">
      <c r="A71">
        <v>71</v>
      </c>
      <c r="B71" t="s">
        <v>214</v>
      </c>
      <c r="C71" t="s">
        <v>215</v>
      </c>
      <c r="D71" s="15" t="s">
        <v>1226</v>
      </c>
      <c r="E71" s="15">
        <f t="shared" si="20"/>
        <v>1</v>
      </c>
      <c r="F71" s="16" t="s">
        <v>2974</v>
      </c>
      <c r="G71" t="s">
        <v>972</v>
      </c>
      <c r="H71" t="s">
        <v>980</v>
      </c>
      <c r="I71" t="s">
        <v>2943</v>
      </c>
      <c r="J71" t="s">
        <v>216</v>
      </c>
      <c r="K71" s="1">
        <v>39.018033510405097</v>
      </c>
      <c r="L71" s="1">
        <v>121.743533031844</v>
      </c>
      <c r="M71" s="1" t="str">
        <f>VLOOKUP($F71,'[1]capi for highway network'!$D$1:$L$36,3,0)</f>
        <v>capi Liaoning</v>
      </c>
      <c r="N71" s="1">
        <f>VLOOKUP($F71,'[1]capi for highway network'!$D$1:$L$36,7,0)</f>
        <v>41.805698999999997</v>
      </c>
      <c r="O71" s="1">
        <f>VLOOKUP($F71,'[1]capi for highway network'!$D$1:$L$36,8,0)</f>
        <v>123.431472</v>
      </c>
      <c r="P71" s="13">
        <f t="shared" si="21"/>
        <v>7.5750068650716846</v>
      </c>
      <c r="Q71" s="13">
        <f t="shared" si="22"/>
        <v>7.5750068650716846</v>
      </c>
      <c r="R71" s="13">
        <f t="shared" si="23"/>
        <v>7.5750068650716846</v>
      </c>
      <c r="S71" s="13">
        <f t="shared" si="24"/>
        <v>7.5750068650716846</v>
      </c>
      <c r="T71" s="13">
        <f t="shared" si="25"/>
        <v>7.5750068650716846</v>
      </c>
      <c r="U71" s="13">
        <f t="shared" si="26"/>
        <v>7.5750068650716846</v>
      </c>
      <c r="V71" s="13">
        <f t="shared" si="27"/>
        <v>7.5750068650716846</v>
      </c>
      <c r="W71" s="13">
        <f t="shared" si="28"/>
        <v>7.5750068650716846</v>
      </c>
      <c r="X71" s="13">
        <f t="shared" si="29"/>
        <v>7.5750068650716846</v>
      </c>
      <c r="Y71" s="13">
        <f t="shared" si="30"/>
        <v>7.5750068650716846</v>
      </c>
      <c r="Z71" s="13">
        <f t="shared" si="31"/>
        <v>7.5750068650716846</v>
      </c>
      <c r="AA71" s="13">
        <f t="shared" si="32"/>
        <v>7.5750068650716846</v>
      </c>
      <c r="AB71" s="13">
        <f t="shared" si="33"/>
        <v>7.5750068650716846</v>
      </c>
      <c r="AC71" s="13">
        <f t="shared" si="34"/>
        <v>3.7160411036200718</v>
      </c>
      <c r="AD71" s="13">
        <f t="shared" si="35"/>
        <v>1.7363519999999999</v>
      </c>
      <c r="AE71" s="13">
        <f t="shared" si="36"/>
        <v>1.7363519999999999</v>
      </c>
      <c r="AF71">
        <f t="shared" si="19"/>
        <v>1</v>
      </c>
      <c r="AI71" s="26">
        <f>IF(ISNUMBER(VLOOKUP($B71,'kpler max capa'!$A$1:$Q$263,2,0)),VLOOKUP($B71,'kpler max capa'!$A$1:$Q$263,2,0),0)</f>
        <v>1.423864</v>
      </c>
      <c r="AJ71" s="26">
        <f>IF(ISNUMBER(VLOOKUP($B71,'kpler max capa'!$A$1:$Q$263,3,0)),VLOOKUP($B71,'kpler max capa'!$A$1:$Q$263,3,0),0)</f>
        <v>1.423864</v>
      </c>
      <c r="AK71" s="26">
        <f>IF(ISNUMBER(VLOOKUP($B71,'kpler max capa'!$A$1:$Q$263,4,0)),VLOOKUP($B71,'kpler max capa'!$A$1:$Q$263,4,0),0)</f>
        <v>1.423864</v>
      </c>
      <c r="AL71" s="26">
        <f>IF(ISNUMBER(VLOOKUP($B71,'kpler max capa'!$A$1:$Q$263,5,0)),VLOOKUP($B71,'kpler max capa'!$A$1:$Q$263,5,0),0)</f>
        <v>1.7363519999999999</v>
      </c>
      <c r="AM71" s="26">
        <f>IF(ISNUMBER(VLOOKUP($B71,'kpler max capa'!$A$1:$Q$263,6,0)),VLOOKUP($B71,'kpler max capa'!$A$1:$Q$263,6,0),0)</f>
        <v>1.7363519999999999</v>
      </c>
      <c r="AN71" s="26">
        <f>IF(ISNUMBER(VLOOKUP($B71,'kpler max capa'!$A$1:$Q$263,7,0)),VLOOKUP($B71,'kpler max capa'!$A$1:$Q$263,7,0),0)</f>
        <v>1.7363519999999999</v>
      </c>
      <c r="AO71" s="26">
        <f>IF(ISNUMBER(VLOOKUP($B71,'kpler max capa'!$A$1:$Q$263,8,0)),VLOOKUP($B71,'kpler max capa'!$A$1:$Q$263,8,0),0)</f>
        <v>1.7363519999999999</v>
      </c>
      <c r="AP71" s="26">
        <f>IF(ISNUMBER(VLOOKUP($B71,'kpler max capa'!$A$1:$Q$263,8,0)),VLOOKUP($B71,'kpler max capa'!$A$1:$Q$263,9,0),0)</f>
        <v>1.7363519999999999</v>
      </c>
      <c r="AQ71" s="26">
        <f>IF(ISNUMBER(VLOOKUP($B71,'kpler max capa'!$A$1:$Q$263,8,0)),VLOOKUP($B71,'kpler max capa'!$A$1:$Q$263,10,0),0)</f>
        <v>1.7363519999999999</v>
      </c>
      <c r="AR71" s="26">
        <f>IF(ISNUMBER(VLOOKUP($B71,'kpler max capa'!$A$1:$Q$263,8,0)),VLOOKUP($B71,'kpler max capa'!$A$1:$Q$263,11,0),0)</f>
        <v>1.7363519999999999</v>
      </c>
      <c r="AS71" s="26">
        <f>IF(ISNUMBER(VLOOKUP($B71,'kpler max capa'!$A$1:$Q$263,9,0)),VLOOKUP($B71,'kpler max capa'!$A$1:$Q$263,12,0),0)</f>
        <v>1.7363519999999999</v>
      </c>
      <c r="AT71" s="26">
        <f>IF(ISNUMBER(VLOOKUP($B71,'kpler max capa'!$A$1:$Q$263,9,0)),VLOOKUP($B71,'kpler max capa'!$A$1:$Q$263,13,0),0)</f>
        <v>1.7363519999999999</v>
      </c>
      <c r="AU71" s="26">
        <f>IF(ISNUMBER(VLOOKUP($B71,'kpler max capa'!$A$1:$Q$263,9,0)),VLOOKUP($B71,'kpler max capa'!$A$1:$Q$263,14,0),0)</f>
        <v>1.7363519999999999</v>
      </c>
      <c r="AV71" s="26">
        <f>IF(ISNUMBER(VLOOKUP($B71,'kpler max capa'!$A$1:$Q$263,9,0)),VLOOKUP($B71,'kpler max capa'!$A$1:$Q$263,15,0),0)</f>
        <v>1.7363519999999999</v>
      </c>
      <c r="AW71" s="26">
        <f>IF(ISNUMBER(VLOOKUP($B71,'kpler max capa'!$A$1:$Q$263,9,0)),VLOOKUP($B71,'kpler max capa'!$A$1:$Q$263,16,0),0)</f>
        <v>1.7363519999999999</v>
      </c>
      <c r="AX71" s="26">
        <f>IF(ISNUMBER(VLOOKUP($B71,'kpler max capa'!$A$1:$Q$263,10,0)),VLOOKUP($B71,'kpler max capa'!$A$1:$Q$263,17,0),0)</f>
        <v>1.7363519999999999</v>
      </c>
      <c r="AY71" s="24">
        <f>IF(ISNUMBER(VLOOKUP($C71,'pp port max capa'!$A$1:$Q$500,2,0)),VLOOKUP($C71,'pp port max capa'!$A$1:$Q$500,2,0),0)</f>
        <v>7.5750068650716846</v>
      </c>
      <c r="AZ71" s="24">
        <f>IF(ISNUMBER(VLOOKUP($C71,'pp port max capa'!$A$1:$Q$500,3,0)),VLOOKUP($C71,'pp port max capa'!$A$1:$Q$500,3,0),0)</f>
        <v>7.5750068650716846</v>
      </c>
      <c r="BA71" s="24">
        <f>IF(ISNUMBER(VLOOKUP($C71,'pp port max capa'!$A$1:$Q$500,4,0)),VLOOKUP($C71,'pp port max capa'!$A$1:$Q$500,4,0),0)</f>
        <v>7.5750068650716846</v>
      </c>
      <c r="BB71" s="24">
        <f>IF(ISNUMBER(VLOOKUP($C71,'pp port max capa'!$A$1:$Q$500,5,0)),VLOOKUP($C71,'pp port max capa'!$A$1:$Q$500,5,0),0)</f>
        <v>7.5750068650716846</v>
      </c>
      <c r="BC71" s="24">
        <f>IF(ISNUMBER(VLOOKUP($C71,'pp port max capa'!$A$1:$Q$500,6,0)),VLOOKUP($C71,'pp port max capa'!$A$1:$Q$500,6,0),0)</f>
        <v>7.5750068650716846</v>
      </c>
      <c r="BD71" s="24">
        <f>IF(ISNUMBER(VLOOKUP($C71,'pp port max capa'!$A$1:$Q$500,7,0)),VLOOKUP($C71,'pp port max capa'!$A$1:$Q$500,7,0),0)</f>
        <v>7.5750068650716846</v>
      </c>
      <c r="BE71" s="24">
        <f>IF(ISNUMBER(VLOOKUP($C71,'pp port max capa'!$A$1:$Q$500,8,0)),VLOOKUP($C71,'pp port max capa'!$A$1:$Q$500,8,0),0)</f>
        <v>7.5750068650716846</v>
      </c>
      <c r="BF71" s="24">
        <f>IF(ISNUMBER(VLOOKUP($C71,'pp port max capa'!$A$1:$Q$500,9,0)),VLOOKUP($C71,'pp port max capa'!$A$1:$Q$500,9,0),0)</f>
        <v>7.5750068650716846</v>
      </c>
      <c r="BG71" s="24">
        <f>IF(ISNUMBER(VLOOKUP($C71,'pp port max capa'!$A$1:$Q$500,10,0)),VLOOKUP($C71,'pp port max capa'!$A$1:$Q$500,10,0),0)</f>
        <v>7.5750068650716846</v>
      </c>
      <c r="BH71" s="24">
        <f>IF(ISNUMBER(VLOOKUP($C71,'pp port max capa'!$A$1:$Q$500,11,0)),VLOOKUP($C71,'pp port max capa'!$A$1:$Q$500,11,0),0)</f>
        <v>7.5750068650716846</v>
      </c>
      <c r="BI71" s="24">
        <f>IF(ISNUMBER(VLOOKUP($C71,'pp port max capa'!$A$1:$Q$500,12,0)),VLOOKUP($C71,'pp port max capa'!$A$1:$Q$500,12,0),0)</f>
        <v>7.5750068650716846</v>
      </c>
      <c r="BJ71" s="24">
        <f>IF(ISNUMBER(VLOOKUP($C71,'pp port max capa'!$A$1:$Q$500,13,0)),VLOOKUP($C71,'pp port max capa'!$A$1:$Q$500,13,0),0)</f>
        <v>7.5750068650716846</v>
      </c>
      <c r="BK71" s="24">
        <f>IF(ISNUMBER(VLOOKUP($C71,'pp port max capa'!$A$1:$Q$500,14,0)),VLOOKUP($C71,'pp port max capa'!$A$1:$Q$500,14,0),0)</f>
        <v>7.5750068650716846</v>
      </c>
      <c r="BL71" s="24">
        <f>IF(ISNUMBER(VLOOKUP($C71,'pp port max capa'!$A$1:$Q$500,15,0)),VLOOKUP($C71,'pp port max capa'!$A$1:$Q$500,15,0),0)</f>
        <v>3.7160411036200718</v>
      </c>
      <c r="BM71" s="24">
        <f>IF(ISNUMBER(VLOOKUP($C71,'pp port max capa'!$A$1:$Q$500,16,0)),VLOOKUP($C71,'pp port max capa'!$A$1:$Q$500,16,0),0)</f>
        <v>0</v>
      </c>
      <c r="BN71" s="24">
        <f>IF(ISNUMBER(VLOOKUP($C71,'pp port max capa'!$A$1:$Q$500,17,0)),VLOOKUP($C71,'pp port max capa'!$A$1:$Q$500,17,0),0)</f>
        <v>0</v>
      </c>
      <c r="BO71" s="22">
        <f>IF(ISNUMBER(VLOOKUP($C71,'stpl port max capa'!$A$1:$Q$500,2,0)),VLOOKUP($C71,'stpl port max capa'!$A$1:$Q$500,2,0),0)</f>
        <v>0</v>
      </c>
      <c r="BP71" s="22">
        <f>IF(ISNUMBER(VLOOKUP($C71,'stpl port max capa'!$A$1:$Q$500,3,0)),VLOOKUP($C71,'stpl port max capa'!$A$1:$Q$500,3,0),0)</f>
        <v>0</v>
      </c>
      <c r="BQ71" s="22">
        <f>IF(ISNUMBER(VLOOKUP($C71,'stpl port max capa'!$A$1:$Q$500,4,0)),VLOOKUP($C71,'stpl port max capa'!$A$1:$Q$500,4,0),0)</f>
        <v>0</v>
      </c>
      <c r="BR71" s="22">
        <f>IF(ISNUMBER(VLOOKUP($C71,'stpl port max capa'!$A$1:$Q$500,5,0)),VLOOKUP($C71,'stpl port max capa'!$A$1:$Q$500,5,0),0)</f>
        <v>0</v>
      </c>
      <c r="BS71" s="22">
        <f>IF(ISNUMBER(VLOOKUP($C71,'stpl port max capa'!$A$1:$Q$500,6,0)),VLOOKUP($C71,'stpl port max capa'!$A$1:$Q$500,6,0),0)</f>
        <v>0</v>
      </c>
      <c r="BT71" s="22">
        <f>IF(ISNUMBER(VLOOKUP($C71,'stpl port max capa'!$A$1:$Q$500,7,0)),VLOOKUP($C71,'stpl port max capa'!$A$1:$Q$500,7,0),0)</f>
        <v>0</v>
      </c>
      <c r="BU71" s="22">
        <f>IF(ISNUMBER(VLOOKUP($C71,'stpl port max capa'!$A$1:$Q$500,8,0)),VLOOKUP($C71,'stpl port max capa'!$A$1:$Q$500,8,0),0)</f>
        <v>0</v>
      </c>
      <c r="BV71" s="22">
        <f>IF(ISNUMBER(VLOOKUP($C71,'stpl port max capa'!$A$1:$Q$500,9,0)),VLOOKUP($C71,'stpl port max capa'!$A$1:$Q$500,9,0),0)</f>
        <v>0</v>
      </c>
      <c r="BW71" s="22">
        <f>IF(ISNUMBER(VLOOKUP($C71,'stpl port max capa'!$A$1:$Q$500,10,0)),VLOOKUP($C71,'stpl port max capa'!$A$1:$Q$500,10,0),0)</f>
        <v>0</v>
      </c>
      <c r="BX71" s="22">
        <f>IF(ISNUMBER(VLOOKUP($C71,'stpl port max capa'!$A$1:$Q$500,11,0)),VLOOKUP($C71,'stpl port max capa'!$A$1:$Q$500,11,0),0)</f>
        <v>0</v>
      </c>
      <c r="BY71" s="22">
        <f>IF(ISNUMBER(VLOOKUP($C71,'stpl port max capa'!$A$1:$Q$500,12,0)),VLOOKUP($C71,'stpl port max capa'!$A$1:$Q$500,12,0),0)</f>
        <v>0</v>
      </c>
      <c r="BZ71" s="22">
        <f>IF(ISNUMBER(VLOOKUP($C71,'stpl port max capa'!$A$1:$Q$500,13,0)),VLOOKUP($C71,'stpl port max capa'!$A$1:$Q$500,13,0),0)</f>
        <v>0</v>
      </c>
      <c r="CA71" s="22">
        <f>IF(ISNUMBER(VLOOKUP($C71,'stpl port max capa'!$A$1:$Q$500,14,0)),VLOOKUP($C71,'stpl port max capa'!$A$1:$Q$500,14,0),0)</f>
        <v>0</v>
      </c>
      <c r="CB71" s="22">
        <f>IF(ISNUMBER(VLOOKUP($C71,'stpl port max capa'!$A$1:$Q$500,15,0)),VLOOKUP($C71,'stpl port max capa'!$A$1:$Q$500,15,0),0)</f>
        <v>0</v>
      </c>
      <c r="CC71" s="22">
        <f>IF(ISNUMBER(VLOOKUP($C71,'stpl port max capa'!$A$1:$Q$500,16,0)),VLOOKUP($C71,'stpl port max capa'!$A$1:$Q$500,16,0),0)</f>
        <v>0</v>
      </c>
      <c r="CD71" s="22">
        <f>IF(ISNUMBER(VLOOKUP($C71,'stpl port max capa'!$A$1:$Q$500,17,0)),VLOOKUP($C71,'stpl port max capa'!$A$1:$Q$500,17,0),0)</f>
        <v>0</v>
      </c>
    </row>
    <row r="72" spans="1:82" customFormat="1">
      <c r="A72">
        <v>72</v>
      </c>
      <c r="B72" t="s">
        <v>217</v>
      </c>
      <c r="C72" t="s">
        <v>218</v>
      </c>
      <c r="D72" s="15" t="s">
        <v>1227</v>
      </c>
      <c r="E72" s="15">
        <f t="shared" si="20"/>
        <v>1</v>
      </c>
      <c r="F72" s="16" t="s">
        <v>2980</v>
      </c>
      <c r="G72" t="s">
        <v>972</v>
      </c>
      <c r="H72" t="s">
        <v>975</v>
      </c>
      <c r="I72" t="s">
        <v>2943</v>
      </c>
      <c r="J72" t="s">
        <v>219</v>
      </c>
      <c r="K72" s="1">
        <v>25.987814619592601</v>
      </c>
      <c r="L72" s="1">
        <v>119.475612466786</v>
      </c>
      <c r="M72" s="1" t="str">
        <f>VLOOKUP($F72,'[1]capi for highway network'!$D$1:$L$36,3,0)</f>
        <v>capi Fujian</v>
      </c>
      <c r="N72" s="1">
        <f>VLOOKUP($F72,'[1]capi for highway network'!$D$1:$L$36,7,0)</f>
        <v>26.074477999999999</v>
      </c>
      <c r="O72" s="1">
        <f>VLOOKUP($F72,'[1]capi for highway network'!$D$1:$L$36,8,0)</f>
        <v>119.296482</v>
      </c>
      <c r="P72" s="13">
        <f t="shared" si="21"/>
        <v>13.211346824469533</v>
      </c>
      <c r="Q72" s="13">
        <f t="shared" si="22"/>
        <v>13.211346824469533</v>
      </c>
      <c r="R72" s="13">
        <f t="shared" si="23"/>
        <v>13.211346824469533</v>
      </c>
      <c r="S72" s="13">
        <f t="shared" si="24"/>
        <v>13.211346824469533</v>
      </c>
      <c r="T72" s="13">
        <f t="shared" si="25"/>
        <v>13.211346824469533</v>
      </c>
      <c r="U72" s="13">
        <f t="shared" si="26"/>
        <v>13.211346824469533</v>
      </c>
      <c r="V72" s="13">
        <f t="shared" si="27"/>
        <v>13.211346824469533</v>
      </c>
      <c r="W72" s="13">
        <f t="shared" si="28"/>
        <v>13.211346824469533</v>
      </c>
      <c r="X72" s="13">
        <f t="shared" si="29"/>
        <v>13.211346824469533</v>
      </c>
      <c r="Y72" s="13">
        <f t="shared" si="30"/>
        <v>13.211346824469533</v>
      </c>
      <c r="Z72" s="13">
        <f t="shared" si="31"/>
        <v>13.211346824469533</v>
      </c>
      <c r="AA72" s="13">
        <f t="shared" si="32"/>
        <v>13.211346824469533</v>
      </c>
      <c r="AB72" s="13">
        <f t="shared" si="33"/>
        <v>13.211346824469533</v>
      </c>
      <c r="AC72" s="13">
        <f t="shared" si="34"/>
        <v>9.3523810630179209</v>
      </c>
      <c r="AD72" s="13">
        <f t="shared" si="35"/>
        <v>5.6363399593978487</v>
      </c>
      <c r="AE72" s="13">
        <f t="shared" si="36"/>
        <v>5.6363399593978487</v>
      </c>
      <c r="AF72">
        <f t="shared" si="19"/>
        <v>1</v>
      </c>
      <c r="AI72" s="26">
        <f>IF(ISNUMBER(VLOOKUP($B72,'kpler max capa'!$A$1:$Q$263,2,0)),VLOOKUP($B72,'kpler max capa'!$A$1:$Q$263,2,0),0)</f>
        <v>2.0908519999999999</v>
      </c>
      <c r="AJ72" s="26">
        <f>IF(ISNUMBER(VLOOKUP($B72,'kpler max capa'!$A$1:$Q$263,3,0)),VLOOKUP($B72,'kpler max capa'!$A$1:$Q$263,3,0),0)</f>
        <v>2.0908519999999999</v>
      </c>
      <c r="AK72" s="26">
        <f>IF(ISNUMBER(VLOOKUP($B72,'kpler max capa'!$A$1:$Q$263,4,0)),VLOOKUP($B72,'kpler max capa'!$A$1:$Q$263,4,0),0)</f>
        <v>2.0908519999999999</v>
      </c>
      <c r="AL72" s="26">
        <f>IF(ISNUMBER(VLOOKUP($B72,'kpler max capa'!$A$1:$Q$263,5,0)),VLOOKUP($B72,'kpler max capa'!$A$1:$Q$263,5,0),0)</f>
        <v>3.132816</v>
      </c>
      <c r="AM72" s="26">
        <f>IF(ISNUMBER(VLOOKUP($B72,'kpler max capa'!$A$1:$Q$263,6,0)),VLOOKUP($B72,'kpler max capa'!$A$1:$Q$263,6,0),0)</f>
        <v>3.132816</v>
      </c>
      <c r="AN72" s="26">
        <f>IF(ISNUMBER(VLOOKUP($B72,'kpler max capa'!$A$1:$Q$263,7,0)),VLOOKUP($B72,'kpler max capa'!$A$1:$Q$263,7,0),0)</f>
        <v>4.0098919999999998</v>
      </c>
      <c r="AO72" s="26">
        <f>IF(ISNUMBER(VLOOKUP($B72,'kpler max capa'!$A$1:$Q$263,8,0)),VLOOKUP($B72,'kpler max capa'!$A$1:$Q$263,8,0),0)</f>
        <v>4.0098919999999998</v>
      </c>
      <c r="AP72" s="26">
        <f>IF(ISNUMBER(VLOOKUP($B72,'kpler max capa'!$A$1:$Q$263,8,0)),VLOOKUP($B72,'kpler max capa'!$A$1:$Q$263,9,0),0)</f>
        <v>4.0098919999999998</v>
      </c>
      <c r="AQ72" s="26">
        <f>IF(ISNUMBER(VLOOKUP($B72,'kpler max capa'!$A$1:$Q$263,8,0)),VLOOKUP($B72,'kpler max capa'!$A$1:$Q$263,10,0),0)</f>
        <v>4.0098919999999998</v>
      </c>
      <c r="AR72" s="26">
        <f>IF(ISNUMBER(VLOOKUP($B72,'kpler max capa'!$A$1:$Q$263,8,0)),VLOOKUP($B72,'kpler max capa'!$A$1:$Q$263,11,0),0)</f>
        <v>4.0098919999999998</v>
      </c>
      <c r="AS72" s="26">
        <f>IF(ISNUMBER(VLOOKUP($B72,'kpler max capa'!$A$1:$Q$263,9,0)),VLOOKUP($B72,'kpler max capa'!$A$1:$Q$263,12,0),0)</f>
        <v>4.0098919999999998</v>
      </c>
      <c r="AT72" s="26">
        <f>IF(ISNUMBER(VLOOKUP($B72,'kpler max capa'!$A$1:$Q$263,9,0)),VLOOKUP($B72,'kpler max capa'!$A$1:$Q$263,13,0),0)</f>
        <v>4.0098919999999998</v>
      </c>
      <c r="AU72" s="26">
        <f>IF(ISNUMBER(VLOOKUP($B72,'kpler max capa'!$A$1:$Q$263,9,0)),VLOOKUP($B72,'kpler max capa'!$A$1:$Q$263,14,0),0)</f>
        <v>4.0098919999999998</v>
      </c>
      <c r="AV72" s="26">
        <f>IF(ISNUMBER(VLOOKUP($B72,'kpler max capa'!$A$1:$Q$263,9,0)),VLOOKUP($B72,'kpler max capa'!$A$1:$Q$263,15,0),0)</f>
        <v>4.0098919999999998</v>
      </c>
      <c r="AW72" s="26">
        <f>IF(ISNUMBER(VLOOKUP($B72,'kpler max capa'!$A$1:$Q$263,9,0)),VLOOKUP($B72,'kpler max capa'!$A$1:$Q$263,16,0),0)</f>
        <v>4.0098919999999998</v>
      </c>
      <c r="AX72" s="26">
        <f>IF(ISNUMBER(VLOOKUP($B72,'kpler max capa'!$A$1:$Q$263,10,0)),VLOOKUP($B72,'kpler max capa'!$A$1:$Q$263,17,0),0)</f>
        <v>4.0098919999999998</v>
      </c>
      <c r="AY72" s="24">
        <f>IF(ISNUMBER(VLOOKUP($C72,'pp port max capa'!$A$1:$Q$500,2,0)),VLOOKUP($C72,'pp port max capa'!$A$1:$Q$500,2,0),0)</f>
        <v>13.211346824469533</v>
      </c>
      <c r="AZ72" s="24">
        <f>IF(ISNUMBER(VLOOKUP($C72,'pp port max capa'!$A$1:$Q$500,3,0)),VLOOKUP($C72,'pp port max capa'!$A$1:$Q$500,3,0),0)</f>
        <v>13.211346824469533</v>
      </c>
      <c r="BA72" s="24">
        <f>IF(ISNUMBER(VLOOKUP($C72,'pp port max capa'!$A$1:$Q$500,4,0)),VLOOKUP($C72,'pp port max capa'!$A$1:$Q$500,4,0),0)</f>
        <v>13.211346824469533</v>
      </c>
      <c r="BB72" s="24">
        <f>IF(ISNUMBER(VLOOKUP($C72,'pp port max capa'!$A$1:$Q$500,5,0)),VLOOKUP($C72,'pp port max capa'!$A$1:$Q$500,5,0),0)</f>
        <v>13.211346824469533</v>
      </c>
      <c r="BC72" s="24">
        <f>IF(ISNUMBER(VLOOKUP($C72,'pp port max capa'!$A$1:$Q$500,6,0)),VLOOKUP($C72,'pp port max capa'!$A$1:$Q$500,6,0),0)</f>
        <v>13.211346824469533</v>
      </c>
      <c r="BD72" s="24">
        <f>IF(ISNUMBER(VLOOKUP($C72,'pp port max capa'!$A$1:$Q$500,7,0)),VLOOKUP($C72,'pp port max capa'!$A$1:$Q$500,7,0),0)</f>
        <v>13.211346824469533</v>
      </c>
      <c r="BE72" s="24">
        <f>IF(ISNUMBER(VLOOKUP($C72,'pp port max capa'!$A$1:$Q$500,8,0)),VLOOKUP($C72,'pp port max capa'!$A$1:$Q$500,8,0),0)</f>
        <v>13.211346824469533</v>
      </c>
      <c r="BF72" s="24">
        <f>IF(ISNUMBER(VLOOKUP($C72,'pp port max capa'!$A$1:$Q$500,9,0)),VLOOKUP($C72,'pp port max capa'!$A$1:$Q$500,9,0),0)</f>
        <v>13.211346824469533</v>
      </c>
      <c r="BG72" s="24">
        <f>IF(ISNUMBER(VLOOKUP($C72,'pp port max capa'!$A$1:$Q$500,10,0)),VLOOKUP($C72,'pp port max capa'!$A$1:$Q$500,10,0),0)</f>
        <v>13.211346824469533</v>
      </c>
      <c r="BH72" s="24">
        <f>IF(ISNUMBER(VLOOKUP($C72,'pp port max capa'!$A$1:$Q$500,11,0)),VLOOKUP($C72,'pp port max capa'!$A$1:$Q$500,11,0),0)</f>
        <v>13.211346824469533</v>
      </c>
      <c r="BI72" s="24">
        <f>IF(ISNUMBER(VLOOKUP($C72,'pp port max capa'!$A$1:$Q$500,12,0)),VLOOKUP($C72,'pp port max capa'!$A$1:$Q$500,12,0),0)</f>
        <v>13.211346824469533</v>
      </c>
      <c r="BJ72" s="24">
        <f>IF(ISNUMBER(VLOOKUP($C72,'pp port max capa'!$A$1:$Q$500,13,0)),VLOOKUP($C72,'pp port max capa'!$A$1:$Q$500,13,0),0)</f>
        <v>13.211346824469533</v>
      </c>
      <c r="BK72" s="24">
        <f>IF(ISNUMBER(VLOOKUP($C72,'pp port max capa'!$A$1:$Q$500,14,0)),VLOOKUP($C72,'pp port max capa'!$A$1:$Q$500,14,0),0)</f>
        <v>13.211346824469533</v>
      </c>
      <c r="BL72" s="24">
        <f>IF(ISNUMBER(VLOOKUP($C72,'pp port max capa'!$A$1:$Q$500,15,0)),VLOOKUP($C72,'pp port max capa'!$A$1:$Q$500,15,0),0)</f>
        <v>9.3523810630179209</v>
      </c>
      <c r="BM72" s="24">
        <f>IF(ISNUMBER(VLOOKUP($C72,'pp port max capa'!$A$1:$Q$500,16,0)),VLOOKUP($C72,'pp port max capa'!$A$1:$Q$500,16,0),0)</f>
        <v>5.6363399593978487</v>
      </c>
      <c r="BN72" s="24">
        <f>IF(ISNUMBER(VLOOKUP($C72,'pp port max capa'!$A$1:$Q$500,17,0)),VLOOKUP($C72,'pp port max capa'!$A$1:$Q$500,17,0),0)</f>
        <v>5.6363399593978487</v>
      </c>
      <c r="BO72" s="22">
        <f>IF(ISNUMBER(VLOOKUP($C72,'stpl port max capa'!$A$1:$Q$500,2,0)),VLOOKUP($C72,'stpl port max capa'!$A$1:$Q$500,2,0),0)</f>
        <v>0</v>
      </c>
      <c r="BP72" s="22">
        <f>IF(ISNUMBER(VLOOKUP($C72,'stpl port max capa'!$A$1:$Q$500,3,0)),VLOOKUP($C72,'stpl port max capa'!$A$1:$Q$500,3,0),0)</f>
        <v>0</v>
      </c>
      <c r="BQ72" s="22">
        <f>IF(ISNUMBER(VLOOKUP($C72,'stpl port max capa'!$A$1:$Q$500,4,0)),VLOOKUP($C72,'stpl port max capa'!$A$1:$Q$500,4,0),0)</f>
        <v>0</v>
      </c>
      <c r="BR72" s="22">
        <f>IF(ISNUMBER(VLOOKUP($C72,'stpl port max capa'!$A$1:$Q$500,5,0)),VLOOKUP($C72,'stpl port max capa'!$A$1:$Q$500,5,0),0)</f>
        <v>0</v>
      </c>
      <c r="BS72" s="22">
        <f>IF(ISNUMBER(VLOOKUP($C72,'stpl port max capa'!$A$1:$Q$500,6,0)),VLOOKUP($C72,'stpl port max capa'!$A$1:$Q$500,6,0),0)</f>
        <v>0</v>
      </c>
      <c r="BT72" s="22">
        <f>IF(ISNUMBER(VLOOKUP($C72,'stpl port max capa'!$A$1:$Q$500,7,0)),VLOOKUP($C72,'stpl port max capa'!$A$1:$Q$500,7,0),0)</f>
        <v>0</v>
      </c>
      <c r="BU72" s="22">
        <f>IF(ISNUMBER(VLOOKUP($C72,'stpl port max capa'!$A$1:$Q$500,8,0)),VLOOKUP($C72,'stpl port max capa'!$A$1:$Q$500,8,0),0)</f>
        <v>0</v>
      </c>
      <c r="BV72" s="22">
        <f>IF(ISNUMBER(VLOOKUP($C72,'stpl port max capa'!$A$1:$Q$500,9,0)),VLOOKUP($C72,'stpl port max capa'!$A$1:$Q$500,9,0),0)</f>
        <v>0</v>
      </c>
      <c r="BW72" s="22">
        <f>IF(ISNUMBER(VLOOKUP($C72,'stpl port max capa'!$A$1:$Q$500,10,0)),VLOOKUP($C72,'stpl port max capa'!$A$1:$Q$500,10,0),0)</f>
        <v>0</v>
      </c>
      <c r="BX72" s="22">
        <f>IF(ISNUMBER(VLOOKUP($C72,'stpl port max capa'!$A$1:$Q$500,11,0)),VLOOKUP($C72,'stpl port max capa'!$A$1:$Q$500,11,0),0)</f>
        <v>0</v>
      </c>
      <c r="BY72" s="22">
        <f>IF(ISNUMBER(VLOOKUP($C72,'stpl port max capa'!$A$1:$Q$500,12,0)),VLOOKUP($C72,'stpl port max capa'!$A$1:$Q$500,12,0),0)</f>
        <v>0</v>
      </c>
      <c r="BZ72" s="22">
        <f>IF(ISNUMBER(VLOOKUP($C72,'stpl port max capa'!$A$1:$Q$500,13,0)),VLOOKUP($C72,'stpl port max capa'!$A$1:$Q$500,13,0),0)</f>
        <v>0</v>
      </c>
      <c r="CA72" s="22">
        <f>IF(ISNUMBER(VLOOKUP($C72,'stpl port max capa'!$A$1:$Q$500,14,0)),VLOOKUP($C72,'stpl port max capa'!$A$1:$Q$500,14,0),0)</f>
        <v>0</v>
      </c>
      <c r="CB72" s="22">
        <f>IF(ISNUMBER(VLOOKUP($C72,'stpl port max capa'!$A$1:$Q$500,15,0)),VLOOKUP($C72,'stpl port max capa'!$A$1:$Q$500,15,0),0)</f>
        <v>0</v>
      </c>
      <c r="CC72" s="22">
        <f>IF(ISNUMBER(VLOOKUP($C72,'stpl port max capa'!$A$1:$Q$500,16,0)),VLOOKUP($C72,'stpl port max capa'!$A$1:$Q$500,16,0),0)</f>
        <v>0</v>
      </c>
      <c r="CD72" s="22">
        <f>IF(ISNUMBER(VLOOKUP($C72,'stpl port max capa'!$A$1:$Q$500,17,0)),VLOOKUP($C72,'stpl port max capa'!$A$1:$Q$500,17,0),0)</f>
        <v>0</v>
      </c>
    </row>
    <row r="73" spans="1:82" customFormat="1">
      <c r="A73">
        <v>74</v>
      </c>
      <c r="B73" t="s">
        <v>220</v>
      </c>
      <c r="C73" t="s">
        <v>221</v>
      </c>
      <c r="D73" s="15" t="s">
        <v>1228</v>
      </c>
      <c r="E73" s="15">
        <f t="shared" si="20"/>
        <v>1</v>
      </c>
      <c r="F73" s="16" t="s">
        <v>2973</v>
      </c>
      <c r="G73" t="s">
        <v>972</v>
      </c>
      <c r="H73" t="s">
        <v>975</v>
      </c>
      <c r="I73" t="s">
        <v>2944</v>
      </c>
      <c r="J73" t="s">
        <v>222</v>
      </c>
      <c r="K73" s="1">
        <v>19.962597933935601</v>
      </c>
      <c r="L73" s="1">
        <v>110.031937028333</v>
      </c>
      <c r="M73" s="1" t="str">
        <f>VLOOKUP($F73,'[1]capi for highway network'!$D$1:$L$36,3,0)</f>
        <v>capi Hainan</v>
      </c>
      <c r="N73" s="1">
        <f>VLOOKUP($F73,'[1]capi for highway network'!$D$1:$L$36,7,0)</f>
        <v>20.044412000000001</v>
      </c>
      <c r="O73" s="1">
        <f>VLOOKUP($F73,'[1]capi for highway network'!$D$1:$L$36,8,0)</f>
        <v>110.198286</v>
      </c>
      <c r="P73" s="13">
        <f t="shared" si="21"/>
        <v>4.8120690511053761</v>
      </c>
      <c r="Q73" s="13">
        <f t="shared" si="22"/>
        <v>4.8120690511053761</v>
      </c>
      <c r="R73" s="13">
        <f t="shared" si="23"/>
        <v>4.8120690511053761</v>
      </c>
      <c r="S73" s="13">
        <f t="shared" si="24"/>
        <v>4.8120690511053761</v>
      </c>
      <c r="T73" s="13">
        <f t="shared" si="25"/>
        <v>4.8120690511053761</v>
      </c>
      <c r="U73" s="13">
        <f t="shared" si="26"/>
        <v>4.8120690511053761</v>
      </c>
      <c r="V73" s="13">
        <f t="shared" si="27"/>
        <v>4.8120690511053761</v>
      </c>
      <c r="W73" s="13">
        <f t="shared" si="28"/>
        <v>4.8120690511053761</v>
      </c>
      <c r="X73" s="13">
        <f t="shared" si="29"/>
        <v>4.8120690511053761</v>
      </c>
      <c r="Y73" s="13">
        <f t="shared" si="30"/>
        <v>4.8120690511053761</v>
      </c>
      <c r="Z73" s="13">
        <f t="shared" si="31"/>
        <v>4.8120690511053761</v>
      </c>
      <c r="AA73" s="13">
        <f t="shared" si="32"/>
        <v>4.8120690511053761</v>
      </c>
      <c r="AB73" s="13">
        <f t="shared" si="33"/>
        <v>4.8120690511053761</v>
      </c>
      <c r="AC73" s="13">
        <f t="shared" si="34"/>
        <v>4.8120690511053761</v>
      </c>
      <c r="AD73" s="13">
        <f t="shared" si="35"/>
        <v>4.0231249398752684</v>
      </c>
      <c r="AE73" s="13">
        <f t="shared" si="36"/>
        <v>3.494084</v>
      </c>
      <c r="AF73">
        <f t="shared" si="19"/>
        <v>1</v>
      </c>
      <c r="AI73" s="26">
        <f>IF(ISNUMBER(VLOOKUP($B73,'kpler max capa'!$A$1:$Q$263,2,0)),VLOOKUP($B73,'kpler max capa'!$A$1:$Q$263,2,0),0)</f>
        <v>1.745336</v>
      </c>
      <c r="AJ73" s="26">
        <f>IF(ISNUMBER(VLOOKUP($B73,'kpler max capa'!$A$1:$Q$263,3,0)),VLOOKUP($B73,'kpler max capa'!$A$1:$Q$263,3,0),0)</f>
        <v>1.745336</v>
      </c>
      <c r="AK73" s="26">
        <f>IF(ISNUMBER(VLOOKUP($B73,'kpler max capa'!$A$1:$Q$263,4,0)),VLOOKUP($B73,'kpler max capa'!$A$1:$Q$263,4,0),0)</f>
        <v>1.745336</v>
      </c>
      <c r="AL73" s="26">
        <f>IF(ISNUMBER(VLOOKUP($B73,'kpler max capa'!$A$1:$Q$263,5,0)),VLOOKUP($B73,'kpler max capa'!$A$1:$Q$263,5,0),0)</f>
        <v>2.6794319999999998</v>
      </c>
      <c r="AM73" s="26">
        <f>IF(ISNUMBER(VLOOKUP($B73,'kpler max capa'!$A$1:$Q$263,6,0)),VLOOKUP($B73,'kpler max capa'!$A$1:$Q$263,6,0),0)</f>
        <v>3.494084</v>
      </c>
      <c r="AN73" s="26">
        <f>IF(ISNUMBER(VLOOKUP($B73,'kpler max capa'!$A$1:$Q$263,7,0)),VLOOKUP($B73,'kpler max capa'!$A$1:$Q$263,7,0),0)</f>
        <v>3.494084</v>
      </c>
      <c r="AO73" s="26">
        <f>IF(ISNUMBER(VLOOKUP($B73,'kpler max capa'!$A$1:$Q$263,8,0)),VLOOKUP($B73,'kpler max capa'!$A$1:$Q$263,8,0),0)</f>
        <v>3.494084</v>
      </c>
      <c r="AP73" s="26">
        <f>IF(ISNUMBER(VLOOKUP($B73,'kpler max capa'!$A$1:$Q$263,8,0)),VLOOKUP($B73,'kpler max capa'!$A$1:$Q$263,9,0),0)</f>
        <v>3.494084</v>
      </c>
      <c r="AQ73" s="26">
        <f>IF(ISNUMBER(VLOOKUP($B73,'kpler max capa'!$A$1:$Q$263,8,0)),VLOOKUP($B73,'kpler max capa'!$A$1:$Q$263,10,0),0)</f>
        <v>3.494084</v>
      </c>
      <c r="AR73" s="26">
        <f>IF(ISNUMBER(VLOOKUP($B73,'kpler max capa'!$A$1:$Q$263,8,0)),VLOOKUP($B73,'kpler max capa'!$A$1:$Q$263,11,0),0)</f>
        <v>3.494084</v>
      </c>
      <c r="AS73" s="26">
        <f>IF(ISNUMBER(VLOOKUP($B73,'kpler max capa'!$A$1:$Q$263,9,0)),VLOOKUP($B73,'kpler max capa'!$A$1:$Q$263,12,0),0)</f>
        <v>3.494084</v>
      </c>
      <c r="AT73" s="26">
        <f>IF(ISNUMBER(VLOOKUP($B73,'kpler max capa'!$A$1:$Q$263,9,0)),VLOOKUP($B73,'kpler max capa'!$A$1:$Q$263,13,0),0)</f>
        <v>3.494084</v>
      </c>
      <c r="AU73" s="26">
        <f>IF(ISNUMBER(VLOOKUP($B73,'kpler max capa'!$A$1:$Q$263,9,0)),VLOOKUP($B73,'kpler max capa'!$A$1:$Q$263,14,0),0)</f>
        <v>3.494084</v>
      </c>
      <c r="AV73" s="26">
        <f>IF(ISNUMBER(VLOOKUP($B73,'kpler max capa'!$A$1:$Q$263,9,0)),VLOOKUP($B73,'kpler max capa'!$A$1:$Q$263,15,0),0)</f>
        <v>3.494084</v>
      </c>
      <c r="AW73" s="26">
        <f>IF(ISNUMBER(VLOOKUP($B73,'kpler max capa'!$A$1:$Q$263,9,0)),VLOOKUP($B73,'kpler max capa'!$A$1:$Q$263,16,0),0)</f>
        <v>3.494084</v>
      </c>
      <c r="AX73" s="26">
        <f>IF(ISNUMBER(VLOOKUP($B73,'kpler max capa'!$A$1:$Q$263,10,0)),VLOOKUP($B73,'kpler max capa'!$A$1:$Q$263,17,0),0)</f>
        <v>3.494084</v>
      </c>
      <c r="AY73" s="24">
        <f>IF(ISNUMBER(VLOOKUP($C73,'pp port max capa'!$A$1:$Q$500,2,0)),VLOOKUP($C73,'pp port max capa'!$A$1:$Q$500,2,0),0)</f>
        <v>4.8120690511053761</v>
      </c>
      <c r="AZ73" s="24">
        <f>IF(ISNUMBER(VLOOKUP($C73,'pp port max capa'!$A$1:$Q$500,3,0)),VLOOKUP($C73,'pp port max capa'!$A$1:$Q$500,3,0),0)</f>
        <v>4.8120690511053761</v>
      </c>
      <c r="BA73" s="24">
        <f>IF(ISNUMBER(VLOOKUP($C73,'pp port max capa'!$A$1:$Q$500,4,0)),VLOOKUP($C73,'pp port max capa'!$A$1:$Q$500,4,0),0)</f>
        <v>4.8120690511053761</v>
      </c>
      <c r="BB73" s="24">
        <f>IF(ISNUMBER(VLOOKUP($C73,'pp port max capa'!$A$1:$Q$500,5,0)),VLOOKUP($C73,'pp port max capa'!$A$1:$Q$500,5,0),0)</f>
        <v>4.8120690511053761</v>
      </c>
      <c r="BC73" s="24">
        <f>IF(ISNUMBER(VLOOKUP($C73,'pp port max capa'!$A$1:$Q$500,6,0)),VLOOKUP($C73,'pp port max capa'!$A$1:$Q$500,6,0),0)</f>
        <v>4.8120690511053761</v>
      </c>
      <c r="BD73" s="24">
        <f>IF(ISNUMBER(VLOOKUP($C73,'pp port max capa'!$A$1:$Q$500,7,0)),VLOOKUP($C73,'pp port max capa'!$A$1:$Q$500,7,0),0)</f>
        <v>4.8120690511053761</v>
      </c>
      <c r="BE73" s="24">
        <f>IF(ISNUMBER(VLOOKUP($C73,'pp port max capa'!$A$1:$Q$500,8,0)),VLOOKUP($C73,'pp port max capa'!$A$1:$Q$500,8,0),0)</f>
        <v>4.8120690511053761</v>
      </c>
      <c r="BF73" s="24">
        <f>IF(ISNUMBER(VLOOKUP($C73,'pp port max capa'!$A$1:$Q$500,9,0)),VLOOKUP($C73,'pp port max capa'!$A$1:$Q$500,9,0),0)</f>
        <v>4.8120690511053761</v>
      </c>
      <c r="BG73" s="24">
        <f>IF(ISNUMBER(VLOOKUP($C73,'pp port max capa'!$A$1:$Q$500,10,0)),VLOOKUP($C73,'pp port max capa'!$A$1:$Q$500,10,0),0)</f>
        <v>4.8120690511053761</v>
      </c>
      <c r="BH73" s="24">
        <f>IF(ISNUMBER(VLOOKUP($C73,'pp port max capa'!$A$1:$Q$500,11,0)),VLOOKUP($C73,'pp port max capa'!$A$1:$Q$500,11,0),0)</f>
        <v>4.8120690511053761</v>
      </c>
      <c r="BI73" s="24">
        <f>IF(ISNUMBER(VLOOKUP($C73,'pp port max capa'!$A$1:$Q$500,12,0)),VLOOKUP($C73,'pp port max capa'!$A$1:$Q$500,12,0),0)</f>
        <v>4.8120690511053761</v>
      </c>
      <c r="BJ73" s="24">
        <f>IF(ISNUMBER(VLOOKUP($C73,'pp port max capa'!$A$1:$Q$500,13,0)),VLOOKUP($C73,'pp port max capa'!$A$1:$Q$500,13,0),0)</f>
        <v>4.8120690511053761</v>
      </c>
      <c r="BK73" s="24">
        <f>IF(ISNUMBER(VLOOKUP($C73,'pp port max capa'!$A$1:$Q$500,14,0)),VLOOKUP($C73,'pp port max capa'!$A$1:$Q$500,14,0),0)</f>
        <v>4.8120690511053761</v>
      </c>
      <c r="BL73" s="24">
        <f>IF(ISNUMBER(VLOOKUP($C73,'pp port max capa'!$A$1:$Q$500,15,0)),VLOOKUP($C73,'pp port max capa'!$A$1:$Q$500,15,0),0)</f>
        <v>4.8120690511053761</v>
      </c>
      <c r="BM73" s="24">
        <f>IF(ISNUMBER(VLOOKUP($C73,'pp port max capa'!$A$1:$Q$500,16,0)),VLOOKUP($C73,'pp port max capa'!$A$1:$Q$500,16,0),0)</f>
        <v>4.0231249398752684</v>
      </c>
      <c r="BN73" s="24">
        <f>IF(ISNUMBER(VLOOKUP($C73,'pp port max capa'!$A$1:$Q$500,17,0)),VLOOKUP($C73,'pp port max capa'!$A$1:$Q$500,17,0),0)</f>
        <v>3.2341808286451608</v>
      </c>
      <c r="BO73" s="22">
        <f>IF(ISNUMBER(VLOOKUP($C73,'stpl port max capa'!$A$1:$Q$500,2,0)),VLOOKUP($C73,'stpl port max capa'!$A$1:$Q$500,2,0),0)</f>
        <v>0</v>
      </c>
      <c r="BP73" s="22">
        <f>IF(ISNUMBER(VLOOKUP($C73,'stpl port max capa'!$A$1:$Q$500,3,0)),VLOOKUP($C73,'stpl port max capa'!$A$1:$Q$500,3,0),0)</f>
        <v>0</v>
      </c>
      <c r="BQ73" s="22">
        <f>IF(ISNUMBER(VLOOKUP($C73,'stpl port max capa'!$A$1:$Q$500,4,0)),VLOOKUP($C73,'stpl port max capa'!$A$1:$Q$500,4,0),0)</f>
        <v>0</v>
      </c>
      <c r="BR73" s="22">
        <f>IF(ISNUMBER(VLOOKUP($C73,'stpl port max capa'!$A$1:$Q$500,5,0)),VLOOKUP($C73,'stpl port max capa'!$A$1:$Q$500,5,0),0)</f>
        <v>0</v>
      </c>
      <c r="BS73" s="22">
        <f>IF(ISNUMBER(VLOOKUP($C73,'stpl port max capa'!$A$1:$Q$500,6,0)),VLOOKUP($C73,'stpl port max capa'!$A$1:$Q$500,6,0),0)</f>
        <v>0</v>
      </c>
      <c r="BT73" s="22">
        <f>IF(ISNUMBER(VLOOKUP($C73,'stpl port max capa'!$A$1:$Q$500,7,0)),VLOOKUP($C73,'stpl port max capa'!$A$1:$Q$500,7,0),0)</f>
        <v>0</v>
      </c>
      <c r="BU73" s="22">
        <f>IF(ISNUMBER(VLOOKUP($C73,'stpl port max capa'!$A$1:$Q$500,8,0)),VLOOKUP($C73,'stpl port max capa'!$A$1:$Q$500,8,0),0)</f>
        <v>0</v>
      </c>
      <c r="BV73" s="22">
        <f>IF(ISNUMBER(VLOOKUP($C73,'stpl port max capa'!$A$1:$Q$500,9,0)),VLOOKUP($C73,'stpl port max capa'!$A$1:$Q$500,9,0),0)</f>
        <v>0</v>
      </c>
      <c r="BW73" s="22">
        <f>IF(ISNUMBER(VLOOKUP($C73,'stpl port max capa'!$A$1:$Q$500,10,0)),VLOOKUP($C73,'stpl port max capa'!$A$1:$Q$500,10,0),0)</f>
        <v>0</v>
      </c>
      <c r="BX73" s="22">
        <f>IF(ISNUMBER(VLOOKUP($C73,'stpl port max capa'!$A$1:$Q$500,11,0)),VLOOKUP($C73,'stpl port max capa'!$A$1:$Q$500,11,0),0)</f>
        <v>0</v>
      </c>
      <c r="BY73" s="22">
        <f>IF(ISNUMBER(VLOOKUP($C73,'stpl port max capa'!$A$1:$Q$500,12,0)),VLOOKUP($C73,'stpl port max capa'!$A$1:$Q$500,12,0),0)</f>
        <v>0</v>
      </c>
      <c r="BZ73" s="22">
        <f>IF(ISNUMBER(VLOOKUP($C73,'stpl port max capa'!$A$1:$Q$500,13,0)),VLOOKUP($C73,'stpl port max capa'!$A$1:$Q$500,13,0),0)</f>
        <v>0</v>
      </c>
      <c r="CA73" s="22">
        <f>IF(ISNUMBER(VLOOKUP($C73,'stpl port max capa'!$A$1:$Q$500,14,0)),VLOOKUP($C73,'stpl port max capa'!$A$1:$Q$500,14,0),0)</f>
        <v>0</v>
      </c>
      <c r="CB73" s="22">
        <f>IF(ISNUMBER(VLOOKUP($C73,'stpl port max capa'!$A$1:$Q$500,15,0)),VLOOKUP($C73,'stpl port max capa'!$A$1:$Q$500,15,0),0)</f>
        <v>0</v>
      </c>
      <c r="CC73" s="22">
        <f>IF(ISNUMBER(VLOOKUP($C73,'stpl port max capa'!$A$1:$Q$500,16,0)),VLOOKUP($C73,'stpl port max capa'!$A$1:$Q$500,16,0),0)</f>
        <v>0</v>
      </c>
      <c r="CD73" s="22">
        <f>IF(ISNUMBER(VLOOKUP($C73,'stpl port max capa'!$A$1:$Q$500,17,0)),VLOOKUP($C73,'stpl port max capa'!$A$1:$Q$500,17,0),0)</f>
        <v>0</v>
      </c>
    </row>
    <row r="74" spans="1:82" customFormat="1">
      <c r="A74">
        <v>75</v>
      </c>
      <c r="B74" t="s">
        <v>223</v>
      </c>
      <c r="C74" t="s">
        <v>224</v>
      </c>
      <c r="D74" s="15" t="s">
        <v>1229</v>
      </c>
      <c r="E74" s="15">
        <f t="shared" si="20"/>
        <v>1</v>
      </c>
      <c r="F74" s="16" t="s">
        <v>2977</v>
      </c>
      <c r="G74" t="s">
        <v>973</v>
      </c>
      <c r="H74" t="s">
        <v>975</v>
      </c>
      <c r="I74" t="s">
        <v>2943</v>
      </c>
      <c r="J74" t="s">
        <v>225</v>
      </c>
      <c r="K74" s="1">
        <v>32.177677671031297</v>
      </c>
      <c r="L74" s="1">
        <v>119.017401148942</v>
      </c>
      <c r="M74" s="1" t="str">
        <f>VLOOKUP($F74,'[1]capi for highway network'!$D$1:$L$36,3,0)</f>
        <v>capi Jiangsu</v>
      </c>
      <c r="N74" s="1">
        <f>VLOOKUP($F74,'[1]capi for highway network'!$D$1:$L$36,7,0)</f>
        <v>32.060254999999998</v>
      </c>
      <c r="O74" s="1">
        <f>VLOOKUP($F74,'[1]capi for highway network'!$D$1:$L$36,8,0)</f>
        <v>118.79687699999999</v>
      </c>
      <c r="P74" s="13">
        <f t="shared" si="21"/>
        <v>8.7961063002724007</v>
      </c>
      <c r="Q74" s="13">
        <f t="shared" si="22"/>
        <v>8.7961063002724007</v>
      </c>
      <c r="R74" s="13">
        <f t="shared" si="23"/>
        <v>8.7961063002724007</v>
      </c>
      <c r="S74" s="13">
        <f t="shared" si="24"/>
        <v>8.7961063002724007</v>
      </c>
      <c r="T74" s="13">
        <f t="shared" si="25"/>
        <v>8.7961063002724007</v>
      </c>
      <c r="U74" s="13">
        <f t="shared" si="26"/>
        <v>8.7961063002724007</v>
      </c>
      <c r="V74" s="13">
        <f t="shared" si="27"/>
        <v>8.7961063002724007</v>
      </c>
      <c r="W74" s="13">
        <f t="shared" si="28"/>
        <v>8.7961063002724007</v>
      </c>
      <c r="X74" s="13">
        <f t="shared" si="29"/>
        <v>8.7961063002724007</v>
      </c>
      <c r="Y74" s="13">
        <f t="shared" si="30"/>
        <v>8.7961063002724007</v>
      </c>
      <c r="Z74" s="13">
        <f t="shared" si="31"/>
        <v>8.7961063002724007</v>
      </c>
      <c r="AA74" s="13">
        <f t="shared" si="32"/>
        <v>8.7961063002724007</v>
      </c>
      <c r="AB74" s="13">
        <f t="shared" si="33"/>
        <v>8.7961063002724007</v>
      </c>
      <c r="AC74" s="13">
        <f t="shared" si="34"/>
        <v>8.7961063002724007</v>
      </c>
      <c r="AD74" s="13">
        <f t="shared" si="35"/>
        <v>8.7961063002724007</v>
      </c>
      <c r="AE74" s="13">
        <f t="shared" si="36"/>
        <v>8.7961063002724007</v>
      </c>
      <c r="AF74">
        <f t="shared" si="19"/>
        <v>1</v>
      </c>
      <c r="AI74" s="26">
        <f>IF(ISNUMBER(VLOOKUP($B74,'kpler max capa'!$A$1:$Q$263,2,0)),VLOOKUP($B74,'kpler max capa'!$A$1:$Q$263,2,0),0)</f>
        <v>2.4411360000000002</v>
      </c>
      <c r="AJ74" s="26">
        <f>IF(ISNUMBER(VLOOKUP($B74,'kpler max capa'!$A$1:$Q$263,3,0)),VLOOKUP($B74,'kpler max capa'!$A$1:$Q$263,3,0),0)</f>
        <v>2.4411360000000002</v>
      </c>
      <c r="AK74" s="26">
        <f>IF(ISNUMBER(VLOOKUP($B74,'kpler max capa'!$A$1:$Q$263,4,0)),VLOOKUP($B74,'kpler max capa'!$A$1:$Q$263,4,0),0)</f>
        <v>2.4411360000000002</v>
      </c>
      <c r="AL74" s="26">
        <f>IF(ISNUMBER(VLOOKUP($B74,'kpler max capa'!$A$1:$Q$263,5,0)),VLOOKUP($B74,'kpler max capa'!$A$1:$Q$263,5,0),0)</f>
        <v>2.4411360000000002</v>
      </c>
      <c r="AM74" s="26">
        <f>IF(ISNUMBER(VLOOKUP($B74,'kpler max capa'!$A$1:$Q$263,6,0)),VLOOKUP($B74,'kpler max capa'!$A$1:$Q$263,6,0),0)</f>
        <v>3.4579559999999998</v>
      </c>
      <c r="AN74" s="26">
        <f>IF(ISNUMBER(VLOOKUP($B74,'kpler max capa'!$A$1:$Q$263,7,0)),VLOOKUP($B74,'kpler max capa'!$A$1:$Q$263,7,0),0)</f>
        <v>4.0076280000000004</v>
      </c>
      <c r="AO74" s="26">
        <f>IF(ISNUMBER(VLOOKUP($B74,'kpler max capa'!$A$1:$Q$263,8,0)),VLOOKUP($B74,'kpler max capa'!$A$1:$Q$263,8,0),0)</f>
        <v>4.0076280000000004</v>
      </c>
      <c r="AP74" s="26">
        <f>IF(ISNUMBER(VLOOKUP($B74,'kpler max capa'!$A$1:$Q$263,8,0)),VLOOKUP($B74,'kpler max capa'!$A$1:$Q$263,9,0),0)</f>
        <v>4.0076280000000004</v>
      </c>
      <c r="AQ74" s="26">
        <f>IF(ISNUMBER(VLOOKUP($B74,'kpler max capa'!$A$1:$Q$263,8,0)),VLOOKUP($B74,'kpler max capa'!$A$1:$Q$263,10,0),0)</f>
        <v>4.0076280000000004</v>
      </c>
      <c r="AR74" s="26">
        <f>IF(ISNUMBER(VLOOKUP($B74,'kpler max capa'!$A$1:$Q$263,8,0)),VLOOKUP($B74,'kpler max capa'!$A$1:$Q$263,11,0),0)</f>
        <v>4.0076280000000004</v>
      </c>
      <c r="AS74" s="26">
        <f>IF(ISNUMBER(VLOOKUP($B74,'kpler max capa'!$A$1:$Q$263,9,0)),VLOOKUP($B74,'kpler max capa'!$A$1:$Q$263,12,0),0)</f>
        <v>4.0076280000000004</v>
      </c>
      <c r="AT74" s="26">
        <f>IF(ISNUMBER(VLOOKUP($B74,'kpler max capa'!$A$1:$Q$263,9,0)),VLOOKUP($B74,'kpler max capa'!$A$1:$Q$263,13,0),0)</f>
        <v>4.0076280000000004</v>
      </c>
      <c r="AU74" s="26">
        <f>IF(ISNUMBER(VLOOKUP($B74,'kpler max capa'!$A$1:$Q$263,9,0)),VLOOKUP($B74,'kpler max capa'!$A$1:$Q$263,14,0),0)</f>
        <v>4.0076280000000004</v>
      </c>
      <c r="AV74" s="26">
        <f>IF(ISNUMBER(VLOOKUP($B74,'kpler max capa'!$A$1:$Q$263,9,0)),VLOOKUP($B74,'kpler max capa'!$A$1:$Q$263,15,0),0)</f>
        <v>4.0076280000000004</v>
      </c>
      <c r="AW74" s="26">
        <f>IF(ISNUMBER(VLOOKUP($B74,'kpler max capa'!$A$1:$Q$263,9,0)),VLOOKUP($B74,'kpler max capa'!$A$1:$Q$263,16,0),0)</f>
        <v>4.0076280000000004</v>
      </c>
      <c r="AX74" s="26">
        <f>IF(ISNUMBER(VLOOKUP($B74,'kpler max capa'!$A$1:$Q$263,10,0)),VLOOKUP($B74,'kpler max capa'!$A$1:$Q$263,17,0),0)</f>
        <v>4.0076280000000004</v>
      </c>
      <c r="AY74" s="24">
        <f>IF(ISNUMBER(VLOOKUP($C74,'pp port max capa'!$A$1:$Q$500,2,0)),VLOOKUP($C74,'pp port max capa'!$A$1:$Q$500,2,0),0)</f>
        <v>8.7961063002724007</v>
      </c>
      <c r="AZ74" s="24">
        <f>IF(ISNUMBER(VLOOKUP($C74,'pp port max capa'!$A$1:$Q$500,3,0)),VLOOKUP($C74,'pp port max capa'!$A$1:$Q$500,3,0),0)</f>
        <v>8.7961063002724007</v>
      </c>
      <c r="BA74" s="24">
        <f>IF(ISNUMBER(VLOOKUP($C74,'pp port max capa'!$A$1:$Q$500,4,0)),VLOOKUP($C74,'pp port max capa'!$A$1:$Q$500,4,0),0)</f>
        <v>8.7961063002724007</v>
      </c>
      <c r="BB74" s="24">
        <f>IF(ISNUMBER(VLOOKUP($C74,'pp port max capa'!$A$1:$Q$500,5,0)),VLOOKUP($C74,'pp port max capa'!$A$1:$Q$500,5,0),0)</f>
        <v>8.7961063002724007</v>
      </c>
      <c r="BC74" s="24">
        <f>IF(ISNUMBER(VLOOKUP($C74,'pp port max capa'!$A$1:$Q$500,6,0)),VLOOKUP($C74,'pp port max capa'!$A$1:$Q$500,6,0),0)</f>
        <v>8.7961063002724007</v>
      </c>
      <c r="BD74" s="24">
        <f>IF(ISNUMBER(VLOOKUP($C74,'pp port max capa'!$A$1:$Q$500,7,0)),VLOOKUP($C74,'pp port max capa'!$A$1:$Q$500,7,0),0)</f>
        <v>8.7961063002724007</v>
      </c>
      <c r="BE74" s="24">
        <f>IF(ISNUMBER(VLOOKUP($C74,'pp port max capa'!$A$1:$Q$500,8,0)),VLOOKUP($C74,'pp port max capa'!$A$1:$Q$500,8,0),0)</f>
        <v>8.7961063002724007</v>
      </c>
      <c r="BF74" s="24">
        <f>IF(ISNUMBER(VLOOKUP($C74,'pp port max capa'!$A$1:$Q$500,9,0)),VLOOKUP($C74,'pp port max capa'!$A$1:$Q$500,9,0),0)</f>
        <v>8.7961063002724007</v>
      </c>
      <c r="BG74" s="24">
        <f>IF(ISNUMBER(VLOOKUP($C74,'pp port max capa'!$A$1:$Q$500,10,0)),VLOOKUP($C74,'pp port max capa'!$A$1:$Q$500,10,0),0)</f>
        <v>8.7961063002724007</v>
      </c>
      <c r="BH74" s="24">
        <f>IF(ISNUMBER(VLOOKUP($C74,'pp port max capa'!$A$1:$Q$500,11,0)),VLOOKUP($C74,'pp port max capa'!$A$1:$Q$500,11,0),0)</f>
        <v>8.7961063002724007</v>
      </c>
      <c r="BI74" s="24">
        <f>IF(ISNUMBER(VLOOKUP($C74,'pp port max capa'!$A$1:$Q$500,12,0)),VLOOKUP($C74,'pp port max capa'!$A$1:$Q$500,12,0),0)</f>
        <v>8.7961063002724007</v>
      </c>
      <c r="BJ74" s="24">
        <f>IF(ISNUMBER(VLOOKUP($C74,'pp port max capa'!$A$1:$Q$500,13,0)),VLOOKUP($C74,'pp port max capa'!$A$1:$Q$500,13,0),0)</f>
        <v>8.7961063002724007</v>
      </c>
      <c r="BK74" s="24">
        <f>IF(ISNUMBER(VLOOKUP($C74,'pp port max capa'!$A$1:$Q$500,14,0)),VLOOKUP($C74,'pp port max capa'!$A$1:$Q$500,14,0),0)</f>
        <v>8.7961063002724007</v>
      </c>
      <c r="BL74" s="24">
        <f>IF(ISNUMBER(VLOOKUP($C74,'pp port max capa'!$A$1:$Q$500,15,0)),VLOOKUP($C74,'pp port max capa'!$A$1:$Q$500,15,0),0)</f>
        <v>8.7961063002724007</v>
      </c>
      <c r="BM74" s="24">
        <f>IF(ISNUMBER(VLOOKUP($C74,'pp port max capa'!$A$1:$Q$500,16,0)),VLOOKUP($C74,'pp port max capa'!$A$1:$Q$500,16,0),0)</f>
        <v>8.7961063002724007</v>
      </c>
      <c r="BN74" s="24">
        <f>IF(ISNUMBER(VLOOKUP($C74,'pp port max capa'!$A$1:$Q$500,17,0)),VLOOKUP($C74,'pp port max capa'!$A$1:$Q$500,17,0),0)</f>
        <v>8.7961063002724007</v>
      </c>
      <c r="BO74" s="22">
        <f>IF(ISNUMBER(VLOOKUP($C74,'stpl port max capa'!$A$1:$Q$500,2,0)),VLOOKUP($C74,'stpl port max capa'!$A$1:$Q$500,2,0),0)</f>
        <v>0</v>
      </c>
      <c r="BP74" s="22">
        <f>IF(ISNUMBER(VLOOKUP($C74,'stpl port max capa'!$A$1:$Q$500,3,0)),VLOOKUP($C74,'stpl port max capa'!$A$1:$Q$500,3,0),0)</f>
        <v>0</v>
      </c>
      <c r="BQ74" s="22">
        <f>IF(ISNUMBER(VLOOKUP($C74,'stpl port max capa'!$A$1:$Q$500,4,0)),VLOOKUP($C74,'stpl port max capa'!$A$1:$Q$500,4,0),0)</f>
        <v>0</v>
      </c>
      <c r="BR74" s="22">
        <f>IF(ISNUMBER(VLOOKUP($C74,'stpl port max capa'!$A$1:$Q$500,5,0)),VLOOKUP($C74,'stpl port max capa'!$A$1:$Q$500,5,0),0)</f>
        <v>0</v>
      </c>
      <c r="BS74" s="22">
        <f>IF(ISNUMBER(VLOOKUP($C74,'stpl port max capa'!$A$1:$Q$500,6,0)),VLOOKUP($C74,'stpl port max capa'!$A$1:$Q$500,6,0),0)</f>
        <v>0</v>
      </c>
      <c r="BT74" s="22">
        <f>IF(ISNUMBER(VLOOKUP($C74,'stpl port max capa'!$A$1:$Q$500,7,0)),VLOOKUP($C74,'stpl port max capa'!$A$1:$Q$500,7,0),0)</f>
        <v>0</v>
      </c>
      <c r="BU74" s="22">
        <f>IF(ISNUMBER(VLOOKUP($C74,'stpl port max capa'!$A$1:$Q$500,8,0)),VLOOKUP($C74,'stpl port max capa'!$A$1:$Q$500,8,0),0)</f>
        <v>0</v>
      </c>
      <c r="BV74" s="22">
        <f>IF(ISNUMBER(VLOOKUP($C74,'stpl port max capa'!$A$1:$Q$500,9,0)),VLOOKUP($C74,'stpl port max capa'!$A$1:$Q$500,9,0),0)</f>
        <v>0</v>
      </c>
      <c r="BW74" s="22">
        <f>IF(ISNUMBER(VLOOKUP($C74,'stpl port max capa'!$A$1:$Q$500,10,0)),VLOOKUP($C74,'stpl port max capa'!$A$1:$Q$500,10,0),0)</f>
        <v>0</v>
      </c>
      <c r="BX74" s="22">
        <f>IF(ISNUMBER(VLOOKUP($C74,'stpl port max capa'!$A$1:$Q$500,11,0)),VLOOKUP($C74,'stpl port max capa'!$A$1:$Q$500,11,0),0)</f>
        <v>0</v>
      </c>
      <c r="BY74" s="22">
        <f>IF(ISNUMBER(VLOOKUP($C74,'stpl port max capa'!$A$1:$Q$500,12,0)),VLOOKUP($C74,'stpl port max capa'!$A$1:$Q$500,12,0),0)</f>
        <v>0</v>
      </c>
      <c r="BZ74" s="22">
        <f>IF(ISNUMBER(VLOOKUP($C74,'stpl port max capa'!$A$1:$Q$500,13,0)),VLOOKUP($C74,'stpl port max capa'!$A$1:$Q$500,13,0),0)</f>
        <v>0</v>
      </c>
      <c r="CA74" s="22">
        <f>IF(ISNUMBER(VLOOKUP($C74,'stpl port max capa'!$A$1:$Q$500,14,0)),VLOOKUP($C74,'stpl port max capa'!$A$1:$Q$500,14,0),0)</f>
        <v>0</v>
      </c>
      <c r="CB74" s="22">
        <f>IF(ISNUMBER(VLOOKUP($C74,'stpl port max capa'!$A$1:$Q$500,15,0)),VLOOKUP($C74,'stpl port max capa'!$A$1:$Q$500,15,0),0)</f>
        <v>0</v>
      </c>
      <c r="CC74" s="22">
        <f>IF(ISNUMBER(VLOOKUP($C74,'stpl port max capa'!$A$1:$Q$500,16,0)),VLOOKUP($C74,'stpl port max capa'!$A$1:$Q$500,16,0),0)</f>
        <v>0</v>
      </c>
      <c r="CD74" s="22">
        <f>IF(ISNUMBER(VLOOKUP($C74,'stpl port max capa'!$A$1:$Q$500,17,0)),VLOOKUP($C74,'stpl port max capa'!$A$1:$Q$500,17,0),0)</f>
        <v>0</v>
      </c>
    </row>
    <row r="75" spans="1:82" customFormat="1">
      <c r="A75">
        <v>76</v>
      </c>
      <c r="B75" t="s">
        <v>226</v>
      </c>
      <c r="C75" t="s">
        <v>227</v>
      </c>
      <c r="D75" s="15" t="s">
        <v>1230</v>
      </c>
      <c r="E75" s="15">
        <f t="shared" si="20"/>
        <v>1</v>
      </c>
      <c r="F75" s="16" t="s">
        <v>2980</v>
      </c>
      <c r="G75" t="s">
        <v>972</v>
      </c>
      <c r="H75" t="s">
        <v>975</v>
      </c>
      <c r="I75" t="s">
        <v>2943</v>
      </c>
      <c r="J75" t="s">
        <v>228</v>
      </c>
      <c r="K75" s="1">
        <v>26.410603617444799</v>
      </c>
      <c r="L75" s="1">
        <v>119.76922149416799</v>
      </c>
      <c r="M75" s="1" t="str">
        <f>VLOOKUP($F75,'[1]capi for highway network'!$D$1:$L$36,3,0)</f>
        <v>capi Fujian</v>
      </c>
      <c r="N75" s="1">
        <f>VLOOKUP($F75,'[1]capi for highway network'!$D$1:$L$36,7,0)</f>
        <v>26.074477999999999</v>
      </c>
      <c r="O75" s="1">
        <f>VLOOKUP($F75,'[1]capi for highway network'!$D$1:$L$36,8,0)</f>
        <v>119.296482</v>
      </c>
      <c r="P75" s="13">
        <f t="shared" si="21"/>
        <v>0</v>
      </c>
      <c r="Q75" s="13">
        <f t="shared" si="22"/>
        <v>0</v>
      </c>
      <c r="R75" s="13">
        <f t="shared" si="23"/>
        <v>0</v>
      </c>
      <c r="S75" s="13">
        <f t="shared" si="24"/>
        <v>5.1239454176344079</v>
      </c>
      <c r="T75" s="13">
        <f t="shared" si="25"/>
        <v>5.1239454176344079</v>
      </c>
      <c r="U75" s="13">
        <f t="shared" si="26"/>
        <v>5.1239454176344079</v>
      </c>
      <c r="V75" s="13">
        <f t="shared" si="27"/>
        <v>5.1239454176344079</v>
      </c>
      <c r="W75" s="13">
        <f t="shared" si="28"/>
        <v>5.1239454176344079</v>
      </c>
      <c r="X75" s="13">
        <f t="shared" si="29"/>
        <v>5.1239454176344079</v>
      </c>
      <c r="Y75" s="13">
        <f t="shared" si="30"/>
        <v>5.1239454176344079</v>
      </c>
      <c r="Z75" s="13">
        <f t="shared" si="31"/>
        <v>5.1239454176344079</v>
      </c>
      <c r="AA75" s="13">
        <f t="shared" si="32"/>
        <v>5.1239454176344079</v>
      </c>
      <c r="AB75" s="13">
        <f t="shared" si="33"/>
        <v>5.1239454176344079</v>
      </c>
      <c r="AC75" s="13">
        <f t="shared" si="34"/>
        <v>5.1239454176344079</v>
      </c>
      <c r="AD75" s="13">
        <f t="shared" si="35"/>
        <v>5.1239454176344079</v>
      </c>
      <c r="AE75" s="13">
        <f t="shared" si="36"/>
        <v>5.1239454176344079</v>
      </c>
      <c r="AF75">
        <f t="shared" si="19"/>
        <v>1</v>
      </c>
      <c r="AI75" s="26">
        <f>IF(ISNUMBER(VLOOKUP($B75,'kpler max capa'!$A$1:$Q$263,2,0)),VLOOKUP($B75,'kpler max capa'!$A$1:$Q$263,2,0),0)</f>
        <v>0</v>
      </c>
      <c r="AJ75" s="26">
        <f>IF(ISNUMBER(VLOOKUP($B75,'kpler max capa'!$A$1:$Q$263,3,0)),VLOOKUP($B75,'kpler max capa'!$A$1:$Q$263,3,0),0)</f>
        <v>0</v>
      </c>
      <c r="AK75" s="26">
        <f>IF(ISNUMBER(VLOOKUP($B75,'kpler max capa'!$A$1:$Q$263,4,0)),VLOOKUP($B75,'kpler max capa'!$A$1:$Q$263,4,0),0)</f>
        <v>0</v>
      </c>
      <c r="AL75" s="26">
        <f>IF(ISNUMBER(VLOOKUP($B75,'kpler max capa'!$A$1:$Q$263,5,0)),VLOOKUP($B75,'kpler max capa'!$A$1:$Q$263,5,0),0)</f>
        <v>0</v>
      </c>
      <c r="AM75" s="26">
        <f>IF(ISNUMBER(VLOOKUP($B75,'kpler max capa'!$A$1:$Q$263,6,0)),VLOOKUP($B75,'kpler max capa'!$A$1:$Q$263,6,0),0)</f>
        <v>2.0359440000000002</v>
      </c>
      <c r="AN75" s="26">
        <f>IF(ISNUMBER(VLOOKUP($B75,'kpler max capa'!$A$1:$Q$263,7,0)),VLOOKUP($B75,'kpler max capa'!$A$1:$Q$263,7,0),0)</f>
        <v>3.434844</v>
      </c>
      <c r="AO75" s="26">
        <f>IF(ISNUMBER(VLOOKUP($B75,'kpler max capa'!$A$1:$Q$263,8,0)),VLOOKUP($B75,'kpler max capa'!$A$1:$Q$263,8,0),0)</f>
        <v>3.434844</v>
      </c>
      <c r="AP75" s="26">
        <f>IF(ISNUMBER(VLOOKUP($B75,'kpler max capa'!$A$1:$Q$263,8,0)),VLOOKUP($B75,'kpler max capa'!$A$1:$Q$263,9,0),0)</f>
        <v>3.434844</v>
      </c>
      <c r="AQ75" s="26">
        <f>IF(ISNUMBER(VLOOKUP($B75,'kpler max capa'!$A$1:$Q$263,8,0)),VLOOKUP($B75,'kpler max capa'!$A$1:$Q$263,10,0),0)</f>
        <v>3.434844</v>
      </c>
      <c r="AR75" s="26">
        <f>IF(ISNUMBER(VLOOKUP($B75,'kpler max capa'!$A$1:$Q$263,8,0)),VLOOKUP($B75,'kpler max capa'!$A$1:$Q$263,11,0),0)</f>
        <v>3.434844</v>
      </c>
      <c r="AS75" s="26">
        <f>IF(ISNUMBER(VLOOKUP($B75,'kpler max capa'!$A$1:$Q$263,9,0)),VLOOKUP($B75,'kpler max capa'!$A$1:$Q$263,12,0),0)</f>
        <v>3.434844</v>
      </c>
      <c r="AT75" s="26">
        <f>IF(ISNUMBER(VLOOKUP($B75,'kpler max capa'!$A$1:$Q$263,9,0)),VLOOKUP($B75,'kpler max capa'!$A$1:$Q$263,13,0),0)</f>
        <v>3.434844</v>
      </c>
      <c r="AU75" s="26">
        <f>IF(ISNUMBER(VLOOKUP($B75,'kpler max capa'!$A$1:$Q$263,9,0)),VLOOKUP($B75,'kpler max capa'!$A$1:$Q$263,14,0),0)</f>
        <v>3.434844</v>
      </c>
      <c r="AV75" s="26">
        <f>IF(ISNUMBER(VLOOKUP($B75,'kpler max capa'!$A$1:$Q$263,9,0)),VLOOKUP($B75,'kpler max capa'!$A$1:$Q$263,15,0),0)</f>
        <v>3.434844</v>
      </c>
      <c r="AW75" s="26">
        <f>IF(ISNUMBER(VLOOKUP($B75,'kpler max capa'!$A$1:$Q$263,9,0)),VLOOKUP($B75,'kpler max capa'!$A$1:$Q$263,16,0),0)</f>
        <v>3.434844</v>
      </c>
      <c r="AX75" s="26">
        <f>IF(ISNUMBER(VLOOKUP($B75,'kpler max capa'!$A$1:$Q$263,10,0)),VLOOKUP($B75,'kpler max capa'!$A$1:$Q$263,17,0),0)</f>
        <v>3.434844</v>
      </c>
      <c r="AY75" s="24">
        <f>IF(ISNUMBER(VLOOKUP($C75,'pp port max capa'!$A$1:$Q$500,2,0)),VLOOKUP($C75,'pp port max capa'!$A$1:$Q$500,2,0),0)</f>
        <v>0</v>
      </c>
      <c r="AZ75" s="24">
        <f>IF(ISNUMBER(VLOOKUP($C75,'pp port max capa'!$A$1:$Q$500,3,0)),VLOOKUP($C75,'pp port max capa'!$A$1:$Q$500,3,0),0)</f>
        <v>0</v>
      </c>
      <c r="BA75" s="24">
        <f>IF(ISNUMBER(VLOOKUP($C75,'pp port max capa'!$A$1:$Q$500,4,0)),VLOOKUP($C75,'pp port max capa'!$A$1:$Q$500,4,0),0)</f>
        <v>0</v>
      </c>
      <c r="BB75" s="24">
        <f>IF(ISNUMBER(VLOOKUP($C75,'pp port max capa'!$A$1:$Q$500,5,0)),VLOOKUP($C75,'pp port max capa'!$A$1:$Q$500,5,0),0)</f>
        <v>5.1239454176344079</v>
      </c>
      <c r="BC75" s="24">
        <f>IF(ISNUMBER(VLOOKUP($C75,'pp port max capa'!$A$1:$Q$500,6,0)),VLOOKUP($C75,'pp port max capa'!$A$1:$Q$500,6,0),0)</f>
        <v>5.1239454176344079</v>
      </c>
      <c r="BD75" s="24">
        <f>IF(ISNUMBER(VLOOKUP($C75,'pp port max capa'!$A$1:$Q$500,7,0)),VLOOKUP($C75,'pp port max capa'!$A$1:$Q$500,7,0),0)</f>
        <v>5.1239454176344079</v>
      </c>
      <c r="BE75" s="24">
        <f>IF(ISNUMBER(VLOOKUP($C75,'pp port max capa'!$A$1:$Q$500,8,0)),VLOOKUP($C75,'pp port max capa'!$A$1:$Q$500,8,0),0)</f>
        <v>5.1239454176344079</v>
      </c>
      <c r="BF75" s="24">
        <f>IF(ISNUMBER(VLOOKUP($C75,'pp port max capa'!$A$1:$Q$500,9,0)),VLOOKUP($C75,'pp port max capa'!$A$1:$Q$500,9,0),0)</f>
        <v>5.1239454176344079</v>
      </c>
      <c r="BG75" s="24">
        <f>IF(ISNUMBER(VLOOKUP($C75,'pp port max capa'!$A$1:$Q$500,10,0)),VLOOKUP($C75,'pp port max capa'!$A$1:$Q$500,10,0),0)</f>
        <v>5.1239454176344079</v>
      </c>
      <c r="BH75" s="24">
        <f>IF(ISNUMBER(VLOOKUP($C75,'pp port max capa'!$A$1:$Q$500,11,0)),VLOOKUP($C75,'pp port max capa'!$A$1:$Q$500,11,0),0)</f>
        <v>5.1239454176344079</v>
      </c>
      <c r="BI75" s="24">
        <f>IF(ISNUMBER(VLOOKUP($C75,'pp port max capa'!$A$1:$Q$500,12,0)),VLOOKUP($C75,'pp port max capa'!$A$1:$Q$500,12,0),0)</f>
        <v>5.1239454176344079</v>
      </c>
      <c r="BJ75" s="24">
        <f>IF(ISNUMBER(VLOOKUP($C75,'pp port max capa'!$A$1:$Q$500,13,0)),VLOOKUP($C75,'pp port max capa'!$A$1:$Q$500,13,0),0)</f>
        <v>5.1239454176344079</v>
      </c>
      <c r="BK75" s="24">
        <f>IF(ISNUMBER(VLOOKUP($C75,'pp port max capa'!$A$1:$Q$500,14,0)),VLOOKUP($C75,'pp port max capa'!$A$1:$Q$500,14,0),0)</f>
        <v>5.1239454176344079</v>
      </c>
      <c r="BL75" s="24">
        <f>IF(ISNUMBER(VLOOKUP($C75,'pp port max capa'!$A$1:$Q$500,15,0)),VLOOKUP($C75,'pp port max capa'!$A$1:$Q$500,15,0),0)</f>
        <v>5.1239454176344079</v>
      </c>
      <c r="BM75" s="24">
        <f>IF(ISNUMBER(VLOOKUP($C75,'pp port max capa'!$A$1:$Q$500,16,0)),VLOOKUP($C75,'pp port max capa'!$A$1:$Q$500,16,0),0)</f>
        <v>5.1239454176344079</v>
      </c>
      <c r="BN75" s="24">
        <f>IF(ISNUMBER(VLOOKUP($C75,'pp port max capa'!$A$1:$Q$500,17,0)),VLOOKUP($C75,'pp port max capa'!$A$1:$Q$500,17,0),0)</f>
        <v>5.1239454176344079</v>
      </c>
      <c r="BO75" s="22">
        <f>IF(ISNUMBER(VLOOKUP($C75,'stpl port max capa'!$A$1:$Q$500,2,0)),VLOOKUP($C75,'stpl port max capa'!$A$1:$Q$500,2,0),0)</f>
        <v>0</v>
      </c>
      <c r="BP75" s="22">
        <f>IF(ISNUMBER(VLOOKUP($C75,'stpl port max capa'!$A$1:$Q$500,3,0)),VLOOKUP($C75,'stpl port max capa'!$A$1:$Q$500,3,0),0)</f>
        <v>0</v>
      </c>
      <c r="BQ75" s="22">
        <f>IF(ISNUMBER(VLOOKUP($C75,'stpl port max capa'!$A$1:$Q$500,4,0)),VLOOKUP($C75,'stpl port max capa'!$A$1:$Q$500,4,0),0)</f>
        <v>0</v>
      </c>
      <c r="BR75" s="22">
        <f>IF(ISNUMBER(VLOOKUP($C75,'stpl port max capa'!$A$1:$Q$500,5,0)),VLOOKUP($C75,'stpl port max capa'!$A$1:$Q$500,5,0),0)</f>
        <v>0</v>
      </c>
      <c r="BS75" s="22">
        <f>IF(ISNUMBER(VLOOKUP($C75,'stpl port max capa'!$A$1:$Q$500,6,0)),VLOOKUP($C75,'stpl port max capa'!$A$1:$Q$500,6,0),0)</f>
        <v>0</v>
      </c>
      <c r="BT75" s="22">
        <f>IF(ISNUMBER(VLOOKUP($C75,'stpl port max capa'!$A$1:$Q$500,7,0)),VLOOKUP($C75,'stpl port max capa'!$A$1:$Q$500,7,0),0)</f>
        <v>0</v>
      </c>
      <c r="BU75" s="22">
        <f>IF(ISNUMBER(VLOOKUP($C75,'stpl port max capa'!$A$1:$Q$500,8,0)),VLOOKUP($C75,'stpl port max capa'!$A$1:$Q$500,8,0),0)</f>
        <v>0</v>
      </c>
      <c r="BV75" s="22">
        <f>IF(ISNUMBER(VLOOKUP($C75,'stpl port max capa'!$A$1:$Q$500,9,0)),VLOOKUP($C75,'stpl port max capa'!$A$1:$Q$500,9,0),0)</f>
        <v>0</v>
      </c>
      <c r="BW75" s="22">
        <f>IF(ISNUMBER(VLOOKUP($C75,'stpl port max capa'!$A$1:$Q$500,10,0)),VLOOKUP($C75,'stpl port max capa'!$A$1:$Q$500,10,0),0)</f>
        <v>0</v>
      </c>
      <c r="BX75" s="22">
        <f>IF(ISNUMBER(VLOOKUP($C75,'stpl port max capa'!$A$1:$Q$500,11,0)),VLOOKUP($C75,'stpl port max capa'!$A$1:$Q$500,11,0),0)</f>
        <v>0</v>
      </c>
      <c r="BY75" s="22">
        <f>IF(ISNUMBER(VLOOKUP($C75,'stpl port max capa'!$A$1:$Q$500,12,0)),VLOOKUP($C75,'stpl port max capa'!$A$1:$Q$500,12,0),0)</f>
        <v>0</v>
      </c>
      <c r="BZ75" s="22">
        <f>IF(ISNUMBER(VLOOKUP($C75,'stpl port max capa'!$A$1:$Q$500,13,0)),VLOOKUP($C75,'stpl port max capa'!$A$1:$Q$500,13,0),0)</f>
        <v>0</v>
      </c>
      <c r="CA75" s="22">
        <f>IF(ISNUMBER(VLOOKUP($C75,'stpl port max capa'!$A$1:$Q$500,14,0)),VLOOKUP($C75,'stpl port max capa'!$A$1:$Q$500,14,0),0)</f>
        <v>0</v>
      </c>
      <c r="CB75" s="22">
        <f>IF(ISNUMBER(VLOOKUP($C75,'stpl port max capa'!$A$1:$Q$500,15,0)),VLOOKUP($C75,'stpl port max capa'!$A$1:$Q$500,15,0),0)</f>
        <v>0</v>
      </c>
      <c r="CC75" s="22">
        <f>IF(ISNUMBER(VLOOKUP($C75,'stpl port max capa'!$A$1:$Q$500,16,0)),VLOOKUP($C75,'stpl port max capa'!$A$1:$Q$500,16,0),0)</f>
        <v>0</v>
      </c>
      <c r="CD75" s="22">
        <f>IF(ISNUMBER(VLOOKUP($C75,'stpl port max capa'!$A$1:$Q$500,17,0)),VLOOKUP($C75,'stpl port max capa'!$A$1:$Q$500,17,0),0)</f>
        <v>0</v>
      </c>
    </row>
    <row r="76" spans="1:82" customFormat="1">
      <c r="A76">
        <v>77</v>
      </c>
      <c r="B76" t="s">
        <v>229</v>
      </c>
      <c r="C76" t="s">
        <v>230</v>
      </c>
      <c r="D76" s="15" t="s">
        <v>1231</v>
      </c>
      <c r="E76" s="15">
        <f t="shared" si="20"/>
        <v>1</v>
      </c>
      <c r="F76" s="16" t="s">
        <v>2972</v>
      </c>
      <c r="G76" t="s">
        <v>972</v>
      </c>
      <c r="H76" t="s">
        <v>975</v>
      </c>
      <c r="I76" t="s">
        <v>2943</v>
      </c>
      <c r="J76" t="s">
        <v>231</v>
      </c>
      <c r="K76" s="1">
        <v>23.334528725874101</v>
      </c>
      <c r="L76" s="1">
        <v>116.73515637685</v>
      </c>
      <c r="M76" s="1" t="str">
        <f>VLOOKUP($F76,'[1]capi for highway network'!$D$1:$L$36,3,0)</f>
        <v>capi Guangdong</v>
      </c>
      <c r="N76" s="1">
        <f>VLOOKUP($F76,'[1]capi for highway network'!$D$1:$L$36,7,0)</f>
        <v>23.129110000000001</v>
      </c>
      <c r="O76" s="1">
        <f>VLOOKUP($F76,'[1]capi for highway network'!$D$1:$L$36,8,0)</f>
        <v>113.264385</v>
      </c>
      <c r="P76" s="13">
        <f t="shared" si="21"/>
        <v>5.7895819220430109</v>
      </c>
      <c r="Q76" s="13">
        <f t="shared" si="22"/>
        <v>5.7895819220430109</v>
      </c>
      <c r="R76" s="13">
        <f t="shared" si="23"/>
        <v>5.7895819220430109</v>
      </c>
      <c r="S76" s="13">
        <f t="shared" si="24"/>
        <v>5.7895819220430109</v>
      </c>
      <c r="T76" s="13">
        <f t="shared" si="25"/>
        <v>5.7895819220430109</v>
      </c>
      <c r="U76" s="13">
        <f t="shared" si="26"/>
        <v>5.7895819220430109</v>
      </c>
      <c r="V76" s="13">
        <f t="shared" si="27"/>
        <v>5.7895819220430109</v>
      </c>
      <c r="W76" s="13">
        <f t="shared" si="28"/>
        <v>5.7895819220430109</v>
      </c>
      <c r="X76" s="13">
        <f t="shared" si="29"/>
        <v>5.7895819220430109</v>
      </c>
      <c r="Y76" s="13">
        <f t="shared" si="30"/>
        <v>5.7895819220430109</v>
      </c>
      <c r="Z76" s="13">
        <f t="shared" si="31"/>
        <v>5.7895819220430109</v>
      </c>
      <c r="AA76" s="13">
        <f t="shared" si="32"/>
        <v>2.8242159999999998</v>
      </c>
      <c r="AB76" s="13">
        <f t="shared" si="33"/>
        <v>2.8242159999999998</v>
      </c>
      <c r="AC76" s="13">
        <f t="shared" si="34"/>
        <v>2.8242159999999998</v>
      </c>
      <c r="AD76" s="13">
        <f t="shared" si="35"/>
        <v>2.8242159999999998</v>
      </c>
      <c r="AE76" s="13">
        <f t="shared" si="36"/>
        <v>2.8242159999999998</v>
      </c>
      <c r="AF76">
        <f t="shared" si="19"/>
        <v>1</v>
      </c>
      <c r="AI76" s="26">
        <f>IF(ISNUMBER(VLOOKUP($B76,'kpler max capa'!$A$1:$Q$263,2,0)),VLOOKUP($B76,'kpler max capa'!$A$1:$Q$263,2,0),0)</f>
        <v>1.859272</v>
      </c>
      <c r="AJ76" s="26">
        <f>IF(ISNUMBER(VLOOKUP($B76,'kpler max capa'!$A$1:$Q$263,3,0)),VLOOKUP($B76,'kpler max capa'!$A$1:$Q$263,3,0),0)</f>
        <v>1.859272</v>
      </c>
      <c r="AK76" s="26">
        <f>IF(ISNUMBER(VLOOKUP($B76,'kpler max capa'!$A$1:$Q$263,4,0)),VLOOKUP($B76,'kpler max capa'!$A$1:$Q$263,4,0),0)</f>
        <v>1.859272</v>
      </c>
      <c r="AL76" s="26">
        <f>IF(ISNUMBER(VLOOKUP($B76,'kpler max capa'!$A$1:$Q$263,5,0)),VLOOKUP($B76,'kpler max capa'!$A$1:$Q$263,5,0),0)</f>
        <v>2.455492</v>
      </c>
      <c r="AM76" s="26">
        <f>IF(ISNUMBER(VLOOKUP($B76,'kpler max capa'!$A$1:$Q$263,6,0)),VLOOKUP($B76,'kpler max capa'!$A$1:$Q$263,6,0),0)</f>
        <v>2.455492</v>
      </c>
      <c r="AN76" s="26">
        <f>IF(ISNUMBER(VLOOKUP($B76,'kpler max capa'!$A$1:$Q$263,7,0)),VLOOKUP($B76,'kpler max capa'!$A$1:$Q$263,7,0),0)</f>
        <v>2.8242159999999998</v>
      </c>
      <c r="AO76" s="26">
        <f>IF(ISNUMBER(VLOOKUP($B76,'kpler max capa'!$A$1:$Q$263,8,0)),VLOOKUP($B76,'kpler max capa'!$A$1:$Q$263,8,0),0)</f>
        <v>2.8242159999999998</v>
      </c>
      <c r="AP76" s="26">
        <f>IF(ISNUMBER(VLOOKUP($B76,'kpler max capa'!$A$1:$Q$263,8,0)),VLOOKUP($B76,'kpler max capa'!$A$1:$Q$263,9,0),0)</f>
        <v>2.8242159999999998</v>
      </c>
      <c r="AQ76" s="26">
        <f>IF(ISNUMBER(VLOOKUP($B76,'kpler max capa'!$A$1:$Q$263,8,0)),VLOOKUP($B76,'kpler max capa'!$A$1:$Q$263,10,0),0)</f>
        <v>2.8242159999999998</v>
      </c>
      <c r="AR76" s="26">
        <f>IF(ISNUMBER(VLOOKUP($B76,'kpler max capa'!$A$1:$Q$263,8,0)),VLOOKUP($B76,'kpler max capa'!$A$1:$Q$263,11,0),0)</f>
        <v>2.8242159999999998</v>
      </c>
      <c r="AS76" s="26">
        <f>IF(ISNUMBER(VLOOKUP($B76,'kpler max capa'!$A$1:$Q$263,9,0)),VLOOKUP($B76,'kpler max capa'!$A$1:$Q$263,12,0),0)</f>
        <v>2.8242159999999998</v>
      </c>
      <c r="AT76" s="26">
        <f>IF(ISNUMBER(VLOOKUP($B76,'kpler max capa'!$A$1:$Q$263,9,0)),VLOOKUP($B76,'kpler max capa'!$A$1:$Q$263,13,0),0)</f>
        <v>2.8242159999999998</v>
      </c>
      <c r="AU76" s="26">
        <f>IF(ISNUMBER(VLOOKUP($B76,'kpler max capa'!$A$1:$Q$263,9,0)),VLOOKUP($B76,'kpler max capa'!$A$1:$Q$263,14,0),0)</f>
        <v>2.8242159999999998</v>
      </c>
      <c r="AV76" s="26">
        <f>IF(ISNUMBER(VLOOKUP($B76,'kpler max capa'!$A$1:$Q$263,9,0)),VLOOKUP($B76,'kpler max capa'!$A$1:$Q$263,15,0),0)</f>
        <v>2.8242159999999998</v>
      </c>
      <c r="AW76" s="26">
        <f>IF(ISNUMBER(VLOOKUP($B76,'kpler max capa'!$A$1:$Q$263,9,0)),VLOOKUP($B76,'kpler max capa'!$A$1:$Q$263,16,0),0)</f>
        <v>2.8242159999999998</v>
      </c>
      <c r="AX76" s="26">
        <f>IF(ISNUMBER(VLOOKUP($B76,'kpler max capa'!$A$1:$Q$263,10,0)),VLOOKUP($B76,'kpler max capa'!$A$1:$Q$263,17,0),0)</f>
        <v>2.8242159999999998</v>
      </c>
      <c r="AY76" s="24">
        <f>IF(ISNUMBER(VLOOKUP($C76,'pp port max capa'!$A$1:$Q$500,2,0)),VLOOKUP($C76,'pp port max capa'!$A$1:$Q$500,2,0),0)</f>
        <v>5.7895819220430109</v>
      </c>
      <c r="AZ76" s="24">
        <f>IF(ISNUMBER(VLOOKUP($C76,'pp port max capa'!$A$1:$Q$500,3,0)),VLOOKUP($C76,'pp port max capa'!$A$1:$Q$500,3,0),0)</f>
        <v>5.7895819220430109</v>
      </c>
      <c r="BA76" s="24">
        <f>IF(ISNUMBER(VLOOKUP($C76,'pp port max capa'!$A$1:$Q$500,4,0)),VLOOKUP($C76,'pp port max capa'!$A$1:$Q$500,4,0),0)</f>
        <v>5.7895819220430109</v>
      </c>
      <c r="BB76" s="24">
        <f>IF(ISNUMBER(VLOOKUP($C76,'pp port max capa'!$A$1:$Q$500,5,0)),VLOOKUP($C76,'pp port max capa'!$A$1:$Q$500,5,0),0)</f>
        <v>5.7895819220430109</v>
      </c>
      <c r="BC76" s="24">
        <f>IF(ISNUMBER(VLOOKUP($C76,'pp port max capa'!$A$1:$Q$500,6,0)),VLOOKUP($C76,'pp port max capa'!$A$1:$Q$500,6,0),0)</f>
        <v>5.7895819220430109</v>
      </c>
      <c r="BD76" s="24">
        <f>IF(ISNUMBER(VLOOKUP($C76,'pp port max capa'!$A$1:$Q$500,7,0)),VLOOKUP($C76,'pp port max capa'!$A$1:$Q$500,7,0),0)</f>
        <v>5.7895819220430109</v>
      </c>
      <c r="BE76" s="24">
        <f>IF(ISNUMBER(VLOOKUP($C76,'pp port max capa'!$A$1:$Q$500,8,0)),VLOOKUP($C76,'pp port max capa'!$A$1:$Q$500,8,0),0)</f>
        <v>5.7895819220430109</v>
      </c>
      <c r="BF76" s="24">
        <f>IF(ISNUMBER(VLOOKUP($C76,'pp port max capa'!$A$1:$Q$500,9,0)),VLOOKUP($C76,'pp port max capa'!$A$1:$Q$500,9,0),0)</f>
        <v>5.7895819220430109</v>
      </c>
      <c r="BG76" s="24">
        <f>IF(ISNUMBER(VLOOKUP($C76,'pp port max capa'!$A$1:$Q$500,10,0)),VLOOKUP($C76,'pp port max capa'!$A$1:$Q$500,10,0),0)</f>
        <v>5.7895819220430109</v>
      </c>
      <c r="BH76" s="24">
        <f>IF(ISNUMBER(VLOOKUP($C76,'pp port max capa'!$A$1:$Q$500,11,0)),VLOOKUP($C76,'pp port max capa'!$A$1:$Q$500,11,0),0)</f>
        <v>5.7895819220430109</v>
      </c>
      <c r="BI76" s="24">
        <f>IF(ISNUMBER(VLOOKUP($C76,'pp port max capa'!$A$1:$Q$500,12,0)),VLOOKUP($C76,'pp port max capa'!$A$1:$Q$500,12,0),0)</f>
        <v>5.7895819220430109</v>
      </c>
      <c r="BJ76" s="24">
        <f>IF(ISNUMBER(VLOOKUP($C76,'pp port max capa'!$A$1:$Q$500,13,0)),VLOOKUP($C76,'pp port max capa'!$A$1:$Q$500,13,0),0)</f>
        <v>2.6044038332258062</v>
      </c>
      <c r="BK76" s="24">
        <f>IF(ISNUMBER(VLOOKUP($C76,'pp port max capa'!$A$1:$Q$500,14,0)),VLOOKUP($C76,'pp port max capa'!$A$1:$Q$500,14,0),0)</f>
        <v>2.6044038332258062</v>
      </c>
      <c r="BL76" s="24">
        <f>IF(ISNUMBER(VLOOKUP($C76,'pp port max capa'!$A$1:$Q$500,15,0)),VLOOKUP($C76,'pp port max capa'!$A$1:$Q$500,15,0),0)</f>
        <v>2.6044038332258062</v>
      </c>
      <c r="BM76" s="24">
        <f>IF(ISNUMBER(VLOOKUP($C76,'pp port max capa'!$A$1:$Q$500,16,0)),VLOOKUP($C76,'pp port max capa'!$A$1:$Q$500,16,0),0)</f>
        <v>2.6044038332258062</v>
      </c>
      <c r="BN76" s="24">
        <f>IF(ISNUMBER(VLOOKUP($C76,'pp port max capa'!$A$1:$Q$500,17,0)),VLOOKUP($C76,'pp port max capa'!$A$1:$Q$500,17,0),0)</f>
        <v>2.6044038332258062</v>
      </c>
      <c r="BO76" s="22">
        <f>IF(ISNUMBER(VLOOKUP($C76,'stpl port max capa'!$A$1:$Q$500,2,0)),VLOOKUP($C76,'stpl port max capa'!$A$1:$Q$500,2,0),0)</f>
        <v>0</v>
      </c>
      <c r="BP76" s="22">
        <f>IF(ISNUMBER(VLOOKUP($C76,'stpl port max capa'!$A$1:$Q$500,3,0)),VLOOKUP($C76,'stpl port max capa'!$A$1:$Q$500,3,0),0)</f>
        <v>0</v>
      </c>
      <c r="BQ76" s="22">
        <f>IF(ISNUMBER(VLOOKUP($C76,'stpl port max capa'!$A$1:$Q$500,4,0)),VLOOKUP($C76,'stpl port max capa'!$A$1:$Q$500,4,0),0)</f>
        <v>0</v>
      </c>
      <c r="BR76" s="22">
        <f>IF(ISNUMBER(VLOOKUP($C76,'stpl port max capa'!$A$1:$Q$500,5,0)),VLOOKUP($C76,'stpl port max capa'!$A$1:$Q$500,5,0),0)</f>
        <v>0</v>
      </c>
      <c r="BS76" s="22">
        <f>IF(ISNUMBER(VLOOKUP($C76,'stpl port max capa'!$A$1:$Q$500,6,0)),VLOOKUP($C76,'stpl port max capa'!$A$1:$Q$500,6,0),0)</f>
        <v>0</v>
      </c>
      <c r="BT76" s="22">
        <f>IF(ISNUMBER(VLOOKUP($C76,'stpl port max capa'!$A$1:$Q$500,7,0)),VLOOKUP($C76,'stpl port max capa'!$A$1:$Q$500,7,0),0)</f>
        <v>0</v>
      </c>
      <c r="BU76" s="22">
        <f>IF(ISNUMBER(VLOOKUP($C76,'stpl port max capa'!$A$1:$Q$500,8,0)),VLOOKUP($C76,'stpl port max capa'!$A$1:$Q$500,8,0),0)</f>
        <v>0</v>
      </c>
      <c r="BV76" s="22">
        <f>IF(ISNUMBER(VLOOKUP($C76,'stpl port max capa'!$A$1:$Q$500,9,0)),VLOOKUP($C76,'stpl port max capa'!$A$1:$Q$500,9,0),0)</f>
        <v>0</v>
      </c>
      <c r="BW76" s="22">
        <f>IF(ISNUMBER(VLOOKUP($C76,'stpl port max capa'!$A$1:$Q$500,10,0)),VLOOKUP($C76,'stpl port max capa'!$A$1:$Q$500,10,0),0)</f>
        <v>0</v>
      </c>
      <c r="BX76" s="22">
        <f>IF(ISNUMBER(VLOOKUP($C76,'stpl port max capa'!$A$1:$Q$500,11,0)),VLOOKUP($C76,'stpl port max capa'!$A$1:$Q$500,11,0),0)</f>
        <v>0</v>
      </c>
      <c r="BY76" s="22">
        <f>IF(ISNUMBER(VLOOKUP($C76,'stpl port max capa'!$A$1:$Q$500,12,0)),VLOOKUP($C76,'stpl port max capa'!$A$1:$Q$500,12,0),0)</f>
        <v>0</v>
      </c>
      <c r="BZ76" s="22">
        <f>IF(ISNUMBER(VLOOKUP($C76,'stpl port max capa'!$A$1:$Q$500,13,0)),VLOOKUP($C76,'stpl port max capa'!$A$1:$Q$500,13,0),0)</f>
        <v>0</v>
      </c>
      <c r="CA76" s="22">
        <f>IF(ISNUMBER(VLOOKUP($C76,'stpl port max capa'!$A$1:$Q$500,14,0)),VLOOKUP($C76,'stpl port max capa'!$A$1:$Q$500,14,0),0)</f>
        <v>0</v>
      </c>
      <c r="CB76" s="22">
        <f>IF(ISNUMBER(VLOOKUP($C76,'stpl port max capa'!$A$1:$Q$500,15,0)),VLOOKUP($C76,'stpl port max capa'!$A$1:$Q$500,15,0),0)</f>
        <v>0</v>
      </c>
      <c r="CC76" s="22">
        <f>IF(ISNUMBER(VLOOKUP($C76,'stpl port max capa'!$A$1:$Q$500,16,0)),VLOOKUP($C76,'stpl port max capa'!$A$1:$Q$500,16,0),0)</f>
        <v>0</v>
      </c>
      <c r="CD76" s="22">
        <f>IF(ISNUMBER(VLOOKUP($C76,'stpl port max capa'!$A$1:$Q$500,17,0)),VLOOKUP($C76,'stpl port max capa'!$A$1:$Q$500,17,0),0)</f>
        <v>0</v>
      </c>
    </row>
    <row r="77" spans="1:82" customFormat="1">
      <c r="A77">
        <v>78</v>
      </c>
      <c r="B77" t="s">
        <v>232</v>
      </c>
      <c r="C77" t="s">
        <v>233</v>
      </c>
      <c r="D77" s="15" t="s">
        <v>1232</v>
      </c>
      <c r="E77" s="15">
        <f t="shared" si="20"/>
        <v>1</v>
      </c>
      <c r="F77" s="16" t="s">
        <v>2977</v>
      </c>
      <c r="G77" t="s">
        <v>972</v>
      </c>
      <c r="H77" t="s">
        <v>975</v>
      </c>
      <c r="I77" t="s">
        <v>2943</v>
      </c>
      <c r="J77" t="s">
        <v>234</v>
      </c>
      <c r="K77" s="1">
        <v>31.6658175722023</v>
      </c>
      <c r="L77" s="1">
        <v>121.186164814248</v>
      </c>
      <c r="M77" s="1" t="str">
        <f>VLOOKUP($F77,'[1]capi for highway network'!$D$1:$L$36,3,0)</f>
        <v>capi Jiangsu</v>
      </c>
      <c r="N77" s="1">
        <f>VLOOKUP($F77,'[1]capi for highway network'!$D$1:$L$36,7,0)</f>
        <v>32.060254999999998</v>
      </c>
      <c r="O77" s="1">
        <f>VLOOKUP($F77,'[1]capi for highway network'!$D$1:$L$36,8,0)</f>
        <v>118.79687699999999</v>
      </c>
      <c r="P77" s="13">
        <f t="shared" si="21"/>
        <v>8.8667713445125447</v>
      </c>
      <c r="Q77" s="13">
        <f t="shared" si="22"/>
        <v>8.8667713445125447</v>
      </c>
      <c r="R77" s="13">
        <f t="shared" si="23"/>
        <v>8.8667713445125447</v>
      </c>
      <c r="S77" s="13">
        <f t="shared" si="24"/>
        <v>8.8667713445125447</v>
      </c>
      <c r="T77" s="13">
        <f t="shared" si="25"/>
        <v>8.8667713445125447</v>
      </c>
      <c r="U77" s="13">
        <f t="shared" si="26"/>
        <v>8.8667713445125447</v>
      </c>
      <c r="V77" s="13">
        <f t="shared" si="27"/>
        <v>8.8667713445125447</v>
      </c>
      <c r="W77" s="13">
        <f t="shared" si="28"/>
        <v>8.8667713445125447</v>
      </c>
      <c r="X77" s="13">
        <f t="shared" si="29"/>
        <v>8.8667713445125447</v>
      </c>
      <c r="Y77" s="13">
        <f t="shared" si="30"/>
        <v>8.8667713445125447</v>
      </c>
      <c r="Z77" s="13">
        <f t="shared" si="31"/>
        <v>8.8667713445125447</v>
      </c>
      <c r="AA77" s="13">
        <f t="shared" si="32"/>
        <v>8.8667713445125447</v>
      </c>
      <c r="AB77" s="13">
        <f t="shared" si="33"/>
        <v>8.8667713445125447</v>
      </c>
      <c r="AC77" s="13">
        <f t="shared" si="34"/>
        <v>8.8667713445125447</v>
      </c>
      <c r="AD77" s="13">
        <f t="shared" si="35"/>
        <v>8.8667713445125447</v>
      </c>
      <c r="AE77" s="13">
        <f t="shared" si="36"/>
        <v>5.4692480497741931</v>
      </c>
      <c r="AF77">
        <f t="shared" si="19"/>
        <v>1</v>
      </c>
      <c r="AI77" s="26">
        <f>IF(ISNUMBER(VLOOKUP($B77,'kpler max capa'!$A$1:$Q$263,2,0)),VLOOKUP($B77,'kpler max capa'!$A$1:$Q$263,2,0),0)</f>
        <v>4.5823999999999998</v>
      </c>
      <c r="AJ77" s="26">
        <f>IF(ISNUMBER(VLOOKUP($B77,'kpler max capa'!$A$1:$Q$263,3,0)),VLOOKUP($B77,'kpler max capa'!$A$1:$Q$263,3,0),0)</f>
        <v>4.5823999999999998</v>
      </c>
      <c r="AK77" s="26">
        <f>IF(ISNUMBER(VLOOKUP($B77,'kpler max capa'!$A$1:$Q$263,4,0)),VLOOKUP($B77,'kpler max capa'!$A$1:$Q$263,4,0),0)</f>
        <v>4.5823999999999998</v>
      </c>
      <c r="AL77" s="26">
        <f>IF(ISNUMBER(VLOOKUP($B77,'kpler max capa'!$A$1:$Q$263,5,0)),VLOOKUP($B77,'kpler max capa'!$A$1:$Q$263,5,0),0)</f>
        <v>5.3016759999999996</v>
      </c>
      <c r="AM77" s="26">
        <f>IF(ISNUMBER(VLOOKUP($B77,'kpler max capa'!$A$1:$Q$263,6,0)),VLOOKUP($B77,'kpler max capa'!$A$1:$Q$263,6,0),0)</f>
        <v>5.3016759999999996</v>
      </c>
      <c r="AN77" s="26">
        <f>IF(ISNUMBER(VLOOKUP($B77,'kpler max capa'!$A$1:$Q$263,7,0)),VLOOKUP($B77,'kpler max capa'!$A$1:$Q$263,7,0),0)</f>
        <v>5.3016759999999996</v>
      </c>
      <c r="AO77" s="26">
        <f>IF(ISNUMBER(VLOOKUP($B77,'kpler max capa'!$A$1:$Q$263,8,0)),VLOOKUP($B77,'kpler max capa'!$A$1:$Q$263,8,0),0)</f>
        <v>5.3016759999999996</v>
      </c>
      <c r="AP77" s="26">
        <f>IF(ISNUMBER(VLOOKUP($B77,'kpler max capa'!$A$1:$Q$263,8,0)),VLOOKUP($B77,'kpler max capa'!$A$1:$Q$263,9,0),0)</f>
        <v>5.3016759999999996</v>
      </c>
      <c r="AQ77" s="26">
        <f>IF(ISNUMBER(VLOOKUP($B77,'kpler max capa'!$A$1:$Q$263,8,0)),VLOOKUP($B77,'kpler max capa'!$A$1:$Q$263,10,0),0)</f>
        <v>5.3016759999999996</v>
      </c>
      <c r="AR77" s="26">
        <f>IF(ISNUMBER(VLOOKUP($B77,'kpler max capa'!$A$1:$Q$263,8,0)),VLOOKUP($B77,'kpler max capa'!$A$1:$Q$263,11,0),0)</f>
        <v>5.3016759999999996</v>
      </c>
      <c r="AS77" s="26">
        <f>IF(ISNUMBER(VLOOKUP($B77,'kpler max capa'!$A$1:$Q$263,9,0)),VLOOKUP($B77,'kpler max capa'!$A$1:$Q$263,12,0),0)</f>
        <v>5.3016759999999996</v>
      </c>
      <c r="AT77" s="26">
        <f>IF(ISNUMBER(VLOOKUP($B77,'kpler max capa'!$A$1:$Q$263,9,0)),VLOOKUP($B77,'kpler max capa'!$A$1:$Q$263,13,0),0)</f>
        <v>5.3016759999999996</v>
      </c>
      <c r="AU77" s="26">
        <f>IF(ISNUMBER(VLOOKUP($B77,'kpler max capa'!$A$1:$Q$263,9,0)),VLOOKUP($B77,'kpler max capa'!$A$1:$Q$263,14,0),0)</f>
        <v>5.3016759999999996</v>
      </c>
      <c r="AV77" s="26">
        <f>IF(ISNUMBER(VLOOKUP($B77,'kpler max capa'!$A$1:$Q$263,9,0)),VLOOKUP($B77,'kpler max capa'!$A$1:$Q$263,15,0),0)</f>
        <v>5.3016759999999996</v>
      </c>
      <c r="AW77" s="26">
        <f>IF(ISNUMBER(VLOOKUP($B77,'kpler max capa'!$A$1:$Q$263,9,0)),VLOOKUP($B77,'kpler max capa'!$A$1:$Q$263,16,0),0)</f>
        <v>5.3016759999999996</v>
      </c>
      <c r="AX77" s="26">
        <f>IF(ISNUMBER(VLOOKUP($B77,'kpler max capa'!$A$1:$Q$263,10,0)),VLOOKUP($B77,'kpler max capa'!$A$1:$Q$263,17,0),0)</f>
        <v>5.3016759999999996</v>
      </c>
      <c r="AY77" s="24">
        <f>IF(ISNUMBER(VLOOKUP($C77,'pp port max capa'!$A$1:$Q$500,2,0)),VLOOKUP($C77,'pp port max capa'!$A$1:$Q$500,2,0),0)</f>
        <v>8.8667713445125447</v>
      </c>
      <c r="AZ77" s="24">
        <f>IF(ISNUMBER(VLOOKUP($C77,'pp port max capa'!$A$1:$Q$500,3,0)),VLOOKUP($C77,'pp port max capa'!$A$1:$Q$500,3,0),0)</f>
        <v>8.8667713445125447</v>
      </c>
      <c r="BA77" s="24">
        <f>IF(ISNUMBER(VLOOKUP($C77,'pp port max capa'!$A$1:$Q$500,4,0)),VLOOKUP($C77,'pp port max capa'!$A$1:$Q$500,4,0),0)</f>
        <v>8.8667713445125447</v>
      </c>
      <c r="BB77" s="24">
        <f>IF(ISNUMBER(VLOOKUP($C77,'pp port max capa'!$A$1:$Q$500,5,0)),VLOOKUP($C77,'pp port max capa'!$A$1:$Q$500,5,0),0)</f>
        <v>8.8667713445125447</v>
      </c>
      <c r="BC77" s="24">
        <f>IF(ISNUMBER(VLOOKUP($C77,'pp port max capa'!$A$1:$Q$500,6,0)),VLOOKUP($C77,'pp port max capa'!$A$1:$Q$500,6,0),0)</f>
        <v>8.8667713445125447</v>
      </c>
      <c r="BD77" s="24">
        <f>IF(ISNUMBER(VLOOKUP($C77,'pp port max capa'!$A$1:$Q$500,7,0)),VLOOKUP($C77,'pp port max capa'!$A$1:$Q$500,7,0),0)</f>
        <v>8.8667713445125447</v>
      </c>
      <c r="BE77" s="24">
        <f>IF(ISNUMBER(VLOOKUP($C77,'pp port max capa'!$A$1:$Q$500,8,0)),VLOOKUP($C77,'pp port max capa'!$A$1:$Q$500,8,0),0)</f>
        <v>8.8667713445125447</v>
      </c>
      <c r="BF77" s="24">
        <f>IF(ISNUMBER(VLOOKUP($C77,'pp port max capa'!$A$1:$Q$500,9,0)),VLOOKUP($C77,'pp port max capa'!$A$1:$Q$500,9,0),0)</f>
        <v>8.8667713445125447</v>
      </c>
      <c r="BG77" s="24">
        <f>IF(ISNUMBER(VLOOKUP($C77,'pp port max capa'!$A$1:$Q$500,10,0)),VLOOKUP($C77,'pp port max capa'!$A$1:$Q$500,10,0),0)</f>
        <v>8.8667713445125447</v>
      </c>
      <c r="BH77" s="24">
        <f>IF(ISNUMBER(VLOOKUP($C77,'pp port max capa'!$A$1:$Q$500,11,0)),VLOOKUP($C77,'pp port max capa'!$A$1:$Q$500,11,0),0)</f>
        <v>8.8667713445125447</v>
      </c>
      <c r="BI77" s="24">
        <f>IF(ISNUMBER(VLOOKUP($C77,'pp port max capa'!$A$1:$Q$500,12,0)),VLOOKUP($C77,'pp port max capa'!$A$1:$Q$500,12,0),0)</f>
        <v>8.8667713445125447</v>
      </c>
      <c r="BJ77" s="24">
        <f>IF(ISNUMBER(VLOOKUP($C77,'pp port max capa'!$A$1:$Q$500,13,0)),VLOOKUP($C77,'pp port max capa'!$A$1:$Q$500,13,0),0)</f>
        <v>8.8667713445125447</v>
      </c>
      <c r="BK77" s="24">
        <f>IF(ISNUMBER(VLOOKUP($C77,'pp port max capa'!$A$1:$Q$500,14,0)),VLOOKUP($C77,'pp port max capa'!$A$1:$Q$500,14,0),0)</f>
        <v>8.8667713445125447</v>
      </c>
      <c r="BL77" s="24">
        <f>IF(ISNUMBER(VLOOKUP($C77,'pp port max capa'!$A$1:$Q$500,15,0)),VLOOKUP($C77,'pp port max capa'!$A$1:$Q$500,15,0),0)</f>
        <v>8.8667713445125447</v>
      </c>
      <c r="BM77" s="24">
        <f>IF(ISNUMBER(VLOOKUP($C77,'pp port max capa'!$A$1:$Q$500,16,0)),VLOOKUP($C77,'pp port max capa'!$A$1:$Q$500,16,0),0)</f>
        <v>8.8667713445125447</v>
      </c>
      <c r="BN77" s="24">
        <f>IF(ISNUMBER(VLOOKUP($C77,'pp port max capa'!$A$1:$Q$500,17,0)),VLOOKUP($C77,'pp port max capa'!$A$1:$Q$500,17,0),0)</f>
        <v>5.4692480497741931</v>
      </c>
      <c r="BO77" s="22">
        <f>IF(ISNUMBER(VLOOKUP($C77,'stpl port max capa'!$A$1:$Q$500,2,0)),VLOOKUP($C77,'stpl port max capa'!$A$1:$Q$500,2,0),0)</f>
        <v>0</v>
      </c>
      <c r="BP77" s="22">
        <f>IF(ISNUMBER(VLOOKUP($C77,'stpl port max capa'!$A$1:$Q$500,3,0)),VLOOKUP($C77,'stpl port max capa'!$A$1:$Q$500,3,0),0)</f>
        <v>0</v>
      </c>
      <c r="BQ77" s="22">
        <f>IF(ISNUMBER(VLOOKUP($C77,'stpl port max capa'!$A$1:$Q$500,4,0)),VLOOKUP($C77,'stpl port max capa'!$A$1:$Q$500,4,0),0)</f>
        <v>0</v>
      </c>
      <c r="BR77" s="22">
        <f>IF(ISNUMBER(VLOOKUP($C77,'stpl port max capa'!$A$1:$Q$500,5,0)),VLOOKUP($C77,'stpl port max capa'!$A$1:$Q$500,5,0),0)</f>
        <v>0</v>
      </c>
      <c r="BS77" s="22">
        <f>IF(ISNUMBER(VLOOKUP($C77,'stpl port max capa'!$A$1:$Q$500,6,0)),VLOOKUP($C77,'stpl port max capa'!$A$1:$Q$500,6,0),0)</f>
        <v>0</v>
      </c>
      <c r="BT77" s="22">
        <f>IF(ISNUMBER(VLOOKUP($C77,'stpl port max capa'!$A$1:$Q$500,7,0)),VLOOKUP($C77,'stpl port max capa'!$A$1:$Q$500,7,0),0)</f>
        <v>0</v>
      </c>
      <c r="BU77" s="22">
        <f>IF(ISNUMBER(VLOOKUP($C77,'stpl port max capa'!$A$1:$Q$500,8,0)),VLOOKUP($C77,'stpl port max capa'!$A$1:$Q$500,8,0),0)</f>
        <v>0</v>
      </c>
      <c r="BV77" s="22">
        <f>IF(ISNUMBER(VLOOKUP($C77,'stpl port max capa'!$A$1:$Q$500,9,0)),VLOOKUP($C77,'stpl port max capa'!$A$1:$Q$500,9,0),0)</f>
        <v>0</v>
      </c>
      <c r="BW77" s="22">
        <f>IF(ISNUMBER(VLOOKUP($C77,'stpl port max capa'!$A$1:$Q$500,10,0)),VLOOKUP($C77,'stpl port max capa'!$A$1:$Q$500,10,0),0)</f>
        <v>0</v>
      </c>
      <c r="BX77" s="22">
        <f>IF(ISNUMBER(VLOOKUP($C77,'stpl port max capa'!$A$1:$Q$500,11,0)),VLOOKUP($C77,'stpl port max capa'!$A$1:$Q$500,11,0),0)</f>
        <v>0</v>
      </c>
      <c r="BY77" s="22">
        <f>IF(ISNUMBER(VLOOKUP($C77,'stpl port max capa'!$A$1:$Q$500,12,0)),VLOOKUP($C77,'stpl port max capa'!$A$1:$Q$500,12,0),0)</f>
        <v>0</v>
      </c>
      <c r="BZ77" s="22">
        <f>IF(ISNUMBER(VLOOKUP($C77,'stpl port max capa'!$A$1:$Q$500,13,0)),VLOOKUP($C77,'stpl port max capa'!$A$1:$Q$500,13,0),0)</f>
        <v>0</v>
      </c>
      <c r="CA77" s="22">
        <f>IF(ISNUMBER(VLOOKUP($C77,'stpl port max capa'!$A$1:$Q$500,14,0)),VLOOKUP($C77,'stpl port max capa'!$A$1:$Q$500,14,0),0)</f>
        <v>0</v>
      </c>
      <c r="CB77" s="22">
        <f>IF(ISNUMBER(VLOOKUP($C77,'stpl port max capa'!$A$1:$Q$500,15,0)),VLOOKUP($C77,'stpl port max capa'!$A$1:$Q$500,15,0),0)</f>
        <v>0</v>
      </c>
      <c r="CC77" s="22">
        <f>IF(ISNUMBER(VLOOKUP($C77,'stpl port max capa'!$A$1:$Q$500,16,0)),VLOOKUP($C77,'stpl port max capa'!$A$1:$Q$500,16,0),0)</f>
        <v>0</v>
      </c>
      <c r="CD77" s="22">
        <f>IF(ISNUMBER(VLOOKUP($C77,'stpl port max capa'!$A$1:$Q$500,17,0)),VLOOKUP($C77,'stpl port max capa'!$A$1:$Q$500,17,0),0)</f>
        <v>0</v>
      </c>
    </row>
    <row r="78" spans="1:82" customFormat="1">
      <c r="A78">
        <v>79</v>
      </c>
      <c r="B78" t="s">
        <v>235</v>
      </c>
      <c r="C78" t="s">
        <v>236</v>
      </c>
      <c r="D78" s="15" t="s">
        <v>1233</v>
      </c>
      <c r="E78" s="15">
        <f t="shared" si="20"/>
        <v>1</v>
      </c>
      <c r="F78" s="16" t="s">
        <v>2979</v>
      </c>
      <c r="G78" t="s">
        <v>972</v>
      </c>
      <c r="H78" t="s">
        <v>975</v>
      </c>
      <c r="I78" t="s">
        <v>2943</v>
      </c>
      <c r="J78" t="s">
        <v>237</v>
      </c>
      <c r="K78" s="1">
        <v>28.119215278245299</v>
      </c>
      <c r="L78" s="1">
        <v>121.135332521465</v>
      </c>
      <c r="M78" s="1" t="str">
        <f>VLOOKUP($F78,'[1]capi for highway network'!$D$1:$L$36,3,0)</f>
        <v>capi Zhejiang</v>
      </c>
      <c r="N78" s="1">
        <f>VLOOKUP($F78,'[1]capi for highway network'!$D$1:$L$36,7,0)</f>
        <v>30.274083999999998</v>
      </c>
      <c r="O78" s="1">
        <f>VLOOKUP($F78,'[1]capi for highway network'!$D$1:$L$36,8,0)</f>
        <v>120.15506999999999</v>
      </c>
      <c r="P78" s="13">
        <f t="shared" si="21"/>
        <v>17.933808961720427</v>
      </c>
      <c r="Q78" s="13">
        <f t="shared" si="22"/>
        <v>17.933808961720427</v>
      </c>
      <c r="R78" s="13">
        <f t="shared" si="23"/>
        <v>17.933808961720427</v>
      </c>
      <c r="S78" s="13">
        <f t="shared" si="24"/>
        <v>17.933808961720427</v>
      </c>
      <c r="T78" s="13">
        <f t="shared" si="25"/>
        <v>17.933808961720427</v>
      </c>
      <c r="U78" s="13">
        <f t="shared" si="26"/>
        <v>17.933808961720427</v>
      </c>
      <c r="V78" s="13">
        <f t="shared" si="27"/>
        <v>17.933808961720427</v>
      </c>
      <c r="W78" s="13">
        <f t="shared" si="28"/>
        <v>17.933808961720427</v>
      </c>
      <c r="X78" s="13">
        <f t="shared" si="29"/>
        <v>17.933808961720427</v>
      </c>
      <c r="Y78" s="13">
        <f t="shared" si="30"/>
        <v>17.933808961720427</v>
      </c>
      <c r="Z78" s="13">
        <f t="shared" si="31"/>
        <v>17.933808961720427</v>
      </c>
      <c r="AA78" s="13">
        <f t="shared" si="32"/>
        <v>17.933808961720427</v>
      </c>
      <c r="AB78" s="13">
        <f t="shared" si="33"/>
        <v>17.933808961720427</v>
      </c>
      <c r="AC78" s="13">
        <f t="shared" si="34"/>
        <v>17.933808961720427</v>
      </c>
      <c r="AD78" s="13">
        <f t="shared" si="35"/>
        <v>17.933808961720427</v>
      </c>
      <c r="AE78" s="13">
        <f t="shared" si="36"/>
        <v>17.933808961720427</v>
      </c>
      <c r="AF78">
        <f t="shared" si="19"/>
        <v>1</v>
      </c>
      <c r="AI78" s="26">
        <f>IF(ISNUMBER(VLOOKUP($B78,'kpler max capa'!$A$1:$Q$263,2,0)),VLOOKUP($B78,'kpler max capa'!$A$1:$Q$263,2,0),0)</f>
        <v>8.1825320000000001</v>
      </c>
      <c r="AJ78" s="26">
        <f>IF(ISNUMBER(VLOOKUP($B78,'kpler max capa'!$A$1:$Q$263,3,0)),VLOOKUP($B78,'kpler max capa'!$A$1:$Q$263,3,0),0)</f>
        <v>8.1825320000000001</v>
      </c>
      <c r="AK78" s="26">
        <f>IF(ISNUMBER(VLOOKUP($B78,'kpler max capa'!$A$1:$Q$263,4,0)),VLOOKUP($B78,'kpler max capa'!$A$1:$Q$263,4,0),0)</f>
        <v>8.1825320000000001</v>
      </c>
      <c r="AL78" s="26">
        <f>IF(ISNUMBER(VLOOKUP($B78,'kpler max capa'!$A$1:$Q$263,5,0)),VLOOKUP($B78,'kpler max capa'!$A$1:$Q$263,5,0),0)</f>
        <v>8.7906320000000004</v>
      </c>
      <c r="AM78" s="26">
        <f>IF(ISNUMBER(VLOOKUP($B78,'kpler max capa'!$A$1:$Q$263,6,0)),VLOOKUP($B78,'kpler max capa'!$A$1:$Q$263,6,0),0)</f>
        <v>8.7906320000000004</v>
      </c>
      <c r="AN78" s="26">
        <f>IF(ISNUMBER(VLOOKUP($B78,'kpler max capa'!$A$1:$Q$263,7,0)),VLOOKUP($B78,'kpler max capa'!$A$1:$Q$263,7,0),0)</f>
        <v>9.1424880000000002</v>
      </c>
      <c r="AO78" s="26">
        <f>IF(ISNUMBER(VLOOKUP($B78,'kpler max capa'!$A$1:$Q$263,8,0)),VLOOKUP($B78,'kpler max capa'!$A$1:$Q$263,8,0),0)</f>
        <v>9.1424880000000002</v>
      </c>
      <c r="AP78" s="26">
        <f>IF(ISNUMBER(VLOOKUP($B78,'kpler max capa'!$A$1:$Q$263,8,0)),VLOOKUP($B78,'kpler max capa'!$A$1:$Q$263,9,0),0)</f>
        <v>9.1424880000000002</v>
      </c>
      <c r="AQ78" s="26">
        <f>IF(ISNUMBER(VLOOKUP($B78,'kpler max capa'!$A$1:$Q$263,8,0)),VLOOKUP($B78,'kpler max capa'!$A$1:$Q$263,10,0),0)</f>
        <v>9.1424880000000002</v>
      </c>
      <c r="AR78" s="26">
        <f>IF(ISNUMBER(VLOOKUP($B78,'kpler max capa'!$A$1:$Q$263,8,0)),VLOOKUP($B78,'kpler max capa'!$A$1:$Q$263,11,0),0)</f>
        <v>9.1424880000000002</v>
      </c>
      <c r="AS78" s="26">
        <f>IF(ISNUMBER(VLOOKUP($B78,'kpler max capa'!$A$1:$Q$263,9,0)),VLOOKUP($B78,'kpler max capa'!$A$1:$Q$263,12,0),0)</f>
        <v>9.1424880000000002</v>
      </c>
      <c r="AT78" s="26">
        <f>IF(ISNUMBER(VLOOKUP($B78,'kpler max capa'!$A$1:$Q$263,9,0)),VLOOKUP($B78,'kpler max capa'!$A$1:$Q$263,13,0),0)</f>
        <v>9.1424880000000002</v>
      </c>
      <c r="AU78" s="26">
        <f>IF(ISNUMBER(VLOOKUP($B78,'kpler max capa'!$A$1:$Q$263,9,0)),VLOOKUP($B78,'kpler max capa'!$A$1:$Q$263,14,0),0)</f>
        <v>9.1424880000000002</v>
      </c>
      <c r="AV78" s="26">
        <f>IF(ISNUMBER(VLOOKUP($B78,'kpler max capa'!$A$1:$Q$263,9,0)),VLOOKUP($B78,'kpler max capa'!$A$1:$Q$263,15,0),0)</f>
        <v>9.1424880000000002</v>
      </c>
      <c r="AW78" s="26">
        <f>IF(ISNUMBER(VLOOKUP($B78,'kpler max capa'!$A$1:$Q$263,9,0)),VLOOKUP($B78,'kpler max capa'!$A$1:$Q$263,16,0),0)</f>
        <v>9.1424880000000002</v>
      </c>
      <c r="AX78" s="26">
        <f>IF(ISNUMBER(VLOOKUP($B78,'kpler max capa'!$A$1:$Q$263,10,0)),VLOOKUP($B78,'kpler max capa'!$A$1:$Q$263,17,0),0)</f>
        <v>9.1424880000000002</v>
      </c>
      <c r="AY78" s="24">
        <f>IF(ISNUMBER(VLOOKUP($C78,'pp port max capa'!$A$1:$Q$500,2,0)),VLOOKUP($C78,'pp port max capa'!$A$1:$Q$500,2,0),0)</f>
        <v>17.933808961720427</v>
      </c>
      <c r="AZ78" s="24">
        <f>IF(ISNUMBER(VLOOKUP($C78,'pp port max capa'!$A$1:$Q$500,3,0)),VLOOKUP($C78,'pp port max capa'!$A$1:$Q$500,3,0),0)</f>
        <v>17.933808961720427</v>
      </c>
      <c r="BA78" s="24">
        <f>IF(ISNUMBER(VLOOKUP($C78,'pp port max capa'!$A$1:$Q$500,4,0)),VLOOKUP($C78,'pp port max capa'!$A$1:$Q$500,4,0),0)</f>
        <v>17.933808961720427</v>
      </c>
      <c r="BB78" s="24">
        <f>IF(ISNUMBER(VLOOKUP($C78,'pp port max capa'!$A$1:$Q$500,5,0)),VLOOKUP($C78,'pp port max capa'!$A$1:$Q$500,5,0),0)</f>
        <v>17.933808961720427</v>
      </c>
      <c r="BC78" s="24">
        <f>IF(ISNUMBER(VLOOKUP($C78,'pp port max capa'!$A$1:$Q$500,6,0)),VLOOKUP($C78,'pp port max capa'!$A$1:$Q$500,6,0),0)</f>
        <v>17.933808961720427</v>
      </c>
      <c r="BD78" s="24">
        <f>IF(ISNUMBER(VLOOKUP($C78,'pp port max capa'!$A$1:$Q$500,7,0)),VLOOKUP($C78,'pp port max capa'!$A$1:$Q$500,7,0),0)</f>
        <v>17.933808961720427</v>
      </c>
      <c r="BE78" s="24">
        <f>IF(ISNUMBER(VLOOKUP($C78,'pp port max capa'!$A$1:$Q$500,8,0)),VLOOKUP($C78,'pp port max capa'!$A$1:$Q$500,8,0),0)</f>
        <v>17.933808961720427</v>
      </c>
      <c r="BF78" s="24">
        <f>IF(ISNUMBER(VLOOKUP($C78,'pp port max capa'!$A$1:$Q$500,9,0)),VLOOKUP($C78,'pp port max capa'!$A$1:$Q$500,9,0),0)</f>
        <v>17.933808961720427</v>
      </c>
      <c r="BG78" s="24">
        <f>IF(ISNUMBER(VLOOKUP($C78,'pp port max capa'!$A$1:$Q$500,10,0)),VLOOKUP($C78,'pp port max capa'!$A$1:$Q$500,10,0),0)</f>
        <v>17.933808961720427</v>
      </c>
      <c r="BH78" s="24">
        <f>IF(ISNUMBER(VLOOKUP($C78,'pp port max capa'!$A$1:$Q$500,11,0)),VLOOKUP($C78,'pp port max capa'!$A$1:$Q$500,11,0),0)</f>
        <v>17.933808961720427</v>
      </c>
      <c r="BI78" s="24">
        <f>IF(ISNUMBER(VLOOKUP($C78,'pp port max capa'!$A$1:$Q$500,12,0)),VLOOKUP($C78,'pp port max capa'!$A$1:$Q$500,12,0),0)</f>
        <v>17.933808961720427</v>
      </c>
      <c r="BJ78" s="24">
        <f>IF(ISNUMBER(VLOOKUP($C78,'pp port max capa'!$A$1:$Q$500,13,0)),VLOOKUP($C78,'pp port max capa'!$A$1:$Q$500,13,0),0)</f>
        <v>17.933808961720427</v>
      </c>
      <c r="BK78" s="24">
        <f>IF(ISNUMBER(VLOOKUP($C78,'pp port max capa'!$A$1:$Q$500,14,0)),VLOOKUP($C78,'pp port max capa'!$A$1:$Q$500,14,0),0)</f>
        <v>17.933808961720427</v>
      </c>
      <c r="BL78" s="24">
        <f>IF(ISNUMBER(VLOOKUP($C78,'pp port max capa'!$A$1:$Q$500,15,0)),VLOOKUP($C78,'pp port max capa'!$A$1:$Q$500,15,0),0)</f>
        <v>17.933808961720427</v>
      </c>
      <c r="BM78" s="24">
        <f>IF(ISNUMBER(VLOOKUP($C78,'pp port max capa'!$A$1:$Q$500,16,0)),VLOOKUP($C78,'pp port max capa'!$A$1:$Q$500,16,0),0)</f>
        <v>17.933808961720427</v>
      </c>
      <c r="BN78" s="24">
        <f>IF(ISNUMBER(VLOOKUP($C78,'pp port max capa'!$A$1:$Q$500,17,0)),VLOOKUP($C78,'pp port max capa'!$A$1:$Q$500,17,0),0)</f>
        <v>17.933808961720427</v>
      </c>
      <c r="BO78" s="22">
        <f>IF(ISNUMBER(VLOOKUP($C78,'stpl port max capa'!$A$1:$Q$500,2,0)),VLOOKUP($C78,'stpl port max capa'!$A$1:$Q$500,2,0),0)</f>
        <v>0</v>
      </c>
      <c r="BP78" s="22">
        <f>IF(ISNUMBER(VLOOKUP($C78,'stpl port max capa'!$A$1:$Q$500,3,0)),VLOOKUP($C78,'stpl port max capa'!$A$1:$Q$500,3,0),0)</f>
        <v>0</v>
      </c>
      <c r="BQ78" s="22">
        <f>IF(ISNUMBER(VLOOKUP($C78,'stpl port max capa'!$A$1:$Q$500,4,0)),VLOOKUP($C78,'stpl port max capa'!$A$1:$Q$500,4,0),0)</f>
        <v>0</v>
      </c>
      <c r="BR78" s="22">
        <f>IF(ISNUMBER(VLOOKUP($C78,'stpl port max capa'!$A$1:$Q$500,5,0)),VLOOKUP($C78,'stpl port max capa'!$A$1:$Q$500,5,0),0)</f>
        <v>0</v>
      </c>
      <c r="BS78" s="22">
        <f>IF(ISNUMBER(VLOOKUP($C78,'stpl port max capa'!$A$1:$Q$500,6,0)),VLOOKUP($C78,'stpl port max capa'!$A$1:$Q$500,6,0),0)</f>
        <v>0</v>
      </c>
      <c r="BT78" s="22">
        <f>IF(ISNUMBER(VLOOKUP($C78,'stpl port max capa'!$A$1:$Q$500,7,0)),VLOOKUP($C78,'stpl port max capa'!$A$1:$Q$500,7,0),0)</f>
        <v>0</v>
      </c>
      <c r="BU78" s="22">
        <f>IF(ISNUMBER(VLOOKUP($C78,'stpl port max capa'!$A$1:$Q$500,8,0)),VLOOKUP($C78,'stpl port max capa'!$A$1:$Q$500,8,0),0)</f>
        <v>0</v>
      </c>
      <c r="BV78" s="22">
        <f>IF(ISNUMBER(VLOOKUP($C78,'stpl port max capa'!$A$1:$Q$500,9,0)),VLOOKUP($C78,'stpl port max capa'!$A$1:$Q$500,9,0),0)</f>
        <v>0</v>
      </c>
      <c r="BW78" s="22">
        <f>IF(ISNUMBER(VLOOKUP($C78,'stpl port max capa'!$A$1:$Q$500,10,0)),VLOOKUP($C78,'stpl port max capa'!$A$1:$Q$500,10,0),0)</f>
        <v>0</v>
      </c>
      <c r="BX78" s="22">
        <f>IF(ISNUMBER(VLOOKUP($C78,'stpl port max capa'!$A$1:$Q$500,11,0)),VLOOKUP($C78,'stpl port max capa'!$A$1:$Q$500,11,0),0)</f>
        <v>0</v>
      </c>
      <c r="BY78" s="22">
        <f>IF(ISNUMBER(VLOOKUP($C78,'stpl port max capa'!$A$1:$Q$500,12,0)),VLOOKUP($C78,'stpl port max capa'!$A$1:$Q$500,12,0),0)</f>
        <v>0</v>
      </c>
      <c r="BZ78" s="22">
        <f>IF(ISNUMBER(VLOOKUP($C78,'stpl port max capa'!$A$1:$Q$500,13,0)),VLOOKUP($C78,'stpl port max capa'!$A$1:$Q$500,13,0),0)</f>
        <v>0</v>
      </c>
      <c r="CA78" s="22">
        <f>IF(ISNUMBER(VLOOKUP($C78,'stpl port max capa'!$A$1:$Q$500,14,0)),VLOOKUP($C78,'stpl port max capa'!$A$1:$Q$500,14,0),0)</f>
        <v>0</v>
      </c>
      <c r="CB78" s="22">
        <f>IF(ISNUMBER(VLOOKUP($C78,'stpl port max capa'!$A$1:$Q$500,15,0)),VLOOKUP($C78,'stpl port max capa'!$A$1:$Q$500,15,0),0)</f>
        <v>0</v>
      </c>
      <c r="CC78" s="22">
        <f>IF(ISNUMBER(VLOOKUP($C78,'stpl port max capa'!$A$1:$Q$500,16,0)),VLOOKUP($C78,'stpl port max capa'!$A$1:$Q$500,16,0),0)</f>
        <v>0</v>
      </c>
      <c r="CD78" s="22">
        <f>IF(ISNUMBER(VLOOKUP($C78,'stpl port max capa'!$A$1:$Q$500,17,0)),VLOOKUP($C78,'stpl port max capa'!$A$1:$Q$500,17,0),0)</f>
        <v>0</v>
      </c>
    </row>
    <row r="79" spans="1:82" customFormat="1">
      <c r="A79">
        <v>80</v>
      </c>
      <c r="B79" t="s">
        <v>238</v>
      </c>
      <c r="C79" t="s">
        <v>239</v>
      </c>
      <c r="D79" s="15" t="s">
        <v>1234</v>
      </c>
      <c r="E79" s="15">
        <f t="shared" si="20"/>
        <v>1</v>
      </c>
      <c r="F79" s="16" t="s">
        <v>2976</v>
      </c>
      <c r="G79" t="s">
        <v>972</v>
      </c>
      <c r="H79" t="s">
        <v>993</v>
      </c>
      <c r="I79" t="s">
        <v>2943</v>
      </c>
      <c r="J79" t="s">
        <v>240</v>
      </c>
      <c r="K79" s="1">
        <v>38.316649367932797</v>
      </c>
      <c r="L79" s="1">
        <v>117.868517137409</v>
      </c>
      <c r="M79" s="1" t="str">
        <f>VLOOKUP($F79,'[1]capi for highway network'!$D$1:$L$36,3,0)</f>
        <v>capi Hebei</v>
      </c>
      <c r="N79" s="1">
        <f>VLOOKUP($F79,'[1]capi for highway network'!$D$1:$L$36,7,0)</f>
        <v>38.042805000000001</v>
      </c>
      <c r="O79" s="1">
        <f>VLOOKUP($F79,'[1]capi for highway network'!$D$1:$L$36,8,0)</f>
        <v>114.514893</v>
      </c>
      <c r="P79" s="13">
        <f t="shared" si="21"/>
        <v>91.182944000000006</v>
      </c>
      <c r="Q79" s="13">
        <f t="shared" si="22"/>
        <v>91.182944000000006</v>
      </c>
      <c r="R79" s="13">
        <f t="shared" si="23"/>
        <v>91.182944000000006</v>
      </c>
      <c r="S79" s="13">
        <f t="shared" si="24"/>
        <v>116.7059</v>
      </c>
      <c r="T79" s="13">
        <f t="shared" si="25"/>
        <v>135.561184</v>
      </c>
      <c r="U79" s="13">
        <f t="shared" si="26"/>
        <v>168.382216</v>
      </c>
      <c r="V79" s="13">
        <f t="shared" si="27"/>
        <v>168.382216</v>
      </c>
      <c r="W79" s="13">
        <f t="shared" si="28"/>
        <v>168.382216</v>
      </c>
      <c r="X79" s="13">
        <f t="shared" si="29"/>
        <v>168.382216</v>
      </c>
      <c r="Y79" s="13">
        <f t="shared" si="30"/>
        <v>168.382216</v>
      </c>
      <c r="Z79" s="13">
        <f t="shared" si="31"/>
        <v>168.382216</v>
      </c>
      <c r="AA79" s="13">
        <f t="shared" si="32"/>
        <v>168.382216</v>
      </c>
      <c r="AB79" s="13">
        <f t="shared" si="33"/>
        <v>168.382216</v>
      </c>
      <c r="AC79" s="13">
        <f t="shared" si="34"/>
        <v>168.382216</v>
      </c>
      <c r="AD79" s="13">
        <f t="shared" si="35"/>
        <v>168.382216</v>
      </c>
      <c r="AE79" s="13">
        <f t="shared" si="36"/>
        <v>168.382216</v>
      </c>
      <c r="AF79">
        <f t="shared" si="19"/>
        <v>1</v>
      </c>
      <c r="AG79" t="s">
        <v>2903</v>
      </c>
      <c r="AH79" t="s">
        <v>2904</v>
      </c>
      <c r="AI79" s="26">
        <f>IF(ISNUMBER(VLOOKUP($B79,'kpler max capa'!$A$1:$Q$263,2,0)),VLOOKUP($B79,'kpler max capa'!$A$1:$Q$263,2,0),0)</f>
        <v>91.182944000000006</v>
      </c>
      <c r="AJ79" s="26">
        <f>IF(ISNUMBER(VLOOKUP($B79,'kpler max capa'!$A$1:$Q$263,3,0)),VLOOKUP($B79,'kpler max capa'!$A$1:$Q$263,3,0),0)</f>
        <v>91.182944000000006</v>
      </c>
      <c r="AK79" s="26">
        <f>IF(ISNUMBER(VLOOKUP($B79,'kpler max capa'!$A$1:$Q$263,4,0)),VLOOKUP($B79,'kpler max capa'!$A$1:$Q$263,4,0),0)</f>
        <v>91.182944000000006</v>
      </c>
      <c r="AL79" s="26">
        <f>IF(ISNUMBER(VLOOKUP($B79,'kpler max capa'!$A$1:$Q$263,5,0)),VLOOKUP($B79,'kpler max capa'!$A$1:$Q$263,5,0),0)</f>
        <v>116.7059</v>
      </c>
      <c r="AM79" s="26">
        <f>IF(ISNUMBER(VLOOKUP($B79,'kpler max capa'!$A$1:$Q$263,6,0)),VLOOKUP($B79,'kpler max capa'!$A$1:$Q$263,6,0),0)</f>
        <v>135.561184</v>
      </c>
      <c r="AN79" s="26">
        <f>IF(ISNUMBER(VLOOKUP($B79,'kpler max capa'!$A$1:$Q$263,7,0)),VLOOKUP($B79,'kpler max capa'!$A$1:$Q$263,7,0),0)</f>
        <v>168.382216</v>
      </c>
      <c r="AO79" s="26">
        <f>IF(ISNUMBER(VLOOKUP($B79,'kpler max capa'!$A$1:$Q$263,8,0)),VLOOKUP($B79,'kpler max capa'!$A$1:$Q$263,8,0),0)</f>
        <v>168.382216</v>
      </c>
      <c r="AP79" s="26">
        <f>IF(ISNUMBER(VLOOKUP($B79,'kpler max capa'!$A$1:$Q$263,8,0)),VLOOKUP($B79,'kpler max capa'!$A$1:$Q$263,9,0),0)</f>
        <v>168.382216</v>
      </c>
      <c r="AQ79" s="26">
        <f>IF(ISNUMBER(VLOOKUP($B79,'kpler max capa'!$A$1:$Q$263,8,0)),VLOOKUP($B79,'kpler max capa'!$A$1:$Q$263,10,0),0)</f>
        <v>168.382216</v>
      </c>
      <c r="AR79" s="26">
        <f>IF(ISNUMBER(VLOOKUP($B79,'kpler max capa'!$A$1:$Q$263,8,0)),VLOOKUP($B79,'kpler max capa'!$A$1:$Q$263,11,0),0)</f>
        <v>168.382216</v>
      </c>
      <c r="AS79" s="26">
        <f>IF(ISNUMBER(VLOOKUP($B79,'kpler max capa'!$A$1:$Q$263,9,0)),VLOOKUP($B79,'kpler max capa'!$A$1:$Q$263,12,0),0)</f>
        <v>168.382216</v>
      </c>
      <c r="AT79" s="26">
        <f>IF(ISNUMBER(VLOOKUP($B79,'kpler max capa'!$A$1:$Q$263,9,0)),VLOOKUP($B79,'kpler max capa'!$A$1:$Q$263,13,0),0)</f>
        <v>168.382216</v>
      </c>
      <c r="AU79" s="26">
        <f>IF(ISNUMBER(VLOOKUP($B79,'kpler max capa'!$A$1:$Q$263,9,0)),VLOOKUP($B79,'kpler max capa'!$A$1:$Q$263,14,0),0)</f>
        <v>168.382216</v>
      </c>
      <c r="AV79" s="26">
        <f>IF(ISNUMBER(VLOOKUP($B79,'kpler max capa'!$A$1:$Q$263,9,0)),VLOOKUP($B79,'kpler max capa'!$A$1:$Q$263,15,0),0)</f>
        <v>168.382216</v>
      </c>
      <c r="AW79" s="26">
        <f>IF(ISNUMBER(VLOOKUP($B79,'kpler max capa'!$A$1:$Q$263,9,0)),VLOOKUP($B79,'kpler max capa'!$A$1:$Q$263,16,0),0)</f>
        <v>168.382216</v>
      </c>
      <c r="AX79" s="26">
        <f>IF(ISNUMBER(VLOOKUP($B79,'kpler max capa'!$A$1:$Q$263,10,0)),VLOOKUP($B79,'kpler max capa'!$A$1:$Q$263,17,0),0)</f>
        <v>168.382216</v>
      </c>
      <c r="AY79" s="24">
        <f>IF(ISNUMBER(VLOOKUP($C79,'pp port max capa'!$A$1:$Q$500,2,0)),VLOOKUP($C79,'pp port max capa'!$A$1:$Q$500,2,0),0)</f>
        <v>11.11998981417204</v>
      </c>
      <c r="AZ79" s="24">
        <f>IF(ISNUMBER(VLOOKUP($C79,'pp port max capa'!$A$1:$Q$500,3,0)),VLOOKUP($C79,'pp port max capa'!$A$1:$Q$500,3,0),0)</f>
        <v>11.11998981417204</v>
      </c>
      <c r="BA79" s="24">
        <f>IF(ISNUMBER(VLOOKUP($C79,'pp port max capa'!$A$1:$Q$500,4,0)),VLOOKUP($C79,'pp port max capa'!$A$1:$Q$500,4,0),0)</f>
        <v>11.11998981417204</v>
      </c>
      <c r="BB79" s="24">
        <f>IF(ISNUMBER(VLOOKUP($C79,'pp port max capa'!$A$1:$Q$500,5,0)),VLOOKUP($C79,'pp port max capa'!$A$1:$Q$500,5,0),0)</f>
        <v>11.11998981417204</v>
      </c>
      <c r="BC79" s="24">
        <f>IF(ISNUMBER(VLOOKUP($C79,'pp port max capa'!$A$1:$Q$500,6,0)),VLOOKUP($C79,'pp port max capa'!$A$1:$Q$500,6,0),0)</f>
        <v>11.11998981417204</v>
      </c>
      <c r="BD79" s="24">
        <f>IF(ISNUMBER(VLOOKUP($C79,'pp port max capa'!$A$1:$Q$500,7,0)),VLOOKUP($C79,'pp port max capa'!$A$1:$Q$500,7,0),0)</f>
        <v>11.11998981417204</v>
      </c>
      <c r="BE79" s="24">
        <f>IF(ISNUMBER(VLOOKUP($C79,'pp port max capa'!$A$1:$Q$500,8,0)),VLOOKUP($C79,'pp port max capa'!$A$1:$Q$500,8,0),0)</f>
        <v>11.11998981417204</v>
      </c>
      <c r="BF79" s="24">
        <f>IF(ISNUMBER(VLOOKUP($C79,'pp port max capa'!$A$1:$Q$500,9,0)),VLOOKUP($C79,'pp port max capa'!$A$1:$Q$500,9,0),0)</f>
        <v>11.11998981417204</v>
      </c>
      <c r="BG79" s="24">
        <f>IF(ISNUMBER(VLOOKUP($C79,'pp port max capa'!$A$1:$Q$500,10,0)),VLOOKUP($C79,'pp port max capa'!$A$1:$Q$500,10,0),0)</f>
        <v>11.11998981417204</v>
      </c>
      <c r="BH79" s="24">
        <f>IF(ISNUMBER(VLOOKUP($C79,'pp port max capa'!$A$1:$Q$500,11,0)),VLOOKUP($C79,'pp port max capa'!$A$1:$Q$500,11,0),0)</f>
        <v>11.11998981417204</v>
      </c>
      <c r="BI79" s="24">
        <f>IF(ISNUMBER(VLOOKUP($C79,'pp port max capa'!$A$1:$Q$500,12,0)),VLOOKUP($C79,'pp port max capa'!$A$1:$Q$500,12,0),0)</f>
        <v>11.11998981417204</v>
      </c>
      <c r="BJ79" s="24">
        <f>IF(ISNUMBER(VLOOKUP($C79,'pp port max capa'!$A$1:$Q$500,13,0)),VLOOKUP($C79,'pp port max capa'!$A$1:$Q$500,13,0),0)</f>
        <v>11.11998981417204</v>
      </c>
      <c r="BK79" s="24">
        <f>IF(ISNUMBER(VLOOKUP($C79,'pp port max capa'!$A$1:$Q$500,14,0)),VLOOKUP($C79,'pp port max capa'!$A$1:$Q$500,14,0),0)</f>
        <v>11.11998981417204</v>
      </c>
      <c r="BL79" s="24">
        <f>IF(ISNUMBER(VLOOKUP($C79,'pp port max capa'!$A$1:$Q$500,15,0)),VLOOKUP($C79,'pp port max capa'!$A$1:$Q$500,15,0),0)</f>
        <v>11.11998981417204</v>
      </c>
      <c r="BM79" s="24">
        <f>IF(ISNUMBER(VLOOKUP($C79,'pp port max capa'!$A$1:$Q$500,16,0)),VLOOKUP($C79,'pp port max capa'!$A$1:$Q$500,16,0),0)</f>
        <v>11.11998981417204</v>
      </c>
      <c r="BN79" s="24">
        <f>IF(ISNUMBER(VLOOKUP($C79,'pp port max capa'!$A$1:$Q$500,17,0)),VLOOKUP($C79,'pp port max capa'!$A$1:$Q$500,17,0),0)</f>
        <v>11.11998981417204</v>
      </c>
      <c r="BO79" s="22">
        <f>IF(ISNUMBER(VLOOKUP($C79,'stpl port max capa'!$A$1:$Q$500,2,0)),VLOOKUP($C79,'stpl port max capa'!$A$1:$Q$500,2,0),0)</f>
        <v>9</v>
      </c>
      <c r="BP79" s="22">
        <f>IF(ISNUMBER(VLOOKUP($C79,'stpl port max capa'!$A$1:$Q$500,3,0)),VLOOKUP($C79,'stpl port max capa'!$A$1:$Q$500,3,0),0)</f>
        <v>9</v>
      </c>
      <c r="BQ79" s="22">
        <f>IF(ISNUMBER(VLOOKUP($C79,'stpl port max capa'!$A$1:$Q$500,4,0)),VLOOKUP($C79,'stpl port max capa'!$A$1:$Q$500,4,0),0)</f>
        <v>9</v>
      </c>
      <c r="BR79" s="22">
        <f>IF(ISNUMBER(VLOOKUP($C79,'stpl port max capa'!$A$1:$Q$500,5,0)),VLOOKUP($C79,'stpl port max capa'!$A$1:$Q$500,5,0),0)</f>
        <v>9</v>
      </c>
      <c r="BS79" s="22">
        <f>IF(ISNUMBER(VLOOKUP($C79,'stpl port max capa'!$A$1:$Q$500,6,0)),VLOOKUP($C79,'stpl port max capa'!$A$1:$Q$500,6,0),0)</f>
        <v>9</v>
      </c>
      <c r="BT79" s="22">
        <f>IF(ISNUMBER(VLOOKUP($C79,'stpl port max capa'!$A$1:$Q$500,7,0)),VLOOKUP($C79,'stpl port max capa'!$A$1:$Q$500,7,0),0)</f>
        <v>9</v>
      </c>
      <c r="BU79" s="22">
        <f>IF(ISNUMBER(VLOOKUP($C79,'stpl port max capa'!$A$1:$Q$500,8,0)),VLOOKUP($C79,'stpl port max capa'!$A$1:$Q$500,8,0),0)</f>
        <v>9</v>
      </c>
      <c r="BV79" s="22">
        <f>IF(ISNUMBER(VLOOKUP($C79,'stpl port max capa'!$A$1:$Q$500,9,0)),VLOOKUP($C79,'stpl port max capa'!$A$1:$Q$500,9,0),0)</f>
        <v>9</v>
      </c>
      <c r="BW79" s="22">
        <f>IF(ISNUMBER(VLOOKUP($C79,'stpl port max capa'!$A$1:$Q$500,10,0)),VLOOKUP($C79,'stpl port max capa'!$A$1:$Q$500,10,0),0)</f>
        <v>9</v>
      </c>
      <c r="BX79" s="22">
        <f>IF(ISNUMBER(VLOOKUP($C79,'stpl port max capa'!$A$1:$Q$500,11,0)),VLOOKUP($C79,'stpl port max capa'!$A$1:$Q$500,11,0),0)</f>
        <v>9</v>
      </c>
      <c r="BY79" s="22">
        <f>IF(ISNUMBER(VLOOKUP($C79,'stpl port max capa'!$A$1:$Q$500,12,0)),VLOOKUP($C79,'stpl port max capa'!$A$1:$Q$500,12,0),0)</f>
        <v>9</v>
      </c>
      <c r="BZ79" s="22">
        <f>IF(ISNUMBER(VLOOKUP($C79,'stpl port max capa'!$A$1:$Q$500,13,0)),VLOOKUP($C79,'stpl port max capa'!$A$1:$Q$500,13,0),0)</f>
        <v>9</v>
      </c>
      <c r="CA79" s="22">
        <f>IF(ISNUMBER(VLOOKUP($C79,'stpl port max capa'!$A$1:$Q$500,14,0)),VLOOKUP($C79,'stpl port max capa'!$A$1:$Q$500,14,0),0)</f>
        <v>9</v>
      </c>
      <c r="CB79" s="22">
        <f>IF(ISNUMBER(VLOOKUP($C79,'stpl port max capa'!$A$1:$Q$500,15,0)),VLOOKUP($C79,'stpl port max capa'!$A$1:$Q$500,15,0),0)</f>
        <v>9</v>
      </c>
      <c r="CC79" s="22">
        <f>IF(ISNUMBER(VLOOKUP($C79,'stpl port max capa'!$A$1:$Q$500,16,0)),VLOOKUP($C79,'stpl port max capa'!$A$1:$Q$500,16,0),0)</f>
        <v>9</v>
      </c>
      <c r="CD79" s="22">
        <f>IF(ISNUMBER(VLOOKUP($C79,'stpl port max capa'!$A$1:$Q$500,17,0)),VLOOKUP($C79,'stpl port max capa'!$A$1:$Q$500,17,0),0)</f>
        <v>9</v>
      </c>
    </row>
    <row r="80" spans="1:82" customFormat="1">
      <c r="A80">
        <v>81</v>
      </c>
      <c r="B80" t="s">
        <v>241</v>
      </c>
      <c r="C80" t="s">
        <v>242</v>
      </c>
      <c r="D80" s="15"/>
      <c r="E80" s="15">
        <f t="shared" si="20"/>
        <v>0</v>
      </c>
      <c r="F80" s="16" t="s">
        <v>2976</v>
      </c>
      <c r="G80" t="s">
        <v>972</v>
      </c>
      <c r="H80" t="s">
        <v>993</v>
      </c>
      <c r="I80" t="e">
        <v>#N/A</v>
      </c>
      <c r="J80" t="s">
        <v>243</v>
      </c>
      <c r="K80" s="1">
        <v>38.326949647510702</v>
      </c>
      <c r="L80" s="1">
        <v>117.826739544757</v>
      </c>
      <c r="M80" s="1" t="str">
        <f>VLOOKUP($F80,'[1]capi for highway network'!$D$1:$L$36,3,0)</f>
        <v>capi Hebei</v>
      </c>
      <c r="N80" s="1">
        <f>VLOOKUP($F80,'[1]capi for highway network'!$D$1:$L$36,7,0)</f>
        <v>38.042805000000001</v>
      </c>
      <c r="O80" s="1">
        <f>VLOOKUP($F80,'[1]capi for highway network'!$D$1:$L$36,8,0)</f>
        <v>114.514893</v>
      </c>
      <c r="P80" s="13">
        <f t="shared" si="21"/>
        <v>0</v>
      </c>
      <c r="Q80" s="13">
        <f t="shared" si="22"/>
        <v>0</v>
      </c>
      <c r="R80" s="13">
        <f t="shared" si="23"/>
        <v>0</v>
      </c>
      <c r="S80" s="13">
        <f t="shared" si="24"/>
        <v>0</v>
      </c>
      <c r="T80" s="13">
        <f t="shared" si="25"/>
        <v>3.1368E-2</v>
      </c>
      <c r="U80" s="13">
        <f t="shared" si="26"/>
        <v>0.1108</v>
      </c>
      <c r="V80" s="13">
        <f t="shared" si="27"/>
        <v>0.1108</v>
      </c>
      <c r="W80" s="13">
        <f t="shared" si="28"/>
        <v>0.1108</v>
      </c>
      <c r="X80" s="13">
        <f t="shared" si="29"/>
        <v>0.1108</v>
      </c>
      <c r="Y80" s="13">
        <f t="shared" si="30"/>
        <v>0.1108</v>
      </c>
      <c r="Z80" s="13">
        <f t="shared" si="31"/>
        <v>0.1108</v>
      </c>
      <c r="AA80" s="13">
        <f t="shared" si="32"/>
        <v>0.1108</v>
      </c>
      <c r="AB80" s="13">
        <f t="shared" si="33"/>
        <v>0.1108</v>
      </c>
      <c r="AC80" s="13">
        <f t="shared" si="34"/>
        <v>0.1108</v>
      </c>
      <c r="AD80" s="13">
        <f t="shared" si="35"/>
        <v>0.1108</v>
      </c>
      <c r="AE80" s="13">
        <f t="shared" si="36"/>
        <v>0.1108</v>
      </c>
      <c r="AF80">
        <f t="shared" si="19"/>
        <v>1</v>
      </c>
      <c r="AI80" s="26">
        <f>IF(ISNUMBER(VLOOKUP($B80,'kpler max capa'!$A$1:$Q$263,2,0)),VLOOKUP($B80,'kpler max capa'!$A$1:$Q$263,2,0),0)</f>
        <v>0</v>
      </c>
      <c r="AJ80" s="26">
        <f>IF(ISNUMBER(VLOOKUP($B80,'kpler max capa'!$A$1:$Q$263,3,0)),VLOOKUP($B80,'kpler max capa'!$A$1:$Q$263,3,0),0)</f>
        <v>0</v>
      </c>
      <c r="AK80" s="26">
        <f>IF(ISNUMBER(VLOOKUP($B80,'kpler max capa'!$A$1:$Q$263,4,0)),VLOOKUP($B80,'kpler max capa'!$A$1:$Q$263,4,0),0)</f>
        <v>0</v>
      </c>
      <c r="AL80" s="26">
        <f>IF(ISNUMBER(VLOOKUP($B80,'kpler max capa'!$A$1:$Q$263,5,0)),VLOOKUP($B80,'kpler max capa'!$A$1:$Q$263,5,0),0)</f>
        <v>0</v>
      </c>
      <c r="AM80" s="26">
        <f>IF(ISNUMBER(VLOOKUP($B80,'kpler max capa'!$A$1:$Q$263,6,0)),VLOOKUP($B80,'kpler max capa'!$A$1:$Q$263,6,0),0)</f>
        <v>3.1368E-2</v>
      </c>
      <c r="AN80" s="26">
        <f>IF(ISNUMBER(VLOOKUP($B80,'kpler max capa'!$A$1:$Q$263,7,0)),VLOOKUP($B80,'kpler max capa'!$A$1:$Q$263,7,0),0)</f>
        <v>0.1108</v>
      </c>
      <c r="AO80" s="26">
        <f>IF(ISNUMBER(VLOOKUP($B80,'kpler max capa'!$A$1:$Q$263,8,0)),VLOOKUP($B80,'kpler max capa'!$A$1:$Q$263,8,0),0)</f>
        <v>0.1108</v>
      </c>
      <c r="AP80" s="26">
        <f>IF(ISNUMBER(VLOOKUP($B80,'kpler max capa'!$A$1:$Q$263,8,0)),VLOOKUP($B80,'kpler max capa'!$A$1:$Q$263,9,0),0)</f>
        <v>0.1108</v>
      </c>
      <c r="AQ80" s="26">
        <f>IF(ISNUMBER(VLOOKUP($B80,'kpler max capa'!$A$1:$Q$263,8,0)),VLOOKUP($B80,'kpler max capa'!$A$1:$Q$263,10,0),0)</f>
        <v>0.1108</v>
      </c>
      <c r="AR80" s="26">
        <f>IF(ISNUMBER(VLOOKUP($B80,'kpler max capa'!$A$1:$Q$263,8,0)),VLOOKUP($B80,'kpler max capa'!$A$1:$Q$263,11,0),0)</f>
        <v>0.1108</v>
      </c>
      <c r="AS80" s="26">
        <f>IF(ISNUMBER(VLOOKUP($B80,'kpler max capa'!$A$1:$Q$263,9,0)),VLOOKUP($B80,'kpler max capa'!$A$1:$Q$263,12,0),0)</f>
        <v>0.1108</v>
      </c>
      <c r="AT80" s="26">
        <f>IF(ISNUMBER(VLOOKUP($B80,'kpler max capa'!$A$1:$Q$263,9,0)),VLOOKUP($B80,'kpler max capa'!$A$1:$Q$263,13,0),0)</f>
        <v>0.1108</v>
      </c>
      <c r="AU80" s="26">
        <f>IF(ISNUMBER(VLOOKUP($B80,'kpler max capa'!$A$1:$Q$263,9,0)),VLOOKUP($B80,'kpler max capa'!$A$1:$Q$263,14,0),0)</f>
        <v>0.1108</v>
      </c>
      <c r="AV80" s="26">
        <f>IF(ISNUMBER(VLOOKUP($B80,'kpler max capa'!$A$1:$Q$263,9,0)),VLOOKUP($B80,'kpler max capa'!$A$1:$Q$263,15,0),0)</f>
        <v>0.1108</v>
      </c>
      <c r="AW80" s="26">
        <f>IF(ISNUMBER(VLOOKUP($B80,'kpler max capa'!$A$1:$Q$263,9,0)),VLOOKUP($B80,'kpler max capa'!$A$1:$Q$263,16,0),0)</f>
        <v>0.1108</v>
      </c>
      <c r="AX80" s="26">
        <f>IF(ISNUMBER(VLOOKUP($B80,'kpler max capa'!$A$1:$Q$263,10,0)),VLOOKUP($B80,'kpler max capa'!$A$1:$Q$263,17,0),0)</f>
        <v>0.1108</v>
      </c>
      <c r="AY80" s="24">
        <f>IF(ISNUMBER(VLOOKUP($C80,'pp port max capa'!$A$1:$Q$500,2,0)),VLOOKUP($C80,'pp port max capa'!$A$1:$Q$500,2,0),0)</f>
        <v>0</v>
      </c>
      <c r="AZ80" s="24">
        <f>IF(ISNUMBER(VLOOKUP($C80,'pp port max capa'!$A$1:$Q$500,3,0)),VLOOKUP($C80,'pp port max capa'!$A$1:$Q$500,3,0),0)</f>
        <v>0</v>
      </c>
      <c r="BA80" s="24">
        <f>IF(ISNUMBER(VLOOKUP($C80,'pp port max capa'!$A$1:$Q$500,4,0)),VLOOKUP($C80,'pp port max capa'!$A$1:$Q$500,4,0),0)</f>
        <v>0</v>
      </c>
      <c r="BB80" s="24">
        <f>IF(ISNUMBER(VLOOKUP($C80,'pp port max capa'!$A$1:$Q$500,5,0)),VLOOKUP($C80,'pp port max capa'!$A$1:$Q$500,5,0),0)</f>
        <v>0</v>
      </c>
      <c r="BC80" s="24">
        <f>IF(ISNUMBER(VLOOKUP($C80,'pp port max capa'!$A$1:$Q$500,6,0)),VLOOKUP($C80,'pp port max capa'!$A$1:$Q$500,6,0),0)</f>
        <v>0</v>
      </c>
      <c r="BD80" s="24">
        <f>IF(ISNUMBER(VLOOKUP($C80,'pp port max capa'!$A$1:$Q$500,7,0)),VLOOKUP($C80,'pp port max capa'!$A$1:$Q$500,7,0),0)</f>
        <v>0</v>
      </c>
      <c r="BE80" s="24">
        <f>IF(ISNUMBER(VLOOKUP($C80,'pp port max capa'!$A$1:$Q$500,8,0)),VLOOKUP($C80,'pp port max capa'!$A$1:$Q$500,8,0),0)</f>
        <v>0</v>
      </c>
      <c r="BF80" s="24">
        <f>IF(ISNUMBER(VLOOKUP($C80,'pp port max capa'!$A$1:$Q$500,9,0)),VLOOKUP($C80,'pp port max capa'!$A$1:$Q$500,9,0),0)</f>
        <v>0</v>
      </c>
      <c r="BG80" s="24">
        <f>IF(ISNUMBER(VLOOKUP($C80,'pp port max capa'!$A$1:$Q$500,10,0)),VLOOKUP($C80,'pp port max capa'!$A$1:$Q$500,10,0),0)</f>
        <v>0</v>
      </c>
      <c r="BH80" s="24">
        <f>IF(ISNUMBER(VLOOKUP($C80,'pp port max capa'!$A$1:$Q$500,11,0)),VLOOKUP($C80,'pp port max capa'!$A$1:$Q$500,11,0),0)</f>
        <v>0</v>
      </c>
      <c r="BI80" s="24">
        <f>IF(ISNUMBER(VLOOKUP($C80,'pp port max capa'!$A$1:$Q$500,12,0)),VLOOKUP($C80,'pp port max capa'!$A$1:$Q$500,12,0),0)</f>
        <v>0</v>
      </c>
      <c r="BJ80" s="24">
        <f>IF(ISNUMBER(VLOOKUP($C80,'pp port max capa'!$A$1:$Q$500,13,0)),VLOOKUP($C80,'pp port max capa'!$A$1:$Q$500,13,0),0)</f>
        <v>0</v>
      </c>
      <c r="BK80" s="24">
        <f>IF(ISNUMBER(VLOOKUP($C80,'pp port max capa'!$A$1:$Q$500,14,0)),VLOOKUP($C80,'pp port max capa'!$A$1:$Q$500,14,0),0)</f>
        <v>0</v>
      </c>
      <c r="BL80" s="24">
        <f>IF(ISNUMBER(VLOOKUP($C80,'pp port max capa'!$A$1:$Q$500,15,0)),VLOOKUP($C80,'pp port max capa'!$A$1:$Q$500,15,0),0)</f>
        <v>0</v>
      </c>
      <c r="BM80" s="24">
        <f>IF(ISNUMBER(VLOOKUP($C80,'pp port max capa'!$A$1:$Q$500,16,0)),VLOOKUP($C80,'pp port max capa'!$A$1:$Q$500,16,0),0)</f>
        <v>0</v>
      </c>
      <c r="BN80" s="24">
        <f>IF(ISNUMBER(VLOOKUP($C80,'pp port max capa'!$A$1:$Q$500,17,0)),VLOOKUP($C80,'pp port max capa'!$A$1:$Q$500,17,0),0)</f>
        <v>0</v>
      </c>
      <c r="BO80" s="22">
        <f>IF(ISNUMBER(VLOOKUP($C80,'stpl port max capa'!$A$1:$Q$500,2,0)),VLOOKUP($C80,'stpl port max capa'!$A$1:$Q$500,2,0),0)</f>
        <v>0</v>
      </c>
      <c r="BP80" s="22">
        <f>IF(ISNUMBER(VLOOKUP($C80,'stpl port max capa'!$A$1:$Q$500,3,0)),VLOOKUP($C80,'stpl port max capa'!$A$1:$Q$500,3,0),0)</f>
        <v>0</v>
      </c>
      <c r="BQ80" s="22">
        <f>IF(ISNUMBER(VLOOKUP($C80,'stpl port max capa'!$A$1:$Q$500,4,0)),VLOOKUP($C80,'stpl port max capa'!$A$1:$Q$500,4,0),0)</f>
        <v>0</v>
      </c>
      <c r="BR80" s="22">
        <f>IF(ISNUMBER(VLOOKUP($C80,'stpl port max capa'!$A$1:$Q$500,5,0)),VLOOKUP($C80,'stpl port max capa'!$A$1:$Q$500,5,0),0)</f>
        <v>0</v>
      </c>
      <c r="BS80" s="22">
        <f>IF(ISNUMBER(VLOOKUP($C80,'stpl port max capa'!$A$1:$Q$500,6,0)),VLOOKUP($C80,'stpl port max capa'!$A$1:$Q$500,6,0),0)</f>
        <v>0</v>
      </c>
      <c r="BT80" s="22">
        <f>IF(ISNUMBER(VLOOKUP($C80,'stpl port max capa'!$A$1:$Q$500,7,0)),VLOOKUP($C80,'stpl port max capa'!$A$1:$Q$500,7,0),0)</f>
        <v>0</v>
      </c>
      <c r="BU80" s="22">
        <f>IF(ISNUMBER(VLOOKUP($C80,'stpl port max capa'!$A$1:$Q$500,8,0)),VLOOKUP($C80,'stpl port max capa'!$A$1:$Q$500,8,0),0)</f>
        <v>0</v>
      </c>
      <c r="BV80" s="22">
        <f>IF(ISNUMBER(VLOOKUP($C80,'stpl port max capa'!$A$1:$Q$500,9,0)),VLOOKUP($C80,'stpl port max capa'!$A$1:$Q$500,9,0),0)</f>
        <v>0</v>
      </c>
      <c r="BW80" s="22">
        <f>IF(ISNUMBER(VLOOKUP($C80,'stpl port max capa'!$A$1:$Q$500,10,0)),VLOOKUP($C80,'stpl port max capa'!$A$1:$Q$500,10,0),0)</f>
        <v>0</v>
      </c>
      <c r="BX80" s="22">
        <f>IF(ISNUMBER(VLOOKUP($C80,'stpl port max capa'!$A$1:$Q$500,11,0)),VLOOKUP($C80,'stpl port max capa'!$A$1:$Q$500,11,0),0)</f>
        <v>0</v>
      </c>
      <c r="BY80" s="22">
        <f>IF(ISNUMBER(VLOOKUP($C80,'stpl port max capa'!$A$1:$Q$500,12,0)),VLOOKUP($C80,'stpl port max capa'!$A$1:$Q$500,12,0),0)</f>
        <v>0</v>
      </c>
      <c r="BZ80" s="22">
        <f>IF(ISNUMBER(VLOOKUP($C80,'stpl port max capa'!$A$1:$Q$500,13,0)),VLOOKUP($C80,'stpl port max capa'!$A$1:$Q$500,13,0),0)</f>
        <v>0</v>
      </c>
      <c r="CA80" s="22">
        <f>IF(ISNUMBER(VLOOKUP($C80,'stpl port max capa'!$A$1:$Q$500,14,0)),VLOOKUP($C80,'stpl port max capa'!$A$1:$Q$500,14,0),0)</f>
        <v>0</v>
      </c>
      <c r="CB80" s="22">
        <f>IF(ISNUMBER(VLOOKUP($C80,'stpl port max capa'!$A$1:$Q$500,15,0)),VLOOKUP($C80,'stpl port max capa'!$A$1:$Q$500,15,0),0)</f>
        <v>0</v>
      </c>
      <c r="CC80" s="22">
        <f>IF(ISNUMBER(VLOOKUP($C80,'stpl port max capa'!$A$1:$Q$500,16,0)),VLOOKUP($C80,'stpl port max capa'!$A$1:$Q$500,16,0),0)</f>
        <v>0</v>
      </c>
      <c r="CD80" s="22">
        <f>IF(ISNUMBER(VLOOKUP($C80,'stpl port max capa'!$A$1:$Q$500,17,0)),VLOOKUP($C80,'stpl port max capa'!$A$1:$Q$500,17,0),0)</f>
        <v>0</v>
      </c>
    </row>
    <row r="81" spans="1:82" customFormat="1">
      <c r="A81">
        <v>82</v>
      </c>
      <c r="B81" t="s">
        <v>244</v>
      </c>
      <c r="C81" t="s">
        <v>245</v>
      </c>
      <c r="D81" s="15"/>
      <c r="E81" s="15">
        <f t="shared" si="20"/>
        <v>0</v>
      </c>
      <c r="F81" s="16" t="s">
        <v>2976</v>
      </c>
      <c r="G81" t="s">
        <v>972</v>
      </c>
      <c r="H81" t="s">
        <v>993</v>
      </c>
      <c r="I81" t="e">
        <v>#N/A</v>
      </c>
      <c r="J81" t="s">
        <v>246</v>
      </c>
      <c r="K81" s="1">
        <v>38.336574402532101</v>
      </c>
      <c r="L81" s="1">
        <v>117.8638373469</v>
      </c>
      <c r="M81" s="1" t="str">
        <f>VLOOKUP($F81,'[1]capi for highway network'!$D$1:$L$36,3,0)</f>
        <v>capi Hebei</v>
      </c>
      <c r="N81" s="1">
        <f>VLOOKUP($F81,'[1]capi for highway network'!$D$1:$L$36,7,0)</f>
        <v>38.042805000000001</v>
      </c>
      <c r="O81" s="1">
        <f>VLOOKUP($F81,'[1]capi for highway network'!$D$1:$L$36,8,0)</f>
        <v>114.514893</v>
      </c>
      <c r="P81" s="13">
        <f t="shared" si="21"/>
        <v>4.9157640000000002</v>
      </c>
      <c r="Q81" s="13">
        <f t="shared" si="22"/>
        <v>4.9157640000000002</v>
      </c>
      <c r="R81" s="13">
        <f t="shared" si="23"/>
        <v>4.9157640000000002</v>
      </c>
      <c r="S81" s="13">
        <f t="shared" si="24"/>
        <v>4.9157640000000002</v>
      </c>
      <c r="T81" s="13">
        <f t="shared" si="25"/>
        <v>5.5334320000000004</v>
      </c>
      <c r="U81" s="13">
        <f t="shared" si="26"/>
        <v>6.2829920000000001</v>
      </c>
      <c r="V81" s="13">
        <f t="shared" si="27"/>
        <v>6.2829920000000001</v>
      </c>
      <c r="W81" s="13">
        <f t="shared" si="28"/>
        <v>6.2829920000000001</v>
      </c>
      <c r="X81" s="13">
        <f t="shared" si="29"/>
        <v>6.2829920000000001</v>
      </c>
      <c r="Y81" s="13">
        <f t="shared" si="30"/>
        <v>6.2829920000000001</v>
      </c>
      <c r="Z81" s="13">
        <f t="shared" si="31"/>
        <v>6.2829920000000001</v>
      </c>
      <c r="AA81" s="13">
        <f t="shared" si="32"/>
        <v>6.2829920000000001</v>
      </c>
      <c r="AB81" s="13">
        <f t="shared" si="33"/>
        <v>6.2829920000000001</v>
      </c>
      <c r="AC81" s="13">
        <f t="shared" si="34"/>
        <v>6.2829920000000001</v>
      </c>
      <c r="AD81" s="13">
        <f t="shared" si="35"/>
        <v>6.2829920000000001</v>
      </c>
      <c r="AE81" s="13">
        <f t="shared" si="36"/>
        <v>6.2829920000000001</v>
      </c>
      <c r="AF81">
        <f t="shared" si="19"/>
        <v>1</v>
      </c>
      <c r="AI81" s="26">
        <f>IF(ISNUMBER(VLOOKUP($B81,'kpler max capa'!$A$1:$Q$263,2,0)),VLOOKUP($B81,'kpler max capa'!$A$1:$Q$263,2,0),0)</f>
        <v>4.9157640000000002</v>
      </c>
      <c r="AJ81" s="26">
        <f>IF(ISNUMBER(VLOOKUP($B81,'kpler max capa'!$A$1:$Q$263,3,0)),VLOOKUP($B81,'kpler max capa'!$A$1:$Q$263,3,0),0)</f>
        <v>4.9157640000000002</v>
      </c>
      <c r="AK81" s="26">
        <f>IF(ISNUMBER(VLOOKUP($B81,'kpler max capa'!$A$1:$Q$263,4,0)),VLOOKUP($B81,'kpler max capa'!$A$1:$Q$263,4,0),0)</f>
        <v>4.9157640000000002</v>
      </c>
      <c r="AL81" s="26">
        <f>IF(ISNUMBER(VLOOKUP($B81,'kpler max capa'!$A$1:$Q$263,5,0)),VLOOKUP($B81,'kpler max capa'!$A$1:$Q$263,5,0),0)</f>
        <v>4.9157640000000002</v>
      </c>
      <c r="AM81" s="26">
        <f>IF(ISNUMBER(VLOOKUP($B81,'kpler max capa'!$A$1:$Q$263,6,0)),VLOOKUP($B81,'kpler max capa'!$A$1:$Q$263,6,0),0)</f>
        <v>5.5334320000000004</v>
      </c>
      <c r="AN81" s="26">
        <f>IF(ISNUMBER(VLOOKUP($B81,'kpler max capa'!$A$1:$Q$263,7,0)),VLOOKUP($B81,'kpler max capa'!$A$1:$Q$263,7,0),0)</f>
        <v>6.2829920000000001</v>
      </c>
      <c r="AO81" s="26">
        <f>IF(ISNUMBER(VLOOKUP($B81,'kpler max capa'!$A$1:$Q$263,8,0)),VLOOKUP($B81,'kpler max capa'!$A$1:$Q$263,8,0),0)</f>
        <v>6.2829920000000001</v>
      </c>
      <c r="AP81" s="26">
        <f>IF(ISNUMBER(VLOOKUP($B81,'kpler max capa'!$A$1:$Q$263,8,0)),VLOOKUP($B81,'kpler max capa'!$A$1:$Q$263,9,0),0)</f>
        <v>6.2829920000000001</v>
      </c>
      <c r="AQ81" s="26">
        <f>IF(ISNUMBER(VLOOKUP($B81,'kpler max capa'!$A$1:$Q$263,8,0)),VLOOKUP($B81,'kpler max capa'!$A$1:$Q$263,10,0),0)</f>
        <v>6.2829920000000001</v>
      </c>
      <c r="AR81" s="26">
        <f>IF(ISNUMBER(VLOOKUP($B81,'kpler max capa'!$A$1:$Q$263,8,0)),VLOOKUP($B81,'kpler max capa'!$A$1:$Q$263,11,0),0)</f>
        <v>6.2829920000000001</v>
      </c>
      <c r="AS81" s="26">
        <f>IF(ISNUMBER(VLOOKUP($B81,'kpler max capa'!$A$1:$Q$263,9,0)),VLOOKUP($B81,'kpler max capa'!$A$1:$Q$263,12,0),0)</f>
        <v>6.2829920000000001</v>
      </c>
      <c r="AT81" s="26">
        <f>IF(ISNUMBER(VLOOKUP($B81,'kpler max capa'!$A$1:$Q$263,9,0)),VLOOKUP($B81,'kpler max capa'!$A$1:$Q$263,13,0),0)</f>
        <v>6.2829920000000001</v>
      </c>
      <c r="AU81" s="26">
        <f>IF(ISNUMBER(VLOOKUP($B81,'kpler max capa'!$A$1:$Q$263,9,0)),VLOOKUP($B81,'kpler max capa'!$A$1:$Q$263,14,0),0)</f>
        <v>6.2829920000000001</v>
      </c>
      <c r="AV81" s="26">
        <f>IF(ISNUMBER(VLOOKUP($B81,'kpler max capa'!$A$1:$Q$263,9,0)),VLOOKUP($B81,'kpler max capa'!$A$1:$Q$263,15,0),0)</f>
        <v>6.2829920000000001</v>
      </c>
      <c r="AW81" s="26">
        <f>IF(ISNUMBER(VLOOKUP($B81,'kpler max capa'!$A$1:$Q$263,9,0)),VLOOKUP($B81,'kpler max capa'!$A$1:$Q$263,16,0),0)</f>
        <v>6.2829920000000001</v>
      </c>
      <c r="AX81" s="26">
        <f>IF(ISNUMBER(VLOOKUP($B81,'kpler max capa'!$A$1:$Q$263,10,0)),VLOOKUP($B81,'kpler max capa'!$A$1:$Q$263,17,0),0)</f>
        <v>6.2829920000000001</v>
      </c>
      <c r="AY81" s="24">
        <f>IF(ISNUMBER(VLOOKUP($C81,'pp port max capa'!$A$1:$Q$500,2,0)),VLOOKUP($C81,'pp port max capa'!$A$1:$Q$500,2,0),0)</f>
        <v>0</v>
      </c>
      <c r="AZ81" s="24">
        <f>IF(ISNUMBER(VLOOKUP($C81,'pp port max capa'!$A$1:$Q$500,3,0)),VLOOKUP($C81,'pp port max capa'!$A$1:$Q$500,3,0),0)</f>
        <v>0</v>
      </c>
      <c r="BA81" s="24">
        <f>IF(ISNUMBER(VLOOKUP($C81,'pp port max capa'!$A$1:$Q$500,4,0)),VLOOKUP($C81,'pp port max capa'!$A$1:$Q$500,4,0),0)</f>
        <v>0</v>
      </c>
      <c r="BB81" s="24">
        <f>IF(ISNUMBER(VLOOKUP($C81,'pp port max capa'!$A$1:$Q$500,5,0)),VLOOKUP($C81,'pp port max capa'!$A$1:$Q$500,5,0),0)</f>
        <v>0</v>
      </c>
      <c r="BC81" s="24">
        <f>IF(ISNUMBER(VLOOKUP($C81,'pp port max capa'!$A$1:$Q$500,6,0)),VLOOKUP($C81,'pp port max capa'!$A$1:$Q$500,6,0),0)</f>
        <v>0</v>
      </c>
      <c r="BD81" s="24">
        <f>IF(ISNUMBER(VLOOKUP($C81,'pp port max capa'!$A$1:$Q$500,7,0)),VLOOKUP($C81,'pp port max capa'!$A$1:$Q$500,7,0),0)</f>
        <v>0</v>
      </c>
      <c r="BE81" s="24">
        <f>IF(ISNUMBER(VLOOKUP($C81,'pp port max capa'!$A$1:$Q$500,8,0)),VLOOKUP($C81,'pp port max capa'!$A$1:$Q$500,8,0),0)</f>
        <v>0</v>
      </c>
      <c r="BF81" s="24">
        <f>IF(ISNUMBER(VLOOKUP($C81,'pp port max capa'!$A$1:$Q$500,9,0)),VLOOKUP($C81,'pp port max capa'!$A$1:$Q$500,9,0),0)</f>
        <v>0</v>
      </c>
      <c r="BG81" s="24">
        <f>IF(ISNUMBER(VLOOKUP($C81,'pp port max capa'!$A$1:$Q$500,10,0)),VLOOKUP($C81,'pp port max capa'!$A$1:$Q$500,10,0),0)</f>
        <v>0</v>
      </c>
      <c r="BH81" s="24">
        <f>IF(ISNUMBER(VLOOKUP($C81,'pp port max capa'!$A$1:$Q$500,11,0)),VLOOKUP($C81,'pp port max capa'!$A$1:$Q$500,11,0),0)</f>
        <v>0</v>
      </c>
      <c r="BI81" s="24">
        <f>IF(ISNUMBER(VLOOKUP($C81,'pp port max capa'!$A$1:$Q$500,12,0)),VLOOKUP($C81,'pp port max capa'!$A$1:$Q$500,12,0),0)</f>
        <v>0</v>
      </c>
      <c r="BJ81" s="24">
        <f>IF(ISNUMBER(VLOOKUP($C81,'pp port max capa'!$A$1:$Q$500,13,0)),VLOOKUP($C81,'pp port max capa'!$A$1:$Q$500,13,0),0)</f>
        <v>0</v>
      </c>
      <c r="BK81" s="24">
        <f>IF(ISNUMBER(VLOOKUP($C81,'pp port max capa'!$A$1:$Q$500,14,0)),VLOOKUP($C81,'pp port max capa'!$A$1:$Q$500,14,0),0)</f>
        <v>0</v>
      </c>
      <c r="BL81" s="24">
        <f>IF(ISNUMBER(VLOOKUP($C81,'pp port max capa'!$A$1:$Q$500,15,0)),VLOOKUP($C81,'pp port max capa'!$A$1:$Q$500,15,0),0)</f>
        <v>0</v>
      </c>
      <c r="BM81" s="24">
        <f>IF(ISNUMBER(VLOOKUP($C81,'pp port max capa'!$A$1:$Q$500,16,0)),VLOOKUP($C81,'pp port max capa'!$A$1:$Q$500,16,0),0)</f>
        <v>0</v>
      </c>
      <c r="BN81" s="24">
        <f>IF(ISNUMBER(VLOOKUP($C81,'pp port max capa'!$A$1:$Q$500,17,0)),VLOOKUP($C81,'pp port max capa'!$A$1:$Q$500,17,0),0)</f>
        <v>0</v>
      </c>
      <c r="BO81" s="22">
        <f>IF(ISNUMBER(VLOOKUP($C81,'stpl port max capa'!$A$1:$Q$500,2,0)),VLOOKUP($C81,'stpl port max capa'!$A$1:$Q$500,2,0),0)</f>
        <v>0</v>
      </c>
      <c r="BP81" s="22">
        <f>IF(ISNUMBER(VLOOKUP($C81,'stpl port max capa'!$A$1:$Q$500,3,0)),VLOOKUP($C81,'stpl port max capa'!$A$1:$Q$500,3,0),0)</f>
        <v>0</v>
      </c>
      <c r="BQ81" s="22">
        <f>IF(ISNUMBER(VLOOKUP($C81,'stpl port max capa'!$A$1:$Q$500,4,0)),VLOOKUP($C81,'stpl port max capa'!$A$1:$Q$500,4,0),0)</f>
        <v>0</v>
      </c>
      <c r="BR81" s="22">
        <f>IF(ISNUMBER(VLOOKUP($C81,'stpl port max capa'!$A$1:$Q$500,5,0)),VLOOKUP($C81,'stpl port max capa'!$A$1:$Q$500,5,0),0)</f>
        <v>0</v>
      </c>
      <c r="BS81" s="22">
        <f>IF(ISNUMBER(VLOOKUP($C81,'stpl port max capa'!$A$1:$Q$500,6,0)),VLOOKUP($C81,'stpl port max capa'!$A$1:$Q$500,6,0),0)</f>
        <v>0</v>
      </c>
      <c r="BT81" s="22">
        <f>IF(ISNUMBER(VLOOKUP($C81,'stpl port max capa'!$A$1:$Q$500,7,0)),VLOOKUP($C81,'stpl port max capa'!$A$1:$Q$500,7,0),0)</f>
        <v>0</v>
      </c>
      <c r="BU81" s="22">
        <f>IF(ISNUMBER(VLOOKUP($C81,'stpl port max capa'!$A$1:$Q$500,8,0)),VLOOKUP($C81,'stpl port max capa'!$A$1:$Q$500,8,0),0)</f>
        <v>0</v>
      </c>
      <c r="BV81" s="22">
        <f>IF(ISNUMBER(VLOOKUP($C81,'stpl port max capa'!$A$1:$Q$500,9,0)),VLOOKUP($C81,'stpl port max capa'!$A$1:$Q$500,9,0),0)</f>
        <v>0</v>
      </c>
      <c r="BW81" s="22">
        <f>IF(ISNUMBER(VLOOKUP($C81,'stpl port max capa'!$A$1:$Q$500,10,0)),VLOOKUP($C81,'stpl port max capa'!$A$1:$Q$500,10,0),0)</f>
        <v>0</v>
      </c>
      <c r="BX81" s="22">
        <f>IF(ISNUMBER(VLOOKUP($C81,'stpl port max capa'!$A$1:$Q$500,11,0)),VLOOKUP($C81,'stpl port max capa'!$A$1:$Q$500,11,0),0)</f>
        <v>0</v>
      </c>
      <c r="BY81" s="22">
        <f>IF(ISNUMBER(VLOOKUP($C81,'stpl port max capa'!$A$1:$Q$500,12,0)),VLOOKUP($C81,'stpl port max capa'!$A$1:$Q$500,12,0),0)</f>
        <v>0</v>
      </c>
      <c r="BZ81" s="22">
        <f>IF(ISNUMBER(VLOOKUP($C81,'stpl port max capa'!$A$1:$Q$500,13,0)),VLOOKUP($C81,'stpl port max capa'!$A$1:$Q$500,13,0),0)</f>
        <v>0</v>
      </c>
      <c r="CA81" s="22">
        <f>IF(ISNUMBER(VLOOKUP($C81,'stpl port max capa'!$A$1:$Q$500,14,0)),VLOOKUP($C81,'stpl port max capa'!$A$1:$Q$500,14,0),0)</f>
        <v>0</v>
      </c>
      <c r="CB81" s="22">
        <f>IF(ISNUMBER(VLOOKUP($C81,'stpl port max capa'!$A$1:$Q$500,15,0)),VLOOKUP($C81,'stpl port max capa'!$A$1:$Q$500,15,0),0)</f>
        <v>0</v>
      </c>
      <c r="CC81" s="22">
        <f>IF(ISNUMBER(VLOOKUP($C81,'stpl port max capa'!$A$1:$Q$500,16,0)),VLOOKUP($C81,'stpl port max capa'!$A$1:$Q$500,16,0),0)</f>
        <v>0</v>
      </c>
      <c r="CD81" s="22">
        <f>IF(ISNUMBER(VLOOKUP($C81,'stpl port max capa'!$A$1:$Q$500,17,0)),VLOOKUP($C81,'stpl port max capa'!$A$1:$Q$500,17,0),0)</f>
        <v>0</v>
      </c>
    </row>
    <row r="82" spans="1:82" customFormat="1">
      <c r="A82">
        <v>83</v>
      </c>
      <c r="B82" t="s">
        <v>247</v>
      </c>
      <c r="C82" t="s">
        <v>248</v>
      </c>
      <c r="D82" s="15"/>
      <c r="E82" s="15">
        <f t="shared" si="20"/>
        <v>0</v>
      </c>
      <c r="F82" s="16" t="s">
        <v>2972</v>
      </c>
      <c r="G82" t="s">
        <v>972</v>
      </c>
      <c r="H82" t="s">
        <v>986</v>
      </c>
      <c r="I82" t="e">
        <v>#N/A</v>
      </c>
      <c r="J82" t="s">
        <v>249</v>
      </c>
      <c r="K82" s="1">
        <v>22.696343540359798</v>
      </c>
      <c r="L82" s="1">
        <v>114.559398175392</v>
      </c>
      <c r="M82" s="1" t="str">
        <f>VLOOKUP($F82,'[1]capi for highway network'!$D$1:$L$36,3,0)</f>
        <v>capi Guangdong</v>
      </c>
      <c r="N82" s="1">
        <f>VLOOKUP($F82,'[1]capi for highway network'!$D$1:$L$36,7,0)</f>
        <v>23.129110000000001</v>
      </c>
      <c r="O82" s="1">
        <f>VLOOKUP($F82,'[1]capi for highway network'!$D$1:$L$36,8,0)</f>
        <v>113.264385</v>
      </c>
      <c r="P82" s="13">
        <f t="shared" si="21"/>
        <v>0.76680400000000004</v>
      </c>
      <c r="Q82" s="13">
        <f t="shared" si="22"/>
        <v>0.76680400000000004</v>
      </c>
      <c r="R82" s="13">
        <f t="shared" si="23"/>
        <v>0.76680400000000004</v>
      </c>
      <c r="S82" s="13">
        <f t="shared" si="24"/>
        <v>1.158444</v>
      </c>
      <c r="T82" s="13">
        <f t="shared" si="25"/>
        <v>1.158444</v>
      </c>
      <c r="U82" s="13">
        <f t="shared" si="26"/>
        <v>1.8309120000000001</v>
      </c>
      <c r="V82" s="13">
        <f t="shared" si="27"/>
        <v>1.8309120000000001</v>
      </c>
      <c r="W82" s="13">
        <f t="shared" si="28"/>
        <v>1.8309120000000001</v>
      </c>
      <c r="X82" s="13">
        <f t="shared" si="29"/>
        <v>1.8309120000000001</v>
      </c>
      <c r="Y82" s="13">
        <f t="shared" si="30"/>
        <v>1.8309120000000001</v>
      </c>
      <c r="Z82" s="13">
        <f t="shared" si="31"/>
        <v>1.8309120000000001</v>
      </c>
      <c r="AA82" s="13">
        <f t="shared" si="32"/>
        <v>1.8309120000000001</v>
      </c>
      <c r="AB82" s="13">
        <f t="shared" si="33"/>
        <v>1.8309120000000001</v>
      </c>
      <c r="AC82" s="13">
        <f t="shared" si="34"/>
        <v>1.8309120000000001</v>
      </c>
      <c r="AD82" s="13">
        <f t="shared" si="35"/>
        <v>1.8309120000000001</v>
      </c>
      <c r="AE82" s="13">
        <f t="shared" si="36"/>
        <v>1.8309120000000001</v>
      </c>
      <c r="AF82">
        <f t="shared" si="19"/>
        <v>1</v>
      </c>
      <c r="AI82" s="26">
        <f>IF(ISNUMBER(VLOOKUP($B82,'kpler max capa'!$A$1:$Q$263,2,0)),VLOOKUP($B82,'kpler max capa'!$A$1:$Q$263,2,0),0)</f>
        <v>0.76680400000000004</v>
      </c>
      <c r="AJ82" s="26">
        <f>IF(ISNUMBER(VLOOKUP($B82,'kpler max capa'!$A$1:$Q$263,3,0)),VLOOKUP($B82,'kpler max capa'!$A$1:$Q$263,3,0),0)</f>
        <v>0.76680400000000004</v>
      </c>
      <c r="AK82" s="26">
        <f>IF(ISNUMBER(VLOOKUP($B82,'kpler max capa'!$A$1:$Q$263,4,0)),VLOOKUP($B82,'kpler max capa'!$A$1:$Q$263,4,0),0)</f>
        <v>0.76680400000000004</v>
      </c>
      <c r="AL82" s="26">
        <f>IF(ISNUMBER(VLOOKUP($B82,'kpler max capa'!$A$1:$Q$263,5,0)),VLOOKUP($B82,'kpler max capa'!$A$1:$Q$263,5,0),0)</f>
        <v>1.158444</v>
      </c>
      <c r="AM82" s="26">
        <f>IF(ISNUMBER(VLOOKUP($B82,'kpler max capa'!$A$1:$Q$263,6,0)),VLOOKUP($B82,'kpler max capa'!$A$1:$Q$263,6,0),0)</f>
        <v>1.158444</v>
      </c>
      <c r="AN82" s="26">
        <f>IF(ISNUMBER(VLOOKUP($B82,'kpler max capa'!$A$1:$Q$263,7,0)),VLOOKUP($B82,'kpler max capa'!$A$1:$Q$263,7,0),0)</f>
        <v>1.8309120000000001</v>
      </c>
      <c r="AO82" s="26">
        <f>IF(ISNUMBER(VLOOKUP($B82,'kpler max capa'!$A$1:$Q$263,8,0)),VLOOKUP($B82,'kpler max capa'!$A$1:$Q$263,8,0),0)</f>
        <v>1.8309120000000001</v>
      </c>
      <c r="AP82" s="26">
        <f>IF(ISNUMBER(VLOOKUP($B82,'kpler max capa'!$A$1:$Q$263,8,0)),VLOOKUP($B82,'kpler max capa'!$A$1:$Q$263,9,0),0)</f>
        <v>1.8309120000000001</v>
      </c>
      <c r="AQ82" s="26">
        <f>IF(ISNUMBER(VLOOKUP($B82,'kpler max capa'!$A$1:$Q$263,8,0)),VLOOKUP($B82,'kpler max capa'!$A$1:$Q$263,10,0),0)</f>
        <v>1.8309120000000001</v>
      </c>
      <c r="AR82" s="26">
        <f>IF(ISNUMBER(VLOOKUP($B82,'kpler max capa'!$A$1:$Q$263,8,0)),VLOOKUP($B82,'kpler max capa'!$A$1:$Q$263,11,0),0)</f>
        <v>1.8309120000000001</v>
      </c>
      <c r="AS82" s="26">
        <f>IF(ISNUMBER(VLOOKUP($B82,'kpler max capa'!$A$1:$Q$263,9,0)),VLOOKUP($B82,'kpler max capa'!$A$1:$Q$263,12,0),0)</f>
        <v>1.8309120000000001</v>
      </c>
      <c r="AT82" s="26">
        <f>IF(ISNUMBER(VLOOKUP($B82,'kpler max capa'!$A$1:$Q$263,9,0)),VLOOKUP($B82,'kpler max capa'!$A$1:$Q$263,13,0),0)</f>
        <v>1.8309120000000001</v>
      </c>
      <c r="AU82" s="26">
        <f>IF(ISNUMBER(VLOOKUP($B82,'kpler max capa'!$A$1:$Q$263,9,0)),VLOOKUP($B82,'kpler max capa'!$A$1:$Q$263,14,0),0)</f>
        <v>1.8309120000000001</v>
      </c>
      <c r="AV82" s="26">
        <f>IF(ISNUMBER(VLOOKUP($B82,'kpler max capa'!$A$1:$Q$263,9,0)),VLOOKUP($B82,'kpler max capa'!$A$1:$Q$263,15,0),0)</f>
        <v>1.8309120000000001</v>
      </c>
      <c r="AW82" s="26">
        <f>IF(ISNUMBER(VLOOKUP($B82,'kpler max capa'!$A$1:$Q$263,9,0)),VLOOKUP($B82,'kpler max capa'!$A$1:$Q$263,16,0),0)</f>
        <v>1.8309120000000001</v>
      </c>
      <c r="AX82" s="26">
        <f>IF(ISNUMBER(VLOOKUP($B82,'kpler max capa'!$A$1:$Q$263,10,0)),VLOOKUP($B82,'kpler max capa'!$A$1:$Q$263,17,0),0)</f>
        <v>1.8309120000000001</v>
      </c>
      <c r="AY82" s="24">
        <f>IF(ISNUMBER(VLOOKUP($C82,'pp port max capa'!$A$1:$Q$500,2,0)),VLOOKUP($C82,'pp port max capa'!$A$1:$Q$500,2,0),0)</f>
        <v>0</v>
      </c>
      <c r="AZ82" s="24">
        <f>IF(ISNUMBER(VLOOKUP($C82,'pp port max capa'!$A$1:$Q$500,3,0)),VLOOKUP($C82,'pp port max capa'!$A$1:$Q$500,3,0),0)</f>
        <v>0</v>
      </c>
      <c r="BA82" s="24">
        <f>IF(ISNUMBER(VLOOKUP($C82,'pp port max capa'!$A$1:$Q$500,4,0)),VLOOKUP($C82,'pp port max capa'!$A$1:$Q$500,4,0),0)</f>
        <v>0</v>
      </c>
      <c r="BB82" s="24">
        <f>IF(ISNUMBER(VLOOKUP($C82,'pp port max capa'!$A$1:$Q$500,5,0)),VLOOKUP($C82,'pp port max capa'!$A$1:$Q$500,5,0),0)</f>
        <v>0</v>
      </c>
      <c r="BC82" s="24">
        <f>IF(ISNUMBER(VLOOKUP($C82,'pp port max capa'!$A$1:$Q$500,6,0)),VLOOKUP($C82,'pp port max capa'!$A$1:$Q$500,6,0),0)</f>
        <v>0</v>
      </c>
      <c r="BD82" s="24">
        <f>IF(ISNUMBER(VLOOKUP($C82,'pp port max capa'!$A$1:$Q$500,7,0)),VLOOKUP($C82,'pp port max capa'!$A$1:$Q$500,7,0),0)</f>
        <v>0</v>
      </c>
      <c r="BE82" s="24">
        <f>IF(ISNUMBER(VLOOKUP($C82,'pp port max capa'!$A$1:$Q$500,8,0)),VLOOKUP($C82,'pp port max capa'!$A$1:$Q$500,8,0),0)</f>
        <v>0</v>
      </c>
      <c r="BF82" s="24">
        <f>IF(ISNUMBER(VLOOKUP($C82,'pp port max capa'!$A$1:$Q$500,9,0)),VLOOKUP($C82,'pp port max capa'!$A$1:$Q$500,9,0),0)</f>
        <v>0</v>
      </c>
      <c r="BG82" s="24">
        <f>IF(ISNUMBER(VLOOKUP($C82,'pp port max capa'!$A$1:$Q$500,10,0)),VLOOKUP($C82,'pp port max capa'!$A$1:$Q$500,10,0),0)</f>
        <v>0</v>
      </c>
      <c r="BH82" s="24">
        <f>IF(ISNUMBER(VLOOKUP($C82,'pp port max capa'!$A$1:$Q$500,11,0)),VLOOKUP($C82,'pp port max capa'!$A$1:$Q$500,11,0),0)</f>
        <v>0</v>
      </c>
      <c r="BI82" s="24">
        <f>IF(ISNUMBER(VLOOKUP($C82,'pp port max capa'!$A$1:$Q$500,12,0)),VLOOKUP($C82,'pp port max capa'!$A$1:$Q$500,12,0),0)</f>
        <v>0</v>
      </c>
      <c r="BJ82" s="24">
        <f>IF(ISNUMBER(VLOOKUP($C82,'pp port max capa'!$A$1:$Q$500,13,0)),VLOOKUP($C82,'pp port max capa'!$A$1:$Q$500,13,0),0)</f>
        <v>0</v>
      </c>
      <c r="BK82" s="24">
        <f>IF(ISNUMBER(VLOOKUP($C82,'pp port max capa'!$A$1:$Q$500,14,0)),VLOOKUP($C82,'pp port max capa'!$A$1:$Q$500,14,0),0)</f>
        <v>0</v>
      </c>
      <c r="BL82" s="24">
        <f>IF(ISNUMBER(VLOOKUP($C82,'pp port max capa'!$A$1:$Q$500,15,0)),VLOOKUP($C82,'pp port max capa'!$A$1:$Q$500,15,0),0)</f>
        <v>0</v>
      </c>
      <c r="BM82" s="24">
        <f>IF(ISNUMBER(VLOOKUP($C82,'pp port max capa'!$A$1:$Q$500,16,0)),VLOOKUP($C82,'pp port max capa'!$A$1:$Q$500,16,0),0)</f>
        <v>0</v>
      </c>
      <c r="BN82" s="24">
        <f>IF(ISNUMBER(VLOOKUP($C82,'pp port max capa'!$A$1:$Q$500,17,0)),VLOOKUP($C82,'pp port max capa'!$A$1:$Q$500,17,0),0)</f>
        <v>0</v>
      </c>
      <c r="BO82" s="22">
        <f>IF(ISNUMBER(VLOOKUP($C82,'stpl port max capa'!$A$1:$Q$500,2,0)),VLOOKUP($C82,'stpl port max capa'!$A$1:$Q$500,2,0),0)</f>
        <v>0</v>
      </c>
      <c r="BP82" s="22">
        <f>IF(ISNUMBER(VLOOKUP($C82,'stpl port max capa'!$A$1:$Q$500,3,0)),VLOOKUP($C82,'stpl port max capa'!$A$1:$Q$500,3,0),0)</f>
        <v>0</v>
      </c>
      <c r="BQ82" s="22">
        <f>IF(ISNUMBER(VLOOKUP($C82,'stpl port max capa'!$A$1:$Q$500,4,0)),VLOOKUP($C82,'stpl port max capa'!$A$1:$Q$500,4,0),0)</f>
        <v>0</v>
      </c>
      <c r="BR82" s="22">
        <f>IF(ISNUMBER(VLOOKUP($C82,'stpl port max capa'!$A$1:$Q$500,5,0)),VLOOKUP($C82,'stpl port max capa'!$A$1:$Q$500,5,0),0)</f>
        <v>0</v>
      </c>
      <c r="BS82" s="22">
        <f>IF(ISNUMBER(VLOOKUP($C82,'stpl port max capa'!$A$1:$Q$500,6,0)),VLOOKUP($C82,'stpl port max capa'!$A$1:$Q$500,6,0),0)</f>
        <v>0</v>
      </c>
      <c r="BT82" s="22">
        <f>IF(ISNUMBER(VLOOKUP($C82,'stpl port max capa'!$A$1:$Q$500,7,0)),VLOOKUP($C82,'stpl port max capa'!$A$1:$Q$500,7,0),0)</f>
        <v>0</v>
      </c>
      <c r="BU82" s="22">
        <f>IF(ISNUMBER(VLOOKUP($C82,'stpl port max capa'!$A$1:$Q$500,8,0)),VLOOKUP($C82,'stpl port max capa'!$A$1:$Q$500,8,0),0)</f>
        <v>0</v>
      </c>
      <c r="BV82" s="22">
        <f>IF(ISNUMBER(VLOOKUP($C82,'stpl port max capa'!$A$1:$Q$500,9,0)),VLOOKUP($C82,'stpl port max capa'!$A$1:$Q$500,9,0),0)</f>
        <v>0</v>
      </c>
      <c r="BW82" s="22">
        <f>IF(ISNUMBER(VLOOKUP($C82,'stpl port max capa'!$A$1:$Q$500,10,0)),VLOOKUP($C82,'stpl port max capa'!$A$1:$Q$500,10,0),0)</f>
        <v>0</v>
      </c>
      <c r="BX82" s="22">
        <f>IF(ISNUMBER(VLOOKUP($C82,'stpl port max capa'!$A$1:$Q$500,11,0)),VLOOKUP($C82,'stpl port max capa'!$A$1:$Q$500,11,0),0)</f>
        <v>0</v>
      </c>
      <c r="BY82" s="22">
        <f>IF(ISNUMBER(VLOOKUP($C82,'stpl port max capa'!$A$1:$Q$500,12,0)),VLOOKUP($C82,'stpl port max capa'!$A$1:$Q$500,12,0),0)</f>
        <v>0</v>
      </c>
      <c r="BZ82" s="22">
        <f>IF(ISNUMBER(VLOOKUP($C82,'stpl port max capa'!$A$1:$Q$500,13,0)),VLOOKUP($C82,'stpl port max capa'!$A$1:$Q$500,13,0),0)</f>
        <v>0</v>
      </c>
      <c r="CA82" s="22">
        <f>IF(ISNUMBER(VLOOKUP($C82,'stpl port max capa'!$A$1:$Q$500,14,0)),VLOOKUP($C82,'stpl port max capa'!$A$1:$Q$500,14,0),0)</f>
        <v>0</v>
      </c>
      <c r="CB82" s="22">
        <f>IF(ISNUMBER(VLOOKUP($C82,'stpl port max capa'!$A$1:$Q$500,15,0)),VLOOKUP($C82,'stpl port max capa'!$A$1:$Q$500,15,0),0)</f>
        <v>0</v>
      </c>
      <c r="CC82" s="22">
        <f>IF(ISNUMBER(VLOOKUP($C82,'stpl port max capa'!$A$1:$Q$500,16,0)),VLOOKUP($C82,'stpl port max capa'!$A$1:$Q$500,16,0),0)</f>
        <v>0</v>
      </c>
      <c r="CD82" s="22">
        <f>IF(ISNUMBER(VLOOKUP($C82,'stpl port max capa'!$A$1:$Q$500,17,0)),VLOOKUP($C82,'stpl port max capa'!$A$1:$Q$500,17,0),0)</f>
        <v>0</v>
      </c>
    </row>
    <row r="83" spans="1:82" customFormat="1">
      <c r="A83">
        <v>84</v>
      </c>
      <c r="B83" t="s">
        <v>250</v>
      </c>
      <c r="C83" t="s">
        <v>251</v>
      </c>
      <c r="D83" s="15"/>
      <c r="E83" s="15">
        <f t="shared" si="20"/>
        <v>0</v>
      </c>
      <c r="F83" s="16" t="s">
        <v>2990</v>
      </c>
      <c r="G83" t="s">
        <v>973</v>
      </c>
      <c r="H83" t="s">
        <v>975</v>
      </c>
      <c r="I83" t="e">
        <v>#N/A</v>
      </c>
      <c r="J83" t="s">
        <v>252</v>
      </c>
      <c r="K83" s="1">
        <v>23.095221814459698</v>
      </c>
      <c r="L83" s="1">
        <v>113.44115556961999</v>
      </c>
      <c r="M83" s="1" t="str">
        <f>VLOOKUP($F83,'[1]capi for highway network'!$D$1:$L$36,3,0)</f>
        <v>capi Guangdong</v>
      </c>
      <c r="N83" s="1">
        <f>VLOOKUP($F83,'[1]capi for highway network'!$D$1:$L$36,7,0)</f>
        <v>23.129110000000001</v>
      </c>
      <c r="O83" s="1">
        <f>VLOOKUP($F83,'[1]capi for highway network'!$D$1:$L$36,8,0)</f>
        <v>113.264385</v>
      </c>
      <c r="P83" s="13">
        <f t="shared" si="21"/>
        <v>0.109176</v>
      </c>
      <c r="Q83" s="13">
        <f t="shared" si="22"/>
        <v>0.109176</v>
      </c>
      <c r="R83" s="13">
        <f t="shared" si="23"/>
        <v>0.109176</v>
      </c>
      <c r="S83" s="13">
        <f t="shared" si="24"/>
        <v>0.109176</v>
      </c>
      <c r="T83" s="13">
        <f t="shared" si="25"/>
        <v>0.109176</v>
      </c>
      <c r="U83" s="13">
        <f t="shared" si="26"/>
        <v>0.109176</v>
      </c>
      <c r="V83" s="13">
        <f t="shared" si="27"/>
        <v>0.109176</v>
      </c>
      <c r="W83" s="13">
        <f t="shared" si="28"/>
        <v>0.109176</v>
      </c>
      <c r="X83" s="13">
        <f t="shared" si="29"/>
        <v>0.109176</v>
      </c>
      <c r="Y83" s="13">
        <f t="shared" si="30"/>
        <v>0.109176</v>
      </c>
      <c r="Z83" s="13">
        <f t="shared" si="31"/>
        <v>0.109176</v>
      </c>
      <c r="AA83" s="13">
        <f t="shared" si="32"/>
        <v>0.109176</v>
      </c>
      <c r="AB83" s="13">
        <f t="shared" si="33"/>
        <v>0.109176</v>
      </c>
      <c r="AC83" s="13">
        <f t="shared" si="34"/>
        <v>0.109176</v>
      </c>
      <c r="AD83" s="13">
        <f t="shared" si="35"/>
        <v>0.109176</v>
      </c>
      <c r="AE83" s="13">
        <f t="shared" si="36"/>
        <v>0.109176</v>
      </c>
      <c r="AF83">
        <f t="shared" si="19"/>
        <v>1</v>
      </c>
      <c r="AI83" s="26">
        <f>IF(ISNUMBER(VLOOKUP($B83,'kpler max capa'!$A$1:$Q$263,2,0)),VLOOKUP($B83,'kpler max capa'!$A$1:$Q$263,2,0),0)</f>
        <v>0.109176</v>
      </c>
      <c r="AJ83" s="26">
        <f>IF(ISNUMBER(VLOOKUP($B83,'kpler max capa'!$A$1:$Q$263,3,0)),VLOOKUP($B83,'kpler max capa'!$A$1:$Q$263,3,0),0)</f>
        <v>0.109176</v>
      </c>
      <c r="AK83" s="26">
        <f>IF(ISNUMBER(VLOOKUP($B83,'kpler max capa'!$A$1:$Q$263,4,0)),VLOOKUP($B83,'kpler max capa'!$A$1:$Q$263,4,0),0)</f>
        <v>0.109176</v>
      </c>
      <c r="AL83" s="26">
        <f>IF(ISNUMBER(VLOOKUP($B83,'kpler max capa'!$A$1:$Q$263,5,0)),VLOOKUP($B83,'kpler max capa'!$A$1:$Q$263,5,0),0)</f>
        <v>0.109176</v>
      </c>
      <c r="AM83" s="26">
        <f>IF(ISNUMBER(VLOOKUP($B83,'kpler max capa'!$A$1:$Q$263,6,0)),VLOOKUP($B83,'kpler max capa'!$A$1:$Q$263,6,0),0)</f>
        <v>0.109176</v>
      </c>
      <c r="AN83" s="26">
        <f>IF(ISNUMBER(VLOOKUP($B83,'kpler max capa'!$A$1:$Q$263,7,0)),VLOOKUP($B83,'kpler max capa'!$A$1:$Q$263,7,0),0)</f>
        <v>0.109176</v>
      </c>
      <c r="AO83" s="26">
        <f>IF(ISNUMBER(VLOOKUP($B83,'kpler max capa'!$A$1:$Q$263,8,0)),VLOOKUP($B83,'kpler max capa'!$A$1:$Q$263,8,0),0)</f>
        <v>0.109176</v>
      </c>
      <c r="AP83" s="26">
        <f>IF(ISNUMBER(VLOOKUP($B83,'kpler max capa'!$A$1:$Q$263,8,0)),VLOOKUP($B83,'kpler max capa'!$A$1:$Q$263,9,0),0)</f>
        <v>0.109176</v>
      </c>
      <c r="AQ83" s="26">
        <f>IF(ISNUMBER(VLOOKUP($B83,'kpler max capa'!$A$1:$Q$263,8,0)),VLOOKUP($B83,'kpler max capa'!$A$1:$Q$263,10,0),0)</f>
        <v>0.109176</v>
      </c>
      <c r="AR83" s="26">
        <f>IF(ISNUMBER(VLOOKUP($B83,'kpler max capa'!$A$1:$Q$263,8,0)),VLOOKUP($B83,'kpler max capa'!$A$1:$Q$263,11,0),0)</f>
        <v>0.109176</v>
      </c>
      <c r="AS83" s="26">
        <f>IF(ISNUMBER(VLOOKUP($B83,'kpler max capa'!$A$1:$Q$263,9,0)),VLOOKUP($B83,'kpler max capa'!$A$1:$Q$263,12,0),0)</f>
        <v>0.109176</v>
      </c>
      <c r="AT83" s="26">
        <f>IF(ISNUMBER(VLOOKUP($B83,'kpler max capa'!$A$1:$Q$263,9,0)),VLOOKUP($B83,'kpler max capa'!$A$1:$Q$263,13,0),0)</f>
        <v>0.109176</v>
      </c>
      <c r="AU83" s="26">
        <f>IF(ISNUMBER(VLOOKUP($B83,'kpler max capa'!$A$1:$Q$263,9,0)),VLOOKUP($B83,'kpler max capa'!$A$1:$Q$263,14,0),0)</f>
        <v>0.109176</v>
      </c>
      <c r="AV83" s="26">
        <f>IF(ISNUMBER(VLOOKUP($B83,'kpler max capa'!$A$1:$Q$263,9,0)),VLOOKUP($B83,'kpler max capa'!$A$1:$Q$263,15,0),0)</f>
        <v>0.109176</v>
      </c>
      <c r="AW83" s="26">
        <f>IF(ISNUMBER(VLOOKUP($B83,'kpler max capa'!$A$1:$Q$263,9,0)),VLOOKUP($B83,'kpler max capa'!$A$1:$Q$263,16,0),0)</f>
        <v>0.109176</v>
      </c>
      <c r="AX83" s="26">
        <f>IF(ISNUMBER(VLOOKUP($B83,'kpler max capa'!$A$1:$Q$263,10,0)),VLOOKUP($B83,'kpler max capa'!$A$1:$Q$263,17,0),0)</f>
        <v>0.109176</v>
      </c>
      <c r="AY83" s="24">
        <f>IF(ISNUMBER(VLOOKUP($C83,'pp port max capa'!$A$1:$Q$500,2,0)),VLOOKUP($C83,'pp port max capa'!$A$1:$Q$500,2,0),0)</f>
        <v>0</v>
      </c>
      <c r="AZ83" s="24">
        <f>IF(ISNUMBER(VLOOKUP($C83,'pp port max capa'!$A$1:$Q$500,3,0)),VLOOKUP($C83,'pp port max capa'!$A$1:$Q$500,3,0),0)</f>
        <v>0</v>
      </c>
      <c r="BA83" s="24">
        <f>IF(ISNUMBER(VLOOKUP($C83,'pp port max capa'!$A$1:$Q$500,4,0)),VLOOKUP($C83,'pp port max capa'!$A$1:$Q$500,4,0),0)</f>
        <v>0</v>
      </c>
      <c r="BB83" s="24">
        <f>IF(ISNUMBER(VLOOKUP($C83,'pp port max capa'!$A$1:$Q$500,5,0)),VLOOKUP($C83,'pp port max capa'!$A$1:$Q$500,5,0),0)</f>
        <v>0</v>
      </c>
      <c r="BC83" s="24">
        <f>IF(ISNUMBER(VLOOKUP($C83,'pp port max capa'!$A$1:$Q$500,6,0)),VLOOKUP($C83,'pp port max capa'!$A$1:$Q$500,6,0),0)</f>
        <v>0</v>
      </c>
      <c r="BD83" s="24">
        <f>IF(ISNUMBER(VLOOKUP($C83,'pp port max capa'!$A$1:$Q$500,7,0)),VLOOKUP($C83,'pp port max capa'!$A$1:$Q$500,7,0),0)</f>
        <v>0</v>
      </c>
      <c r="BE83" s="24">
        <f>IF(ISNUMBER(VLOOKUP($C83,'pp port max capa'!$A$1:$Q$500,8,0)),VLOOKUP($C83,'pp port max capa'!$A$1:$Q$500,8,0),0)</f>
        <v>0</v>
      </c>
      <c r="BF83" s="24">
        <f>IF(ISNUMBER(VLOOKUP($C83,'pp port max capa'!$A$1:$Q$500,9,0)),VLOOKUP($C83,'pp port max capa'!$A$1:$Q$500,9,0),0)</f>
        <v>0</v>
      </c>
      <c r="BG83" s="24">
        <f>IF(ISNUMBER(VLOOKUP($C83,'pp port max capa'!$A$1:$Q$500,10,0)),VLOOKUP($C83,'pp port max capa'!$A$1:$Q$500,10,0),0)</f>
        <v>0</v>
      </c>
      <c r="BH83" s="24">
        <f>IF(ISNUMBER(VLOOKUP($C83,'pp port max capa'!$A$1:$Q$500,11,0)),VLOOKUP($C83,'pp port max capa'!$A$1:$Q$500,11,0),0)</f>
        <v>0</v>
      </c>
      <c r="BI83" s="24">
        <f>IF(ISNUMBER(VLOOKUP($C83,'pp port max capa'!$A$1:$Q$500,12,0)),VLOOKUP($C83,'pp port max capa'!$A$1:$Q$500,12,0),0)</f>
        <v>0</v>
      </c>
      <c r="BJ83" s="24">
        <f>IF(ISNUMBER(VLOOKUP($C83,'pp port max capa'!$A$1:$Q$500,13,0)),VLOOKUP($C83,'pp port max capa'!$A$1:$Q$500,13,0),0)</f>
        <v>0</v>
      </c>
      <c r="BK83" s="24">
        <f>IF(ISNUMBER(VLOOKUP($C83,'pp port max capa'!$A$1:$Q$500,14,0)),VLOOKUP($C83,'pp port max capa'!$A$1:$Q$500,14,0),0)</f>
        <v>0</v>
      </c>
      <c r="BL83" s="24">
        <f>IF(ISNUMBER(VLOOKUP($C83,'pp port max capa'!$A$1:$Q$500,15,0)),VLOOKUP($C83,'pp port max capa'!$A$1:$Q$500,15,0),0)</f>
        <v>0</v>
      </c>
      <c r="BM83" s="24">
        <f>IF(ISNUMBER(VLOOKUP($C83,'pp port max capa'!$A$1:$Q$500,16,0)),VLOOKUP($C83,'pp port max capa'!$A$1:$Q$500,16,0),0)</f>
        <v>0</v>
      </c>
      <c r="BN83" s="24">
        <f>IF(ISNUMBER(VLOOKUP($C83,'pp port max capa'!$A$1:$Q$500,17,0)),VLOOKUP($C83,'pp port max capa'!$A$1:$Q$500,17,0),0)</f>
        <v>0</v>
      </c>
      <c r="BO83" s="22">
        <f>IF(ISNUMBER(VLOOKUP($C83,'stpl port max capa'!$A$1:$Q$500,2,0)),VLOOKUP($C83,'stpl port max capa'!$A$1:$Q$500,2,0),0)</f>
        <v>0</v>
      </c>
      <c r="BP83" s="22">
        <f>IF(ISNUMBER(VLOOKUP($C83,'stpl port max capa'!$A$1:$Q$500,3,0)),VLOOKUP($C83,'stpl port max capa'!$A$1:$Q$500,3,0),0)</f>
        <v>0</v>
      </c>
      <c r="BQ83" s="22">
        <f>IF(ISNUMBER(VLOOKUP($C83,'stpl port max capa'!$A$1:$Q$500,4,0)),VLOOKUP($C83,'stpl port max capa'!$A$1:$Q$500,4,0),0)</f>
        <v>0</v>
      </c>
      <c r="BR83" s="22">
        <f>IF(ISNUMBER(VLOOKUP($C83,'stpl port max capa'!$A$1:$Q$500,5,0)),VLOOKUP($C83,'stpl port max capa'!$A$1:$Q$500,5,0),0)</f>
        <v>0</v>
      </c>
      <c r="BS83" s="22">
        <f>IF(ISNUMBER(VLOOKUP($C83,'stpl port max capa'!$A$1:$Q$500,6,0)),VLOOKUP($C83,'stpl port max capa'!$A$1:$Q$500,6,0),0)</f>
        <v>0</v>
      </c>
      <c r="BT83" s="22">
        <f>IF(ISNUMBER(VLOOKUP($C83,'stpl port max capa'!$A$1:$Q$500,7,0)),VLOOKUP($C83,'stpl port max capa'!$A$1:$Q$500,7,0),0)</f>
        <v>0</v>
      </c>
      <c r="BU83" s="22">
        <f>IF(ISNUMBER(VLOOKUP($C83,'stpl port max capa'!$A$1:$Q$500,8,0)),VLOOKUP($C83,'stpl port max capa'!$A$1:$Q$500,8,0),0)</f>
        <v>0</v>
      </c>
      <c r="BV83" s="22">
        <f>IF(ISNUMBER(VLOOKUP($C83,'stpl port max capa'!$A$1:$Q$500,9,0)),VLOOKUP($C83,'stpl port max capa'!$A$1:$Q$500,9,0),0)</f>
        <v>0</v>
      </c>
      <c r="BW83" s="22">
        <f>IF(ISNUMBER(VLOOKUP($C83,'stpl port max capa'!$A$1:$Q$500,10,0)),VLOOKUP($C83,'stpl port max capa'!$A$1:$Q$500,10,0),0)</f>
        <v>0</v>
      </c>
      <c r="BX83" s="22">
        <f>IF(ISNUMBER(VLOOKUP($C83,'stpl port max capa'!$A$1:$Q$500,11,0)),VLOOKUP($C83,'stpl port max capa'!$A$1:$Q$500,11,0),0)</f>
        <v>0</v>
      </c>
      <c r="BY83" s="22">
        <f>IF(ISNUMBER(VLOOKUP($C83,'stpl port max capa'!$A$1:$Q$500,12,0)),VLOOKUP($C83,'stpl port max capa'!$A$1:$Q$500,12,0),0)</f>
        <v>0</v>
      </c>
      <c r="BZ83" s="22">
        <f>IF(ISNUMBER(VLOOKUP($C83,'stpl port max capa'!$A$1:$Q$500,13,0)),VLOOKUP($C83,'stpl port max capa'!$A$1:$Q$500,13,0),0)</f>
        <v>0</v>
      </c>
      <c r="CA83" s="22">
        <f>IF(ISNUMBER(VLOOKUP($C83,'stpl port max capa'!$A$1:$Q$500,14,0)),VLOOKUP($C83,'stpl port max capa'!$A$1:$Q$500,14,0),0)</f>
        <v>0</v>
      </c>
      <c r="CB83" s="22">
        <f>IF(ISNUMBER(VLOOKUP($C83,'stpl port max capa'!$A$1:$Q$500,15,0)),VLOOKUP($C83,'stpl port max capa'!$A$1:$Q$500,15,0),0)</f>
        <v>0</v>
      </c>
      <c r="CC83" s="22">
        <f>IF(ISNUMBER(VLOOKUP($C83,'stpl port max capa'!$A$1:$Q$500,16,0)),VLOOKUP($C83,'stpl port max capa'!$A$1:$Q$500,16,0),0)</f>
        <v>0</v>
      </c>
      <c r="CD83" s="22">
        <f>IF(ISNUMBER(VLOOKUP($C83,'stpl port max capa'!$A$1:$Q$500,17,0)),VLOOKUP($C83,'stpl port max capa'!$A$1:$Q$500,17,0),0)</f>
        <v>0</v>
      </c>
    </row>
    <row r="84" spans="1:82" customFormat="1">
      <c r="A84">
        <v>85</v>
      </c>
      <c r="B84" t="s">
        <v>253</v>
      </c>
      <c r="C84" t="s">
        <v>254</v>
      </c>
      <c r="D84" s="15"/>
      <c r="E84" s="15">
        <f t="shared" si="20"/>
        <v>0</v>
      </c>
      <c r="F84" s="16" t="s">
        <v>2990</v>
      </c>
      <c r="G84" t="s">
        <v>973</v>
      </c>
      <c r="H84" t="s">
        <v>975</v>
      </c>
      <c r="I84" t="e">
        <v>#N/A</v>
      </c>
      <c r="J84" t="s">
        <v>255</v>
      </c>
      <c r="K84" s="1">
        <v>23.052597988038102</v>
      </c>
      <c r="L84" s="1">
        <v>113.509289744263</v>
      </c>
      <c r="M84" s="1" t="str">
        <f>VLOOKUP($F84,'[1]capi for highway network'!$D$1:$L$36,3,0)</f>
        <v>capi Guangdong</v>
      </c>
      <c r="N84" s="1">
        <f>VLOOKUP($F84,'[1]capi for highway network'!$D$1:$L$36,7,0)</f>
        <v>23.129110000000001</v>
      </c>
      <c r="O84" s="1">
        <f>VLOOKUP($F84,'[1]capi for highway network'!$D$1:$L$36,8,0)</f>
        <v>113.264385</v>
      </c>
      <c r="P84" s="13">
        <f t="shared" si="21"/>
        <v>1.298332</v>
      </c>
      <c r="Q84" s="13">
        <f t="shared" si="22"/>
        <v>1.298332</v>
      </c>
      <c r="R84" s="13">
        <f t="shared" si="23"/>
        <v>1.298332</v>
      </c>
      <c r="S84" s="13">
        <f t="shared" si="24"/>
        <v>1.455884</v>
      </c>
      <c r="T84" s="13">
        <f t="shared" si="25"/>
        <v>1.4796560000000001</v>
      </c>
      <c r="U84" s="13">
        <f t="shared" si="26"/>
        <v>1.7501599999999999</v>
      </c>
      <c r="V84" s="13">
        <f t="shared" si="27"/>
        <v>1.7501599999999999</v>
      </c>
      <c r="W84" s="13">
        <f t="shared" si="28"/>
        <v>1.7501599999999999</v>
      </c>
      <c r="X84" s="13">
        <f t="shared" si="29"/>
        <v>1.7501599999999999</v>
      </c>
      <c r="Y84" s="13">
        <f t="shared" si="30"/>
        <v>1.7501599999999999</v>
      </c>
      <c r="Z84" s="13">
        <f t="shared" si="31"/>
        <v>1.7501599999999999</v>
      </c>
      <c r="AA84" s="13">
        <f t="shared" si="32"/>
        <v>1.7501599999999999</v>
      </c>
      <c r="AB84" s="13">
        <f t="shared" si="33"/>
        <v>1.7501599999999999</v>
      </c>
      <c r="AC84" s="13">
        <f t="shared" si="34"/>
        <v>1.7501599999999999</v>
      </c>
      <c r="AD84" s="13">
        <f t="shared" si="35"/>
        <v>1.7501599999999999</v>
      </c>
      <c r="AE84" s="13">
        <f t="shared" si="36"/>
        <v>1.7501599999999999</v>
      </c>
      <c r="AF84">
        <f t="shared" si="19"/>
        <v>1</v>
      </c>
      <c r="AI84" s="26">
        <f>IF(ISNUMBER(VLOOKUP($B84,'kpler max capa'!$A$1:$Q$263,2,0)),VLOOKUP($B84,'kpler max capa'!$A$1:$Q$263,2,0),0)</f>
        <v>1.298332</v>
      </c>
      <c r="AJ84" s="26">
        <f>IF(ISNUMBER(VLOOKUP($B84,'kpler max capa'!$A$1:$Q$263,3,0)),VLOOKUP($B84,'kpler max capa'!$A$1:$Q$263,3,0),0)</f>
        <v>1.298332</v>
      </c>
      <c r="AK84" s="26">
        <f>IF(ISNUMBER(VLOOKUP($B84,'kpler max capa'!$A$1:$Q$263,4,0)),VLOOKUP($B84,'kpler max capa'!$A$1:$Q$263,4,0),0)</f>
        <v>1.298332</v>
      </c>
      <c r="AL84" s="26">
        <f>IF(ISNUMBER(VLOOKUP($B84,'kpler max capa'!$A$1:$Q$263,5,0)),VLOOKUP($B84,'kpler max capa'!$A$1:$Q$263,5,0),0)</f>
        <v>1.455884</v>
      </c>
      <c r="AM84" s="26">
        <f>IF(ISNUMBER(VLOOKUP($B84,'kpler max capa'!$A$1:$Q$263,6,0)),VLOOKUP($B84,'kpler max capa'!$A$1:$Q$263,6,0),0)</f>
        <v>1.4796560000000001</v>
      </c>
      <c r="AN84" s="26">
        <f>IF(ISNUMBER(VLOOKUP($B84,'kpler max capa'!$A$1:$Q$263,7,0)),VLOOKUP($B84,'kpler max capa'!$A$1:$Q$263,7,0),0)</f>
        <v>1.7501599999999999</v>
      </c>
      <c r="AO84" s="26">
        <f>IF(ISNUMBER(VLOOKUP($B84,'kpler max capa'!$A$1:$Q$263,8,0)),VLOOKUP($B84,'kpler max capa'!$A$1:$Q$263,8,0),0)</f>
        <v>1.7501599999999999</v>
      </c>
      <c r="AP84" s="26">
        <f>IF(ISNUMBER(VLOOKUP($B84,'kpler max capa'!$A$1:$Q$263,8,0)),VLOOKUP($B84,'kpler max capa'!$A$1:$Q$263,9,0),0)</f>
        <v>1.7501599999999999</v>
      </c>
      <c r="AQ84" s="26">
        <f>IF(ISNUMBER(VLOOKUP($B84,'kpler max capa'!$A$1:$Q$263,8,0)),VLOOKUP($B84,'kpler max capa'!$A$1:$Q$263,10,0),0)</f>
        <v>1.7501599999999999</v>
      </c>
      <c r="AR84" s="26">
        <f>IF(ISNUMBER(VLOOKUP($B84,'kpler max capa'!$A$1:$Q$263,8,0)),VLOOKUP($B84,'kpler max capa'!$A$1:$Q$263,11,0),0)</f>
        <v>1.7501599999999999</v>
      </c>
      <c r="AS84" s="26">
        <f>IF(ISNUMBER(VLOOKUP($B84,'kpler max capa'!$A$1:$Q$263,9,0)),VLOOKUP($B84,'kpler max capa'!$A$1:$Q$263,12,0),0)</f>
        <v>1.7501599999999999</v>
      </c>
      <c r="AT84" s="26">
        <f>IF(ISNUMBER(VLOOKUP($B84,'kpler max capa'!$A$1:$Q$263,9,0)),VLOOKUP($B84,'kpler max capa'!$A$1:$Q$263,13,0),0)</f>
        <v>1.7501599999999999</v>
      </c>
      <c r="AU84" s="26">
        <f>IF(ISNUMBER(VLOOKUP($B84,'kpler max capa'!$A$1:$Q$263,9,0)),VLOOKUP($B84,'kpler max capa'!$A$1:$Q$263,14,0),0)</f>
        <v>1.7501599999999999</v>
      </c>
      <c r="AV84" s="26">
        <f>IF(ISNUMBER(VLOOKUP($B84,'kpler max capa'!$A$1:$Q$263,9,0)),VLOOKUP($B84,'kpler max capa'!$A$1:$Q$263,15,0),0)</f>
        <v>1.7501599999999999</v>
      </c>
      <c r="AW84" s="26">
        <f>IF(ISNUMBER(VLOOKUP($B84,'kpler max capa'!$A$1:$Q$263,9,0)),VLOOKUP($B84,'kpler max capa'!$A$1:$Q$263,16,0),0)</f>
        <v>1.7501599999999999</v>
      </c>
      <c r="AX84" s="26">
        <f>IF(ISNUMBER(VLOOKUP($B84,'kpler max capa'!$A$1:$Q$263,10,0)),VLOOKUP($B84,'kpler max capa'!$A$1:$Q$263,17,0),0)</f>
        <v>1.7501599999999999</v>
      </c>
      <c r="AY84" s="24">
        <f>IF(ISNUMBER(VLOOKUP($C84,'pp port max capa'!$A$1:$Q$500,2,0)),VLOOKUP($C84,'pp port max capa'!$A$1:$Q$500,2,0),0)</f>
        <v>0</v>
      </c>
      <c r="AZ84" s="24">
        <f>IF(ISNUMBER(VLOOKUP($C84,'pp port max capa'!$A$1:$Q$500,3,0)),VLOOKUP($C84,'pp port max capa'!$A$1:$Q$500,3,0),0)</f>
        <v>0</v>
      </c>
      <c r="BA84" s="24">
        <f>IF(ISNUMBER(VLOOKUP($C84,'pp port max capa'!$A$1:$Q$500,4,0)),VLOOKUP($C84,'pp port max capa'!$A$1:$Q$500,4,0),0)</f>
        <v>0</v>
      </c>
      <c r="BB84" s="24">
        <f>IF(ISNUMBER(VLOOKUP($C84,'pp port max capa'!$A$1:$Q$500,5,0)),VLOOKUP($C84,'pp port max capa'!$A$1:$Q$500,5,0),0)</f>
        <v>0</v>
      </c>
      <c r="BC84" s="24">
        <f>IF(ISNUMBER(VLOOKUP($C84,'pp port max capa'!$A$1:$Q$500,6,0)),VLOOKUP($C84,'pp port max capa'!$A$1:$Q$500,6,0),0)</f>
        <v>0</v>
      </c>
      <c r="BD84" s="24">
        <f>IF(ISNUMBER(VLOOKUP($C84,'pp port max capa'!$A$1:$Q$500,7,0)),VLOOKUP($C84,'pp port max capa'!$A$1:$Q$500,7,0),0)</f>
        <v>0</v>
      </c>
      <c r="BE84" s="24">
        <f>IF(ISNUMBER(VLOOKUP($C84,'pp port max capa'!$A$1:$Q$500,8,0)),VLOOKUP($C84,'pp port max capa'!$A$1:$Q$500,8,0),0)</f>
        <v>0</v>
      </c>
      <c r="BF84" s="24">
        <f>IF(ISNUMBER(VLOOKUP($C84,'pp port max capa'!$A$1:$Q$500,9,0)),VLOOKUP($C84,'pp port max capa'!$A$1:$Q$500,9,0),0)</f>
        <v>0</v>
      </c>
      <c r="BG84" s="24">
        <f>IF(ISNUMBER(VLOOKUP($C84,'pp port max capa'!$A$1:$Q$500,10,0)),VLOOKUP($C84,'pp port max capa'!$A$1:$Q$500,10,0),0)</f>
        <v>0</v>
      </c>
      <c r="BH84" s="24">
        <f>IF(ISNUMBER(VLOOKUP($C84,'pp port max capa'!$A$1:$Q$500,11,0)),VLOOKUP($C84,'pp port max capa'!$A$1:$Q$500,11,0),0)</f>
        <v>0</v>
      </c>
      <c r="BI84" s="24">
        <f>IF(ISNUMBER(VLOOKUP($C84,'pp port max capa'!$A$1:$Q$500,12,0)),VLOOKUP($C84,'pp port max capa'!$A$1:$Q$500,12,0),0)</f>
        <v>0</v>
      </c>
      <c r="BJ84" s="24">
        <f>IF(ISNUMBER(VLOOKUP($C84,'pp port max capa'!$A$1:$Q$500,13,0)),VLOOKUP($C84,'pp port max capa'!$A$1:$Q$500,13,0),0)</f>
        <v>0</v>
      </c>
      <c r="BK84" s="24">
        <f>IF(ISNUMBER(VLOOKUP($C84,'pp port max capa'!$A$1:$Q$500,14,0)),VLOOKUP($C84,'pp port max capa'!$A$1:$Q$500,14,0),0)</f>
        <v>0</v>
      </c>
      <c r="BL84" s="24">
        <f>IF(ISNUMBER(VLOOKUP($C84,'pp port max capa'!$A$1:$Q$500,15,0)),VLOOKUP($C84,'pp port max capa'!$A$1:$Q$500,15,0),0)</f>
        <v>0</v>
      </c>
      <c r="BM84" s="24">
        <f>IF(ISNUMBER(VLOOKUP($C84,'pp port max capa'!$A$1:$Q$500,16,0)),VLOOKUP($C84,'pp port max capa'!$A$1:$Q$500,16,0),0)</f>
        <v>0</v>
      </c>
      <c r="BN84" s="24">
        <f>IF(ISNUMBER(VLOOKUP($C84,'pp port max capa'!$A$1:$Q$500,17,0)),VLOOKUP($C84,'pp port max capa'!$A$1:$Q$500,17,0),0)</f>
        <v>0</v>
      </c>
      <c r="BO84" s="22">
        <f>IF(ISNUMBER(VLOOKUP($C84,'stpl port max capa'!$A$1:$Q$500,2,0)),VLOOKUP($C84,'stpl port max capa'!$A$1:$Q$500,2,0),0)</f>
        <v>0</v>
      </c>
      <c r="BP84" s="22">
        <f>IF(ISNUMBER(VLOOKUP($C84,'stpl port max capa'!$A$1:$Q$500,3,0)),VLOOKUP($C84,'stpl port max capa'!$A$1:$Q$500,3,0),0)</f>
        <v>0</v>
      </c>
      <c r="BQ84" s="22">
        <f>IF(ISNUMBER(VLOOKUP($C84,'stpl port max capa'!$A$1:$Q$500,4,0)),VLOOKUP($C84,'stpl port max capa'!$A$1:$Q$500,4,0),0)</f>
        <v>0</v>
      </c>
      <c r="BR84" s="22">
        <f>IF(ISNUMBER(VLOOKUP($C84,'stpl port max capa'!$A$1:$Q$500,5,0)),VLOOKUP($C84,'stpl port max capa'!$A$1:$Q$500,5,0),0)</f>
        <v>0</v>
      </c>
      <c r="BS84" s="22">
        <f>IF(ISNUMBER(VLOOKUP($C84,'stpl port max capa'!$A$1:$Q$500,6,0)),VLOOKUP($C84,'stpl port max capa'!$A$1:$Q$500,6,0),0)</f>
        <v>0</v>
      </c>
      <c r="BT84" s="22">
        <f>IF(ISNUMBER(VLOOKUP($C84,'stpl port max capa'!$A$1:$Q$500,7,0)),VLOOKUP($C84,'stpl port max capa'!$A$1:$Q$500,7,0),0)</f>
        <v>0</v>
      </c>
      <c r="BU84" s="22">
        <f>IF(ISNUMBER(VLOOKUP($C84,'stpl port max capa'!$A$1:$Q$500,8,0)),VLOOKUP($C84,'stpl port max capa'!$A$1:$Q$500,8,0),0)</f>
        <v>0</v>
      </c>
      <c r="BV84" s="22">
        <f>IF(ISNUMBER(VLOOKUP($C84,'stpl port max capa'!$A$1:$Q$500,9,0)),VLOOKUP($C84,'stpl port max capa'!$A$1:$Q$500,9,0),0)</f>
        <v>0</v>
      </c>
      <c r="BW84" s="22">
        <f>IF(ISNUMBER(VLOOKUP($C84,'stpl port max capa'!$A$1:$Q$500,10,0)),VLOOKUP($C84,'stpl port max capa'!$A$1:$Q$500,10,0),0)</f>
        <v>0</v>
      </c>
      <c r="BX84" s="22">
        <f>IF(ISNUMBER(VLOOKUP($C84,'stpl port max capa'!$A$1:$Q$500,11,0)),VLOOKUP($C84,'stpl port max capa'!$A$1:$Q$500,11,0),0)</f>
        <v>0</v>
      </c>
      <c r="BY84" s="22">
        <f>IF(ISNUMBER(VLOOKUP($C84,'stpl port max capa'!$A$1:$Q$500,12,0)),VLOOKUP($C84,'stpl port max capa'!$A$1:$Q$500,12,0),0)</f>
        <v>0</v>
      </c>
      <c r="BZ84" s="22">
        <f>IF(ISNUMBER(VLOOKUP($C84,'stpl port max capa'!$A$1:$Q$500,13,0)),VLOOKUP($C84,'stpl port max capa'!$A$1:$Q$500,13,0),0)</f>
        <v>0</v>
      </c>
      <c r="CA84" s="22">
        <f>IF(ISNUMBER(VLOOKUP($C84,'stpl port max capa'!$A$1:$Q$500,14,0)),VLOOKUP($C84,'stpl port max capa'!$A$1:$Q$500,14,0),0)</f>
        <v>0</v>
      </c>
      <c r="CB84" s="22">
        <f>IF(ISNUMBER(VLOOKUP($C84,'stpl port max capa'!$A$1:$Q$500,15,0)),VLOOKUP($C84,'stpl port max capa'!$A$1:$Q$500,15,0),0)</f>
        <v>0</v>
      </c>
      <c r="CC84" s="22">
        <f>IF(ISNUMBER(VLOOKUP($C84,'stpl port max capa'!$A$1:$Q$500,16,0)),VLOOKUP($C84,'stpl port max capa'!$A$1:$Q$500,16,0),0)</f>
        <v>0</v>
      </c>
      <c r="CD84" s="22">
        <f>IF(ISNUMBER(VLOOKUP($C84,'stpl port max capa'!$A$1:$Q$500,17,0)),VLOOKUP($C84,'stpl port max capa'!$A$1:$Q$500,17,0),0)</f>
        <v>0</v>
      </c>
    </row>
    <row r="85" spans="1:82" customFormat="1">
      <c r="A85">
        <v>86</v>
      </c>
      <c r="B85" t="s">
        <v>256</v>
      </c>
      <c r="C85" t="s">
        <v>257</v>
      </c>
      <c r="D85" s="15" t="s">
        <v>1235</v>
      </c>
      <c r="E85" s="15">
        <f t="shared" si="20"/>
        <v>1</v>
      </c>
      <c r="F85" s="16" t="s">
        <v>2979</v>
      </c>
      <c r="G85" t="s">
        <v>972</v>
      </c>
      <c r="H85" t="s">
        <v>975</v>
      </c>
      <c r="I85" t="s">
        <v>2943</v>
      </c>
      <c r="J85" t="s">
        <v>258</v>
      </c>
      <c r="K85" s="1">
        <v>27.496223742772301</v>
      </c>
      <c r="L85" s="1">
        <v>120.668832379037</v>
      </c>
      <c r="M85" s="1" t="str">
        <f>VLOOKUP($F85,'[1]capi for highway network'!$D$1:$L$36,3,0)</f>
        <v>capi Zhejiang</v>
      </c>
      <c r="N85" s="1">
        <f>VLOOKUP($F85,'[1]capi for highway network'!$D$1:$L$36,7,0)</f>
        <v>30.274083999999998</v>
      </c>
      <c r="O85" s="1">
        <f>VLOOKUP($F85,'[1]capi for highway network'!$D$1:$L$36,8,0)</f>
        <v>120.15506999999999</v>
      </c>
      <c r="P85" s="13">
        <f t="shared" si="21"/>
        <v>8.0430415949534027</v>
      </c>
      <c r="Q85" s="13">
        <f t="shared" si="22"/>
        <v>8.0430415949534027</v>
      </c>
      <c r="R85" s="13">
        <f t="shared" si="23"/>
        <v>8.0430415949534027</v>
      </c>
      <c r="S85" s="13">
        <f t="shared" si="24"/>
        <v>8.0430415949534027</v>
      </c>
      <c r="T85" s="13">
        <f t="shared" si="25"/>
        <v>8.0430415949534027</v>
      </c>
      <c r="U85" s="13">
        <f t="shared" si="26"/>
        <v>8.0430415949534027</v>
      </c>
      <c r="V85" s="13">
        <f t="shared" si="27"/>
        <v>8.0430415949534027</v>
      </c>
      <c r="W85" s="13">
        <f t="shared" si="28"/>
        <v>8.0430415949534027</v>
      </c>
      <c r="X85" s="13">
        <f t="shared" si="29"/>
        <v>8.0430415949534027</v>
      </c>
      <c r="Y85" s="13">
        <f t="shared" si="30"/>
        <v>8.0430415949534027</v>
      </c>
      <c r="Z85" s="13">
        <f t="shared" si="31"/>
        <v>8.0430415949534027</v>
      </c>
      <c r="AA85" s="13">
        <f t="shared" si="32"/>
        <v>8.0430415949534027</v>
      </c>
      <c r="AB85" s="13">
        <f t="shared" si="33"/>
        <v>8.0430415949534027</v>
      </c>
      <c r="AC85" s="13">
        <f t="shared" si="34"/>
        <v>8.0430415949534027</v>
      </c>
      <c r="AD85" s="13">
        <f t="shared" si="35"/>
        <v>8.0430415949534027</v>
      </c>
      <c r="AE85" s="13">
        <f t="shared" si="36"/>
        <v>8.0430415949534027</v>
      </c>
      <c r="AF85">
        <f t="shared" si="19"/>
        <v>1</v>
      </c>
      <c r="AI85" s="26">
        <f>IF(ISNUMBER(VLOOKUP($B85,'kpler max capa'!$A$1:$Q$263,2,0)),VLOOKUP($B85,'kpler max capa'!$A$1:$Q$263,2,0),0)</f>
        <v>0.96702399999999999</v>
      </c>
      <c r="AJ85" s="26">
        <f>IF(ISNUMBER(VLOOKUP($B85,'kpler max capa'!$A$1:$Q$263,3,0)),VLOOKUP($B85,'kpler max capa'!$A$1:$Q$263,3,0),0)</f>
        <v>0.96702399999999999</v>
      </c>
      <c r="AK85" s="26">
        <f>IF(ISNUMBER(VLOOKUP($B85,'kpler max capa'!$A$1:$Q$263,4,0)),VLOOKUP($B85,'kpler max capa'!$A$1:$Q$263,4,0),0)</f>
        <v>0.96702399999999999</v>
      </c>
      <c r="AL85" s="26">
        <f>IF(ISNUMBER(VLOOKUP($B85,'kpler max capa'!$A$1:$Q$263,5,0)),VLOOKUP($B85,'kpler max capa'!$A$1:$Q$263,5,0),0)</f>
        <v>0.96702399999999999</v>
      </c>
      <c r="AM85" s="26">
        <f>IF(ISNUMBER(VLOOKUP($B85,'kpler max capa'!$A$1:$Q$263,6,0)),VLOOKUP($B85,'kpler max capa'!$A$1:$Q$263,6,0),0)</f>
        <v>1.8294600000000001</v>
      </c>
      <c r="AN85" s="26">
        <f>IF(ISNUMBER(VLOOKUP($B85,'kpler max capa'!$A$1:$Q$263,7,0)),VLOOKUP($B85,'kpler max capa'!$A$1:$Q$263,7,0),0)</f>
        <v>1.887052</v>
      </c>
      <c r="AO85" s="26">
        <f>IF(ISNUMBER(VLOOKUP($B85,'kpler max capa'!$A$1:$Q$263,8,0)),VLOOKUP($B85,'kpler max capa'!$A$1:$Q$263,8,0),0)</f>
        <v>1.887052</v>
      </c>
      <c r="AP85" s="26">
        <f>IF(ISNUMBER(VLOOKUP($B85,'kpler max capa'!$A$1:$Q$263,8,0)),VLOOKUP($B85,'kpler max capa'!$A$1:$Q$263,9,0),0)</f>
        <v>1.887052</v>
      </c>
      <c r="AQ85" s="26">
        <f>IF(ISNUMBER(VLOOKUP($B85,'kpler max capa'!$A$1:$Q$263,8,0)),VLOOKUP($B85,'kpler max capa'!$A$1:$Q$263,10,0),0)</f>
        <v>1.887052</v>
      </c>
      <c r="AR85" s="26">
        <f>IF(ISNUMBER(VLOOKUP($B85,'kpler max capa'!$A$1:$Q$263,8,0)),VLOOKUP($B85,'kpler max capa'!$A$1:$Q$263,11,0),0)</f>
        <v>1.887052</v>
      </c>
      <c r="AS85" s="26">
        <f>IF(ISNUMBER(VLOOKUP($B85,'kpler max capa'!$A$1:$Q$263,9,0)),VLOOKUP($B85,'kpler max capa'!$A$1:$Q$263,12,0),0)</f>
        <v>1.887052</v>
      </c>
      <c r="AT85" s="26">
        <f>IF(ISNUMBER(VLOOKUP($B85,'kpler max capa'!$A$1:$Q$263,9,0)),VLOOKUP($B85,'kpler max capa'!$A$1:$Q$263,13,0),0)</f>
        <v>1.887052</v>
      </c>
      <c r="AU85" s="26">
        <f>IF(ISNUMBER(VLOOKUP($B85,'kpler max capa'!$A$1:$Q$263,9,0)),VLOOKUP($B85,'kpler max capa'!$A$1:$Q$263,14,0),0)</f>
        <v>1.887052</v>
      </c>
      <c r="AV85" s="26">
        <f>IF(ISNUMBER(VLOOKUP($B85,'kpler max capa'!$A$1:$Q$263,9,0)),VLOOKUP($B85,'kpler max capa'!$A$1:$Q$263,15,0),0)</f>
        <v>1.887052</v>
      </c>
      <c r="AW85" s="26">
        <f>IF(ISNUMBER(VLOOKUP($B85,'kpler max capa'!$A$1:$Q$263,9,0)),VLOOKUP($B85,'kpler max capa'!$A$1:$Q$263,16,0),0)</f>
        <v>1.887052</v>
      </c>
      <c r="AX85" s="26">
        <f>IF(ISNUMBER(VLOOKUP($B85,'kpler max capa'!$A$1:$Q$263,10,0)),VLOOKUP($B85,'kpler max capa'!$A$1:$Q$263,17,0),0)</f>
        <v>1.887052</v>
      </c>
      <c r="AY85" s="24">
        <f>IF(ISNUMBER(VLOOKUP($C85,'pp port max capa'!$A$1:$Q$500,2,0)),VLOOKUP($C85,'pp port max capa'!$A$1:$Q$500,2,0),0)</f>
        <v>8.0430415949534027</v>
      </c>
      <c r="AZ85" s="24">
        <f>IF(ISNUMBER(VLOOKUP($C85,'pp port max capa'!$A$1:$Q$500,3,0)),VLOOKUP($C85,'pp port max capa'!$A$1:$Q$500,3,0),0)</f>
        <v>8.0430415949534027</v>
      </c>
      <c r="BA85" s="24">
        <f>IF(ISNUMBER(VLOOKUP($C85,'pp port max capa'!$A$1:$Q$500,4,0)),VLOOKUP($C85,'pp port max capa'!$A$1:$Q$500,4,0),0)</f>
        <v>8.0430415949534027</v>
      </c>
      <c r="BB85" s="24">
        <f>IF(ISNUMBER(VLOOKUP($C85,'pp port max capa'!$A$1:$Q$500,5,0)),VLOOKUP($C85,'pp port max capa'!$A$1:$Q$500,5,0),0)</f>
        <v>8.0430415949534027</v>
      </c>
      <c r="BC85" s="24">
        <f>IF(ISNUMBER(VLOOKUP($C85,'pp port max capa'!$A$1:$Q$500,6,0)),VLOOKUP($C85,'pp port max capa'!$A$1:$Q$500,6,0),0)</f>
        <v>8.0430415949534027</v>
      </c>
      <c r="BD85" s="24">
        <f>IF(ISNUMBER(VLOOKUP($C85,'pp port max capa'!$A$1:$Q$500,7,0)),VLOOKUP($C85,'pp port max capa'!$A$1:$Q$500,7,0),0)</f>
        <v>8.0430415949534027</v>
      </c>
      <c r="BE85" s="24">
        <f>IF(ISNUMBER(VLOOKUP($C85,'pp port max capa'!$A$1:$Q$500,8,0)),VLOOKUP($C85,'pp port max capa'!$A$1:$Q$500,8,0),0)</f>
        <v>8.0430415949534027</v>
      </c>
      <c r="BF85" s="24">
        <f>IF(ISNUMBER(VLOOKUP($C85,'pp port max capa'!$A$1:$Q$500,9,0)),VLOOKUP($C85,'pp port max capa'!$A$1:$Q$500,9,0),0)</f>
        <v>8.0430415949534027</v>
      </c>
      <c r="BG85" s="24">
        <f>IF(ISNUMBER(VLOOKUP($C85,'pp port max capa'!$A$1:$Q$500,10,0)),VLOOKUP($C85,'pp port max capa'!$A$1:$Q$500,10,0),0)</f>
        <v>8.0430415949534027</v>
      </c>
      <c r="BH85" s="24">
        <f>IF(ISNUMBER(VLOOKUP($C85,'pp port max capa'!$A$1:$Q$500,11,0)),VLOOKUP($C85,'pp port max capa'!$A$1:$Q$500,11,0),0)</f>
        <v>8.0430415949534027</v>
      </c>
      <c r="BI85" s="24">
        <f>IF(ISNUMBER(VLOOKUP($C85,'pp port max capa'!$A$1:$Q$500,12,0)),VLOOKUP($C85,'pp port max capa'!$A$1:$Q$500,12,0),0)</f>
        <v>8.0430415949534027</v>
      </c>
      <c r="BJ85" s="24">
        <f>IF(ISNUMBER(VLOOKUP($C85,'pp port max capa'!$A$1:$Q$500,13,0)),VLOOKUP($C85,'pp port max capa'!$A$1:$Q$500,13,0),0)</f>
        <v>8.0430415949534027</v>
      </c>
      <c r="BK85" s="24">
        <f>IF(ISNUMBER(VLOOKUP($C85,'pp port max capa'!$A$1:$Q$500,14,0)),VLOOKUP($C85,'pp port max capa'!$A$1:$Q$500,14,0),0)</f>
        <v>8.0430415949534027</v>
      </c>
      <c r="BL85" s="24">
        <f>IF(ISNUMBER(VLOOKUP($C85,'pp port max capa'!$A$1:$Q$500,15,0)),VLOOKUP($C85,'pp port max capa'!$A$1:$Q$500,15,0),0)</f>
        <v>8.0430415949534027</v>
      </c>
      <c r="BM85" s="24">
        <f>IF(ISNUMBER(VLOOKUP($C85,'pp port max capa'!$A$1:$Q$500,16,0)),VLOOKUP($C85,'pp port max capa'!$A$1:$Q$500,16,0),0)</f>
        <v>8.0430415949534027</v>
      </c>
      <c r="BN85" s="24">
        <f>IF(ISNUMBER(VLOOKUP($C85,'pp port max capa'!$A$1:$Q$500,17,0)),VLOOKUP($C85,'pp port max capa'!$A$1:$Q$500,17,0),0)</f>
        <v>8.0430415949534027</v>
      </c>
      <c r="BO85" s="22">
        <f>IF(ISNUMBER(VLOOKUP($C85,'stpl port max capa'!$A$1:$Q$500,2,0)),VLOOKUP($C85,'stpl port max capa'!$A$1:$Q$500,2,0),0)</f>
        <v>0</v>
      </c>
      <c r="BP85" s="22">
        <f>IF(ISNUMBER(VLOOKUP($C85,'stpl port max capa'!$A$1:$Q$500,3,0)),VLOOKUP($C85,'stpl port max capa'!$A$1:$Q$500,3,0),0)</f>
        <v>0</v>
      </c>
      <c r="BQ85" s="22">
        <f>IF(ISNUMBER(VLOOKUP($C85,'stpl port max capa'!$A$1:$Q$500,4,0)),VLOOKUP($C85,'stpl port max capa'!$A$1:$Q$500,4,0),0)</f>
        <v>0</v>
      </c>
      <c r="BR85" s="22">
        <f>IF(ISNUMBER(VLOOKUP($C85,'stpl port max capa'!$A$1:$Q$500,5,0)),VLOOKUP($C85,'stpl port max capa'!$A$1:$Q$500,5,0),0)</f>
        <v>0</v>
      </c>
      <c r="BS85" s="22">
        <f>IF(ISNUMBER(VLOOKUP($C85,'stpl port max capa'!$A$1:$Q$500,6,0)),VLOOKUP($C85,'stpl port max capa'!$A$1:$Q$500,6,0),0)</f>
        <v>0</v>
      </c>
      <c r="BT85" s="22">
        <f>IF(ISNUMBER(VLOOKUP($C85,'stpl port max capa'!$A$1:$Q$500,7,0)),VLOOKUP($C85,'stpl port max capa'!$A$1:$Q$500,7,0),0)</f>
        <v>0</v>
      </c>
      <c r="BU85" s="22">
        <f>IF(ISNUMBER(VLOOKUP($C85,'stpl port max capa'!$A$1:$Q$500,8,0)),VLOOKUP($C85,'stpl port max capa'!$A$1:$Q$500,8,0),0)</f>
        <v>0</v>
      </c>
      <c r="BV85" s="22">
        <f>IF(ISNUMBER(VLOOKUP($C85,'stpl port max capa'!$A$1:$Q$500,9,0)),VLOOKUP($C85,'stpl port max capa'!$A$1:$Q$500,9,0),0)</f>
        <v>0</v>
      </c>
      <c r="BW85" s="22">
        <f>IF(ISNUMBER(VLOOKUP($C85,'stpl port max capa'!$A$1:$Q$500,10,0)),VLOOKUP($C85,'stpl port max capa'!$A$1:$Q$500,10,0),0)</f>
        <v>0</v>
      </c>
      <c r="BX85" s="22">
        <f>IF(ISNUMBER(VLOOKUP($C85,'stpl port max capa'!$A$1:$Q$500,11,0)),VLOOKUP($C85,'stpl port max capa'!$A$1:$Q$500,11,0),0)</f>
        <v>0</v>
      </c>
      <c r="BY85" s="22">
        <f>IF(ISNUMBER(VLOOKUP($C85,'stpl port max capa'!$A$1:$Q$500,12,0)),VLOOKUP($C85,'stpl port max capa'!$A$1:$Q$500,12,0),0)</f>
        <v>0</v>
      </c>
      <c r="BZ85" s="22">
        <f>IF(ISNUMBER(VLOOKUP($C85,'stpl port max capa'!$A$1:$Q$500,13,0)),VLOOKUP($C85,'stpl port max capa'!$A$1:$Q$500,13,0),0)</f>
        <v>0</v>
      </c>
      <c r="CA85" s="22">
        <f>IF(ISNUMBER(VLOOKUP($C85,'stpl port max capa'!$A$1:$Q$500,14,0)),VLOOKUP($C85,'stpl port max capa'!$A$1:$Q$500,14,0),0)</f>
        <v>0</v>
      </c>
      <c r="CB85" s="22">
        <f>IF(ISNUMBER(VLOOKUP($C85,'stpl port max capa'!$A$1:$Q$500,15,0)),VLOOKUP($C85,'stpl port max capa'!$A$1:$Q$500,15,0),0)</f>
        <v>0</v>
      </c>
      <c r="CC85" s="22">
        <f>IF(ISNUMBER(VLOOKUP($C85,'stpl port max capa'!$A$1:$Q$500,16,0)),VLOOKUP($C85,'stpl port max capa'!$A$1:$Q$500,16,0),0)</f>
        <v>0</v>
      </c>
      <c r="CD85" s="22">
        <f>IF(ISNUMBER(VLOOKUP($C85,'stpl port max capa'!$A$1:$Q$500,17,0)),VLOOKUP($C85,'stpl port max capa'!$A$1:$Q$500,17,0),0)</f>
        <v>0</v>
      </c>
    </row>
    <row r="86" spans="1:82" customFormat="1">
      <c r="A86">
        <v>87</v>
      </c>
      <c r="B86" t="s">
        <v>259</v>
      </c>
      <c r="C86" t="s">
        <v>260</v>
      </c>
      <c r="D86" s="15" t="s">
        <v>1236</v>
      </c>
      <c r="E86" s="15">
        <f t="shared" si="20"/>
        <v>2</v>
      </c>
      <c r="F86" s="16" t="s">
        <v>2972</v>
      </c>
      <c r="G86" t="s">
        <v>972</v>
      </c>
      <c r="H86" t="s">
        <v>975</v>
      </c>
      <c r="I86" t="s">
        <v>2943</v>
      </c>
      <c r="J86" t="s">
        <v>261</v>
      </c>
      <c r="K86" s="1">
        <v>23.000388814778901</v>
      </c>
      <c r="L86" s="1">
        <v>116.545827661329</v>
      </c>
      <c r="M86" s="1" t="str">
        <f>VLOOKUP($F86,'[1]capi for highway network'!$D$1:$L$36,3,0)</f>
        <v>capi Guangdong</v>
      </c>
      <c r="N86" s="1">
        <f>VLOOKUP($F86,'[1]capi for highway network'!$D$1:$L$36,7,0)</f>
        <v>23.129110000000001</v>
      </c>
      <c r="O86" s="1">
        <f>VLOOKUP($F86,'[1]capi for highway network'!$D$1:$L$36,8,0)</f>
        <v>113.264385</v>
      </c>
      <c r="P86" s="13">
        <f t="shared" si="21"/>
        <v>12.972361329534049</v>
      </c>
      <c r="Q86" s="13">
        <f t="shared" si="22"/>
        <v>12.972361329534049</v>
      </c>
      <c r="R86" s="13">
        <f t="shared" si="23"/>
        <v>12.972361329534049</v>
      </c>
      <c r="S86" s="13">
        <f t="shared" si="24"/>
        <v>12.972361329534049</v>
      </c>
      <c r="T86" s="13">
        <f t="shared" si="25"/>
        <v>12.972361329534049</v>
      </c>
      <c r="U86" s="13">
        <f t="shared" si="26"/>
        <v>12.972361329534049</v>
      </c>
      <c r="V86" s="13">
        <f t="shared" si="27"/>
        <v>12.972361329534049</v>
      </c>
      <c r="W86" s="13">
        <f t="shared" si="28"/>
        <v>12.972361329534049</v>
      </c>
      <c r="X86" s="13">
        <f t="shared" si="29"/>
        <v>12.972361329534049</v>
      </c>
      <c r="Y86" s="13">
        <f t="shared" si="30"/>
        <v>12.972361329534049</v>
      </c>
      <c r="Z86" s="13">
        <f t="shared" si="31"/>
        <v>12.972361329534049</v>
      </c>
      <c r="AA86" s="13">
        <f t="shared" si="32"/>
        <v>12.972361329534049</v>
      </c>
      <c r="AB86" s="13">
        <f t="shared" si="33"/>
        <v>12.972361329534049</v>
      </c>
      <c r="AC86" s="13">
        <f t="shared" si="34"/>
        <v>12.972361329534049</v>
      </c>
      <c r="AD86" s="13">
        <f t="shared" si="35"/>
        <v>12.972361329534049</v>
      </c>
      <c r="AE86" s="13">
        <f t="shared" si="36"/>
        <v>12.972361329534049</v>
      </c>
      <c r="AF86">
        <f t="shared" si="19"/>
        <v>1</v>
      </c>
      <c r="AI86" s="26">
        <f>IF(ISNUMBER(VLOOKUP($B86,'kpler max capa'!$A$1:$Q$263,2,0)),VLOOKUP($B86,'kpler max capa'!$A$1:$Q$263,2,0),0)</f>
        <v>0</v>
      </c>
      <c r="AJ86" s="26">
        <f>IF(ISNUMBER(VLOOKUP($B86,'kpler max capa'!$A$1:$Q$263,3,0)),VLOOKUP($B86,'kpler max capa'!$A$1:$Q$263,3,0),0)</f>
        <v>0</v>
      </c>
      <c r="AK86" s="26">
        <f>IF(ISNUMBER(VLOOKUP($B86,'kpler max capa'!$A$1:$Q$263,4,0)),VLOOKUP($B86,'kpler max capa'!$A$1:$Q$263,4,0),0)</f>
        <v>0</v>
      </c>
      <c r="AL86" s="26">
        <f>IF(ISNUMBER(VLOOKUP($B86,'kpler max capa'!$A$1:$Q$263,5,0)),VLOOKUP($B86,'kpler max capa'!$A$1:$Q$263,5,0),0)</f>
        <v>0</v>
      </c>
      <c r="AM86" s="26">
        <f>IF(ISNUMBER(VLOOKUP($B86,'kpler max capa'!$A$1:$Q$263,6,0)),VLOOKUP($B86,'kpler max capa'!$A$1:$Q$263,6,0),0)</f>
        <v>0</v>
      </c>
      <c r="AN86" s="26">
        <f>IF(ISNUMBER(VLOOKUP($B86,'kpler max capa'!$A$1:$Q$263,7,0)),VLOOKUP($B86,'kpler max capa'!$A$1:$Q$263,7,0),0)</f>
        <v>0</v>
      </c>
      <c r="AO86" s="26">
        <f>IF(ISNUMBER(VLOOKUP($B86,'kpler max capa'!$A$1:$Q$263,8,0)),VLOOKUP($B86,'kpler max capa'!$A$1:$Q$263,8,0),0)</f>
        <v>0</v>
      </c>
      <c r="AP86" s="26">
        <f>IF(ISNUMBER(VLOOKUP($B86,'kpler max capa'!$A$1:$Q$263,8,0)),VLOOKUP($B86,'kpler max capa'!$A$1:$Q$263,9,0),0)</f>
        <v>0</v>
      </c>
      <c r="AQ86" s="26">
        <f>IF(ISNUMBER(VLOOKUP($B86,'kpler max capa'!$A$1:$Q$263,8,0)),VLOOKUP($B86,'kpler max capa'!$A$1:$Q$263,10,0),0)</f>
        <v>0</v>
      </c>
      <c r="AR86" s="26">
        <f>IF(ISNUMBER(VLOOKUP($B86,'kpler max capa'!$A$1:$Q$263,8,0)),VLOOKUP($B86,'kpler max capa'!$A$1:$Q$263,11,0),0)</f>
        <v>0</v>
      </c>
      <c r="AS86" s="26">
        <f>IF(ISNUMBER(VLOOKUP($B86,'kpler max capa'!$A$1:$Q$263,9,0)),VLOOKUP($B86,'kpler max capa'!$A$1:$Q$263,12,0),0)</f>
        <v>0</v>
      </c>
      <c r="AT86" s="26">
        <f>IF(ISNUMBER(VLOOKUP($B86,'kpler max capa'!$A$1:$Q$263,9,0)),VLOOKUP($B86,'kpler max capa'!$A$1:$Q$263,13,0),0)</f>
        <v>0</v>
      </c>
      <c r="AU86" s="26">
        <f>IF(ISNUMBER(VLOOKUP($B86,'kpler max capa'!$A$1:$Q$263,9,0)),VLOOKUP($B86,'kpler max capa'!$A$1:$Q$263,14,0),0)</f>
        <v>0</v>
      </c>
      <c r="AV86" s="26">
        <f>IF(ISNUMBER(VLOOKUP($B86,'kpler max capa'!$A$1:$Q$263,9,0)),VLOOKUP($B86,'kpler max capa'!$A$1:$Q$263,15,0),0)</f>
        <v>0</v>
      </c>
      <c r="AW86" s="26">
        <f>IF(ISNUMBER(VLOOKUP($B86,'kpler max capa'!$A$1:$Q$263,9,0)),VLOOKUP($B86,'kpler max capa'!$A$1:$Q$263,16,0),0)</f>
        <v>0</v>
      </c>
      <c r="AX86" s="26">
        <f>IF(ISNUMBER(VLOOKUP($B86,'kpler max capa'!$A$1:$Q$263,10,0)),VLOOKUP($B86,'kpler max capa'!$A$1:$Q$263,17,0),0)</f>
        <v>0</v>
      </c>
      <c r="AY86" s="24">
        <f>IF(ISNUMBER(VLOOKUP($C86,'pp port max capa'!$A$1:$Q$500,2,0)),VLOOKUP($C86,'pp port max capa'!$A$1:$Q$500,2,0),0)</f>
        <v>12.972361329534049</v>
      </c>
      <c r="AZ86" s="24">
        <f>IF(ISNUMBER(VLOOKUP($C86,'pp port max capa'!$A$1:$Q$500,3,0)),VLOOKUP($C86,'pp port max capa'!$A$1:$Q$500,3,0),0)</f>
        <v>12.972361329534049</v>
      </c>
      <c r="BA86" s="24">
        <f>IF(ISNUMBER(VLOOKUP($C86,'pp port max capa'!$A$1:$Q$500,4,0)),VLOOKUP($C86,'pp port max capa'!$A$1:$Q$500,4,0),0)</f>
        <v>12.972361329534049</v>
      </c>
      <c r="BB86" s="24">
        <f>IF(ISNUMBER(VLOOKUP($C86,'pp port max capa'!$A$1:$Q$500,5,0)),VLOOKUP($C86,'pp port max capa'!$A$1:$Q$500,5,0),0)</f>
        <v>12.972361329534049</v>
      </c>
      <c r="BC86" s="24">
        <f>IF(ISNUMBER(VLOOKUP($C86,'pp port max capa'!$A$1:$Q$500,6,0)),VLOOKUP($C86,'pp port max capa'!$A$1:$Q$500,6,0),0)</f>
        <v>12.972361329534049</v>
      </c>
      <c r="BD86" s="24">
        <f>IF(ISNUMBER(VLOOKUP($C86,'pp port max capa'!$A$1:$Q$500,7,0)),VLOOKUP($C86,'pp port max capa'!$A$1:$Q$500,7,0),0)</f>
        <v>12.972361329534049</v>
      </c>
      <c r="BE86" s="24">
        <f>IF(ISNUMBER(VLOOKUP($C86,'pp port max capa'!$A$1:$Q$500,8,0)),VLOOKUP($C86,'pp port max capa'!$A$1:$Q$500,8,0),0)</f>
        <v>12.972361329534049</v>
      </c>
      <c r="BF86" s="24">
        <f>IF(ISNUMBER(VLOOKUP($C86,'pp port max capa'!$A$1:$Q$500,9,0)),VLOOKUP($C86,'pp port max capa'!$A$1:$Q$500,9,0),0)</f>
        <v>12.972361329534049</v>
      </c>
      <c r="BG86" s="24">
        <f>IF(ISNUMBER(VLOOKUP($C86,'pp port max capa'!$A$1:$Q$500,10,0)),VLOOKUP($C86,'pp port max capa'!$A$1:$Q$500,10,0),0)</f>
        <v>12.972361329534049</v>
      </c>
      <c r="BH86" s="24">
        <f>IF(ISNUMBER(VLOOKUP($C86,'pp port max capa'!$A$1:$Q$500,11,0)),VLOOKUP($C86,'pp port max capa'!$A$1:$Q$500,11,0),0)</f>
        <v>12.972361329534049</v>
      </c>
      <c r="BI86" s="24">
        <f>IF(ISNUMBER(VLOOKUP($C86,'pp port max capa'!$A$1:$Q$500,12,0)),VLOOKUP($C86,'pp port max capa'!$A$1:$Q$500,12,0),0)</f>
        <v>12.972361329534049</v>
      </c>
      <c r="BJ86" s="24">
        <f>IF(ISNUMBER(VLOOKUP($C86,'pp port max capa'!$A$1:$Q$500,13,0)),VLOOKUP($C86,'pp port max capa'!$A$1:$Q$500,13,0),0)</f>
        <v>12.972361329534049</v>
      </c>
      <c r="BK86" s="24">
        <f>IF(ISNUMBER(VLOOKUP($C86,'pp port max capa'!$A$1:$Q$500,14,0)),VLOOKUP($C86,'pp port max capa'!$A$1:$Q$500,14,0),0)</f>
        <v>12.972361329534049</v>
      </c>
      <c r="BL86" s="24">
        <f>IF(ISNUMBER(VLOOKUP($C86,'pp port max capa'!$A$1:$Q$500,15,0)),VLOOKUP($C86,'pp port max capa'!$A$1:$Q$500,15,0),0)</f>
        <v>12.972361329534049</v>
      </c>
      <c r="BM86" s="24">
        <f>IF(ISNUMBER(VLOOKUP($C86,'pp port max capa'!$A$1:$Q$500,16,0)),VLOOKUP($C86,'pp port max capa'!$A$1:$Q$500,16,0),0)</f>
        <v>12.972361329534049</v>
      </c>
      <c r="BN86" s="24">
        <f>IF(ISNUMBER(VLOOKUP($C86,'pp port max capa'!$A$1:$Q$500,17,0)),VLOOKUP($C86,'pp port max capa'!$A$1:$Q$500,17,0),0)</f>
        <v>12.972361329534049</v>
      </c>
      <c r="BO86" s="22">
        <f>IF(ISNUMBER(VLOOKUP($C86,'stpl port max capa'!$A$1:$Q$500,2,0)),VLOOKUP($C86,'stpl port max capa'!$A$1:$Q$500,2,0),0)</f>
        <v>0</v>
      </c>
      <c r="BP86" s="22">
        <f>IF(ISNUMBER(VLOOKUP($C86,'stpl port max capa'!$A$1:$Q$500,3,0)),VLOOKUP($C86,'stpl port max capa'!$A$1:$Q$500,3,0),0)</f>
        <v>0</v>
      </c>
      <c r="BQ86" s="22">
        <f>IF(ISNUMBER(VLOOKUP($C86,'stpl port max capa'!$A$1:$Q$500,4,0)),VLOOKUP($C86,'stpl port max capa'!$A$1:$Q$500,4,0),0)</f>
        <v>0</v>
      </c>
      <c r="BR86" s="22">
        <f>IF(ISNUMBER(VLOOKUP($C86,'stpl port max capa'!$A$1:$Q$500,5,0)),VLOOKUP($C86,'stpl port max capa'!$A$1:$Q$500,5,0),0)</f>
        <v>0</v>
      </c>
      <c r="BS86" s="22">
        <f>IF(ISNUMBER(VLOOKUP($C86,'stpl port max capa'!$A$1:$Q$500,6,0)),VLOOKUP($C86,'stpl port max capa'!$A$1:$Q$500,6,0),0)</f>
        <v>0</v>
      </c>
      <c r="BT86" s="22">
        <f>IF(ISNUMBER(VLOOKUP($C86,'stpl port max capa'!$A$1:$Q$500,7,0)),VLOOKUP($C86,'stpl port max capa'!$A$1:$Q$500,7,0),0)</f>
        <v>0</v>
      </c>
      <c r="BU86" s="22">
        <f>IF(ISNUMBER(VLOOKUP($C86,'stpl port max capa'!$A$1:$Q$500,8,0)),VLOOKUP($C86,'stpl port max capa'!$A$1:$Q$500,8,0),0)</f>
        <v>0</v>
      </c>
      <c r="BV86" s="22">
        <f>IF(ISNUMBER(VLOOKUP($C86,'stpl port max capa'!$A$1:$Q$500,9,0)),VLOOKUP($C86,'stpl port max capa'!$A$1:$Q$500,9,0),0)</f>
        <v>0</v>
      </c>
      <c r="BW86" s="22">
        <f>IF(ISNUMBER(VLOOKUP($C86,'stpl port max capa'!$A$1:$Q$500,10,0)),VLOOKUP($C86,'stpl port max capa'!$A$1:$Q$500,10,0),0)</f>
        <v>0</v>
      </c>
      <c r="BX86" s="22">
        <f>IF(ISNUMBER(VLOOKUP($C86,'stpl port max capa'!$A$1:$Q$500,11,0)),VLOOKUP($C86,'stpl port max capa'!$A$1:$Q$500,11,0),0)</f>
        <v>0</v>
      </c>
      <c r="BY86" s="22">
        <f>IF(ISNUMBER(VLOOKUP($C86,'stpl port max capa'!$A$1:$Q$500,12,0)),VLOOKUP($C86,'stpl port max capa'!$A$1:$Q$500,12,0),0)</f>
        <v>0</v>
      </c>
      <c r="BZ86" s="22">
        <f>IF(ISNUMBER(VLOOKUP($C86,'stpl port max capa'!$A$1:$Q$500,13,0)),VLOOKUP($C86,'stpl port max capa'!$A$1:$Q$500,13,0),0)</f>
        <v>0</v>
      </c>
      <c r="CA86" s="22">
        <f>IF(ISNUMBER(VLOOKUP($C86,'stpl port max capa'!$A$1:$Q$500,14,0)),VLOOKUP($C86,'stpl port max capa'!$A$1:$Q$500,14,0),0)</f>
        <v>0</v>
      </c>
      <c r="CB86" s="22">
        <f>IF(ISNUMBER(VLOOKUP($C86,'stpl port max capa'!$A$1:$Q$500,15,0)),VLOOKUP($C86,'stpl port max capa'!$A$1:$Q$500,15,0),0)</f>
        <v>0</v>
      </c>
      <c r="CC86" s="22">
        <f>IF(ISNUMBER(VLOOKUP($C86,'stpl port max capa'!$A$1:$Q$500,16,0)),VLOOKUP($C86,'stpl port max capa'!$A$1:$Q$500,16,0),0)</f>
        <v>0</v>
      </c>
      <c r="CD86" s="22">
        <f>IF(ISNUMBER(VLOOKUP($C86,'stpl port max capa'!$A$1:$Q$500,17,0)),VLOOKUP($C86,'stpl port max capa'!$A$1:$Q$500,17,0),0)</f>
        <v>0</v>
      </c>
    </row>
    <row r="87" spans="1:82" customFormat="1">
      <c r="A87">
        <v>88</v>
      </c>
      <c r="B87" t="s">
        <v>262</v>
      </c>
      <c r="C87" t="s">
        <v>263</v>
      </c>
      <c r="D87" s="15"/>
      <c r="E87" s="15">
        <f t="shared" si="20"/>
        <v>0</v>
      </c>
      <c r="F87" s="16" t="s">
        <v>2988</v>
      </c>
      <c r="G87" t="s">
        <v>973</v>
      </c>
      <c r="H87" t="s">
        <v>975</v>
      </c>
      <c r="I87" t="e">
        <v>#N/A</v>
      </c>
      <c r="J87" t="s">
        <v>264</v>
      </c>
      <c r="K87" s="1">
        <v>32.173805503043504</v>
      </c>
      <c r="L87" s="1">
        <v>118.870207777782</v>
      </c>
      <c r="M87" s="1" t="str">
        <f>VLOOKUP($F87,'[1]capi for highway network'!$D$1:$L$36,3,0)</f>
        <v>capi Jiangsu</v>
      </c>
      <c r="N87" s="1">
        <f>VLOOKUP($F87,'[1]capi for highway network'!$D$1:$L$36,7,0)</f>
        <v>32.060254999999998</v>
      </c>
      <c r="O87" s="1">
        <f>VLOOKUP($F87,'[1]capi for highway network'!$D$1:$L$36,8,0)</f>
        <v>118.79687699999999</v>
      </c>
      <c r="P87" s="13">
        <f t="shared" si="21"/>
        <v>1.1399280000000001</v>
      </c>
      <c r="Q87" s="13">
        <f t="shared" si="22"/>
        <v>1.1399280000000001</v>
      </c>
      <c r="R87" s="13">
        <f t="shared" si="23"/>
        <v>1.1399280000000001</v>
      </c>
      <c r="S87" s="13">
        <f t="shared" si="24"/>
        <v>2.099596</v>
      </c>
      <c r="T87" s="13">
        <f t="shared" si="25"/>
        <v>2.8945560000000001</v>
      </c>
      <c r="U87" s="13">
        <f t="shared" si="26"/>
        <v>2.8945560000000001</v>
      </c>
      <c r="V87" s="13">
        <f t="shared" si="27"/>
        <v>2.8945560000000001</v>
      </c>
      <c r="W87" s="13">
        <f t="shared" si="28"/>
        <v>2.8945560000000001</v>
      </c>
      <c r="X87" s="13">
        <f t="shared" si="29"/>
        <v>2.8945560000000001</v>
      </c>
      <c r="Y87" s="13">
        <f t="shared" si="30"/>
        <v>2.8945560000000001</v>
      </c>
      <c r="Z87" s="13">
        <f t="shared" si="31"/>
        <v>2.8945560000000001</v>
      </c>
      <c r="AA87" s="13">
        <f t="shared" si="32"/>
        <v>2.8945560000000001</v>
      </c>
      <c r="AB87" s="13">
        <f t="shared" si="33"/>
        <v>2.8945560000000001</v>
      </c>
      <c r="AC87" s="13">
        <f t="shared" si="34"/>
        <v>2.8945560000000001</v>
      </c>
      <c r="AD87" s="13">
        <f t="shared" si="35"/>
        <v>2.8945560000000001</v>
      </c>
      <c r="AE87" s="13">
        <f t="shared" si="36"/>
        <v>2.8945560000000001</v>
      </c>
      <c r="AF87">
        <f t="shared" si="19"/>
        <v>1</v>
      </c>
      <c r="AI87" s="26">
        <f>IF(ISNUMBER(VLOOKUP($B87,'kpler max capa'!$A$1:$Q$263,2,0)),VLOOKUP($B87,'kpler max capa'!$A$1:$Q$263,2,0),0)</f>
        <v>1.1399280000000001</v>
      </c>
      <c r="AJ87" s="26">
        <f>IF(ISNUMBER(VLOOKUP($B87,'kpler max capa'!$A$1:$Q$263,3,0)),VLOOKUP($B87,'kpler max capa'!$A$1:$Q$263,3,0),0)</f>
        <v>1.1399280000000001</v>
      </c>
      <c r="AK87" s="26">
        <f>IF(ISNUMBER(VLOOKUP($B87,'kpler max capa'!$A$1:$Q$263,4,0)),VLOOKUP($B87,'kpler max capa'!$A$1:$Q$263,4,0),0)</f>
        <v>1.1399280000000001</v>
      </c>
      <c r="AL87" s="26">
        <f>IF(ISNUMBER(VLOOKUP($B87,'kpler max capa'!$A$1:$Q$263,5,0)),VLOOKUP($B87,'kpler max capa'!$A$1:$Q$263,5,0),0)</f>
        <v>2.099596</v>
      </c>
      <c r="AM87" s="26">
        <f>IF(ISNUMBER(VLOOKUP($B87,'kpler max capa'!$A$1:$Q$263,6,0)),VLOOKUP($B87,'kpler max capa'!$A$1:$Q$263,6,0),0)</f>
        <v>2.8945560000000001</v>
      </c>
      <c r="AN87" s="26">
        <f>IF(ISNUMBER(VLOOKUP($B87,'kpler max capa'!$A$1:$Q$263,7,0)),VLOOKUP($B87,'kpler max capa'!$A$1:$Q$263,7,0),0)</f>
        <v>2.8945560000000001</v>
      </c>
      <c r="AO87" s="26">
        <f>IF(ISNUMBER(VLOOKUP($B87,'kpler max capa'!$A$1:$Q$263,8,0)),VLOOKUP($B87,'kpler max capa'!$A$1:$Q$263,8,0),0)</f>
        <v>2.8945560000000001</v>
      </c>
      <c r="AP87" s="26">
        <f>IF(ISNUMBER(VLOOKUP($B87,'kpler max capa'!$A$1:$Q$263,8,0)),VLOOKUP($B87,'kpler max capa'!$A$1:$Q$263,9,0),0)</f>
        <v>2.8945560000000001</v>
      </c>
      <c r="AQ87" s="26">
        <f>IF(ISNUMBER(VLOOKUP($B87,'kpler max capa'!$A$1:$Q$263,8,0)),VLOOKUP($B87,'kpler max capa'!$A$1:$Q$263,10,0),0)</f>
        <v>2.8945560000000001</v>
      </c>
      <c r="AR87" s="26">
        <f>IF(ISNUMBER(VLOOKUP($B87,'kpler max capa'!$A$1:$Q$263,8,0)),VLOOKUP($B87,'kpler max capa'!$A$1:$Q$263,11,0),0)</f>
        <v>2.8945560000000001</v>
      </c>
      <c r="AS87" s="26">
        <f>IF(ISNUMBER(VLOOKUP($B87,'kpler max capa'!$A$1:$Q$263,9,0)),VLOOKUP($B87,'kpler max capa'!$A$1:$Q$263,12,0),0)</f>
        <v>2.8945560000000001</v>
      </c>
      <c r="AT87" s="26">
        <f>IF(ISNUMBER(VLOOKUP($B87,'kpler max capa'!$A$1:$Q$263,9,0)),VLOOKUP($B87,'kpler max capa'!$A$1:$Q$263,13,0),0)</f>
        <v>2.8945560000000001</v>
      </c>
      <c r="AU87" s="26">
        <f>IF(ISNUMBER(VLOOKUP($B87,'kpler max capa'!$A$1:$Q$263,9,0)),VLOOKUP($B87,'kpler max capa'!$A$1:$Q$263,14,0),0)</f>
        <v>2.8945560000000001</v>
      </c>
      <c r="AV87" s="26">
        <f>IF(ISNUMBER(VLOOKUP($B87,'kpler max capa'!$A$1:$Q$263,9,0)),VLOOKUP($B87,'kpler max capa'!$A$1:$Q$263,15,0),0)</f>
        <v>2.8945560000000001</v>
      </c>
      <c r="AW87" s="26">
        <f>IF(ISNUMBER(VLOOKUP($B87,'kpler max capa'!$A$1:$Q$263,9,0)),VLOOKUP($B87,'kpler max capa'!$A$1:$Q$263,16,0),0)</f>
        <v>2.8945560000000001</v>
      </c>
      <c r="AX87" s="26">
        <f>IF(ISNUMBER(VLOOKUP($B87,'kpler max capa'!$A$1:$Q$263,10,0)),VLOOKUP($B87,'kpler max capa'!$A$1:$Q$263,17,0),0)</f>
        <v>2.8945560000000001</v>
      </c>
      <c r="AY87" s="24">
        <f>IF(ISNUMBER(VLOOKUP($C87,'pp port max capa'!$A$1:$Q$500,2,0)),VLOOKUP($C87,'pp port max capa'!$A$1:$Q$500,2,0),0)</f>
        <v>0</v>
      </c>
      <c r="AZ87" s="24">
        <f>IF(ISNUMBER(VLOOKUP($C87,'pp port max capa'!$A$1:$Q$500,3,0)),VLOOKUP($C87,'pp port max capa'!$A$1:$Q$500,3,0),0)</f>
        <v>0</v>
      </c>
      <c r="BA87" s="24">
        <f>IF(ISNUMBER(VLOOKUP($C87,'pp port max capa'!$A$1:$Q$500,4,0)),VLOOKUP($C87,'pp port max capa'!$A$1:$Q$500,4,0),0)</f>
        <v>0</v>
      </c>
      <c r="BB87" s="24">
        <f>IF(ISNUMBER(VLOOKUP($C87,'pp port max capa'!$A$1:$Q$500,5,0)),VLOOKUP($C87,'pp port max capa'!$A$1:$Q$500,5,0),0)</f>
        <v>0</v>
      </c>
      <c r="BC87" s="24">
        <f>IF(ISNUMBER(VLOOKUP($C87,'pp port max capa'!$A$1:$Q$500,6,0)),VLOOKUP($C87,'pp port max capa'!$A$1:$Q$500,6,0),0)</f>
        <v>0</v>
      </c>
      <c r="BD87" s="24">
        <f>IF(ISNUMBER(VLOOKUP($C87,'pp port max capa'!$A$1:$Q$500,7,0)),VLOOKUP($C87,'pp port max capa'!$A$1:$Q$500,7,0),0)</f>
        <v>0</v>
      </c>
      <c r="BE87" s="24">
        <f>IF(ISNUMBER(VLOOKUP($C87,'pp port max capa'!$A$1:$Q$500,8,0)),VLOOKUP($C87,'pp port max capa'!$A$1:$Q$500,8,0),0)</f>
        <v>0</v>
      </c>
      <c r="BF87" s="24">
        <f>IF(ISNUMBER(VLOOKUP($C87,'pp port max capa'!$A$1:$Q$500,9,0)),VLOOKUP($C87,'pp port max capa'!$A$1:$Q$500,9,0),0)</f>
        <v>0</v>
      </c>
      <c r="BG87" s="24">
        <f>IF(ISNUMBER(VLOOKUP($C87,'pp port max capa'!$A$1:$Q$500,10,0)),VLOOKUP($C87,'pp port max capa'!$A$1:$Q$500,10,0),0)</f>
        <v>0</v>
      </c>
      <c r="BH87" s="24">
        <f>IF(ISNUMBER(VLOOKUP($C87,'pp port max capa'!$A$1:$Q$500,11,0)),VLOOKUP($C87,'pp port max capa'!$A$1:$Q$500,11,0),0)</f>
        <v>0</v>
      </c>
      <c r="BI87" s="24">
        <f>IF(ISNUMBER(VLOOKUP($C87,'pp port max capa'!$A$1:$Q$500,12,0)),VLOOKUP($C87,'pp port max capa'!$A$1:$Q$500,12,0),0)</f>
        <v>0</v>
      </c>
      <c r="BJ87" s="24">
        <f>IF(ISNUMBER(VLOOKUP($C87,'pp port max capa'!$A$1:$Q$500,13,0)),VLOOKUP($C87,'pp port max capa'!$A$1:$Q$500,13,0),0)</f>
        <v>0</v>
      </c>
      <c r="BK87" s="24">
        <f>IF(ISNUMBER(VLOOKUP($C87,'pp port max capa'!$A$1:$Q$500,14,0)),VLOOKUP($C87,'pp port max capa'!$A$1:$Q$500,14,0),0)</f>
        <v>0</v>
      </c>
      <c r="BL87" s="24">
        <f>IF(ISNUMBER(VLOOKUP($C87,'pp port max capa'!$A$1:$Q$500,15,0)),VLOOKUP($C87,'pp port max capa'!$A$1:$Q$500,15,0),0)</f>
        <v>0</v>
      </c>
      <c r="BM87" s="24">
        <f>IF(ISNUMBER(VLOOKUP($C87,'pp port max capa'!$A$1:$Q$500,16,0)),VLOOKUP($C87,'pp port max capa'!$A$1:$Q$500,16,0),0)</f>
        <v>0</v>
      </c>
      <c r="BN87" s="24">
        <f>IF(ISNUMBER(VLOOKUP($C87,'pp port max capa'!$A$1:$Q$500,17,0)),VLOOKUP($C87,'pp port max capa'!$A$1:$Q$500,17,0),0)</f>
        <v>0</v>
      </c>
      <c r="BO87" s="22">
        <f>IF(ISNUMBER(VLOOKUP($C87,'stpl port max capa'!$A$1:$Q$500,2,0)),VLOOKUP($C87,'stpl port max capa'!$A$1:$Q$500,2,0),0)</f>
        <v>0</v>
      </c>
      <c r="BP87" s="22">
        <f>IF(ISNUMBER(VLOOKUP($C87,'stpl port max capa'!$A$1:$Q$500,3,0)),VLOOKUP($C87,'stpl port max capa'!$A$1:$Q$500,3,0),0)</f>
        <v>0</v>
      </c>
      <c r="BQ87" s="22">
        <f>IF(ISNUMBER(VLOOKUP($C87,'stpl port max capa'!$A$1:$Q$500,4,0)),VLOOKUP($C87,'stpl port max capa'!$A$1:$Q$500,4,0),0)</f>
        <v>0</v>
      </c>
      <c r="BR87" s="22">
        <f>IF(ISNUMBER(VLOOKUP($C87,'stpl port max capa'!$A$1:$Q$500,5,0)),VLOOKUP($C87,'stpl port max capa'!$A$1:$Q$500,5,0),0)</f>
        <v>0</v>
      </c>
      <c r="BS87" s="22">
        <f>IF(ISNUMBER(VLOOKUP($C87,'stpl port max capa'!$A$1:$Q$500,6,0)),VLOOKUP($C87,'stpl port max capa'!$A$1:$Q$500,6,0),0)</f>
        <v>0</v>
      </c>
      <c r="BT87" s="22">
        <f>IF(ISNUMBER(VLOOKUP($C87,'stpl port max capa'!$A$1:$Q$500,7,0)),VLOOKUP($C87,'stpl port max capa'!$A$1:$Q$500,7,0),0)</f>
        <v>0</v>
      </c>
      <c r="BU87" s="22">
        <f>IF(ISNUMBER(VLOOKUP($C87,'stpl port max capa'!$A$1:$Q$500,8,0)),VLOOKUP($C87,'stpl port max capa'!$A$1:$Q$500,8,0),0)</f>
        <v>0</v>
      </c>
      <c r="BV87" s="22">
        <f>IF(ISNUMBER(VLOOKUP($C87,'stpl port max capa'!$A$1:$Q$500,9,0)),VLOOKUP($C87,'stpl port max capa'!$A$1:$Q$500,9,0),0)</f>
        <v>0</v>
      </c>
      <c r="BW87" s="22">
        <f>IF(ISNUMBER(VLOOKUP($C87,'stpl port max capa'!$A$1:$Q$500,10,0)),VLOOKUP($C87,'stpl port max capa'!$A$1:$Q$500,10,0),0)</f>
        <v>0</v>
      </c>
      <c r="BX87" s="22">
        <f>IF(ISNUMBER(VLOOKUP($C87,'stpl port max capa'!$A$1:$Q$500,11,0)),VLOOKUP($C87,'stpl port max capa'!$A$1:$Q$500,11,0),0)</f>
        <v>0</v>
      </c>
      <c r="BY87" s="22">
        <f>IF(ISNUMBER(VLOOKUP($C87,'stpl port max capa'!$A$1:$Q$500,12,0)),VLOOKUP($C87,'stpl port max capa'!$A$1:$Q$500,12,0),0)</f>
        <v>0</v>
      </c>
      <c r="BZ87" s="22">
        <f>IF(ISNUMBER(VLOOKUP($C87,'stpl port max capa'!$A$1:$Q$500,13,0)),VLOOKUP($C87,'stpl port max capa'!$A$1:$Q$500,13,0),0)</f>
        <v>0</v>
      </c>
      <c r="CA87" s="22">
        <f>IF(ISNUMBER(VLOOKUP($C87,'stpl port max capa'!$A$1:$Q$500,14,0)),VLOOKUP($C87,'stpl port max capa'!$A$1:$Q$500,14,0),0)</f>
        <v>0</v>
      </c>
      <c r="CB87" s="22">
        <f>IF(ISNUMBER(VLOOKUP($C87,'stpl port max capa'!$A$1:$Q$500,15,0)),VLOOKUP($C87,'stpl port max capa'!$A$1:$Q$500,15,0),0)</f>
        <v>0</v>
      </c>
      <c r="CC87" s="22">
        <f>IF(ISNUMBER(VLOOKUP($C87,'stpl port max capa'!$A$1:$Q$500,16,0)),VLOOKUP($C87,'stpl port max capa'!$A$1:$Q$500,16,0),0)</f>
        <v>0</v>
      </c>
      <c r="CD87" s="22">
        <f>IF(ISNUMBER(VLOOKUP($C87,'stpl port max capa'!$A$1:$Q$500,17,0)),VLOOKUP($C87,'stpl port max capa'!$A$1:$Q$500,17,0),0)</f>
        <v>0</v>
      </c>
    </row>
    <row r="88" spans="1:82" customFormat="1">
      <c r="A88">
        <v>89</v>
      </c>
      <c r="B88" t="s">
        <v>265</v>
      </c>
      <c r="C88" t="s">
        <v>266</v>
      </c>
      <c r="D88" s="15" t="s">
        <v>1237</v>
      </c>
      <c r="E88" s="15">
        <f t="shared" si="20"/>
        <v>1</v>
      </c>
      <c r="F88" s="16" t="s">
        <v>2972</v>
      </c>
      <c r="G88" t="s">
        <v>972</v>
      </c>
      <c r="H88" t="s">
        <v>975</v>
      </c>
      <c r="I88" t="s">
        <v>2943</v>
      </c>
      <c r="J88" t="s">
        <v>267</v>
      </c>
      <c r="K88" s="1">
        <v>22.750281030612999</v>
      </c>
      <c r="L88" s="1">
        <v>114.625983667499</v>
      </c>
      <c r="M88" s="1" t="str">
        <f>VLOOKUP($F88,'[1]capi for highway network'!$D$1:$L$36,3,0)</f>
        <v>capi Guangdong</v>
      </c>
      <c r="N88" s="1">
        <f>VLOOKUP($F88,'[1]capi for highway network'!$D$1:$L$36,7,0)</f>
        <v>23.129110000000001</v>
      </c>
      <c r="O88" s="1">
        <f>VLOOKUP($F88,'[1]capi for highway network'!$D$1:$L$36,8,0)</f>
        <v>113.264385</v>
      </c>
      <c r="P88" s="13">
        <f t="shared" si="21"/>
        <v>3.2341808286451608</v>
      </c>
      <c r="Q88" s="13">
        <f t="shared" si="22"/>
        <v>3.2341808286451608</v>
      </c>
      <c r="R88" s="13">
        <f t="shared" si="23"/>
        <v>3.2341808286451608</v>
      </c>
      <c r="S88" s="13">
        <f t="shared" si="24"/>
        <v>3.2341808286451608</v>
      </c>
      <c r="T88" s="13">
        <f t="shared" si="25"/>
        <v>3.2341808286451608</v>
      </c>
      <c r="U88" s="13">
        <f t="shared" si="26"/>
        <v>3.2341808286451608</v>
      </c>
      <c r="V88" s="13">
        <f t="shared" si="27"/>
        <v>3.2341808286451608</v>
      </c>
      <c r="W88" s="13">
        <f t="shared" si="28"/>
        <v>3.2341808286451608</v>
      </c>
      <c r="X88" s="13">
        <f t="shared" si="29"/>
        <v>3.2341808286451608</v>
      </c>
      <c r="Y88" s="13">
        <f t="shared" si="30"/>
        <v>3.2341808286451608</v>
      </c>
      <c r="Z88" s="13">
        <f t="shared" si="31"/>
        <v>3.2341808286451608</v>
      </c>
      <c r="AA88" s="13">
        <f t="shared" si="32"/>
        <v>3.2341808286451608</v>
      </c>
      <c r="AB88" s="13">
        <f t="shared" si="33"/>
        <v>3.2341808286451608</v>
      </c>
      <c r="AC88" s="13">
        <f t="shared" si="34"/>
        <v>3.2341808286451608</v>
      </c>
      <c r="AD88" s="13">
        <f t="shared" si="35"/>
        <v>3.2341808286451608</v>
      </c>
      <c r="AE88" s="13">
        <f t="shared" si="36"/>
        <v>3.2341808286451608</v>
      </c>
      <c r="AF88">
        <f t="shared" si="19"/>
        <v>1</v>
      </c>
      <c r="AI88" s="26">
        <f>IF(ISNUMBER(VLOOKUP($B88,'kpler max capa'!$A$1:$Q$263,2,0)),VLOOKUP($B88,'kpler max capa'!$A$1:$Q$263,2,0),0)</f>
        <v>1.260572</v>
      </c>
      <c r="AJ88" s="26">
        <f>IF(ISNUMBER(VLOOKUP($B88,'kpler max capa'!$A$1:$Q$263,3,0)),VLOOKUP($B88,'kpler max capa'!$A$1:$Q$263,3,0),0)</f>
        <v>1.260572</v>
      </c>
      <c r="AK88" s="26">
        <f>IF(ISNUMBER(VLOOKUP($B88,'kpler max capa'!$A$1:$Q$263,4,0)),VLOOKUP($B88,'kpler max capa'!$A$1:$Q$263,4,0),0)</f>
        <v>1.260572</v>
      </c>
      <c r="AL88" s="26">
        <f>IF(ISNUMBER(VLOOKUP($B88,'kpler max capa'!$A$1:$Q$263,5,0)),VLOOKUP($B88,'kpler max capa'!$A$1:$Q$263,5,0),0)</f>
        <v>1.260572</v>
      </c>
      <c r="AM88" s="26">
        <f>IF(ISNUMBER(VLOOKUP($B88,'kpler max capa'!$A$1:$Q$263,6,0)),VLOOKUP($B88,'kpler max capa'!$A$1:$Q$263,6,0),0)</f>
        <v>1.8222719999999999</v>
      </c>
      <c r="AN88" s="26">
        <f>IF(ISNUMBER(VLOOKUP($B88,'kpler max capa'!$A$1:$Q$263,7,0)),VLOOKUP($B88,'kpler max capa'!$A$1:$Q$263,7,0),0)</f>
        <v>2.3008039999999998</v>
      </c>
      <c r="AO88" s="26">
        <f>IF(ISNUMBER(VLOOKUP($B88,'kpler max capa'!$A$1:$Q$263,8,0)),VLOOKUP($B88,'kpler max capa'!$A$1:$Q$263,8,0),0)</f>
        <v>2.3008039999999998</v>
      </c>
      <c r="AP88" s="26">
        <f>IF(ISNUMBER(VLOOKUP($B88,'kpler max capa'!$A$1:$Q$263,8,0)),VLOOKUP($B88,'kpler max capa'!$A$1:$Q$263,9,0),0)</f>
        <v>2.3008039999999998</v>
      </c>
      <c r="AQ88" s="26">
        <f>IF(ISNUMBER(VLOOKUP($B88,'kpler max capa'!$A$1:$Q$263,8,0)),VLOOKUP($B88,'kpler max capa'!$A$1:$Q$263,10,0),0)</f>
        <v>2.3008039999999998</v>
      </c>
      <c r="AR88" s="26">
        <f>IF(ISNUMBER(VLOOKUP($B88,'kpler max capa'!$A$1:$Q$263,8,0)),VLOOKUP($B88,'kpler max capa'!$A$1:$Q$263,11,0),0)</f>
        <v>2.3008039999999998</v>
      </c>
      <c r="AS88" s="26">
        <f>IF(ISNUMBER(VLOOKUP($B88,'kpler max capa'!$A$1:$Q$263,9,0)),VLOOKUP($B88,'kpler max capa'!$A$1:$Q$263,12,0),0)</f>
        <v>2.3008039999999998</v>
      </c>
      <c r="AT88" s="26">
        <f>IF(ISNUMBER(VLOOKUP($B88,'kpler max capa'!$A$1:$Q$263,9,0)),VLOOKUP($B88,'kpler max capa'!$A$1:$Q$263,13,0),0)</f>
        <v>2.3008039999999998</v>
      </c>
      <c r="AU88" s="26">
        <f>IF(ISNUMBER(VLOOKUP($B88,'kpler max capa'!$A$1:$Q$263,9,0)),VLOOKUP($B88,'kpler max capa'!$A$1:$Q$263,14,0),0)</f>
        <v>2.3008039999999998</v>
      </c>
      <c r="AV88" s="26">
        <f>IF(ISNUMBER(VLOOKUP($B88,'kpler max capa'!$A$1:$Q$263,9,0)),VLOOKUP($B88,'kpler max capa'!$A$1:$Q$263,15,0),0)</f>
        <v>2.3008039999999998</v>
      </c>
      <c r="AW88" s="26">
        <f>IF(ISNUMBER(VLOOKUP($B88,'kpler max capa'!$A$1:$Q$263,9,0)),VLOOKUP($B88,'kpler max capa'!$A$1:$Q$263,16,0),0)</f>
        <v>2.3008039999999998</v>
      </c>
      <c r="AX88" s="26">
        <f>IF(ISNUMBER(VLOOKUP($B88,'kpler max capa'!$A$1:$Q$263,10,0)),VLOOKUP($B88,'kpler max capa'!$A$1:$Q$263,17,0),0)</f>
        <v>2.3008039999999998</v>
      </c>
      <c r="AY88" s="24">
        <f>IF(ISNUMBER(VLOOKUP($C88,'pp port max capa'!$A$1:$Q$500,2,0)),VLOOKUP($C88,'pp port max capa'!$A$1:$Q$500,2,0),0)</f>
        <v>3.2341808286451608</v>
      </c>
      <c r="AZ88" s="24">
        <f>IF(ISNUMBER(VLOOKUP($C88,'pp port max capa'!$A$1:$Q$500,3,0)),VLOOKUP($C88,'pp port max capa'!$A$1:$Q$500,3,0),0)</f>
        <v>3.2341808286451608</v>
      </c>
      <c r="BA88" s="24">
        <f>IF(ISNUMBER(VLOOKUP($C88,'pp port max capa'!$A$1:$Q$500,4,0)),VLOOKUP($C88,'pp port max capa'!$A$1:$Q$500,4,0),0)</f>
        <v>3.2341808286451608</v>
      </c>
      <c r="BB88" s="24">
        <f>IF(ISNUMBER(VLOOKUP($C88,'pp port max capa'!$A$1:$Q$500,5,0)),VLOOKUP($C88,'pp port max capa'!$A$1:$Q$500,5,0),0)</f>
        <v>3.2341808286451608</v>
      </c>
      <c r="BC88" s="24">
        <f>IF(ISNUMBER(VLOOKUP($C88,'pp port max capa'!$A$1:$Q$500,6,0)),VLOOKUP($C88,'pp port max capa'!$A$1:$Q$500,6,0),0)</f>
        <v>3.2341808286451608</v>
      </c>
      <c r="BD88" s="24">
        <f>IF(ISNUMBER(VLOOKUP($C88,'pp port max capa'!$A$1:$Q$500,7,0)),VLOOKUP($C88,'pp port max capa'!$A$1:$Q$500,7,0),0)</f>
        <v>3.2341808286451608</v>
      </c>
      <c r="BE88" s="24">
        <f>IF(ISNUMBER(VLOOKUP($C88,'pp port max capa'!$A$1:$Q$500,8,0)),VLOOKUP($C88,'pp port max capa'!$A$1:$Q$500,8,0),0)</f>
        <v>3.2341808286451608</v>
      </c>
      <c r="BF88" s="24">
        <f>IF(ISNUMBER(VLOOKUP($C88,'pp port max capa'!$A$1:$Q$500,9,0)),VLOOKUP($C88,'pp port max capa'!$A$1:$Q$500,9,0),0)</f>
        <v>3.2341808286451608</v>
      </c>
      <c r="BG88" s="24">
        <f>IF(ISNUMBER(VLOOKUP($C88,'pp port max capa'!$A$1:$Q$500,10,0)),VLOOKUP($C88,'pp port max capa'!$A$1:$Q$500,10,0),0)</f>
        <v>3.2341808286451608</v>
      </c>
      <c r="BH88" s="24">
        <f>IF(ISNUMBER(VLOOKUP($C88,'pp port max capa'!$A$1:$Q$500,11,0)),VLOOKUP($C88,'pp port max capa'!$A$1:$Q$500,11,0),0)</f>
        <v>3.2341808286451608</v>
      </c>
      <c r="BI88" s="24">
        <f>IF(ISNUMBER(VLOOKUP($C88,'pp port max capa'!$A$1:$Q$500,12,0)),VLOOKUP($C88,'pp port max capa'!$A$1:$Q$500,12,0),0)</f>
        <v>3.2341808286451608</v>
      </c>
      <c r="BJ88" s="24">
        <f>IF(ISNUMBER(VLOOKUP($C88,'pp port max capa'!$A$1:$Q$500,13,0)),VLOOKUP($C88,'pp port max capa'!$A$1:$Q$500,13,0),0)</f>
        <v>3.2341808286451608</v>
      </c>
      <c r="BK88" s="24">
        <f>IF(ISNUMBER(VLOOKUP($C88,'pp port max capa'!$A$1:$Q$500,14,0)),VLOOKUP($C88,'pp port max capa'!$A$1:$Q$500,14,0),0)</f>
        <v>3.2341808286451608</v>
      </c>
      <c r="BL88" s="24">
        <f>IF(ISNUMBER(VLOOKUP($C88,'pp port max capa'!$A$1:$Q$500,15,0)),VLOOKUP($C88,'pp port max capa'!$A$1:$Q$500,15,0),0)</f>
        <v>3.2341808286451608</v>
      </c>
      <c r="BM88" s="24">
        <f>IF(ISNUMBER(VLOOKUP($C88,'pp port max capa'!$A$1:$Q$500,16,0)),VLOOKUP($C88,'pp port max capa'!$A$1:$Q$500,16,0),0)</f>
        <v>3.2341808286451608</v>
      </c>
      <c r="BN88" s="24">
        <f>IF(ISNUMBER(VLOOKUP($C88,'pp port max capa'!$A$1:$Q$500,17,0)),VLOOKUP($C88,'pp port max capa'!$A$1:$Q$500,17,0),0)</f>
        <v>3.2341808286451608</v>
      </c>
      <c r="BO88" s="22">
        <f>IF(ISNUMBER(VLOOKUP($C88,'stpl port max capa'!$A$1:$Q$500,2,0)),VLOOKUP($C88,'stpl port max capa'!$A$1:$Q$500,2,0),0)</f>
        <v>0</v>
      </c>
      <c r="BP88" s="22">
        <f>IF(ISNUMBER(VLOOKUP($C88,'stpl port max capa'!$A$1:$Q$500,3,0)),VLOOKUP($C88,'stpl port max capa'!$A$1:$Q$500,3,0),0)</f>
        <v>0</v>
      </c>
      <c r="BQ88" s="22">
        <f>IF(ISNUMBER(VLOOKUP($C88,'stpl port max capa'!$A$1:$Q$500,4,0)),VLOOKUP($C88,'stpl port max capa'!$A$1:$Q$500,4,0),0)</f>
        <v>0</v>
      </c>
      <c r="BR88" s="22">
        <f>IF(ISNUMBER(VLOOKUP($C88,'stpl port max capa'!$A$1:$Q$500,5,0)),VLOOKUP($C88,'stpl port max capa'!$A$1:$Q$500,5,0),0)</f>
        <v>0</v>
      </c>
      <c r="BS88" s="22">
        <f>IF(ISNUMBER(VLOOKUP($C88,'stpl port max capa'!$A$1:$Q$500,6,0)),VLOOKUP($C88,'stpl port max capa'!$A$1:$Q$500,6,0),0)</f>
        <v>0</v>
      </c>
      <c r="BT88" s="22">
        <f>IF(ISNUMBER(VLOOKUP($C88,'stpl port max capa'!$A$1:$Q$500,7,0)),VLOOKUP($C88,'stpl port max capa'!$A$1:$Q$500,7,0),0)</f>
        <v>0</v>
      </c>
      <c r="BU88" s="22">
        <f>IF(ISNUMBER(VLOOKUP($C88,'stpl port max capa'!$A$1:$Q$500,8,0)),VLOOKUP($C88,'stpl port max capa'!$A$1:$Q$500,8,0),0)</f>
        <v>0</v>
      </c>
      <c r="BV88" s="22">
        <f>IF(ISNUMBER(VLOOKUP($C88,'stpl port max capa'!$A$1:$Q$500,9,0)),VLOOKUP($C88,'stpl port max capa'!$A$1:$Q$500,9,0),0)</f>
        <v>0</v>
      </c>
      <c r="BW88" s="22">
        <f>IF(ISNUMBER(VLOOKUP($C88,'stpl port max capa'!$A$1:$Q$500,10,0)),VLOOKUP($C88,'stpl port max capa'!$A$1:$Q$500,10,0),0)</f>
        <v>0</v>
      </c>
      <c r="BX88" s="22">
        <f>IF(ISNUMBER(VLOOKUP($C88,'stpl port max capa'!$A$1:$Q$500,11,0)),VLOOKUP($C88,'stpl port max capa'!$A$1:$Q$500,11,0),0)</f>
        <v>0</v>
      </c>
      <c r="BY88" s="22">
        <f>IF(ISNUMBER(VLOOKUP($C88,'stpl port max capa'!$A$1:$Q$500,12,0)),VLOOKUP($C88,'stpl port max capa'!$A$1:$Q$500,12,0),0)</f>
        <v>0</v>
      </c>
      <c r="BZ88" s="22">
        <f>IF(ISNUMBER(VLOOKUP($C88,'stpl port max capa'!$A$1:$Q$500,13,0)),VLOOKUP($C88,'stpl port max capa'!$A$1:$Q$500,13,0),0)</f>
        <v>0</v>
      </c>
      <c r="CA88" s="22">
        <f>IF(ISNUMBER(VLOOKUP($C88,'stpl port max capa'!$A$1:$Q$500,14,0)),VLOOKUP($C88,'stpl port max capa'!$A$1:$Q$500,14,0),0)</f>
        <v>0</v>
      </c>
      <c r="CB88" s="22">
        <f>IF(ISNUMBER(VLOOKUP($C88,'stpl port max capa'!$A$1:$Q$500,15,0)),VLOOKUP($C88,'stpl port max capa'!$A$1:$Q$500,15,0),0)</f>
        <v>0</v>
      </c>
      <c r="CC88" s="22">
        <f>IF(ISNUMBER(VLOOKUP($C88,'stpl port max capa'!$A$1:$Q$500,16,0)),VLOOKUP($C88,'stpl port max capa'!$A$1:$Q$500,16,0),0)</f>
        <v>0</v>
      </c>
      <c r="CD88" s="22">
        <f>IF(ISNUMBER(VLOOKUP($C88,'stpl port max capa'!$A$1:$Q$500,17,0)),VLOOKUP($C88,'stpl port max capa'!$A$1:$Q$500,17,0),0)</f>
        <v>0</v>
      </c>
    </row>
    <row r="89" spans="1:82" customFormat="1">
      <c r="A89">
        <v>90</v>
      </c>
      <c r="B89" t="s">
        <v>268</v>
      </c>
      <c r="C89" t="s">
        <v>269</v>
      </c>
      <c r="D89" s="15" t="s">
        <v>1238</v>
      </c>
      <c r="E89" s="15">
        <f t="shared" si="20"/>
        <v>1</v>
      </c>
      <c r="F89" s="16" t="s">
        <v>2972</v>
      </c>
      <c r="G89" t="s">
        <v>972</v>
      </c>
      <c r="H89" t="s">
        <v>975</v>
      </c>
      <c r="I89" t="s">
        <v>2943</v>
      </c>
      <c r="J89" t="s">
        <v>270</v>
      </c>
      <c r="K89" s="1">
        <v>22.606313500334402</v>
      </c>
      <c r="L89" s="1">
        <v>114.737771593478</v>
      </c>
      <c r="M89" s="1" t="str">
        <f>VLOOKUP($F89,'[1]capi for highway network'!$D$1:$L$36,3,0)</f>
        <v>capi Guangdong</v>
      </c>
      <c r="N89" s="1">
        <f>VLOOKUP($F89,'[1]capi for highway network'!$D$1:$L$36,7,0)</f>
        <v>23.129110000000001</v>
      </c>
      <c r="O89" s="1">
        <f>VLOOKUP($F89,'[1]capi for highway network'!$D$1:$L$36,8,0)</f>
        <v>113.264385</v>
      </c>
      <c r="P89" s="13">
        <f t="shared" si="21"/>
        <v>8.1517313462365593</v>
      </c>
      <c r="Q89" s="13">
        <f t="shared" si="22"/>
        <v>8.1517313462365593</v>
      </c>
      <c r="R89" s="13">
        <f t="shared" si="23"/>
        <v>8.1517313462365593</v>
      </c>
      <c r="S89" s="13">
        <f t="shared" si="24"/>
        <v>9.9336400000000005</v>
      </c>
      <c r="T89" s="13">
        <f t="shared" si="25"/>
        <v>9.9336400000000005</v>
      </c>
      <c r="U89" s="13">
        <f t="shared" si="26"/>
        <v>9.9336400000000005</v>
      </c>
      <c r="V89" s="13">
        <f t="shared" si="27"/>
        <v>9.9336400000000005</v>
      </c>
      <c r="W89" s="13">
        <f t="shared" si="28"/>
        <v>9.9336400000000005</v>
      </c>
      <c r="X89" s="13">
        <f t="shared" si="29"/>
        <v>9.9336400000000005</v>
      </c>
      <c r="Y89" s="13">
        <f t="shared" si="30"/>
        <v>9.9336400000000005</v>
      </c>
      <c r="Z89" s="13">
        <f t="shared" si="31"/>
        <v>9.9336400000000005</v>
      </c>
      <c r="AA89" s="13">
        <f t="shared" si="32"/>
        <v>9.9336400000000005</v>
      </c>
      <c r="AB89" s="13">
        <f t="shared" si="33"/>
        <v>9.9336400000000005</v>
      </c>
      <c r="AC89" s="13">
        <f t="shared" si="34"/>
        <v>9.9336400000000005</v>
      </c>
      <c r="AD89" s="13">
        <f t="shared" si="35"/>
        <v>9.9336400000000005</v>
      </c>
      <c r="AE89" s="13">
        <f t="shared" si="36"/>
        <v>9.9336400000000005</v>
      </c>
      <c r="AF89">
        <f t="shared" si="19"/>
        <v>1</v>
      </c>
      <c r="AI89" s="26">
        <f>IF(ISNUMBER(VLOOKUP($B89,'kpler max capa'!$A$1:$Q$263,2,0)),VLOOKUP($B89,'kpler max capa'!$A$1:$Q$263,2,0),0)</f>
        <v>5.3798959999999996</v>
      </c>
      <c r="AJ89" s="26">
        <f>IF(ISNUMBER(VLOOKUP($B89,'kpler max capa'!$A$1:$Q$263,3,0)),VLOOKUP($B89,'kpler max capa'!$A$1:$Q$263,3,0),0)</f>
        <v>5.3798959999999996</v>
      </c>
      <c r="AK89" s="26">
        <f>IF(ISNUMBER(VLOOKUP($B89,'kpler max capa'!$A$1:$Q$263,4,0)),VLOOKUP($B89,'kpler max capa'!$A$1:$Q$263,4,0),0)</f>
        <v>5.3798959999999996</v>
      </c>
      <c r="AL89" s="26">
        <f>IF(ISNUMBER(VLOOKUP($B89,'kpler max capa'!$A$1:$Q$263,5,0)),VLOOKUP($B89,'kpler max capa'!$A$1:$Q$263,5,0),0)</f>
        <v>9.9336400000000005</v>
      </c>
      <c r="AM89" s="26">
        <f>IF(ISNUMBER(VLOOKUP($B89,'kpler max capa'!$A$1:$Q$263,6,0)),VLOOKUP($B89,'kpler max capa'!$A$1:$Q$263,6,0),0)</f>
        <v>9.9336400000000005</v>
      </c>
      <c r="AN89" s="26">
        <f>IF(ISNUMBER(VLOOKUP($B89,'kpler max capa'!$A$1:$Q$263,7,0)),VLOOKUP($B89,'kpler max capa'!$A$1:$Q$263,7,0),0)</f>
        <v>9.9336400000000005</v>
      </c>
      <c r="AO89" s="26">
        <f>IF(ISNUMBER(VLOOKUP($B89,'kpler max capa'!$A$1:$Q$263,8,0)),VLOOKUP($B89,'kpler max capa'!$A$1:$Q$263,8,0),0)</f>
        <v>9.9336400000000005</v>
      </c>
      <c r="AP89" s="26">
        <f>IF(ISNUMBER(VLOOKUP($B89,'kpler max capa'!$A$1:$Q$263,8,0)),VLOOKUP($B89,'kpler max capa'!$A$1:$Q$263,9,0),0)</f>
        <v>9.9336400000000005</v>
      </c>
      <c r="AQ89" s="26">
        <f>IF(ISNUMBER(VLOOKUP($B89,'kpler max capa'!$A$1:$Q$263,8,0)),VLOOKUP($B89,'kpler max capa'!$A$1:$Q$263,10,0),0)</f>
        <v>9.9336400000000005</v>
      </c>
      <c r="AR89" s="26">
        <f>IF(ISNUMBER(VLOOKUP($B89,'kpler max capa'!$A$1:$Q$263,8,0)),VLOOKUP($B89,'kpler max capa'!$A$1:$Q$263,11,0),0)</f>
        <v>9.9336400000000005</v>
      </c>
      <c r="AS89" s="26">
        <f>IF(ISNUMBER(VLOOKUP($B89,'kpler max capa'!$A$1:$Q$263,9,0)),VLOOKUP($B89,'kpler max capa'!$A$1:$Q$263,12,0),0)</f>
        <v>9.9336400000000005</v>
      </c>
      <c r="AT89" s="26">
        <f>IF(ISNUMBER(VLOOKUP($B89,'kpler max capa'!$A$1:$Q$263,9,0)),VLOOKUP($B89,'kpler max capa'!$A$1:$Q$263,13,0),0)</f>
        <v>9.9336400000000005</v>
      </c>
      <c r="AU89" s="26">
        <f>IF(ISNUMBER(VLOOKUP($B89,'kpler max capa'!$A$1:$Q$263,9,0)),VLOOKUP($B89,'kpler max capa'!$A$1:$Q$263,14,0),0)</f>
        <v>9.9336400000000005</v>
      </c>
      <c r="AV89" s="26">
        <f>IF(ISNUMBER(VLOOKUP($B89,'kpler max capa'!$A$1:$Q$263,9,0)),VLOOKUP($B89,'kpler max capa'!$A$1:$Q$263,15,0),0)</f>
        <v>9.9336400000000005</v>
      </c>
      <c r="AW89" s="26">
        <f>IF(ISNUMBER(VLOOKUP($B89,'kpler max capa'!$A$1:$Q$263,9,0)),VLOOKUP($B89,'kpler max capa'!$A$1:$Q$263,16,0),0)</f>
        <v>9.9336400000000005</v>
      </c>
      <c r="AX89" s="26">
        <f>IF(ISNUMBER(VLOOKUP($B89,'kpler max capa'!$A$1:$Q$263,10,0)),VLOOKUP($B89,'kpler max capa'!$A$1:$Q$263,17,0),0)</f>
        <v>9.9336400000000005</v>
      </c>
      <c r="AY89" s="24">
        <f>IF(ISNUMBER(VLOOKUP($C89,'pp port max capa'!$A$1:$Q$500,2,0)),VLOOKUP($C89,'pp port max capa'!$A$1:$Q$500,2,0),0)</f>
        <v>8.1517313462365593</v>
      </c>
      <c r="AZ89" s="24">
        <f>IF(ISNUMBER(VLOOKUP($C89,'pp port max capa'!$A$1:$Q$500,3,0)),VLOOKUP($C89,'pp port max capa'!$A$1:$Q$500,3,0),0)</f>
        <v>8.1517313462365593</v>
      </c>
      <c r="BA89" s="24">
        <f>IF(ISNUMBER(VLOOKUP($C89,'pp port max capa'!$A$1:$Q$500,4,0)),VLOOKUP($C89,'pp port max capa'!$A$1:$Q$500,4,0),0)</f>
        <v>8.1517313462365593</v>
      </c>
      <c r="BB89" s="24">
        <f>IF(ISNUMBER(VLOOKUP($C89,'pp port max capa'!$A$1:$Q$500,5,0)),VLOOKUP($C89,'pp port max capa'!$A$1:$Q$500,5,0),0)</f>
        <v>8.1517313462365593</v>
      </c>
      <c r="BC89" s="24">
        <f>IF(ISNUMBER(VLOOKUP($C89,'pp port max capa'!$A$1:$Q$500,6,0)),VLOOKUP($C89,'pp port max capa'!$A$1:$Q$500,6,0),0)</f>
        <v>8.1517313462365593</v>
      </c>
      <c r="BD89" s="24">
        <f>IF(ISNUMBER(VLOOKUP($C89,'pp port max capa'!$A$1:$Q$500,7,0)),VLOOKUP($C89,'pp port max capa'!$A$1:$Q$500,7,0),0)</f>
        <v>8.1517313462365593</v>
      </c>
      <c r="BE89" s="24">
        <f>IF(ISNUMBER(VLOOKUP($C89,'pp port max capa'!$A$1:$Q$500,8,0)),VLOOKUP($C89,'pp port max capa'!$A$1:$Q$500,8,0),0)</f>
        <v>8.1517313462365593</v>
      </c>
      <c r="BF89" s="24">
        <f>IF(ISNUMBER(VLOOKUP($C89,'pp port max capa'!$A$1:$Q$500,9,0)),VLOOKUP($C89,'pp port max capa'!$A$1:$Q$500,9,0),0)</f>
        <v>8.1517313462365593</v>
      </c>
      <c r="BG89" s="24">
        <f>IF(ISNUMBER(VLOOKUP($C89,'pp port max capa'!$A$1:$Q$500,10,0)),VLOOKUP($C89,'pp port max capa'!$A$1:$Q$500,10,0),0)</f>
        <v>8.1517313462365593</v>
      </c>
      <c r="BH89" s="24">
        <f>IF(ISNUMBER(VLOOKUP($C89,'pp port max capa'!$A$1:$Q$500,11,0)),VLOOKUP($C89,'pp port max capa'!$A$1:$Q$500,11,0),0)</f>
        <v>8.1517313462365593</v>
      </c>
      <c r="BI89" s="24">
        <f>IF(ISNUMBER(VLOOKUP($C89,'pp port max capa'!$A$1:$Q$500,12,0)),VLOOKUP($C89,'pp port max capa'!$A$1:$Q$500,12,0),0)</f>
        <v>8.1517313462365593</v>
      </c>
      <c r="BJ89" s="24">
        <f>IF(ISNUMBER(VLOOKUP($C89,'pp port max capa'!$A$1:$Q$500,13,0)),VLOOKUP($C89,'pp port max capa'!$A$1:$Q$500,13,0),0)</f>
        <v>8.1517313462365593</v>
      </c>
      <c r="BK89" s="24">
        <f>IF(ISNUMBER(VLOOKUP($C89,'pp port max capa'!$A$1:$Q$500,14,0)),VLOOKUP($C89,'pp port max capa'!$A$1:$Q$500,14,0),0)</f>
        <v>8.1517313462365593</v>
      </c>
      <c r="BL89" s="24">
        <f>IF(ISNUMBER(VLOOKUP($C89,'pp port max capa'!$A$1:$Q$500,15,0)),VLOOKUP($C89,'pp port max capa'!$A$1:$Q$500,15,0),0)</f>
        <v>8.1517313462365593</v>
      </c>
      <c r="BM89" s="24">
        <f>IF(ISNUMBER(VLOOKUP($C89,'pp port max capa'!$A$1:$Q$500,16,0)),VLOOKUP($C89,'pp port max capa'!$A$1:$Q$500,16,0),0)</f>
        <v>8.1517313462365593</v>
      </c>
      <c r="BN89" s="24">
        <f>IF(ISNUMBER(VLOOKUP($C89,'pp port max capa'!$A$1:$Q$500,17,0)),VLOOKUP($C89,'pp port max capa'!$A$1:$Q$500,17,0),0)</f>
        <v>8.1517313462365593</v>
      </c>
      <c r="BO89" s="22">
        <f>IF(ISNUMBER(VLOOKUP($C89,'stpl port max capa'!$A$1:$Q$500,2,0)),VLOOKUP($C89,'stpl port max capa'!$A$1:$Q$500,2,0),0)</f>
        <v>0</v>
      </c>
      <c r="BP89" s="22">
        <f>IF(ISNUMBER(VLOOKUP($C89,'stpl port max capa'!$A$1:$Q$500,3,0)),VLOOKUP($C89,'stpl port max capa'!$A$1:$Q$500,3,0),0)</f>
        <v>0</v>
      </c>
      <c r="BQ89" s="22">
        <f>IF(ISNUMBER(VLOOKUP($C89,'stpl port max capa'!$A$1:$Q$500,4,0)),VLOOKUP($C89,'stpl port max capa'!$A$1:$Q$500,4,0),0)</f>
        <v>0</v>
      </c>
      <c r="BR89" s="22">
        <f>IF(ISNUMBER(VLOOKUP($C89,'stpl port max capa'!$A$1:$Q$500,5,0)),VLOOKUP($C89,'stpl port max capa'!$A$1:$Q$500,5,0),0)</f>
        <v>0</v>
      </c>
      <c r="BS89" s="22">
        <f>IF(ISNUMBER(VLOOKUP($C89,'stpl port max capa'!$A$1:$Q$500,6,0)),VLOOKUP($C89,'stpl port max capa'!$A$1:$Q$500,6,0),0)</f>
        <v>0</v>
      </c>
      <c r="BT89" s="22">
        <f>IF(ISNUMBER(VLOOKUP($C89,'stpl port max capa'!$A$1:$Q$500,7,0)),VLOOKUP($C89,'stpl port max capa'!$A$1:$Q$500,7,0),0)</f>
        <v>0</v>
      </c>
      <c r="BU89" s="22">
        <f>IF(ISNUMBER(VLOOKUP($C89,'stpl port max capa'!$A$1:$Q$500,8,0)),VLOOKUP($C89,'stpl port max capa'!$A$1:$Q$500,8,0),0)</f>
        <v>0</v>
      </c>
      <c r="BV89" s="22">
        <f>IF(ISNUMBER(VLOOKUP($C89,'stpl port max capa'!$A$1:$Q$500,9,0)),VLOOKUP($C89,'stpl port max capa'!$A$1:$Q$500,9,0),0)</f>
        <v>0</v>
      </c>
      <c r="BW89" s="22">
        <f>IF(ISNUMBER(VLOOKUP($C89,'stpl port max capa'!$A$1:$Q$500,10,0)),VLOOKUP($C89,'stpl port max capa'!$A$1:$Q$500,10,0),0)</f>
        <v>0</v>
      </c>
      <c r="BX89" s="22">
        <f>IF(ISNUMBER(VLOOKUP($C89,'stpl port max capa'!$A$1:$Q$500,11,0)),VLOOKUP($C89,'stpl port max capa'!$A$1:$Q$500,11,0),0)</f>
        <v>0</v>
      </c>
      <c r="BY89" s="22">
        <f>IF(ISNUMBER(VLOOKUP($C89,'stpl port max capa'!$A$1:$Q$500,12,0)),VLOOKUP($C89,'stpl port max capa'!$A$1:$Q$500,12,0),0)</f>
        <v>0</v>
      </c>
      <c r="BZ89" s="22">
        <f>IF(ISNUMBER(VLOOKUP($C89,'stpl port max capa'!$A$1:$Q$500,13,0)),VLOOKUP($C89,'stpl port max capa'!$A$1:$Q$500,13,0),0)</f>
        <v>0</v>
      </c>
      <c r="CA89" s="22">
        <f>IF(ISNUMBER(VLOOKUP($C89,'stpl port max capa'!$A$1:$Q$500,14,0)),VLOOKUP($C89,'stpl port max capa'!$A$1:$Q$500,14,0),0)</f>
        <v>0</v>
      </c>
      <c r="CB89" s="22">
        <f>IF(ISNUMBER(VLOOKUP($C89,'stpl port max capa'!$A$1:$Q$500,15,0)),VLOOKUP($C89,'stpl port max capa'!$A$1:$Q$500,15,0),0)</f>
        <v>0</v>
      </c>
      <c r="CC89" s="22">
        <f>IF(ISNUMBER(VLOOKUP($C89,'stpl port max capa'!$A$1:$Q$500,16,0)),VLOOKUP($C89,'stpl port max capa'!$A$1:$Q$500,16,0),0)</f>
        <v>0</v>
      </c>
      <c r="CD89" s="22">
        <f>IF(ISNUMBER(VLOOKUP($C89,'stpl port max capa'!$A$1:$Q$500,17,0)),VLOOKUP($C89,'stpl port max capa'!$A$1:$Q$500,17,0),0)</f>
        <v>0</v>
      </c>
    </row>
    <row r="90" spans="1:82" customFormat="1">
      <c r="A90">
        <v>91</v>
      </c>
      <c r="B90" t="s">
        <v>271</v>
      </c>
      <c r="C90" t="s">
        <v>272</v>
      </c>
      <c r="D90" s="15" t="s">
        <v>1239</v>
      </c>
      <c r="E90" s="15">
        <f t="shared" si="20"/>
        <v>1</v>
      </c>
      <c r="F90" s="16" t="s">
        <v>2974</v>
      </c>
      <c r="G90" t="s">
        <v>972</v>
      </c>
      <c r="H90" t="s">
        <v>994</v>
      </c>
      <c r="I90" t="s">
        <v>2943</v>
      </c>
      <c r="J90" t="s">
        <v>273</v>
      </c>
      <c r="K90" s="1">
        <v>40.7072128654492</v>
      </c>
      <c r="L90" s="1">
        <v>120.963342945112</v>
      </c>
      <c r="M90" s="1" t="str">
        <f>VLOOKUP($F90,'[1]capi for highway network'!$D$1:$L$36,3,0)</f>
        <v>capi Liaoning</v>
      </c>
      <c r="N90" s="1">
        <f>VLOOKUP($F90,'[1]capi for highway network'!$D$1:$L$36,7,0)</f>
        <v>41.805698999999997</v>
      </c>
      <c r="O90" s="1">
        <f>VLOOKUP($F90,'[1]capi for highway network'!$D$1:$L$36,8,0)</f>
        <v>123.431472</v>
      </c>
      <c r="P90" s="13">
        <f t="shared" si="21"/>
        <v>0.20732400000000001</v>
      </c>
      <c r="Q90" s="13">
        <f t="shared" si="22"/>
        <v>0.20732400000000001</v>
      </c>
      <c r="R90" s="13">
        <f t="shared" si="23"/>
        <v>0.20732400000000001</v>
      </c>
      <c r="S90" s="13">
        <f t="shared" si="24"/>
        <v>0.20732400000000001</v>
      </c>
      <c r="T90" s="13">
        <f t="shared" si="25"/>
        <v>0.29387600000000003</v>
      </c>
      <c r="U90" s="13">
        <f t="shared" si="26"/>
        <v>1.542036</v>
      </c>
      <c r="V90" s="13">
        <f t="shared" si="27"/>
        <v>3.0384711387634411</v>
      </c>
      <c r="W90" s="13">
        <f t="shared" si="28"/>
        <v>3.0384711387634411</v>
      </c>
      <c r="X90" s="13">
        <f t="shared" si="29"/>
        <v>3.0384711387634411</v>
      </c>
      <c r="Y90" s="13">
        <f t="shared" si="30"/>
        <v>3.0384711387634411</v>
      </c>
      <c r="Z90" s="13">
        <f t="shared" si="31"/>
        <v>3.0384711387634411</v>
      </c>
      <c r="AA90" s="13">
        <f t="shared" si="32"/>
        <v>3.0384711387634411</v>
      </c>
      <c r="AB90" s="13">
        <f t="shared" si="33"/>
        <v>3.0384711387634411</v>
      </c>
      <c r="AC90" s="13">
        <f t="shared" si="34"/>
        <v>3.0384711387634411</v>
      </c>
      <c r="AD90" s="13">
        <f t="shared" si="35"/>
        <v>3.0384711387634411</v>
      </c>
      <c r="AE90" s="13">
        <f t="shared" si="36"/>
        <v>3.0384711387634411</v>
      </c>
      <c r="AF90">
        <f t="shared" si="19"/>
        <v>1</v>
      </c>
      <c r="AG90" t="s">
        <v>2905</v>
      </c>
      <c r="AH90" t="s">
        <v>2904</v>
      </c>
      <c r="AI90" s="26">
        <f>IF(ISNUMBER(VLOOKUP($B90,'kpler max capa'!$A$1:$Q$263,2,0)),VLOOKUP($B90,'kpler max capa'!$A$1:$Q$263,2,0),0)</f>
        <v>0.20732400000000001</v>
      </c>
      <c r="AJ90" s="26">
        <f>IF(ISNUMBER(VLOOKUP($B90,'kpler max capa'!$A$1:$Q$263,3,0)),VLOOKUP($B90,'kpler max capa'!$A$1:$Q$263,3,0),0)</f>
        <v>0.20732400000000001</v>
      </c>
      <c r="AK90" s="26">
        <f>IF(ISNUMBER(VLOOKUP($B90,'kpler max capa'!$A$1:$Q$263,4,0)),VLOOKUP($B90,'kpler max capa'!$A$1:$Q$263,4,0),0)</f>
        <v>0.20732400000000001</v>
      </c>
      <c r="AL90" s="26">
        <f>IF(ISNUMBER(VLOOKUP($B90,'kpler max capa'!$A$1:$Q$263,5,0)),VLOOKUP($B90,'kpler max capa'!$A$1:$Q$263,5,0),0)</f>
        <v>0.20732400000000001</v>
      </c>
      <c r="AM90" s="26">
        <f>IF(ISNUMBER(VLOOKUP($B90,'kpler max capa'!$A$1:$Q$263,6,0)),VLOOKUP($B90,'kpler max capa'!$A$1:$Q$263,6,0),0)</f>
        <v>0.29387600000000003</v>
      </c>
      <c r="AN90" s="26">
        <f>IF(ISNUMBER(VLOOKUP($B90,'kpler max capa'!$A$1:$Q$263,7,0)),VLOOKUP($B90,'kpler max capa'!$A$1:$Q$263,7,0),0)</f>
        <v>1.542036</v>
      </c>
      <c r="AO90" s="26">
        <f>IF(ISNUMBER(VLOOKUP($B90,'kpler max capa'!$A$1:$Q$263,8,0)),VLOOKUP($B90,'kpler max capa'!$A$1:$Q$263,8,0),0)</f>
        <v>1.542036</v>
      </c>
      <c r="AP90" s="26">
        <f>IF(ISNUMBER(VLOOKUP($B90,'kpler max capa'!$A$1:$Q$263,8,0)),VLOOKUP($B90,'kpler max capa'!$A$1:$Q$263,9,0),0)</f>
        <v>1.542036</v>
      </c>
      <c r="AQ90" s="26">
        <f>IF(ISNUMBER(VLOOKUP($B90,'kpler max capa'!$A$1:$Q$263,8,0)),VLOOKUP($B90,'kpler max capa'!$A$1:$Q$263,10,0),0)</f>
        <v>1.542036</v>
      </c>
      <c r="AR90" s="26">
        <f>IF(ISNUMBER(VLOOKUP($B90,'kpler max capa'!$A$1:$Q$263,8,0)),VLOOKUP($B90,'kpler max capa'!$A$1:$Q$263,11,0),0)</f>
        <v>1.542036</v>
      </c>
      <c r="AS90" s="26">
        <f>IF(ISNUMBER(VLOOKUP($B90,'kpler max capa'!$A$1:$Q$263,9,0)),VLOOKUP($B90,'kpler max capa'!$A$1:$Q$263,12,0),0)</f>
        <v>1.542036</v>
      </c>
      <c r="AT90" s="26">
        <f>IF(ISNUMBER(VLOOKUP($B90,'kpler max capa'!$A$1:$Q$263,9,0)),VLOOKUP($B90,'kpler max capa'!$A$1:$Q$263,13,0),0)</f>
        <v>1.542036</v>
      </c>
      <c r="AU90" s="26">
        <f>IF(ISNUMBER(VLOOKUP($B90,'kpler max capa'!$A$1:$Q$263,9,0)),VLOOKUP($B90,'kpler max capa'!$A$1:$Q$263,14,0),0)</f>
        <v>1.542036</v>
      </c>
      <c r="AV90" s="26">
        <f>IF(ISNUMBER(VLOOKUP($B90,'kpler max capa'!$A$1:$Q$263,9,0)),VLOOKUP($B90,'kpler max capa'!$A$1:$Q$263,15,0),0)</f>
        <v>1.542036</v>
      </c>
      <c r="AW90" s="26">
        <f>IF(ISNUMBER(VLOOKUP($B90,'kpler max capa'!$A$1:$Q$263,9,0)),VLOOKUP($B90,'kpler max capa'!$A$1:$Q$263,16,0),0)</f>
        <v>1.542036</v>
      </c>
      <c r="AX90" s="26">
        <f>IF(ISNUMBER(VLOOKUP($B90,'kpler max capa'!$A$1:$Q$263,10,0)),VLOOKUP($B90,'kpler max capa'!$A$1:$Q$263,17,0),0)</f>
        <v>1.542036</v>
      </c>
      <c r="AY90" s="24">
        <f>IF(ISNUMBER(VLOOKUP($C90,'pp port max capa'!$A$1:$Q$500,2,0)),VLOOKUP($C90,'pp port max capa'!$A$1:$Q$500,2,0),0)</f>
        <v>0</v>
      </c>
      <c r="AZ90" s="24">
        <f>IF(ISNUMBER(VLOOKUP($C90,'pp port max capa'!$A$1:$Q$500,3,0)),VLOOKUP($C90,'pp port max capa'!$A$1:$Q$500,3,0),0)</f>
        <v>0</v>
      </c>
      <c r="BA90" s="24">
        <f>IF(ISNUMBER(VLOOKUP($C90,'pp port max capa'!$A$1:$Q$500,4,0)),VLOOKUP($C90,'pp port max capa'!$A$1:$Q$500,4,0),0)</f>
        <v>0</v>
      </c>
      <c r="BB90" s="24">
        <f>IF(ISNUMBER(VLOOKUP($C90,'pp port max capa'!$A$1:$Q$500,5,0)),VLOOKUP($C90,'pp port max capa'!$A$1:$Q$500,5,0),0)</f>
        <v>0</v>
      </c>
      <c r="BC90" s="24">
        <f>IF(ISNUMBER(VLOOKUP($C90,'pp port max capa'!$A$1:$Q$500,6,0)),VLOOKUP($C90,'pp port max capa'!$A$1:$Q$500,6,0),0)</f>
        <v>0</v>
      </c>
      <c r="BD90" s="24">
        <f>IF(ISNUMBER(VLOOKUP($C90,'pp port max capa'!$A$1:$Q$500,7,0)),VLOOKUP($C90,'pp port max capa'!$A$1:$Q$500,7,0),0)</f>
        <v>0</v>
      </c>
      <c r="BE90" s="24">
        <f>IF(ISNUMBER(VLOOKUP($C90,'pp port max capa'!$A$1:$Q$500,8,0)),VLOOKUP($C90,'pp port max capa'!$A$1:$Q$500,8,0),0)</f>
        <v>3.0384711387634411</v>
      </c>
      <c r="BF90" s="24">
        <f>IF(ISNUMBER(VLOOKUP($C90,'pp port max capa'!$A$1:$Q$500,9,0)),VLOOKUP($C90,'pp port max capa'!$A$1:$Q$500,9,0),0)</f>
        <v>3.0384711387634411</v>
      </c>
      <c r="BG90" s="24">
        <f>IF(ISNUMBER(VLOOKUP($C90,'pp port max capa'!$A$1:$Q$500,10,0)),VLOOKUP($C90,'pp port max capa'!$A$1:$Q$500,10,0),0)</f>
        <v>3.0384711387634411</v>
      </c>
      <c r="BH90" s="24">
        <f>IF(ISNUMBER(VLOOKUP($C90,'pp port max capa'!$A$1:$Q$500,11,0)),VLOOKUP($C90,'pp port max capa'!$A$1:$Q$500,11,0),0)</f>
        <v>3.0384711387634411</v>
      </c>
      <c r="BI90" s="24">
        <f>IF(ISNUMBER(VLOOKUP($C90,'pp port max capa'!$A$1:$Q$500,12,0)),VLOOKUP($C90,'pp port max capa'!$A$1:$Q$500,12,0),0)</f>
        <v>3.0384711387634411</v>
      </c>
      <c r="BJ90" s="24">
        <f>IF(ISNUMBER(VLOOKUP($C90,'pp port max capa'!$A$1:$Q$500,13,0)),VLOOKUP($C90,'pp port max capa'!$A$1:$Q$500,13,0),0)</f>
        <v>3.0384711387634411</v>
      </c>
      <c r="BK90" s="24">
        <f>IF(ISNUMBER(VLOOKUP($C90,'pp port max capa'!$A$1:$Q$500,14,0)),VLOOKUP($C90,'pp port max capa'!$A$1:$Q$500,14,0),0)</f>
        <v>3.0384711387634411</v>
      </c>
      <c r="BL90" s="24">
        <f>IF(ISNUMBER(VLOOKUP($C90,'pp port max capa'!$A$1:$Q$500,15,0)),VLOOKUP($C90,'pp port max capa'!$A$1:$Q$500,15,0),0)</f>
        <v>3.0384711387634411</v>
      </c>
      <c r="BM90" s="24">
        <f>IF(ISNUMBER(VLOOKUP($C90,'pp port max capa'!$A$1:$Q$500,16,0)),VLOOKUP($C90,'pp port max capa'!$A$1:$Q$500,16,0),0)</f>
        <v>3.0384711387634411</v>
      </c>
      <c r="BN90" s="24">
        <f>IF(ISNUMBER(VLOOKUP($C90,'pp port max capa'!$A$1:$Q$500,17,0)),VLOOKUP($C90,'pp port max capa'!$A$1:$Q$500,17,0),0)</f>
        <v>3.0384711387634411</v>
      </c>
      <c r="BO90" s="22">
        <f>IF(ISNUMBER(VLOOKUP($C90,'stpl port max capa'!$A$1:$Q$500,2,0)),VLOOKUP($C90,'stpl port max capa'!$A$1:$Q$500,2,0),0)</f>
        <v>0</v>
      </c>
      <c r="BP90" s="22">
        <f>IF(ISNUMBER(VLOOKUP($C90,'stpl port max capa'!$A$1:$Q$500,3,0)),VLOOKUP($C90,'stpl port max capa'!$A$1:$Q$500,3,0),0)</f>
        <v>0</v>
      </c>
      <c r="BQ90" s="22">
        <f>IF(ISNUMBER(VLOOKUP($C90,'stpl port max capa'!$A$1:$Q$500,4,0)),VLOOKUP($C90,'stpl port max capa'!$A$1:$Q$500,4,0),0)</f>
        <v>0</v>
      </c>
      <c r="BR90" s="22">
        <f>IF(ISNUMBER(VLOOKUP($C90,'stpl port max capa'!$A$1:$Q$500,5,0)),VLOOKUP($C90,'stpl port max capa'!$A$1:$Q$500,5,0),0)</f>
        <v>0</v>
      </c>
      <c r="BS90" s="22">
        <f>IF(ISNUMBER(VLOOKUP($C90,'stpl port max capa'!$A$1:$Q$500,6,0)),VLOOKUP($C90,'stpl port max capa'!$A$1:$Q$500,6,0),0)</f>
        <v>0</v>
      </c>
      <c r="BT90" s="22">
        <f>IF(ISNUMBER(VLOOKUP($C90,'stpl port max capa'!$A$1:$Q$500,7,0)),VLOOKUP($C90,'stpl port max capa'!$A$1:$Q$500,7,0),0)</f>
        <v>0</v>
      </c>
      <c r="BU90" s="22">
        <f>IF(ISNUMBER(VLOOKUP($C90,'stpl port max capa'!$A$1:$Q$500,8,0)),VLOOKUP($C90,'stpl port max capa'!$A$1:$Q$500,8,0),0)</f>
        <v>0</v>
      </c>
      <c r="BV90" s="22">
        <f>IF(ISNUMBER(VLOOKUP($C90,'stpl port max capa'!$A$1:$Q$500,9,0)),VLOOKUP($C90,'stpl port max capa'!$A$1:$Q$500,9,0),0)</f>
        <v>0</v>
      </c>
      <c r="BW90" s="22">
        <f>IF(ISNUMBER(VLOOKUP($C90,'stpl port max capa'!$A$1:$Q$500,10,0)),VLOOKUP($C90,'stpl port max capa'!$A$1:$Q$500,10,0),0)</f>
        <v>0</v>
      </c>
      <c r="BX90" s="22">
        <f>IF(ISNUMBER(VLOOKUP($C90,'stpl port max capa'!$A$1:$Q$500,11,0)),VLOOKUP($C90,'stpl port max capa'!$A$1:$Q$500,11,0),0)</f>
        <v>0</v>
      </c>
      <c r="BY90" s="22">
        <f>IF(ISNUMBER(VLOOKUP($C90,'stpl port max capa'!$A$1:$Q$500,12,0)),VLOOKUP($C90,'stpl port max capa'!$A$1:$Q$500,12,0),0)</f>
        <v>0</v>
      </c>
      <c r="BZ90" s="22">
        <f>IF(ISNUMBER(VLOOKUP($C90,'stpl port max capa'!$A$1:$Q$500,13,0)),VLOOKUP($C90,'stpl port max capa'!$A$1:$Q$500,13,0),0)</f>
        <v>0</v>
      </c>
      <c r="CA90" s="22">
        <f>IF(ISNUMBER(VLOOKUP($C90,'stpl port max capa'!$A$1:$Q$500,14,0)),VLOOKUP($C90,'stpl port max capa'!$A$1:$Q$500,14,0),0)</f>
        <v>0</v>
      </c>
      <c r="CB90" s="22">
        <f>IF(ISNUMBER(VLOOKUP($C90,'stpl port max capa'!$A$1:$Q$500,15,0)),VLOOKUP($C90,'stpl port max capa'!$A$1:$Q$500,15,0),0)</f>
        <v>0</v>
      </c>
      <c r="CC90" s="22">
        <f>IF(ISNUMBER(VLOOKUP($C90,'stpl port max capa'!$A$1:$Q$500,16,0)),VLOOKUP($C90,'stpl port max capa'!$A$1:$Q$500,16,0),0)</f>
        <v>0</v>
      </c>
      <c r="CD90" s="22">
        <f>IF(ISNUMBER(VLOOKUP($C90,'stpl port max capa'!$A$1:$Q$500,17,0)),VLOOKUP($C90,'stpl port max capa'!$A$1:$Q$500,17,0),0)</f>
        <v>0</v>
      </c>
    </row>
    <row r="91" spans="1:82" customFormat="1">
      <c r="A91">
        <v>92</v>
      </c>
      <c r="B91" t="s">
        <v>274</v>
      </c>
      <c r="C91" t="s">
        <v>275</v>
      </c>
      <c r="D91" s="15"/>
      <c r="E91" s="15">
        <f t="shared" si="20"/>
        <v>0</v>
      </c>
      <c r="F91" s="16" t="s">
        <v>2990</v>
      </c>
      <c r="G91" t="s">
        <v>972</v>
      </c>
      <c r="H91" t="s">
        <v>975</v>
      </c>
      <c r="I91" t="e">
        <v>#N/A</v>
      </c>
      <c r="J91" t="s">
        <v>276</v>
      </c>
      <c r="K91" s="1">
        <v>22.863962207893401</v>
      </c>
      <c r="L91" s="1">
        <v>113.573091278513</v>
      </c>
      <c r="M91" s="1" t="str">
        <f>VLOOKUP($F91,'[1]capi for highway network'!$D$1:$L$36,3,0)</f>
        <v>capi Guangdong</v>
      </c>
      <c r="N91" s="1">
        <f>VLOOKUP($F91,'[1]capi for highway network'!$D$1:$L$36,7,0)</f>
        <v>23.129110000000001</v>
      </c>
      <c r="O91" s="1">
        <f>VLOOKUP($F91,'[1]capi for highway network'!$D$1:$L$36,8,0)</f>
        <v>113.264385</v>
      </c>
      <c r="P91" s="13">
        <f t="shared" si="21"/>
        <v>0</v>
      </c>
      <c r="Q91" s="13">
        <f t="shared" si="22"/>
        <v>0</v>
      </c>
      <c r="R91" s="13">
        <f t="shared" si="23"/>
        <v>0</v>
      </c>
      <c r="S91" s="13">
        <f t="shared" si="24"/>
        <v>0.16910800000000001</v>
      </c>
      <c r="T91" s="13">
        <f t="shared" si="25"/>
        <v>0.16910800000000001</v>
      </c>
      <c r="U91" s="13">
        <f t="shared" si="26"/>
        <v>0.70086400000000004</v>
      </c>
      <c r="V91" s="13">
        <f t="shared" si="27"/>
        <v>0.70086400000000004</v>
      </c>
      <c r="W91" s="13">
        <f t="shared" si="28"/>
        <v>0.70086400000000004</v>
      </c>
      <c r="X91" s="13">
        <f t="shared" si="29"/>
        <v>0.70086400000000004</v>
      </c>
      <c r="Y91" s="13">
        <f t="shared" si="30"/>
        <v>0.70086400000000004</v>
      </c>
      <c r="Z91" s="13">
        <f t="shared" si="31"/>
        <v>0.70086400000000004</v>
      </c>
      <c r="AA91" s="13">
        <f t="shared" si="32"/>
        <v>0.70086400000000004</v>
      </c>
      <c r="AB91" s="13">
        <f t="shared" si="33"/>
        <v>0.70086400000000004</v>
      </c>
      <c r="AC91" s="13">
        <f t="shared" si="34"/>
        <v>0.70086400000000004</v>
      </c>
      <c r="AD91" s="13">
        <f t="shared" si="35"/>
        <v>0.70086400000000004</v>
      </c>
      <c r="AE91" s="13">
        <f t="shared" si="36"/>
        <v>0.70086400000000004</v>
      </c>
      <c r="AF91">
        <f t="shared" si="19"/>
        <v>1</v>
      </c>
      <c r="AI91" s="26">
        <f>IF(ISNUMBER(VLOOKUP($B91,'kpler max capa'!$A$1:$Q$263,2,0)),VLOOKUP($B91,'kpler max capa'!$A$1:$Q$263,2,0),0)</f>
        <v>0</v>
      </c>
      <c r="AJ91" s="26">
        <f>IF(ISNUMBER(VLOOKUP($B91,'kpler max capa'!$A$1:$Q$263,3,0)),VLOOKUP($B91,'kpler max capa'!$A$1:$Q$263,3,0),0)</f>
        <v>0</v>
      </c>
      <c r="AK91" s="26">
        <f>IF(ISNUMBER(VLOOKUP($B91,'kpler max capa'!$A$1:$Q$263,4,0)),VLOOKUP($B91,'kpler max capa'!$A$1:$Q$263,4,0),0)</f>
        <v>0</v>
      </c>
      <c r="AL91" s="26">
        <f>IF(ISNUMBER(VLOOKUP($B91,'kpler max capa'!$A$1:$Q$263,5,0)),VLOOKUP($B91,'kpler max capa'!$A$1:$Q$263,5,0),0)</f>
        <v>0.16910800000000001</v>
      </c>
      <c r="AM91" s="26">
        <f>IF(ISNUMBER(VLOOKUP($B91,'kpler max capa'!$A$1:$Q$263,6,0)),VLOOKUP($B91,'kpler max capa'!$A$1:$Q$263,6,0),0)</f>
        <v>0.16910800000000001</v>
      </c>
      <c r="AN91" s="26">
        <f>IF(ISNUMBER(VLOOKUP($B91,'kpler max capa'!$A$1:$Q$263,7,0)),VLOOKUP($B91,'kpler max capa'!$A$1:$Q$263,7,0),0)</f>
        <v>0.70086400000000004</v>
      </c>
      <c r="AO91" s="26">
        <f>IF(ISNUMBER(VLOOKUP($B91,'kpler max capa'!$A$1:$Q$263,8,0)),VLOOKUP($B91,'kpler max capa'!$A$1:$Q$263,8,0),0)</f>
        <v>0.70086400000000004</v>
      </c>
      <c r="AP91" s="26">
        <f>IF(ISNUMBER(VLOOKUP($B91,'kpler max capa'!$A$1:$Q$263,8,0)),VLOOKUP($B91,'kpler max capa'!$A$1:$Q$263,9,0),0)</f>
        <v>0.70086400000000004</v>
      </c>
      <c r="AQ91" s="26">
        <f>IF(ISNUMBER(VLOOKUP($B91,'kpler max capa'!$A$1:$Q$263,8,0)),VLOOKUP($B91,'kpler max capa'!$A$1:$Q$263,10,0),0)</f>
        <v>0.70086400000000004</v>
      </c>
      <c r="AR91" s="26">
        <f>IF(ISNUMBER(VLOOKUP($B91,'kpler max capa'!$A$1:$Q$263,8,0)),VLOOKUP($B91,'kpler max capa'!$A$1:$Q$263,11,0),0)</f>
        <v>0.70086400000000004</v>
      </c>
      <c r="AS91" s="26">
        <f>IF(ISNUMBER(VLOOKUP($B91,'kpler max capa'!$A$1:$Q$263,9,0)),VLOOKUP($B91,'kpler max capa'!$A$1:$Q$263,12,0),0)</f>
        <v>0.70086400000000004</v>
      </c>
      <c r="AT91" s="26">
        <f>IF(ISNUMBER(VLOOKUP($B91,'kpler max capa'!$A$1:$Q$263,9,0)),VLOOKUP($B91,'kpler max capa'!$A$1:$Q$263,13,0),0)</f>
        <v>0.70086400000000004</v>
      </c>
      <c r="AU91" s="26">
        <f>IF(ISNUMBER(VLOOKUP($B91,'kpler max capa'!$A$1:$Q$263,9,0)),VLOOKUP($B91,'kpler max capa'!$A$1:$Q$263,14,0),0)</f>
        <v>0.70086400000000004</v>
      </c>
      <c r="AV91" s="26">
        <f>IF(ISNUMBER(VLOOKUP($B91,'kpler max capa'!$A$1:$Q$263,9,0)),VLOOKUP($B91,'kpler max capa'!$A$1:$Q$263,15,0),0)</f>
        <v>0.70086400000000004</v>
      </c>
      <c r="AW91" s="26">
        <f>IF(ISNUMBER(VLOOKUP($B91,'kpler max capa'!$A$1:$Q$263,9,0)),VLOOKUP($B91,'kpler max capa'!$A$1:$Q$263,16,0),0)</f>
        <v>0.70086400000000004</v>
      </c>
      <c r="AX91" s="26">
        <f>IF(ISNUMBER(VLOOKUP($B91,'kpler max capa'!$A$1:$Q$263,10,0)),VLOOKUP($B91,'kpler max capa'!$A$1:$Q$263,17,0),0)</f>
        <v>0.70086400000000004</v>
      </c>
      <c r="AY91" s="24">
        <f>IF(ISNUMBER(VLOOKUP($C91,'pp port max capa'!$A$1:$Q$500,2,0)),VLOOKUP($C91,'pp port max capa'!$A$1:$Q$500,2,0),0)</f>
        <v>0</v>
      </c>
      <c r="AZ91" s="24">
        <f>IF(ISNUMBER(VLOOKUP($C91,'pp port max capa'!$A$1:$Q$500,3,0)),VLOOKUP($C91,'pp port max capa'!$A$1:$Q$500,3,0),0)</f>
        <v>0</v>
      </c>
      <c r="BA91" s="24">
        <f>IF(ISNUMBER(VLOOKUP($C91,'pp port max capa'!$A$1:$Q$500,4,0)),VLOOKUP($C91,'pp port max capa'!$A$1:$Q$500,4,0),0)</f>
        <v>0</v>
      </c>
      <c r="BB91" s="24">
        <f>IF(ISNUMBER(VLOOKUP($C91,'pp port max capa'!$A$1:$Q$500,5,0)),VLOOKUP($C91,'pp port max capa'!$A$1:$Q$500,5,0),0)</f>
        <v>0</v>
      </c>
      <c r="BC91" s="24">
        <f>IF(ISNUMBER(VLOOKUP($C91,'pp port max capa'!$A$1:$Q$500,6,0)),VLOOKUP($C91,'pp port max capa'!$A$1:$Q$500,6,0),0)</f>
        <v>0</v>
      </c>
      <c r="BD91" s="24">
        <f>IF(ISNUMBER(VLOOKUP($C91,'pp port max capa'!$A$1:$Q$500,7,0)),VLOOKUP($C91,'pp port max capa'!$A$1:$Q$500,7,0),0)</f>
        <v>0</v>
      </c>
      <c r="BE91" s="24">
        <f>IF(ISNUMBER(VLOOKUP($C91,'pp port max capa'!$A$1:$Q$500,8,0)),VLOOKUP($C91,'pp port max capa'!$A$1:$Q$500,8,0),0)</f>
        <v>0</v>
      </c>
      <c r="BF91" s="24">
        <f>IF(ISNUMBER(VLOOKUP($C91,'pp port max capa'!$A$1:$Q$500,9,0)),VLOOKUP($C91,'pp port max capa'!$A$1:$Q$500,9,0),0)</f>
        <v>0</v>
      </c>
      <c r="BG91" s="24">
        <f>IF(ISNUMBER(VLOOKUP($C91,'pp port max capa'!$A$1:$Q$500,10,0)),VLOOKUP($C91,'pp port max capa'!$A$1:$Q$500,10,0),0)</f>
        <v>0</v>
      </c>
      <c r="BH91" s="24">
        <f>IF(ISNUMBER(VLOOKUP($C91,'pp port max capa'!$A$1:$Q$500,11,0)),VLOOKUP($C91,'pp port max capa'!$A$1:$Q$500,11,0),0)</f>
        <v>0</v>
      </c>
      <c r="BI91" s="24">
        <f>IF(ISNUMBER(VLOOKUP($C91,'pp port max capa'!$A$1:$Q$500,12,0)),VLOOKUP($C91,'pp port max capa'!$A$1:$Q$500,12,0),0)</f>
        <v>0</v>
      </c>
      <c r="BJ91" s="24">
        <f>IF(ISNUMBER(VLOOKUP($C91,'pp port max capa'!$A$1:$Q$500,13,0)),VLOOKUP($C91,'pp port max capa'!$A$1:$Q$500,13,0),0)</f>
        <v>0</v>
      </c>
      <c r="BK91" s="24">
        <f>IF(ISNUMBER(VLOOKUP($C91,'pp port max capa'!$A$1:$Q$500,14,0)),VLOOKUP($C91,'pp port max capa'!$A$1:$Q$500,14,0),0)</f>
        <v>0</v>
      </c>
      <c r="BL91" s="24">
        <f>IF(ISNUMBER(VLOOKUP($C91,'pp port max capa'!$A$1:$Q$500,15,0)),VLOOKUP($C91,'pp port max capa'!$A$1:$Q$500,15,0),0)</f>
        <v>0</v>
      </c>
      <c r="BM91" s="24">
        <f>IF(ISNUMBER(VLOOKUP($C91,'pp port max capa'!$A$1:$Q$500,16,0)),VLOOKUP($C91,'pp port max capa'!$A$1:$Q$500,16,0),0)</f>
        <v>0</v>
      </c>
      <c r="BN91" s="24">
        <f>IF(ISNUMBER(VLOOKUP($C91,'pp port max capa'!$A$1:$Q$500,17,0)),VLOOKUP($C91,'pp port max capa'!$A$1:$Q$500,17,0),0)</f>
        <v>0</v>
      </c>
      <c r="BO91" s="22">
        <f>IF(ISNUMBER(VLOOKUP($C91,'stpl port max capa'!$A$1:$Q$500,2,0)),VLOOKUP($C91,'stpl port max capa'!$A$1:$Q$500,2,0),0)</f>
        <v>0</v>
      </c>
      <c r="BP91" s="22">
        <f>IF(ISNUMBER(VLOOKUP($C91,'stpl port max capa'!$A$1:$Q$500,3,0)),VLOOKUP($C91,'stpl port max capa'!$A$1:$Q$500,3,0),0)</f>
        <v>0</v>
      </c>
      <c r="BQ91" s="22">
        <f>IF(ISNUMBER(VLOOKUP($C91,'stpl port max capa'!$A$1:$Q$500,4,0)),VLOOKUP($C91,'stpl port max capa'!$A$1:$Q$500,4,0),0)</f>
        <v>0</v>
      </c>
      <c r="BR91" s="22">
        <f>IF(ISNUMBER(VLOOKUP($C91,'stpl port max capa'!$A$1:$Q$500,5,0)),VLOOKUP($C91,'stpl port max capa'!$A$1:$Q$500,5,0),0)</f>
        <v>0</v>
      </c>
      <c r="BS91" s="22">
        <f>IF(ISNUMBER(VLOOKUP($C91,'stpl port max capa'!$A$1:$Q$500,6,0)),VLOOKUP($C91,'stpl port max capa'!$A$1:$Q$500,6,0),0)</f>
        <v>0</v>
      </c>
      <c r="BT91" s="22">
        <f>IF(ISNUMBER(VLOOKUP($C91,'stpl port max capa'!$A$1:$Q$500,7,0)),VLOOKUP($C91,'stpl port max capa'!$A$1:$Q$500,7,0),0)</f>
        <v>0</v>
      </c>
      <c r="BU91" s="22">
        <f>IF(ISNUMBER(VLOOKUP($C91,'stpl port max capa'!$A$1:$Q$500,8,0)),VLOOKUP($C91,'stpl port max capa'!$A$1:$Q$500,8,0),0)</f>
        <v>0</v>
      </c>
      <c r="BV91" s="22">
        <f>IF(ISNUMBER(VLOOKUP($C91,'stpl port max capa'!$A$1:$Q$500,9,0)),VLOOKUP($C91,'stpl port max capa'!$A$1:$Q$500,9,0),0)</f>
        <v>0</v>
      </c>
      <c r="BW91" s="22">
        <f>IF(ISNUMBER(VLOOKUP($C91,'stpl port max capa'!$A$1:$Q$500,10,0)),VLOOKUP($C91,'stpl port max capa'!$A$1:$Q$500,10,0),0)</f>
        <v>0</v>
      </c>
      <c r="BX91" s="22">
        <f>IF(ISNUMBER(VLOOKUP($C91,'stpl port max capa'!$A$1:$Q$500,11,0)),VLOOKUP($C91,'stpl port max capa'!$A$1:$Q$500,11,0),0)</f>
        <v>0</v>
      </c>
      <c r="BY91" s="22">
        <f>IF(ISNUMBER(VLOOKUP($C91,'stpl port max capa'!$A$1:$Q$500,12,0)),VLOOKUP($C91,'stpl port max capa'!$A$1:$Q$500,12,0),0)</f>
        <v>0</v>
      </c>
      <c r="BZ91" s="22">
        <f>IF(ISNUMBER(VLOOKUP($C91,'stpl port max capa'!$A$1:$Q$500,13,0)),VLOOKUP($C91,'stpl port max capa'!$A$1:$Q$500,13,0),0)</f>
        <v>0</v>
      </c>
      <c r="CA91" s="22">
        <f>IF(ISNUMBER(VLOOKUP($C91,'stpl port max capa'!$A$1:$Q$500,14,0)),VLOOKUP($C91,'stpl port max capa'!$A$1:$Q$500,14,0),0)</f>
        <v>0</v>
      </c>
      <c r="CB91" s="22">
        <f>IF(ISNUMBER(VLOOKUP($C91,'stpl port max capa'!$A$1:$Q$500,15,0)),VLOOKUP($C91,'stpl port max capa'!$A$1:$Q$500,15,0),0)</f>
        <v>0</v>
      </c>
      <c r="CC91" s="22">
        <f>IF(ISNUMBER(VLOOKUP($C91,'stpl port max capa'!$A$1:$Q$500,16,0)),VLOOKUP($C91,'stpl port max capa'!$A$1:$Q$500,16,0),0)</f>
        <v>0</v>
      </c>
      <c r="CD91" s="22">
        <f>IF(ISNUMBER(VLOOKUP($C91,'stpl port max capa'!$A$1:$Q$500,17,0)),VLOOKUP($C91,'stpl port max capa'!$A$1:$Q$500,17,0),0)</f>
        <v>0</v>
      </c>
    </row>
    <row r="92" spans="1:82" customFormat="1">
      <c r="A92">
        <v>93</v>
      </c>
      <c r="B92" t="s">
        <v>277</v>
      </c>
      <c r="C92" t="s">
        <v>278</v>
      </c>
      <c r="D92" s="15"/>
      <c r="E92" s="15">
        <f t="shared" si="20"/>
        <v>0</v>
      </c>
      <c r="F92" s="16" t="s">
        <v>2990</v>
      </c>
      <c r="G92" t="s">
        <v>972</v>
      </c>
      <c r="H92" t="s">
        <v>975</v>
      </c>
      <c r="I92" t="e">
        <v>#N/A</v>
      </c>
      <c r="J92" t="s">
        <v>279</v>
      </c>
      <c r="K92" s="1">
        <v>22.890821933570798</v>
      </c>
      <c r="L92" s="1">
        <v>113.577692765135</v>
      </c>
      <c r="M92" s="1" t="str">
        <f>VLOOKUP($F92,'[1]capi for highway network'!$D$1:$L$36,3,0)</f>
        <v>capi Guangdong</v>
      </c>
      <c r="N92" s="1">
        <f>VLOOKUP($F92,'[1]capi for highway network'!$D$1:$L$36,7,0)</f>
        <v>23.129110000000001</v>
      </c>
      <c r="O92" s="1">
        <f>VLOOKUP($F92,'[1]capi for highway network'!$D$1:$L$36,8,0)</f>
        <v>113.264385</v>
      </c>
      <c r="P92" s="13">
        <f t="shared" si="21"/>
        <v>1.6286480000000001</v>
      </c>
      <c r="Q92" s="13">
        <f t="shared" si="22"/>
        <v>1.6286480000000001</v>
      </c>
      <c r="R92" s="13">
        <f t="shared" si="23"/>
        <v>1.6286480000000001</v>
      </c>
      <c r="S92" s="13">
        <f t="shared" si="24"/>
        <v>1.6286480000000001</v>
      </c>
      <c r="T92" s="13">
        <f t="shared" si="25"/>
        <v>1.6286480000000001</v>
      </c>
      <c r="U92" s="13">
        <f t="shared" si="26"/>
        <v>2.8259439999999998</v>
      </c>
      <c r="V92" s="13">
        <f t="shared" si="27"/>
        <v>2.8259439999999998</v>
      </c>
      <c r="W92" s="13">
        <f t="shared" si="28"/>
        <v>2.8259439999999998</v>
      </c>
      <c r="X92" s="13">
        <f t="shared" si="29"/>
        <v>2.8259439999999998</v>
      </c>
      <c r="Y92" s="13">
        <f t="shared" si="30"/>
        <v>2.8259439999999998</v>
      </c>
      <c r="Z92" s="13">
        <f t="shared" si="31"/>
        <v>2.8259439999999998</v>
      </c>
      <c r="AA92" s="13">
        <f t="shared" si="32"/>
        <v>2.8259439999999998</v>
      </c>
      <c r="AB92" s="13">
        <f t="shared" si="33"/>
        <v>2.8259439999999998</v>
      </c>
      <c r="AC92" s="13">
        <f t="shared" si="34"/>
        <v>2.8259439999999998</v>
      </c>
      <c r="AD92" s="13">
        <f t="shared" si="35"/>
        <v>2.8259439999999998</v>
      </c>
      <c r="AE92" s="13">
        <f t="shared" si="36"/>
        <v>2.8259439999999998</v>
      </c>
      <c r="AF92">
        <f t="shared" si="19"/>
        <v>1</v>
      </c>
      <c r="AI92" s="26">
        <f>IF(ISNUMBER(VLOOKUP($B92,'kpler max capa'!$A$1:$Q$263,2,0)),VLOOKUP($B92,'kpler max capa'!$A$1:$Q$263,2,0),0)</f>
        <v>1.6286480000000001</v>
      </c>
      <c r="AJ92" s="26">
        <f>IF(ISNUMBER(VLOOKUP($B92,'kpler max capa'!$A$1:$Q$263,3,0)),VLOOKUP($B92,'kpler max capa'!$A$1:$Q$263,3,0),0)</f>
        <v>1.6286480000000001</v>
      </c>
      <c r="AK92" s="26">
        <f>IF(ISNUMBER(VLOOKUP($B92,'kpler max capa'!$A$1:$Q$263,4,0)),VLOOKUP($B92,'kpler max capa'!$A$1:$Q$263,4,0),0)</f>
        <v>1.6286480000000001</v>
      </c>
      <c r="AL92" s="26">
        <f>IF(ISNUMBER(VLOOKUP($B92,'kpler max capa'!$A$1:$Q$263,5,0)),VLOOKUP($B92,'kpler max capa'!$A$1:$Q$263,5,0),0)</f>
        <v>1.6286480000000001</v>
      </c>
      <c r="AM92" s="26">
        <f>IF(ISNUMBER(VLOOKUP($B92,'kpler max capa'!$A$1:$Q$263,6,0)),VLOOKUP($B92,'kpler max capa'!$A$1:$Q$263,6,0),0)</f>
        <v>1.6286480000000001</v>
      </c>
      <c r="AN92" s="26">
        <f>IF(ISNUMBER(VLOOKUP($B92,'kpler max capa'!$A$1:$Q$263,7,0)),VLOOKUP($B92,'kpler max capa'!$A$1:$Q$263,7,0),0)</f>
        <v>2.8259439999999998</v>
      </c>
      <c r="AO92" s="26">
        <f>IF(ISNUMBER(VLOOKUP($B92,'kpler max capa'!$A$1:$Q$263,8,0)),VLOOKUP($B92,'kpler max capa'!$A$1:$Q$263,8,0),0)</f>
        <v>2.8259439999999998</v>
      </c>
      <c r="AP92" s="26">
        <f>IF(ISNUMBER(VLOOKUP($B92,'kpler max capa'!$A$1:$Q$263,8,0)),VLOOKUP($B92,'kpler max capa'!$A$1:$Q$263,9,0),0)</f>
        <v>2.8259439999999998</v>
      </c>
      <c r="AQ92" s="26">
        <f>IF(ISNUMBER(VLOOKUP($B92,'kpler max capa'!$A$1:$Q$263,8,0)),VLOOKUP($B92,'kpler max capa'!$A$1:$Q$263,10,0),0)</f>
        <v>2.8259439999999998</v>
      </c>
      <c r="AR92" s="26">
        <f>IF(ISNUMBER(VLOOKUP($B92,'kpler max capa'!$A$1:$Q$263,8,0)),VLOOKUP($B92,'kpler max capa'!$A$1:$Q$263,11,0),0)</f>
        <v>2.8259439999999998</v>
      </c>
      <c r="AS92" s="26">
        <f>IF(ISNUMBER(VLOOKUP($B92,'kpler max capa'!$A$1:$Q$263,9,0)),VLOOKUP($B92,'kpler max capa'!$A$1:$Q$263,12,0),0)</f>
        <v>2.8259439999999998</v>
      </c>
      <c r="AT92" s="26">
        <f>IF(ISNUMBER(VLOOKUP($B92,'kpler max capa'!$A$1:$Q$263,9,0)),VLOOKUP($B92,'kpler max capa'!$A$1:$Q$263,13,0),0)</f>
        <v>2.8259439999999998</v>
      </c>
      <c r="AU92" s="26">
        <f>IF(ISNUMBER(VLOOKUP($B92,'kpler max capa'!$A$1:$Q$263,9,0)),VLOOKUP($B92,'kpler max capa'!$A$1:$Q$263,14,0),0)</f>
        <v>2.8259439999999998</v>
      </c>
      <c r="AV92" s="26">
        <f>IF(ISNUMBER(VLOOKUP($B92,'kpler max capa'!$A$1:$Q$263,9,0)),VLOOKUP($B92,'kpler max capa'!$A$1:$Q$263,15,0),0)</f>
        <v>2.8259439999999998</v>
      </c>
      <c r="AW92" s="26">
        <f>IF(ISNUMBER(VLOOKUP($B92,'kpler max capa'!$A$1:$Q$263,9,0)),VLOOKUP($B92,'kpler max capa'!$A$1:$Q$263,16,0),0)</f>
        <v>2.8259439999999998</v>
      </c>
      <c r="AX92" s="26">
        <f>IF(ISNUMBER(VLOOKUP($B92,'kpler max capa'!$A$1:$Q$263,10,0)),VLOOKUP($B92,'kpler max capa'!$A$1:$Q$263,17,0),0)</f>
        <v>2.8259439999999998</v>
      </c>
      <c r="AY92" s="24">
        <f>IF(ISNUMBER(VLOOKUP($C92,'pp port max capa'!$A$1:$Q$500,2,0)),VLOOKUP($C92,'pp port max capa'!$A$1:$Q$500,2,0),0)</f>
        <v>0</v>
      </c>
      <c r="AZ92" s="24">
        <f>IF(ISNUMBER(VLOOKUP($C92,'pp port max capa'!$A$1:$Q$500,3,0)),VLOOKUP($C92,'pp port max capa'!$A$1:$Q$500,3,0),0)</f>
        <v>0</v>
      </c>
      <c r="BA92" s="24">
        <f>IF(ISNUMBER(VLOOKUP($C92,'pp port max capa'!$A$1:$Q$500,4,0)),VLOOKUP($C92,'pp port max capa'!$A$1:$Q$500,4,0),0)</f>
        <v>0</v>
      </c>
      <c r="BB92" s="24">
        <f>IF(ISNUMBER(VLOOKUP($C92,'pp port max capa'!$A$1:$Q$500,5,0)),VLOOKUP($C92,'pp port max capa'!$A$1:$Q$500,5,0),0)</f>
        <v>0</v>
      </c>
      <c r="BC92" s="24">
        <f>IF(ISNUMBER(VLOOKUP($C92,'pp port max capa'!$A$1:$Q$500,6,0)),VLOOKUP($C92,'pp port max capa'!$A$1:$Q$500,6,0),0)</f>
        <v>0</v>
      </c>
      <c r="BD92" s="24">
        <f>IF(ISNUMBER(VLOOKUP($C92,'pp port max capa'!$A$1:$Q$500,7,0)),VLOOKUP($C92,'pp port max capa'!$A$1:$Q$500,7,0),0)</f>
        <v>0</v>
      </c>
      <c r="BE92" s="24">
        <f>IF(ISNUMBER(VLOOKUP($C92,'pp port max capa'!$A$1:$Q$500,8,0)),VLOOKUP($C92,'pp port max capa'!$A$1:$Q$500,8,0),0)</f>
        <v>0</v>
      </c>
      <c r="BF92" s="24">
        <f>IF(ISNUMBER(VLOOKUP($C92,'pp port max capa'!$A$1:$Q$500,9,0)),VLOOKUP($C92,'pp port max capa'!$A$1:$Q$500,9,0),0)</f>
        <v>0</v>
      </c>
      <c r="BG92" s="24">
        <f>IF(ISNUMBER(VLOOKUP($C92,'pp port max capa'!$A$1:$Q$500,10,0)),VLOOKUP($C92,'pp port max capa'!$A$1:$Q$500,10,0),0)</f>
        <v>0</v>
      </c>
      <c r="BH92" s="24">
        <f>IF(ISNUMBER(VLOOKUP($C92,'pp port max capa'!$A$1:$Q$500,11,0)),VLOOKUP($C92,'pp port max capa'!$A$1:$Q$500,11,0),0)</f>
        <v>0</v>
      </c>
      <c r="BI92" s="24">
        <f>IF(ISNUMBER(VLOOKUP($C92,'pp port max capa'!$A$1:$Q$500,12,0)),VLOOKUP($C92,'pp port max capa'!$A$1:$Q$500,12,0),0)</f>
        <v>0</v>
      </c>
      <c r="BJ92" s="24">
        <f>IF(ISNUMBER(VLOOKUP($C92,'pp port max capa'!$A$1:$Q$500,13,0)),VLOOKUP($C92,'pp port max capa'!$A$1:$Q$500,13,0),0)</f>
        <v>0</v>
      </c>
      <c r="BK92" s="24">
        <f>IF(ISNUMBER(VLOOKUP($C92,'pp port max capa'!$A$1:$Q$500,14,0)),VLOOKUP($C92,'pp port max capa'!$A$1:$Q$500,14,0),0)</f>
        <v>0</v>
      </c>
      <c r="BL92" s="24">
        <f>IF(ISNUMBER(VLOOKUP($C92,'pp port max capa'!$A$1:$Q$500,15,0)),VLOOKUP($C92,'pp port max capa'!$A$1:$Q$500,15,0),0)</f>
        <v>0</v>
      </c>
      <c r="BM92" s="24">
        <f>IF(ISNUMBER(VLOOKUP($C92,'pp port max capa'!$A$1:$Q$500,16,0)),VLOOKUP($C92,'pp port max capa'!$A$1:$Q$500,16,0),0)</f>
        <v>0</v>
      </c>
      <c r="BN92" s="24">
        <f>IF(ISNUMBER(VLOOKUP($C92,'pp port max capa'!$A$1:$Q$500,17,0)),VLOOKUP($C92,'pp port max capa'!$A$1:$Q$500,17,0),0)</f>
        <v>0</v>
      </c>
      <c r="BO92" s="22">
        <f>IF(ISNUMBER(VLOOKUP($C92,'stpl port max capa'!$A$1:$Q$500,2,0)),VLOOKUP($C92,'stpl port max capa'!$A$1:$Q$500,2,0),0)</f>
        <v>0</v>
      </c>
      <c r="BP92" s="22">
        <f>IF(ISNUMBER(VLOOKUP($C92,'stpl port max capa'!$A$1:$Q$500,3,0)),VLOOKUP($C92,'stpl port max capa'!$A$1:$Q$500,3,0),0)</f>
        <v>0</v>
      </c>
      <c r="BQ92" s="22">
        <f>IF(ISNUMBER(VLOOKUP($C92,'stpl port max capa'!$A$1:$Q$500,4,0)),VLOOKUP($C92,'stpl port max capa'!$A$1:$Q$500,4,0),0)</f>
        <v>0</v>
      </c>
      <c r="BR92" s="22">
        <f>IF(ISNUMBER(VLOOKUP($C92,'stpl port max capa'!$A$1:$Q$500,5,0)),VLOOKUP($C92,'stpl port max capa'!$A$1:$Q$500,5,0),0)</f>
        <v>0</v>
      </c>
      <c r="BS92" s="22">
        <f>IF(ISNUMBER(VLOOKUP($C92,'stpl port max capa'!$A$1:$Q$500,6,0)),VLOOKUP($C92,'stpl port max capa'!$A$1:$Q$500,6,0),0)</f>
        <v>0</v>
      </c>
      <c r="BT92" s="22">
        <f>IF(ISNUMBER(VLOOKUP($C92,'stpl port max capa'!$A$1:$Q$500,7,0)),VLOOKUP($C92,'stpl port max capa'!$A$1:$Q$500,7,0),0)</f>
        <v>0</v>
      </c>
      <c r="BU92" s="22">
        <f>IF(ISNUMBER(VLOOKUP($C92,'stpl port max capa'!$A$1:$Q$500,8,0)),VLOOKUP($C92,'stpl port max capa'!$A$1:$Q$500,8,0),0)</f>
        <v>0</v>
      </c>
      <c r="BV92" s="22">
        <f>IF(ISNUMBER(VLOOKUP($C92,'stpl port max capa'!$A$1:$Q$500,9,0)),VLOOKUP($C92,'stpl port max capa'!$A$1:$Q$500,9,0),0)</f>
        <v>0</v>
      </c>
      <c r="BW92" s="22">
        <f>IF(ISNUMBER(VLOOKUP($C92,'stpl port max capa'!$A$1:$Q$500,10,0)),VLOOKUP($C92,'stpl port max capa'!$A$1:$Q$500,10,0),0)</f>
        <v>0</v>
      </c>
      <c r="BX92" s="22">
        <f>IF(ISNUMBER(VLOOKUP($C92,'stpl port max capa'!$A$1:$Q$500,11,0)),VLOOKUP($C92,'stpl port max capa'!$A$1:$Q$500,11,0),0)</f>
        <v>0</v>
      </c>
      <c r="BY92" s="22">
        <f>IF(ISNUMBER(VLOOKUP($C92,'stpl port max capa'!$A$1:$Q$500,12,0)),VLOOKUP($C92,'stpl port max capa'!$A$1:$Q$500,12,0),0)</f>
        <v>0</v>
      </c>
      <c r="BZ92" s="22">
        <f>IF(ISNUMBER(VLOOKUP($C92,'stpl port max capa'!$A$1:$Q$500,13,0)),VLOOKUP($C92,'stpl port max capa'!$A$1:$Q$500,13,0),0)</f>
        <v>0</v>
      </c>
      <c r="CA92" s="22">
        <f>IF(ISNUMBER(VLOOKUP($C92,'stpl port max capa'!$A$1:$Q$500,14,0)),VLOOKUP($C92,'stpl port max capa'!$A$1:$Q$500,14,0),0)</f>
        <v>0</v>
      </c>
      <c r="CB92" s="22">
        <f>IF(ISNUMBER(VLOOKUP($C92,'stpl port max capa'!$A$1:$Q$500,15,0)),VLOOKUP($C92,'stpl port max capa'!$A$1:$Q$500,15,0),0)</f>
        <v>0</v>
      </c>
      <c r="CC92" s="22">
        <f>IF(ISNUMBER(VLOOKUP($C92,'stpl port max capa'!$A$1:$Q$500,16,0)),VLOOKUP($C92,'stpl port max capa'!$A$1:$Q$500,16,0),0)</f>
        <v>0</v>
      </c>
      <c r="CD92" s="22">
        <f>IF(ISNUMBER(VLOOKUP($C92,'stpl port max capa'!$A$1:$Q$500,17,0)),VLOOKUP($C92,'stpl port max capa'!$A$1:$Q$500,17,0),0)</f>
        <v>0</v>
      </c>
    </row>
    <row r="93" spans="1:82" customFormat="1">
      <c r="A93">
        <v>94</v>
      </c>
      <c r="B93" t="s">
        <v>280</v>
      </c>
      <c r="C93" t="s">
        <v>281</v>
      </c>
      <c r="D93" s="15" t="s">
        <v>1240</v>
      </c>
      <c r="E93" s="15">
        <f t="shared" si="20"/>
        <v>1</v>
      </c>
      <c r="F93" s="16" t="s">
        <v>2977</v>
      </c>
      <c r="G93" t="s">
        <v>973</v>
      </c>
      <c r="H93" t="s">
        <v>975</v>
      </c>
      <c r="I93" t="s">
        <v>2944</v>
      </c>
      <c r="J93" t="s">
        <v>282</v>
      </c>
      <c r="K93" s="1">
        <v>32.184403730353097</v>
      </c>
      <c r="L93" s="1">
        <v>119.58141834228999</v>
      </c>
      <c r="M93" s="1" t="str">
        <f>VLOOKUP($F93,'[1]capi for highway network'!$D$1:$L$36,3,0)</f>
        <v>capi Jiangsu</v>
      </c>
      <c r="N93" s="1">
        <f>VLOOKUP($F93,'[1]capi for highway network'!$D$1:$L$36,7,0)</f>
        <v>32.060254999999998</v>
      </c>
      <c r="O93" s="1">
        <f>VLOOKUP($F93,'[1]capi for highway network'!$D$1:$L$36,8,0)</f>
        <v>118.79687699999999</v>
      </c>
      <c r="P93" s="13">
        <f t="shared" si="21"/>
        <v>18.27464135617921</v>
      </c>
      <c r="Q93" s="13">
        <f t="shared" si="22"/>
        <v>18.27464135617921</v>
      </c>
      <c r="R93" s="13">
        <f t="shared" si="23"/>
        <v>10.997734491727599</v>
      </c>
      <c r="S93" s="13">
        <f t="shared" si="24"/>
        <v>10.997734491727599</v>
      </c>
      <c r="T93" s="13">
        <f t="shared" si="25"/>
        <v>10.997734491727599</v>
      </c>
      <c r="U93" s="13">
        <f t="shared" si="26"/>
        <v>10.997734491727599</v>
      </c>
      <c r="V93" s="13">
        <f t="shared" si="27"/>
        <v>10.997734491727599</v>
      </c>
      <c r="W93" s="13">
        <f t="shared" si="28"/>
        <v>10.997734491727599</v>
      </c>
      <c r="X93" s="13">
        <f t="shared" si="29"/>
        <v>10.997734491727599</v>
      </c>
      <c r="Y93" s="13">
        <f t="shared" si="30"/>
        <v>10.997734491727599</v>
      </c>
      <c r="Z93" s="13">
        <f t="shared" si="31"/>
        <v>10.997734491727599</v>
      </c>
      <c r="AA93" s="13">
        <f t="shared" si="32"/>
        <v>10.997734491727599</v>
      </c>
      <c r="AB93" s="13">
        <f t="shared" si="33"/>
        <v>10.997734491727599</v>
      </c>
      <c r="AC93" s="13">
        <f t="shared" si="34"/>
        <v>10.997734491727599</v>
      </c>
      <c r="AD93" s="13">
        <f t="shared" si="35"/>
        <v>10.997734491727599</v>
      </c>
      <c r="AE93" s="13">
        <f t="shared" si="36"/>
        <v>10.997734491727599</v>
      </c>
      <c r="AF93">
        <f t="shared" si="19"/>
        <v>1</v>
      </c>
      <c r="AI93" s="26">
        <f>IF(ISNUMBER(VLOOKUP($B93,'kpler max capa'!$A$1:$Q$263,2,0)),VLOOKUP($B93,'kpler max capa'!$A$1:$Q$263,2,0),0)</f>
        <v>3.757228</v>
      </c>
      <c r="AJ93" s="26">
        <f>IF(ISNUMBER(VLOOKUP($B93,'kpler max capa'!$A$1:$Q$263,3,0)),VLOOKUP($B93,'kpler max capa'!$A$1:$Q$263,3,0),0)</f>
        <v>3.757228</v>
      </c>
      <c r="AK93" s="26">
        <f>IF(ISNUMBER(VLOOKUP($B93,'kpler max capa'!$A$1:$Q$263,4,0)),VLOOKUP($B93,'kpler max capa'!$A$1:$Q$263,4,0),0)</f>
        <v>3.757228</v>
      </c>
      <c r="AL93" s="26">
        <f>IF(ISNUMBER(VLOOKUP($B93,'kpler max capa'!$A$1:$Q$263,5,0)),VLOOKUP($B93,'kpler max capa'!$A$1:$Q$263,5,0),0)</f>
        <v>4.4636079999999998</v>
      </c>
      <c r="AM93" s="26">
        <f>IF(ISNUMBER(VLOOKUP($B93,'kpler max capa'!$A$1:$Q$263,6,0)),VLOOKUP($B93,'kpler max capa'!$A$1:$Q$263,6,0),0)</f>
        <v>7.0477319999999999</v>
      </c>
      <c r="AN93" s="26">
        <f>IF(ISNUMBER(VLOOKUP($B93,'kpler max capa'!$A$1:$Q$263,7,0)),VLOOKUP($B93,'kpler max capa'!$A$1:$Q$263,7,0),0)</f>
        <v>7.0477319999999999</v>
      </c>
      <c r="AO93" s="26">
        <f>IF(ISNUMBER(VLOOKUP($B93,'kpler max capa'!$A$1:$Q$263,8,0)),VLOOKUP($B93,'kpler max capa'!$A$1:$Q$263,8,0),0)</f>
        <v>7.0477319999999999</v>
      </c>
      <c r="AP93" s="26">
        <f>IF(ISNUMBER(VLOOKUP($B93,'kpler max capa'!$A$1:$Q$263,8,0)),VLOOKUP($B93,'kpler max capa'!$A$1:$Q$263,9,0),0)</f>
        <v>7.0477319999999999</v>
      </c>
      <c r="AQ93" s="26">
        <f>IF(ISNUMBER(VLOOKUP($B93,'kpler max capa'!$A$1:$Q$263,8,0)),VLOOKUP($B93,'kpler max capa'!$A$1:$Q$263,10,0),0)</f>
        <v>7.0477319999999999</v>
      </c>
      <c r="AR93" s="26">
        <f>IF(ISNUMBER(VLOOKUP($B93,'kpler max capa'!$A$1:$Q$263,8,0)),VLOOKUP($B93,'kpler max capa'!$A$1:$Q$263,11,0),0)</f>
        <v>7.0477319999999999</v>
      </c>
      <c r="AS93" s="26">
        <f>IF(ISNUMBER(VLOOKUP($B93,'kpler max capa'!$A$1:$Q$263,9,0)),VLOOKUP($B93,'kpler max capa'!$A$1:$Q$263,12,0),0)</f>
        <v>7.0477319999999999</v>
      </c>
      <c r="AT93" s="26">
        <f>IF(ISNUMBER(VLOOKUP($B93,'kpler max capa'!$A$1:$Q$263,9,0)),VLOOKUP($B93,'kpler max capa'!$A$1:$Q$263,13,0),0)</f>
        <v>7.0477319999999999</v>
      </c>
      <c r="AU93" s="26">
        <f>IF(ISNUMBER(VLOOKUP($B93,'kpler max capa'!$A$1:$Q$263,9,0)),VLOOKUP($B93,'kpler max capa'!$A$1:$Q$263,14,0),0)</f>
        <v>7.0477319999999999</v>
      </c>
      <c r="AV93" s="26">
        <f>IF(ISNUMBER(VLOOKUP($B93,'kpler max capa'!$A$1:$Q$263,9,0)),VLOOKUP($B93,'kpler max capa'!$A$1:$Q$263,15,0),0)</f>
        <v>7.0477319999999999</v>
      </c>
      <c r="AW93" s="26">
        <f>IF(ISNUMBER(VLOOKUP($B93,'kpler max capa'!$A$1:$Q$263,9,0)),VLOOKUP($B93,'kpler max capa'!$A$1:$Q$263,16,0),0)</f>
        <v>7.0477319999999999</v>
      </c>
      <c r="AX93" s="26">
        <f>IF(ISNUMBER(VLOOKUP($B93,'kpler max capa'!$A$1:$Q$263,10,0)),VLOOKUP($B93,'kpler max capa'!$A$1:$Q$263,17,0),0)</f>
        <v>7.0477319999999999</v>
      </c>
      <c r="AY93" s="24">
        <f>IF(ISNUMBER(VLOOKUP($C93,'pp port max capa'!$A$1:$Q$500,2,0)),VLOOKUP($C93,'pp port max capa'!$A$1:$Q$500,2,0),0)</f>
        <v>18.27464135617921</v>
      </c>
      <c r="AZ93" s="24">
        <f>IF(ISNUMBER(VLOOKUP($C93,'pp port max capa'!$A$1:$Q$500,3,0)),VLOOKUP($C93,'pp port max capa'!$A$1:$Q$500,3,0),0)</f>
        <v>18.27464135617921</v>
      </c>
      <c r="BA93" s="24">
        <f>IF(ISNUMBER(VLOOKUP($C93,'pp port max capa'!$A$1:$Q$500,4,0)),VLOOKUP($C93,'pp port max capa'!$A$1:$Q$500,4,0),0)</f>
        <v>10.997734491727599</v>
      </c>
      <c r="BB93" s="24">
        <f>IF(ISNUMBER(VLOOKUP($C93,'pp port max capa'!$A$1:$Q$500,5,0)),VLOOKUP($C93,'pp port max capa'!$A$1:$Q$500,5,0),0)</f>
        <v>10.997734491727599</v>
      </c>
      <c r="BC93" s="24">
        <f>IF(ISNUMBER(VLOOKUP($C93,'pp port max capa'!$A$1:$Q$500,6,0)),VLOOKUP($C93,'pp port max capa'!$A$1:$Q$500,6,0),0)</f>
        <v>10.997734491727599</v>
      </c>
      <c r="BD93" s="24">
        <f>IF(ISNUMBER(VLOOKUP($C93,'pp port max capa'!$A$1:$Q$500,7,0)),VLOOKUP($C93,'pp port max capa'!$A$1:$Q$500,7,0),0)</f>
        <v>10.997734491727599</v>
      </c>
      <c r="BE93" s="24">
        <f>IF(ISNUMBER(VLOOKUP($C93,'pp port max capa'!$A$1:$Q$500,8,0)),VLOOKUP($C93,'pp port max capa'!$A$1:$Q$500,8,0),0)</f>
        <v>10.997734491727599</v>
      </c>
      <c r="BF93" s="24">
        <f>IF(ISNUMBER(VLOOKUP($C93,'pp port max capa'!$A$1:$Q$500,9,0)),VLOOKUP($C93,'pp port max capa'!$A$1:$Q$500,9,0),0)</f>
        <v>10.997734491727599</v>
      </c>
      <c r="BG93" s="24">
        <f>IF(ISNUMBER(VLOOKUP($C93,'pp port max capa'!$A$1:$Q$500,10,0)),VLOOKUP($C93,'pp port max capa'!$A$1:$Q$500,10,0),0)</f>
        <v>10.997734491727599</v>
      </c>
      <c r="BH93" s="24">
        <f>IF(ISNUMBER(VLOOKUP($C93,'pp port max capa'!$A$1:$Q$500,11,0)),VLOOKUP($C93,'pp port max capa'!$A$1:$Q$500,11,0),0)</f>
        <v>10.997734491727599</v>
      </c>
      <c r="BI93" s="24">
        <f>IF(ISNUMBER(VLOOKUP($C93,'pp port max capa'!$A$1:$Q$500,12,0)),VLOOKUP($C93,'pp port max capa'!$A$1:$Q$500,12,0),0)</f>
        <v>10.997734491727599</v>
      </c>
      <c r="BJ93" s="24">
        <f>IF(ISNUMBER(VLOOKUP($C93,'pp port max capa'!$A$1:$Q$500,13,0)),VLOOKUP($C93,'pp port max capa'!$A$1:$Q$500,13,0),0)</f>
        <v>10.997734491727599</v>
      </c>
      <c r="BK93" s="24">
        <f>IF(ISNUMBER(VLOOKUP($C93,'pp port max capa'!$A$1:$Q$500,14,0)),VLOOKUP($C93,'pp port max capa'!$A$1:$Q$500,14,0),0)</f>
        <v>10.997734491727599</v>
      </c>
      <c r="BL93" s="24">
        <f>IF(ISNUMBER(VLOOKUP($C93,'pp port max capa'!$A$1:$Q$500,15,0)),VLOOKUP($C93,'pp port max capa'!$A$1:$Q$500,15,0),0)</f>
        <v>10.997734491727599</v>
      </c>
      <c r="BM93" s="24">
        <f>IF(ISNUMBER(VLOOKUP($C93,'pp port max capa'!$A$1:$Q$500,16,0)),VLOOKUP($C93,'pp port max capa'!$A$1:$Q$500,16,0),0)</f>
        <v>10.997734491727599</v>
      </c>
      <c r="BN93" s="24">
        <f>IF(ISNUMBER(VLOOKUP($C93,'pp port max capa'!$A$1:$Q$500,17,0)),VLOOKUP($C93,'pp port max capa'!$A$1:$Q$500,17,0),0)</f>
        <v>10.997734491727599</v>
      </c>
      <c r="BO93" s="22">
        <f>IF(ISNUMBER(VLOOKUP($C93,'stpl port max capa'!$A$1:$Q$500,2,0)),VLOOKUP($C93,'stpl port max capa'!$A$1:$Q$500,2,0),0)</f>
        <v>0</v>
      </c>
      <c r="BP93" s="22">
        <f>IF(ISNUMBER(VLOOKUP($C93,'stpl port max capa'!$A$1:$Q$500,3,0)),VLOOKUP($C93,'stpl port max capa'!$A$1:$Q$500,3,0),0)</f>
        <v>0</v>
      </c>
      <c r="BQ93" s="22">
        <f>IF(ISNUMBER(VLOOKUP($C93,'stpl port max capa'!$A$1:$Q$500,4,0)),VLOOKUP($C93,'stpl port max capa'!$A$1:$Q$500,4,0),0)</f>
        <v>0</v>
      </c>
      <c r="BR93" s="22">
        <f>IF(ISNUMBER(VLOOKUP($C93,'stpl port max capa'!$A$1:$Q$500,5,0)),VLOOKUP($C93,'stpl port max capa'!$A$1:$Q$500,5,0),0)</f>
        <v>0</v>
      </c>
      <c r="BS93" s="22">
        <f>IF(ISNUMBER(VLOOKUP($C93,'stpl port max capa'!$A$1:$Q$500,6,0)),VLOOKUP($C93,'stpl port max capa'!$A$1:$Q$500,6,0),0)</f>
        <v>0</v>
      </c>
      <c r="BT93" s="22">
        <f>IF(ISNUMBER(VLOOKUP($C93,'stpl port max capa'!$A$1:$Q$500,7,0)),VLOOKUP($C93,'stpl port max capa'!$A$1:$Q$500,7,0),0)</f>
        <v>0</v>
      </c>
      <c r="BU93" s="22">
        <f>IF(ISNUMBER(VLOOKUP($C93,'stpl port max capa'!$A$1:$Q$500,8,0)),VLOOKUP($C93,'stpl port max capa'!$A$1:$Q$500,8,0),0)</f>
        <v>0</v>
      </c>
      <c r="BV93" s="22">
        <f>IF(ISNUMBER(VLOOKUP($C93,'stpl port max capa'!$A$1:$Q$500,9,0)),VLOOKUP($C93,'stpl port max capa'!$A$1:$Q$500,9,0),0)</f>
        <v>0</v>
      </c>
      <c r="BW93" s="22">
        <f>IF(ISNUMBER(VLOOKUP($C93,'stpl port max capa'!$A$1:$Q$500,10,0)),VLOOKUP($C93,'stpl port max capa'!$A$1:$Q$500,10,0),0)</f>
        <v>0</v>
      </c>
      <c r="BX93" s="22">
        <f>IF(ISNUMBER(VLOOKUP($C93,'stpl port max capa'!$A$1:$Q$500,11,0)),VLOOKUP($C93,'stpl port max capa'!$A$1:$Q$500,11,0),0)</f>
        <v>0</v>
      </c>
      <c r="BY93" s="22">
        <f>IF(ISNUMBER(VLOOKUP($C93,'stpl port max capa'!$A$1:$Q$500,12,0)),VLOOKUP($C93,'stpl port max capa'!$A$1:$Q$500,12,0),0)</f>
        <v>0</v>
      </c>
      <c r="BZ93" s="22">
        <f>IF(ISNUMBER(VLOOKUP($C93,'stpl port max capa'!$A$1:$Q$500,13,0)),VLOOKUP($C93,'stpl port max capa'!$A$1:$Q$500,13,0),0)</f>
        <v>0</v>
      </c>
      <c r="CA93" s="22">
        <f>IF(ISNUMBER(VLOOKUP($C93,'stpl port max capa'!$A$1:$Q$500,14,0)),VLOOKUP($C93,'stpl port max capa'!$A$1:$Q$500,14,0),0)</f>
        <v>0</v>
      </c>
      <c r="CB93" s="22">
        <f>IF(ISNUMBER(VLOOKUP($C93,'stpl port max capa'!$A$1:$Q$500,15,0)),VLOOKUP($C93,'stpl port max capa'!$A$1:$Q$500,15,0),0)</f>
        <v>0</v>
      </c>
      <c r="CC93" s="22">
        <f>IF(ISNUMBER(VLOOKUP($C93,'stpl port max capa'!$A$1:$Q$500,16,0)),VLOOKUP($C93,'stpl port max capa'!$A$1:$Q$500,16,0),0)</f>
        <v>0</v>
      </c>
      <c r="CD93" s="22">
        <f>IF(ISNUMBER(VLOOKUP($C93,'stpl port max capa'!$A$1:$Q$500,17,0)),VLOOKUP($C93,'stpl port max capa'!$A$1:$Q$500,17,0),0)</f>
        <v>0</v>
      </c>
    </row>
    <row r="94" spans="1:82" customFormat="1">
      <c r="A94">
        <v>95</v>
      </c>
      <c r="B94" t="s">
        <v>283</v>
      </c>
      <c r="C94" t="s">
        <v>284</v>
      </c>
      <c r="D94" s="15"/>
      <c r="E94" s="15">
        <f t="shared" si="20"/>
        <v>0</v>
      </c>
      <c r="F94" s="16" t="s">
        <v>2988</v>
      </c>
      <c r="G94" t="s">
        <v>973</v>
      </c>
      <c r="H94" t="s">
        <v>975</v>
      </c>
      <c r="I94" t="e">
        <v>#N/A</v>
      </c>
      <c r="J94" t="s">
        <v>285</v>
      </c>
      <c r="K94" s="1">
        <v>32.329412594296301</v>
      </c>
      <c r="L94" s="1">
        <v>119.741649389467</v>
      </c>
      <c r="M94" s="1" t="str">
        <f>VLOOKUP($F94,'[1]capi for highway network'!$D$1:$L$36,3,0)</f>
        <v>capi Jiangsu</v>
      </c>
      <c r="N94" s="1">
        <f>VLOOKUP($F94,'[1]capi for highway network'!$D$1:$L$36,7,0)</f>
        <v>32.060254999999998</v>
      </c>
      <c r="O94" s="1">
        <f>VLOOKUP($F94,'[1]capi for highway network'!$D$1:$L$36,8,0)</f>
        <v>118.79687699999999</v>
      </c>
      <c r="P94" s="13">
        <f t="shared" si="21"/>
        <v>0.51405999999999996</v>
      </c>
      <c r="Q94" s="13">
        <f t="shared" si="22"/>
        <v>0.51405999999999996</v>
      </c>
      <c r="R94" s="13">
        <f t="shared" si="23"/>
        <v>0.51405999999999996</v>
      </c>
      <c r="S94" s="13">
        <f t="shared" si="24"/>
        <v>1.1577040000000001</v>
      </c>
      <c r="T94" s="13">
        <f t="shared" si="25"/>
        <v>1.1577040000000001</v>
      </c>
      <c r="U94" s="13">
        <f t="shared" si="26"/>
        <v>1.1577040000000001</v>
      </c>
      <c r="V94" s="13">
        <f t="shared" si="27"/>
        <v>1.1577040000000001</v>
      </c>
      <c r="W94" s="13">
        <f t="shared" si="28"/>
        <v>1.1577040000000001</v>
      </c>
      <c r="X94" s="13">
        <f t="shared" si="29"/>
        <v>1.1577040000000001</v>
      </c>
      <c r="Y94" s="13">
        <f t="shared" si="30"/>
        <v>1.1577040000000001</v>
      </c>
      <c r="Z94" s="13">
        <f t="shared" si="31"/>
        <v>1.1577040000000001</v>
      </c>
      <c r="AA94" s="13">
        <f t="shared" si="32"/>
        <v>1.1577040000000001</v>
      </c>
      <c r="AB94" s="13">
        <f t="shared" si="33"/>
        <v>1.1577040000000001</v>
      </c>
      <c r="AC94" s="13">
        <f t="shared" si="34"/>
        <v>1.1577040000000001</v>
      </c>
      <c r="AD94" s="13">
        <f t="shared" si="35"/>
        <v>1.1577040000000001</v>
      </c>
      <c r="AE94" s="13">
        <f t="shared" si="36"/>
        <v>1.1577040000000001</v>
      </c>
      <c r="AF94">
        <f t="shared" si="19"/>
        <v>1</v>
      </c>
      <c r="AI94" s="26">
        <f>IF(ISNUMBER(VLOOKUP($B94,'kpler max capa'!$A$1:$Q$263,2,0)),VLOOKUP($B94,'kpler max capa'!$A$1:$Q$263,2,0),0)</f>
        <v>0.51405999999999996</v>
      </c>
      <c r="AJ94" s="26">
        <f>IF(ISNUMBER(VLOOKUP($B94,'kpler max capa'!$A$1:$Q$263,3,0)),VLOOKUP($B94,'kpler max capa'!$A$1:$Q$263,3,0),0)</f>
        <v>0.51405999999999996</v>
      </c>
      <c r="AK94" s="26">
        <f>IF(ISNUMBER(VLOOKUP($B94,'kpler max capa'!$A$1:$Q$263,4,0)),VLOOKUP($B94,'kpler max capa'!$A$1:$Q$263,4,0),0)</f>
        <v>0.51405999999999996</v>
      </c>
      <c r="AL94" s="26">
        <f>IF(ISNUMBER(VLOOKUP($B94,'kpler max capa'!$A$1:$Q$263,5,0)),VLOOKUP($B94,'kpler max capa'!$A$1:$Q$263,5,0),0)</f>
        <v>1.1577040000000001</v>
      </c>
      <c r="AM94" s="26">
        <f>IF(ISNUMBER(VLOOKUP($B94,'kpler max capa'!$A$1:$Q$263,6,0)),VLOOKUP($B94,'kpler max capa'!$A$1:$Q$263,6,0),0)</f>
        <v>1.1577040000000001</v>
      </c>
      <c r="AN94" s="26">
        <f>IF(ISNUMBER(VLOOKUP($B94,'kpler max capa'!$A$1:$Q$263,7,0)),VLOOKUP($B94,'kpler max capa'!$A$1:$Q$263,7,0),0)</f>
        <v>1.1577040000000001</v>
      </c>
      <c r="AO94" s="26">
        <f>IF(ISNUMBER(VLOOKUP($B94,'kpler max capa'!$A$1:$Q$263,8,0)),VLOOKUP($B94,'kpler max capa'!$A$1:$Q$263,8,0),0)</f>
        <v>1.1577040000000001</v>
      </c>
      <c r="AP94" s="26">
        <f>IF(ISNUMBER(VLOOKUP($B94,'kpler max capa'!$A$1:$Q$263,8,0)),VLOOKUP($B94,'kpler max capa'!$A$1:$Q$263,9,0),0)</f>
        <v>1.1577040000000001</v>
      </c>
      <c r="AQ94" s="26">
        <f>IF(ISNUMBER(VLOOKUP($B94,'kpler max capa'!$A$1:$Q$263,8,0)),VLOOKUP($B94,'kpler max capa'!$A$1:$Q$263,10,0),0)</f>
        <v>1.1577040000000001</v>
      </c>
      <c r="AR94" s="26">
        <f>IF(ISNUMBER(VLOOKUP($B94,'kpler max capa'!$A$1:$Q$263,8,0)),VLOOKUP($B94,'kpler max capa'!$A$1:$Q$263,11,0),0)</f>
        <v>1.1577040000000001</v>
      </c>
      <c r="AS94" s="26">
        <f>IF(ISNUMBER(VLOOKUP($B94,'kpler max capa'!$A$1:$Q$263,9,0)),VLOOKUP($B94,'kpler max capa'!$A$1:$Q$263,12,0),0)</f>
        <v>1.1577040000000001</v>
      </c>
      <c r="AT94" s="26">
        <f>IF(ISNUMBER(VLOOKUP($B94,'kpler max capa'!$A$1:$Q$263,9,0)),VLOOKUP($B94,'kpler max capa'!$A$1:$Q$263,13,0),0)</f>
        <v>1.1577040000000001</v>
      </c>
      <c r="AU94" s="26">
        <f>IF(ISNUMBER(VLOOKUP($B94,'kpler max capa'!$A$1:$Q$263,9,0)),VLOOKUP($B94,'kpler max capa'!$A$1:$Q$263,14,0),0)</f>
        <v>1.1577040000000001</v>
      </c>
      <c r="AV94" s="26">
        <f>IF(ISNUMBER(VLOOKUP($B94,'kpler max capa'!$A$1:$Q$263,9,0)),VLOOKUP($B94,'kpler max capa'!$A$1:$Q$263,15,0),0)</f>
        <v>1.1577040000000001</v>
      </c>
      <c r="AW94" s="26">
        <f>IF(ISNUMBER(VLOOKUP($B94,'kpler max capa'!$A$1:$Q$263,9,0)),VLOOKUP($B94,'kpler max capa'!$A$1:$Q$263,16,0),0)</f>
        <v>1.1577040000000001</v>
      </c>
      <c r="AX94" s="26">
        <f>IF(ISNUMBER(VLOOKUP($B94,'kpler max capa'!$A$1:$Q$263,10,0)),VLOOKUP($B94,'kpler max capa'!$A$1:$Q$263,17,0),0)</f>
        <v>1.1577040000000001</v>
      </c>
      <c r="AY94" s="24">
        <f>IF(ISNUMBER(VLOOKUP($C94,'pp port max capa'!$A$1:$Q$500,2,0)),VLOOKUP($C94,'pp port max capa'!$A$1:$Q$500,2,0),0)</f>
        <v>0</v>
      </c>
      <c r="AZ94" s="24">
        <f>IF(ISNUMBER(VLOOKUP($C94,'pp port max capa'!$A$1:$Q$500,3,0)),VLOOKUP($C94,'pp port max capa'!$A$1:$Q$500,3,0),0)</f>
        <v>0</v>
      </c>
      <c r="BA94" s="24">
        <f>IF(ISNUMBER(VLOOKUP($C94,'pp port max capa'!$A$1:$Q$500,4,0)),VLOOKUP($C94,'pp port max capa'!$A$1:$Q$500,4,0),0)</f>
        <v>0</v>
      </c>
      <c r="BB94" s="24">
        <f>IF(ISNUMBER(VLOOKUP($C94,'pp port max capa'!$A$1:$Q$500,5,0)),VLOOKUP($C94,'pp port max capa'!$A$1:$Q$500,5,0),0)</f>
        <v>0</v>
      </c>
      <c r="BC94" s="24">
        <f>IF(ISNUMBER(VLOOKUP($C94,'pp port max capa'!$A$1:$Q$500,6,0)),VLOOKUP($C94,'pp port max capa'!$A$1:$Q$500,6,0),0)</f>
        <v>0</v>
      </c>
      <c r="BD94" s="24">
        <f>IF(ISNUMBER(VLOOKUP($C94,'pp port max capa'!$A$1:$Q$500,7,0)),VLOOKUP($C94,'pp port max capa'!$A$1:$Q$500,7,0),0)</f>
        <v>0</v>
      </c>
      <c r="BE94" s="24">
        <f>IF(ISNUMBER(VLOOKUP($C94,'pp port max capa'!$A$1:$Q$500,8,0)),VLOOKUP($C94,'pp port max capa'!$A$1:$Q$500,8,0),0)</f>
        <v>0</v>
      </c>
      <c r="BF94" s="24">
        <f>IF(ISNUMBER(VLOOKUP($C94,'pp port max capa'!$A$1:$Q$500,9,0)),VLOOKUP($C94,'pp port max capa'!$A$1:$Q$500,9,0),0)</f>
        <v>0</v>
      </c>
      <c r="BG94" s="24">
        <f>IF(ISNUMBER(VLOOKUP($C94,'pp port max capa'!$A$1:$Q$500,10,0)),VLOOKUP($C94,'pp port max capa'!$A$1:$Q$500,10,0),0)</f>
        <v>0</v>
      </c>
      <c r="BH94" s="24">
        <f>IF(ISNUMBER(VLOOKUP($C94,'pp port max capa'!$A$1:$Q$500,11,0)),VLOOKUP($C94,'pp port max capa'!$A$1:$Q$500,11,0),0)</f>
        <v>0</v>
      </c>
      <c r="BI94" s="24">
        <f>IF(ISNUMBER(VLOOKUP($C94,'pp port max capa'!$A$1:$Q$500,12,0)),VLOOKUP($C94,'pp port max capa'!$A$1:$Q$500,12,0),0)</f>
        <v>0</v>
      </c>
      <c r="BJ94" s="24">
        <f>IF(ISNUMBER(VLOOKUP($C94,'pp port max capa'!$A$1:$Q$500,13,0)),VLOOKUP($C94,'pp port max capa'!$A$1:$Q$500,13,0),0)</f>
        <v>0</v>
      </c>
      <c r="BK94" s="24">
        <f>IF(ISNUMBER(VLOOKUP($C94,'pp port max capa'!$A$1:$Q$500,14,0)),VLOOKUP($C94,'pp port max capa'!$A$1:$Q$500,14,0),0)</f>
        <v>0</v>
      </c>
      <c r="BL94" s="24">
        <f>IF(ISNUMBER(VLOOKUP($C94,'pp port max capa'!$A$1:$Q$500,15,0)),VLOOKUP($C94,'pp port max capa'!$A$1:$Q$500,15,0),0)</f>
        <v>0</v>
      </c>
      <c r="BM94" s="24">
        <f>IF(ISNUMBER(VLOOKUP($C94,'pp port max capa'!$A$1:$Q$500,16,0)),VLOOKUP($C94,'pp port max capa'!$A$1:$Q$500,16,0),0)</f>
        <v>0</v>
      </c>
      <c r="BN94" s="24">
        <f>IF(ISNUMBER(VLOOKUP($C94,'pp port max capa'!$A$1:$Q$500,17,0)),VLOOKUP($C94,'pp port max capa'!$A$1:$Q$500,17,0),0)</f>
        <v>0</v>
      </c>
      <c r="BO94" s="22">
        <f>IF(ISNUMBER(VLOOKUP($C94,'stpl port max capa'!$A$1:$Q$500,2,0)),VLOOKUP($C94,'stpl port max capa'!$A$1:$Q$500,2,0),0)</f>
        <v>0</v>
      </c>
      <c r="BP94" s="22">
        <f>IF(ISNUMBER(VLOOKUP($C94,'stpl port max capa'!$A$1:$Q$500,3,0)),VLOOKUP($C94,'stpl port max capa'!$A$1:$Q$500,3,0),0)</f>
        <v>0</v>
      </c>
      <c r="BQ94" s="22">
        <f>IF(ISNUMBER(VLOOKUP($C94,'stpl port max capa'!$A$1:$Q$500,4,0)),VLOOKUP($C94,'stpl port max capa'!$A$1:$Q$500,4,0),0)</f>
        <v>0</v>
      </c>
      <c r="BR94" s="22">
        <f>IF(ISNUMBER(VLOOKUP($C94,'stpl port max capa'!$A$1:$Q$500,5,0)),VLOOKUP($C94,'stpl port max capa'!$A$1:$Q$500,5,0),0)</f>
        <v>0</v>
      </c>
      <c r="BS94" s="22">
        <f>IF(ISNUMBER(VLOOKUP($C94,'stpl port max capa'!$A$1:$Q$500,6,0)),VLOOKUP($C94,'stpl port max capa'!$A$1:$Q$500,6,0),0)</f>
        <v>0</v>
      </c>
      <c r="BT94" s="22">
        <f>IF(ISNUMBER(VLOOKUP($C94,'stpl port max capa'!$A$1:$Q$500,7,0)),VLOOKUP($C94,'stpl port max capa'!$A$1:$Q$500,7,0),0)</f>
        <v>0</v>
      </c>
      <c r="BU94" s="22">
        <f>IF(ISNUMBER(VLOOKUP($C94,'stpl port max capa'!$A$1:$Q$500,8,0)),VLOOKUP($C94,'stpl port max capa'!$A$1:$Q$500,8,0),0)</f>
        <v>0</v>
      </c>
      <c r="BV94" s="22">
        <f>IF(ISNUMBER(VLOOKUP($C94,'stpl port max capa'!$A$1:$Q$500,9,0)),VLOOKUP($C94,'stpl port max capa'!$A$1:$Q$500,9,0),0)</f>
        <v>0</v>
      </c>
      <c r="BW94" s="22">
        <f>IF(ISNUMBER(VLOOKUP($C94,'stpl port max capa'!$A$1:$Q$500,10,0)),VLOOKUP($C94,'stpl port max capa'!$A$1:$Q$500,10,0),0)</f>
        <v>0</v>
      </c>
      <c r="BX94" s="22">
        <f>IF(ISNUMBER(VLOOKUP($C94,'stpl port max capa'!$A$1:$Q$500,11,0)),VLOOKUP($C94,'stpl port max capa'!$A$1:$Q$500,11,0),0)</f>
        <v>0</v>
      </c>
      <c r="BY94" s="22">
        <f>IF(ISNUMBER(VLOOKUP($C94,'stpl port max capa'!$A$1:$Q$500,12,0)),VLOOKUP($C94,'stpl port max capa'!$A$1:$Q$500,12,0),0)</f>
        <v>0</v>
      </c>
      <c r="BZ94" s="22">
        <f>IF(ISNUMBER(VLOOKUP($C94,'stpl port max capa'!$A$1:$Q$500,13,0)),VLOOKUP($C94,'stpl port max capa'!$A$1:$Q$500,13,0),0)</f>
        <v>0</v>
      </c>
      <c r="CA94" s="22">
        <f>IF(ISNUMBER(VLOOKUP($C94,'stpl port max capa'!$A$1:$Q$500,14,0)),VLOOKUP($C94,'stpl port max capa'!$A$1:$Q$500,14,0),0)</f>
        <v>0</v>
      </c>
      <c r="CB94" s="22">
        <f>IF(ISNUMBER(VLOOKUP($C94,'stpl port max capa'!$A$1:$Q$500,15,0)),VLOOKUP($C94,'stpl port max capa'!$A$1:$Q$500,15,0),0)</f>
        <v>0</v>
      </c>
      <c r="CC94" s="22">
        <f>IF(ISNUMBER(VLOOKUP($C94,'stpl port max capa'!$A$1:$Q$500,16,0)),VLOOKUP($C94,'stpl port max capa'!$A$1:$Q$500,16,0),0)</f>
        <v>0</v>
      </c>
      <c r="CD94" s="22">
        <f>IF(ISNUMBER(VLOOKUP($C94,'stpl port max capa'!$A$1:$Q$500,17,0)),VLOOKUP($C94,'stpl port max capa'!$A$1:$Q$500,17,0),0)</f>
        <v>0</v>
      </c>
    </row>
    <row r="95" spans="1:82" customFormat="1">
      <c r="A95">
        <v>96</v>
      </c>
      <c r="B95" t="s">
        <v>286</v>
      </c>
      <c r="C95" t="s">
        <v>287</v>
      </c>
      <c r="D95" s="15"/>
      <c r="E95" s="15">
        <f t="shared" si="20"/>
        <v>0</v>
      </c>
      <c r="F95" s="16" t="s">
        <v>2988</v>
      </c>
      <c r="G95" t="s">
        <v>973</v>
      </c>
      <c r="H95" t="s">
        <v>975</v>
      </c>
      <c r="I95" t="e">
        <v>#N/A</v>
      </c>
      <c r="J95" t="s">
        <v>288</v>
      </c>
      <c r="K95" s="1">
        <v>32.197507458751197</v>
      </c>
      <c r="L95" s="1">
        <v>119.65105025416599</v>
      </c>
      <c r="M95" s="1" t="str">
        <f>VLOOKUP($F95,'[1]capi for highway network'!$D$1:$L$36,3,0)</f>
        <v>capi Jiangsu</v>
      </c>
      <c r="N95" s="1">
        <f>VLOOKUP($F95,'[1]capi for highway network'!$D$1:$L$36,7,0)</f>
        <v>32.060254999999998</v>
      </c>
      <c r="O95" s="1">
        <f>VLOOKUP($F95,'[1]capi for highway network'!$D$1:$L$36,8,0)</f>
        <v>118.79687699999999</v>
      </c>
      <c r="P95" s="13">
        <f t="shared" si="21"/>
        <v>2.2045720000000002</v>
      </c>
      <c r="Q95" s="13">
        <f t="shared" si="22"/>
        <v>2.2045720000000002</v>
      </c>
      <c r="R95" s="13">
        <f t="shared" si="23"/>
        <v>2.2045720000000002</v>
      </c>
      <c r="S95" s="13">
        <f t="shared" si="24"/>
        <v>3.4512079999999998</v>
      </c>
      <c r="T95" s="13">
        <f t="shared" si="25"/>
        <v>3.4512079999999998</v>
      </c>
      <c r="U95" s="13">
        <f t="shared" si="26"/>
        <v>3.4512079999999998</v>
      </c>
      <c r="V95" s="13">
        <f t="shared" si="27"/>
        <v>3.4512079999999998</v>
      </c>
      <c r="W95" s="13">
        <f t="shared" si="28"/>
        <v>3.4512079999999998</v>
      </c>
      <c r="X95" s="13">
        <f t="shared" si="29"/>
        <v>3.4512079999999998</v>
      </c>
      <c r="Y95" s="13">
        <f t="shared" si="30"/>
        <v>3.4512079999999998</v>
      </c>
      <c r="Z95" s="13">
        <f t="shared" si="31"/>
        <v>3.4512079999999998</v>
      </c>
      <c r="AA95" s="13">
        <f t="shared" si="32"/>
        <v>3.4512079999999998</v>
      </c>
      <c r="AB95" s="13">
        <f t="shared" si="33"/>
        <v>3.4512079999999998</v>
      </c>
      <c r="AC95" s="13">
        <f t="shared" si="34"/>
        <v>3.4512079999999998</v>
      </c>
      <c r="AD95" s="13">
        <f t="shared" si="35"/>
        <v>3.4512079999999998</v>
      </c>
      <c r="AE95" s="13">
        <f t="shared" si="36"/>
        <v>3.4512079999999998</v>
      </c>
      <c r="AF95">
        <f t="shared" si="19"/>
        <v>1</v>
      </c>
      <c r="AI95" s="26">
        <f>IF(ISNUMBER(VLOOKUP($B95,'kpler max capa'!$A$1:$Q$263,2,0)),VLOOKUP($B95,'kpler max capa'!$A$1:$Q$263,2,0),0)</f>
        <v>2.2045720000000002</v>
      </c>
      <c r="AJ95" s="26">
        <f>IF(ISNUMBER(VLOOKUP($B95,'kpler max capa'!$A$1:$Q$263,3,0)),VLOOKUP($B95,'kpler max capa'!$A$1:$Q$263,3,0),0)</f>
        <v>2.2045720000000002</v>
      </c>
      <c r="AK95" s="26">
        <f>IF(ISNUMBER(VLOOKUP($B95,'kpler max capa'!$A$1:$Q$263,4,0)),VLOOKUP($B95,'kpler max capa'!$A$1:$Q$263,4,0),0)</f>
        <v>2.2045720000000002</v>
      </c>
      <c r="AL95" s="26">
        <f>IF(ISNUMBER(VLOOKUP($B95,'kpler max capa'!$A$1:$Q$263,5,0)),VLOOKUP($B95,'kpler max capa'!$A$1:$Q$263,5,0),0)</f>
        <v>3.4512079999999998</v>
      </c>
      <c r="AM95" s="26">
        <f>IF(ISNUMBER(VLOOKUP($B95,'kpler max capa'!$A$1:$Q$263,6,0)),VLOOKUP($B95,'kpler max capa'!$A$1:$Q$263,6,0),0)</f>
        <v>3.4512079999999998</v>
      </c>
      <c r="AN95" s="26">
        <f>IF(ISNUMBER(VLOOKUP($B95,'kpler max capa'!$A$1:$Q$263,7,0)),VLOOKUP($B95,'kpler max capa'!$A$1:$Q$263,7,0),0)</f>
        <v>3.4512079999999998</v>
      </c>
      <c r="AO95" s="26">
        <f>IF(ISNUMBER(VLOOKUP($B95,'kpler max capa'!$A$1:$Q$263,8,0)),VLOOKUP($B95,'kpler max capa'!$A$1:$Q$263,8,0),0)</f>
        <v>3.4512079999999998</v>
      </c>
      <c r="AP95" s="26">
        <f>IF(ISNUMBER(VLOOKUP($B95,'kpler max capa'!$A$1:$Q$263,8,0)),VLOOKUP($B95,'kpler max capa'!$A$1:$Q$263,9,0),0)</f>
        <v>3.4512079999999998</v>
      </c>
      <c r="AQ95" s="26">
        <f>IF(ISNUMBER(VLOOKUP($B95,'kpler max capa'!$A$1:$Q$263,8,0)),VLOOKUP($B95,'kpler max capa'!$A$1:$Q$263,10,0),0)</f>
        <v>3.4512079999999998</v>
      </c>
      <c r="AR95" s="26">
        <f>IF(ISNUMBER(VLOOKUP($B95,'kpler max capa'!$A$1:$Q$263,8,0)),VLOOKUP($B95,'kpler max capa'!$A$1:$Q$263,11,0),0)</f>
        <v>3.4512079999999998</v>
      </c>
      <c r="AS95" s="26">
        <f>IF(ISNUMBER(VLOOKUP($B95,'kpler max capa'!$A$1:$Q$263,9,0)),VLOOKUP($B95,'kpler max capa'!$A$1:$Q$263,12,0),0)</f>
        <v>3.4512079999999998</v>
      </c>
      <c r="AT95" s="26">
        <f>IF(ISNUMBER(VLOOKUP($B95,'kpler max capa'!$A$1:$Q$263,9,0)),VLOOKUP($B95,'kpler max capa'!$A$1:$Q$263,13,0),0)</f>
        <v>3.4512079999999998</v>
      </c>
      <c r="AU95" s="26">
        <f>IF(ISNUMBER(VLOOKUP($B95,'kpler max capa'!$A$1:$Q$263,9,0)),VLOOKUP($B95,'kpler max capa'!$A$1:$Q$263,14,0),0)</f>
        <v>3.4512079999999998</v>
      </c>
      <c r="AV95" s="26">
        <f>IF(ISNUMBER(VLOOKUP($B95,'kpler max capa'!$A$1:$Q$263,9,0)),VLOOKUP($B95,'kpler max capa'!$A$1:$Q$263,15,0),0)</f>
        <v>3.4512079999999998</v>
      </c>
      <c r="AW95" s="26">
        <f>IF(ISNUMBER(VLOOKUP($B95,'kpler max capa'!$A$1:$Q$263,9,0)),VLOOKUP($B95,'kpler max capa'!$A$1:$Q$263,16,0),0)</f>
        <v>3.4512079999999998</v>
      </c>
      <c r="AX95" s="26">
        <f>IF(ISNUMBER(VLOOKUP($B95,'kpler max capa'!$A$1:$Q$263,10,0)),VLOOKUP($B95,'kpler max capa'!$A$1:$Q$263,17,0),0)</f>
        <v>3.4512079999999998</v>
      </c>
      <c r="AY95" s="24">
        <f>IF(ISNUMBER(VLOOKUP($C95,'pp port max capa'!$A$1:$Q$500,2,0)),VLOOKUP($C95,'pp port max capa'!$A$1:$Q$500,2,0),0)</f>
        <v>0</v>
      </c>
      <c r="AZ95" s="24">
        <f>IF(ISNUMBER(VLOOKUP($C95,'pp port max capa'!$A$1:$Q$500,3,0)),VLOOKUP($C95,'pp port max capa'!$A$1:$Q$500,3,0),0)</f>
        <v>0</v>
      </c>
      <c r="BA95" s="24">
        <f>IF(ISNUMBER(VLOOKUP($C95,'pp port max capa'!$A$1:$Q$500,4,0)),VLOOKUP($C95,'pp port max capa'!$A$1:$Q$500,4,0),0)</f>
        <v>0</v>
      </c>
      <c r="BB95" s="24">
        <f>IF(ISNUMBER(VLOOKUP($C95,'pp port max capa'!$A$1:$Q$500,5,0)),VLOOKUP($C95,'pp port max capa'!$A$1:$Q$500,5,0),0)</f>
        <v>0</v>
      </c>
      <c r="BC95" s="24">
        <f>IF(ISNUMBER(VLOOKUP($C95,'pp port max capa'!$A$1:$Q$500,6,0)),VLOOKUP($C95,'pp port max capa'!$A$1:$Q$500,6,0),0)</f>
        <v>0</v>
      </c>
      <c r="BD95" s="24">
        <f>IF(ISNUMBER(VLOOKUP($C95,'pp port max capa'!$A$1:$Q$500,7,0)),VLOOKUP($C95,'pp port max capa'!$A$1:$Q$500,7,0),0)</f>
        <v>0</v>
      </c>
      <c r="BE95" s="24">
        <f>IF(ISNUMBER(VLOOKUP($C95,'pp port max capa'!$A$1:$Q$500,8,0)),VLOOKUP($C95,'pp port max capa'!$A$1:$Q$500,8,0),0)</f>
        <v>0</v>
      </c>
      <c r="BF95" s="24">
        <f>IF(ISNUMBER(VLOOKUP($C95,'pp port max capa'!$A$1:$Q$500,9,0)),VLOOKUP($C95,'pp port max capa'!$A$1:$Q$500,9,0),0)</f>
        <v>0</v>
      </c>
      <c r="BG95" s="24">
        <f>IF(ISNUMBER(VLOOKUP($C95,'pp port max capa'!$A$1:$Q$500,10,0)),VLOOKUP($C95,'pp port max capa'!$A$1:$Q$500,10,0),0)</f>
        <v>0</v>
      </c>
      <c r="BH95" s="24">
        <f>IF(ISNUMBER(VLOOKUP($C95,'pp port max capa'!$A$1:$Q$500,11,0)),VLOOKUP($C95,'pp port max capa'!$A$1:$Q$500,11,0),0)</f>
        <v>0</v>
      </c>
      <c r="BI95" s="24">
        <f>IF(ISNUMBER(VLOOKUP($C95,'pp port max capa'!$A$1:$Q$500,12,0)),VLOOKUP($C95,'pp port max capa'!$A$1:$Q$500,12,0),0)</f>
        <v>0</v>
      </c>
      <c r="BJ95" s="24">
        <f>IF(ISNUMBER(VLOOKUP($C95,'pp port max capa'!$A$1:$Q$500,13,0)),VLOOKUP($C95,'pp port max capa'!$A$1:$Q$500,13,0),0)</f>
        <v>0</v>
      </c>
      <c r="BK95" s="24">
        <f>IF(ISNUMBER(VLOOKUP($C95,'pp port max capa'!$A$1:$Q$500,14,0)),VLOOKUP($C95,'pp port max capa'!$A$1:$Q$500,14,0),0)</f>
        <v>0</v>
      </c>
      <c r="BL95" s="24">
        <f>IF(ISNUMBER(VLOOKUP($C95,'pp port max capa'!$A$1:$Q$500,15,0)),VLOOKUP($C95,'pp port max capa'!$A$1:$Q$500,15,0),0)</f>
        <v>0</v>
      </c>
      <c r="BM95" s="24">
        <f>IF(ISNUMBER(VLOOKUP($C95,'pp port max capa'!$A$1:$Q$500,16,0)),VLOOKUP($C95,'pp port max capa'!$A$1:$Q$500,16,0),0)</f>
        <v>0</v>
      </c>
      <c r="BN95" s="24">
        <f>IF(ISNUMBER(VLOOKUP($C95,'pp port max capa'!$A$1:$Q$500,17,0)),VLOOKUP($C95,'pp port max capa'!$A$1:$Q$500,17,0),0)</f>
        <v>0</v>
      </c>
      <c r="BO95" s="22">
        <f>IF(ISNUMBER(VLOOKUP($C95,'stpl port max capa'!$A$1:$Q$500,2,0)),VLOOKUP($C95,'stpl port max capa'!$A$1:$Q$500,2,0),0)</f>
        <v>0</v>
      </c>
      <c r="BP95" s="22">
        <f>IF(ISNUMBER(VLOOKUP($C95,'stpl port max capa'!$A$1:$Q$500,3,0)),VLOOKUP($C95,'stpl port max capa'!$A$1:$Q$500,3,0),0)</f>
        <v>0</v>
      </c>
      <c r="BQ95" s="22">
        <f>IF(ISNUMBER(VLOOKUP($C95,'stpl port max capa'!$A$1:$Q$500,4,0)),VLOOKUP($C95,'stpl port max capa'!$A$1:$Q$500,4,0),0)</f>
        <v>0</v>
      </c>
      <c r="BR95" s="22">
        <f>IF(ISNUMBER(VLOOKUP($C95,'stpl port max capa'!$A$1:$Q$500,5,0)),VLOOKUP($C95,'stpl port max capa'!$A$1:$Q$500,5,0),0)</f>
        <v>0</v>
      </c>
      <c r="BS95" s="22">
        <f>IF(ISNUMBER(VLOOKUP($C95,'stpl port max capa'!$A$1:$Q$500,6,0)),VLOOKUP($C95,'stpl port max capa'!$A$1:$Q$500,6,0),0)</f>
        <v>0</v>
      </c>
      <c r="BT95" s="22">
        <f>IF(ISNUMBER(VLOOKUP($C95,'stpl port max capa'!$A$1:$Q$500,7,0)),VLOOKUP($C95,'stpl port max capa'!$A$1:$Q$500,7,0),0)</f>
        <v>0</v>
      </c>
      <c r="BU95" s="22">
        <f>IF(ISNUMBER(VLOOKUP($C95,'stpl port max capa'!$A$1:$Q$500,8,0)),VLOOKUP($C95,'stpl port max capa'!$A$1:$Q$500,8,0),0)</f>
        <v>0</v>
      </c>
      <c r="BV95" s="22">
        <f>IF(ISNUMBER(VLOOKUP($C95,'stpl port max capa'!$A$1:$Q$500,9,0)),VLOOKUP($C95,'stpl port max capa'!$A$1:$Q$500,9,0),0)</f>
        <v>0</v>
      </c>
      <c r="BW95" s="22">
        <f>IF(ISNUMBER(VLOOKUP($C95,'stpl port max capa'!$A$1:$Q$500,10,0)),VLOOKUP($C95,'stpl port max capa'!$A$1:$Q$500,10,0),0)</f>
        <v>0</v>
      </c>
      <c r="BX95" s="22">
        <f>IF(ISNUMBER(VLOOKUP($C95,'stpl port max capa'!$A$1:$Q$500,11,0)),VLOOKUP($C95,'stpl port max capa'!$A$1:$Q$500,11,0),0)</f>
        <v>0</v>
      </c>
      <c r="BY95" s="22">
        <f>IF(ISNUMBER(VLOOKUP($C95,'stpl port max capa'!$A$1:$Q$500,12,0)),VLOOKUP($C95,'stpl port max capa'!$A$1:$Q$500,12,0),0)</f>
        <v>0</v>
      </c>
      <c r="BZ95" s="22">
        <f>IF(ISNUMBER(VLOOKUP($C95,'stpl port max capa'!$A$1:$Q$500,13,0)),VLOOKUP($C95,'stpl port max capa'!$A$1:$Q$500,13,0),0)</f>
        <v>0</v>
      </c>
      <c r="CA95" s="22">
        <f>IF(ISNUMBER(VLOOKUP($C95,'stpl port max capa'!$A$1:$Q$500,14,0)),VLOOKUP($C95,'stpl port max capa'!$A$1:$Q$500,14,0),0)</f>
        <v>0</v>
      </c>
      <c r="CB95" s="22">
        <f>IF(ISNUMBER(VLOOKUP($C95,'stpl port max capa'!$A$1:$Q$500,15,0)),VLOOKUP($C95,'stpl port max capa'!$A$1:$Q$500,15,0),0)</f>
        <v>0</v>
      </c>
      <c r="CC95" s="22">
        <f>IF(ISNUMBER(VLOOKUP($C95,'stpl port max capa'!$A$1:$Q$500,16,0)),VLOOKUP($C95,'stpl port max capa'!$A$1:$Q$500,16,0),0)</f>
        <v>0</v>
      </c>
      <c r="CD95" s="22">
        <f>IF(ISNUMBER(VLOOKUP($C95,'stpl port max capa'!$A$1:$Q$500,17,0)),VLOOKUP($C95,'stpl port max capa'!$A$1:$Q$500,17,0),0)</f>
        <v>0</v>
      </c>
    </row>
    <row r="96" spans="1:82" customFormat="1">
      <c r="A96">
        <v>97</v>
      </c>
      <c r="B96" t="s">
        <v>289</v>
      </c>
      <c r="C96" t="s">
        <v>290</v>
      </c>
      <c r="D96" s="15"/>
      <c r="E96" s="15">
        <f t="shared" si="20"/>
        <v>0</v>
      </c>
      <c r="F96" s="16" t="s">
        <v>2988</v>
      </c>
      <c r="G96" t="s">
        <v>973</v>
      </c>
      <c r="H96" t="s">
        <v>975</v>
      </c>
      <c r="I96" t="e">
        <v>#N/A</v>
      </c>
      <c r="J96" t="s">
        <v>291</v>
      </c>
      <c r="K96" s="1">
        <v>32.203954484914398</v>
      </c>
      <c r="L96" s="1">
        <v>119.665944382934</v>
      </c>
      <c r="M96" s="1" t="str">
        <f>VLOOKUP($F96,'[1]capi for highway network'!$D$1:$L$36,3,0)</f>
        <v>capi Jiangsu</v>
      </c>
      <c r="N96" s="1">
        <f>VLOOKUP($F96,'[1]capi for highway network'!$D$1:$L$36,7,0)</f>
        <v>32.060254999999998</v>
      </c>
      <c r="O96" s="1">
        <f>VLOOKUP($F96,'[1]capi for highway network'!$D$1:$L$36,8,0)</f>
        <v>118.79687699999999</v>
      </c>
      <c r="P96" s="13">
        <f t="shared" si="21"/>
        <v>2.5912959999999998</v>
      </c>
      <c r="Q96" s="13">
        <f t="shared" si="22"/>
        <v>2.5912959999999998</v>
      </c>
      <c r="R96" s="13">
        <f t="shared" si="23"/>
        <v>2.5912959999999998</v>
      </c>
      <c r="S96" s="13">
        <f t="shared" si="24"/>
        <v>4.918736</v>
      </c>
      <c r="T96" s="13">
        <f t="shared" si="25"/>
        <v>7.1880959999999998</v>
      </c>
      <c r="U96" s="13">
        <f t="shared" si="26"/>
        <v>7.9081799999999998</v>
      </c>
      <c r="V96" s="13">
        <f t="shared" si="27"/>
        <v>7.9081799999999998</v>
      </c>
      <c r="W96" s="13">
        <f t="shared" si="28"/>
        <v>7.9081799999999998</v>
      </c>
      <c r="X96" s="13">
        <f t="shared" si="29"/>
        <v>7.9081799999999998</v>
      </c>
      <c r="Y96" s="13">
        <f t="shared" si="30"/>
        <v>7.9081799999999998</v>
      </c>
      <c r="Z96" s="13">
        <f t="shared" si="31"/>
        <v>7.9081799999999998</v>
      </c>
      <c r="AA96" s="13">
        <f t="shared" si="32"/>
        <v>7.9081799999999998</v>
      </c>
      <c r="AB96" s="13">
        <f t="shared" si="33"/>
        <v>7.9081799999999998</v>
      </c>
      <c r="AC96" s="13">
        <f t="shared" si="34"/>
        <v>7.9081799999999998</v>
      </c>
      <c r="AD96" s="13">
        <f t="shared" si="35"/>
        <v>7.9081799999999998</v>
      </c>
      <c r="AE96" s="13">
        <f t="shared" si="36"/>
        <v>7.9081799999999998</v>
      </c>
      <c r="AF96">
        <f t="shared" si="19"/>
        <v>1</v>
      </c>
      <c r="AI96" s="26">
        <f>IF(ISNUMBER(VLOOKUP($B96,'kpler max capa'!$A$1:$Q$263,2,0)),VLOOKUP($B96,'kpler max capa'!$A$1:$Q$263,2,0),0)</f>
        <v>2.5912959999999998</v>
      </c>
      <c r="AJ96" s="26">
        <f>IF(ISNUMBER(VLOOKUP($B96,'kpler max capa'!$A$1:$Q$263,3,0)),VLOOKUP($B96,'kpler max capa'!$A$1:$Q$263,3,0),0)</f>
        <v>2.5912959999999998</v>
      </c>
      <c r="AK96" s="26">
        <f>IF(ISNUMBER(VLOOKUP($B96,'kpler max capa'!$A$1:$Q$263,4,0)),VLOOKUP($B96,'kpler max capa'!$A$1:$Q$263,4,0),0)</f>
        <v>2.5912959999999998</v>
      </c>
      <c r="AL96" s="26">
        <f>IF(ISNUMBER(VLOOKUP($B96,'kpler max capa'!$A$1:$Q$263,5,0)),VLOOKUP($B96,'kpler max capa'!$A$1:$Q$263,5,0),0)</f>
        <v>4.918736</v>
      </c>
      <c r="AM96" s="26">
        <f>IF(ISNUMBER(VLOOKUP($B96,'kpler max capa'!$A$1:$Q$263,6,0)),VLOOKUP($B96,'kpler max capa'!$A$1:$Q$263,6,0),0)</f>
        <v>7.1880959999999998</v>
      </c>
      <c r="AN96" s="26">
        <f>IF(ISNUMBER(VLOOKUP($B96,'kpler max capa'!$A$1:$Q$263,7,0)),VLOOKUP($B96,'kpler max capa'!$A$1:$Q$263,7,0),0)</f>
        <v>7.9081799999999998</v>
      </c>
      <c r="AO96" s="26">
        <f>IF(ISNUMBER(VLOOKUP($B96,'kpler max capa'!$A$1:$Q$263,8,0)),VLOOKUP($B96,'kpler max capa'!$A$1:$Q$263,8,0),0)</f>
        <v>7.9081799999999998</v>
      </c>
      <c r="AP96" s="26">
        <f>IF(ISNUMBER(VLOOKUP($B96,'kpler max capa'!$A$1:$Q$263,8,0)),VLOOKUP($B96,'kpler max capa'!$A$1:$Q$263,9,0),0)</f>
        <v>7.9081799999999998</v>
      </c>
      <c r="AQ96" s="26">
        <f>IF(ISNUMBER(VLOOKUP($B96,'kpler max capa'!$A$1:$Q$263,8,0)),VLOOKUP($B96,'kpler max capa'!$A$1:$Q$263,10,0),0)</f>
        <v>7.9081799999999998</v>
      </c>
      <c r="AR96" s="26">
        <f>IF(ISNUMBER(VLOOKUP($B96,'kpler max capa'!$A$1:$Q$263,8,0)),VLOOKUP($B96,'kpler max capa'!$A$1:$Q$263,11,0),0)</f>
        <v>7.9081799999999998</v>
      </c>
      <c r="AS96" s="26">
        <f>IF(ISNUMBER(VLOOKUP($B96,'kpler max capa'!$A$1:$Q$263,9,0)),VLOOKUP($B96,'kpler max capa'!$A$1:$Q$263,12,0),0)</f>
        <v>7.9081799999999998</v>
      </c>
      <c r="AT96" s="26">
        <f>IF(ISNUMBER(VLOOKUP($B96,'kpler max capa'!$A$1:$Q$263,9,0)),VLOOKUP($B96,'kpler max capa'!$A$1:$Q$263,13,0),0)</f>
        <v>7.9081799999999998</v>
      </c>
      <c r="AU96" s="26">
        <f>IF(ISNUMBER(VLOOKUP($B96,'kpler max capa'!$A$1:$Q$263,9,0)),VLOOKUP($B96,'kpler max capa'!$A$1:$Q$263,14,0),0)</f>
        <v>7.9081799999999998</v>
      </c>
      <c r="AV96" s="26">
        <f>IF(ISNUMBER(VLOOKUP($B96,'kpler max capa'!$A$1:$Q$263,9,0)),VLOOKUP($B96,'kpler max capa'!$A$1:$Q$263,15,0),0)</f>
        <v>7.9081799999999998</v>
      </c>
      <c r="AW96" s="26">
        <f>IF(ISNUMBER(VLOOKUP($B96,'kpler max capa'!$A$1:$Q$263,9,0)),VLOOKUP($B96,'kpler max capa'!$A$1:$Q$263,16,0),0)</f>
        <v>7.9081799999999998</v>
      </c>
      <c r="AX96" s="26">
        <f>IF(ISNUMBER(VLOOKUP($B96,'kpler max capa'!$A$1:$Q$263,10,0)),VLOOKUP($B96,'kpler max capa'!$A$1:$Q$263,17,0),0)</f>
        <v>7.9081799999999998</v>
      </c>
      <c r="AY96" s="24">
        <f>IF(ISNUMBER(VLOOKUP($C96,'pp port max capa'!$A$1:$Q$500,2,0)),VLOOKUP($C96,'pp port max capa'!$A$1:$Q$500,2,0),0)</f>
        <v>0</v>
      </c>
      <c r="AZ96" s="24">
        <f>IF(ISNUMBER(VLOOKUP($C96,'pp port max capa'!$A$1:$Q$500,3,0)),VLOOKUP($C96,'pp port max capa'!$A$1:$Q$500,3,0),0)</f>
        <v>0</v>
      </c>
      <c r="BA96" s="24">
        <f>IF(ISNUMBER(VLOOKUP($C96,'pp port max capa'!$A$1:$Q$500,4,0)),VLOOKUP($C96,'pp port max capa'!$A$1:$Q$500,4,0),0)</f>
        <v>0</v>
      </c>
      <c r="BB96" s="24">
        <f>IF(ISNUMBER(VLOOKUP($C96,'pp port max capa'!$A$1:$Q$500,5,0)),VLOOKUP($C96,'pp port max capa'!$A$1:$Q$500,5,0),0)</f>
        <v>0</v>
      </c>
      <c r="BC96" s="24">
        <f>IF(ISNUMBER(VLOOKUP($C96,'pp port max capa'!$A$1:$Q$500,6,0)),VLOOKUP($C96,'pp port max capa'!$A$1:$Q$500,6,0),0)</f>
        <v>0</v>
      </c>
      <c r="BD96" s="24">
        <f>IF(ISNUMBER(VLOOKUP($C96,'pp port max capa'!$A$1:$Q$500,7,0)),VLOOKUP($C96,'pp port max capa'!$A$1:$Q$500,7,0),0)</f>
        <v>0</v>
      </c>
      <c r="BE96" s="24">
        <f>IF(ISNUMBER(VLOOKUP($C96,'pp port max capa'!$A$1:$Q$500,8,0)),VLOOKUP($C96,'pp port max capa'!$A$1:$Q$500,8,0),0)</f>
        <v>0</v>
      </c>
      <c r="BF96" s="24">
        <f>IF(ISNUMBER(VLOOKUP($C96,'pp port max capa'!$A$1:$Q$500,9,0)),VLOOKUP($C96,'pp port max capa'!$A$1:$Q$500,9,0),0)</f>
        <v>0</v>
      </c>
      <c r="BG96" s="24">
        <f>IF(ISNUMBER(VLOOKUP($C96,'pp port max capa'!$A$1:$Q$500,10,0)),VLOOKUP($C96,'pp port max capa'!$A$1:$Q$500,10,0),0)</f>
        <v>0</v>
      </c>
      <c r="BH96" s="24">
        <f>IF(ISNUMBER(VLOOKUP($C96,'pp port max capa'!$A$1:$Q$500,11,0)),VLOOKUP($C96,'pp port max capa'!$A$1:$Q$500,11,0),0)</f>
        <v>0</v>
      </c>
      <c r="BI96" s="24">
        <f>IF(ISNUMBER(VLOOKUP($C96,'pp port max capa'!$A$1:$Q$500,12,0)),VLOOKUP($C96,'pp port max capa'!$A$1:$Q$500,12,0),0)</f>
        <v>0</v>
      </c>
      <c r="BJ96" s="24">
        <f>IF(ISNUMBER(VLOOKUP($C96,'pp port max capa'!$A$1:$Q$500,13,0)),VLOOKUP($C96,'pp port max capa'!$A$1:$Q$500,13,0),0)</f>
        <v>0</v>
      </c>
      <c r="BK96" s="24">
        <f>IF(ISNUMBER(VLOOKUP($C96,'pp port max capa'!$A$1:$Q$500,14,0)),VLOOKUP($C96,'pp port max capa'!$A$1:$Q$500,14,0),0)</f>
        <v>0</v>
      </c>
      <c r="BL96" s="24">
        <f>IF(ISNUMBER(VLOOKUP($C96,'pp port max capa'!$A$1:$Q$500,15,0)),VLOOKUP($C96,'pp port max capa'!$A$1:$Q$500,15,0),0)</f>
        <v>0</v>
      </c>
      <c r="BM96" s="24">
        <f>IF(ISNUMBER(VLOOKUP($C96,'pp port max capa'!$A$1:$Q$500,16,0)),VLOOKUP($C96,'pp port max capa'!$A$1:$Q$500,16,0),0)</f>
        <v>0</v>
      </c>
      <c r="BN96" s="24">
        <f>IF(ISNUMBER(VLOOKUP($C96,'pp port max capa'!$A$1:$Q$500,17,0)),VLOOKUP($C96,'pp port max capa'!$A$1:$Q$500,17,0),0)</f>
        <v>0</v>
      </c>
      <c r="BO96" s="22">
        <f>IF(ISNUMBER(VLOOKUP($C96,'stpl port max capa'!$A$1:$Q$500,2,0)),VLOOKUP($C96,'stpl port max capa'!$A$1:$Q$500,2,0),0)</f>
        <v>0</v>
      </c>
      <c r="BP96" s="22">
        <f>IF(ISNUMBER(VLOOKUP($C96,'stpl port max capa'!$A$1:$Q$500,3,0)),VLOOKUP($C96,'stpl port max capa'!$A$1:$Q$500,3,0),0)</f>
        <v>0</v>
      </c>
      <c r="BQ96" s="22">
        <f>IF(ISNUMBER(VLOOKUP($C96,'stpl port max capa'!$A$1:$Q$500,4,0)),VLOOKUP($C96,'stpl port max capa'!$A$1:$Q$500,4,0),0)</f>
        <v>0</v>
      </c>
      <c r="BR96" s="22">
        <f>IF(ISNUMBER(VLOOKUP($C96,'stpl port max capa'!$A$1:$Q$500,5,0)),VLOOKUP($C96,'stpl port max capa'!$A$1:$Q$500,5,0),0)</f>
        <v>0</v>
      </c>
      <c r="BS96" s="22">
        <f>IF(ISNUMBER(VLOOKUP($C96,'stpl port max capa'!$A$1:$Q$500,6,0)),VLOOKUP($C96,'stpl port max capa'!$A$1:$Q$500,6,0),0)</f>
        <v>0</v>
      </c>
      <c r="BT96" s="22">
        <f>IF(ISNUMBER(VLOOKUP($C96,'stpl port max capa'!$A$1:$Q$500,7,0)),VLOOKUP($C96,'stpl port max capa'!$A$1:$Q$500,7,0),0)</f>
        <v>0</v>
      </c>
      <c r="BU96" s="22">
        <f>IF(ISNUMBER(VLOOKUP($C96,'stpl port max capa'!$A$1:$Q$500,8,0)),VLOOKUP($C96,'stpl port max capa'!$A$1:$Q$500,8,0),0)</f>
        <v>0</v>
      </c>
      <c r="BV96" s="22">
        <f>IF(ISNUMBER(VLOOKUP($C96,'stpl port max capa'!$A$1:$Q$500,9,0)),VLOOKUP($C96,'stpl port max capa'!$A$1:$Q$500,9,0),0)</f>
        <v>0</v>
      </c>
      <c r="BW96" s="22">
        <f>IF(ISNUMBER(VLOOKUP($C96,'stpl port max capa'!$A$1:$Q$500,10,0)),VLOOKUP($C96,'stpl port max capa'!$A$1:$Q$500,10,0),0)</f>
        <v>0</v>
      </c>
      <c r="BX96" s="22">
        <f>IF(ISNUMBER(VLOOKUP($C96,'stpl port max capa'!$A$1:$Q$500,11,0)),VLOOKUP($C96,'stpl port max capa'!$A$1:$Q$500,11,0),0)</f>
        <v>0</v>
      </c>
      <c r="BY96" s="22">
        <f>IF(ISNUMBER(VLOOKUP($C96,'stpl port max capa'!$A$1:$Q$500,12,0)),VLOOKUP($C96,'stpl port max capa'!$A$1:$Q$500,12,0),0)</f>
        <v>0</v>
      </c>
      <c r="BZ96" s="22">
        <f>IF(ISNUMBER(VLOOKUP($C96,'stpl port max capa'!$A$1:$Q$500,13,0)),VLOOKUP($C96,'stpl port max capa'!$A$1:$Q$500,13,0),0)</f>
        <v>0</v>
      </c>
      <c r="CA96" s="22">
        <f>IF(ISNUMBER(VLOOKUP($C96,'stpl port max capa'!$A$1:$Q$500,14,0)),VLOOKUP($C96,'stpl port max capa'!$A$1:$Q$500,14,0),0)</f>
        <v>0</v>
      </c>
      <c r="CB96" s="22">
        <f>IF(ISNUMBER(VLOOKUP($C96,'stpl port max capa'!$A$1:$Q$500,15,0)),VLOOKUP($C96,'stpl port max capa'!$A$1:$Q$500,15,0),0)</f>
        <v>0</v>
      </c>
      <c r="CC96" s="22">
        <f>IF(ISNUMBER(VLOOKUP($C96,'stpl port max capa'!$A$1:$Q$500,16,0)),VLOOKUP($C96,'stpl port max capa'!$A$1:$Q$500,16,0),0)</f>
        <v>0</v>
      </c>
      <c r="CD96" s="22">
        <f>IF(ISNUMBER(VLOOKUP($C96,'stpl port max capa'!$A$1:$Q$500,17,0)),VLOOKUP($C96,'stpl port max capa'!$A$1:$Q$500,17,0),0)</f>
        <v>0</v>
      </c>
    </row>
    <row r="97" spans="1:82" customFormat="1">
      <c r="A97">
        <v>98</v>
      </c>
      <c r="B97" t="s">
        <v>292</v>
      </c>
      <c r="C97" t="s">
        <v>293</v>
      </c>
      <c r="D97" s="15" t="s">
        <v>1241</v>
      </c>
      <c r="E97" s="15">
        <f t="shared" si="20"/>
        <v>1</v>
      </c>
      <c r="F97" s="16" t="s">
        <v>2977</v>
      </c>
      <c r="G97" t="s">
        <v>972</v>
      </c>
      <c r="H97" t="s">
        <v>975</v>
      </c>
      <c r="I97" t="s">
        <v>2943</v>
      </c>
      <c r="J97" t="s">
        <v>294</v>
      </c>
      <c r="K97" s="1">
        <v>32.0249199267286</v>
      </c>
      <c r="L97" s="1">
        <v>120.37985430346799</v>
      </c>
      <c r="M97" s="1" t="str">
        <f>VLOOKUP($F97,'[1]capi for highway network'!$D$1:$L$36,3,0)</f>
        <v>capi Jiangsu</v>
      </c>
      <c r="N97" s="1">
        <f>VLOOKUP($F97,'[1]capi for highway network'!$D$1:$L$36,7,0)</f>
        <v>32.060254999999998</v>
      </c>
      <c r="O97" s="1">
        <f>VLOOKUP($F97,'[1]capi for highway network'!$D$1:$L$36,8,0)</f>
        <v>118.79687699999999</v>
      </c>
      <c r="P97" s="13">
        <f t="shared" si="21"/>
        <v>5.1239454176344079</v>
      </c>
      <c r="Q97" s="13">
        <f t="shared" si="22"/>
        <v>5.1239454176344079</v>
      </c>
      <c r="R97" s="13">
        <f t="shared" si="23"/>
        <v>5.1239454176344079</v>
      </c>
      <c r="S97" s="13">
        <f t="shared" si="24"/>
        <v>5.1239454176344079</v>
      </c>
      <c r="T97" s="13">
        <f t="shared" si="25"/>
        <v>5.1239454176344079</v>
      </c>
      <c r="U97" s="13">
        <f t="shared" si="26"/>
        <v>5.1239454176344079</v>
      </c>
      <c r="V97" s="13">
        <f t="shared" si="27"/>
        <v>5.1239454176344079</v>
      </c>
      <c r="W97" s="13">
        <f t="shared" si="28"/>
        <v>5.1239454176344079</v>
      </c>
      <c r="X97" s="13">
        <f t="shared" si="29"/>
        <v>5.1239454176344079</v>
      </c>
      <c r="Y97" s="13">
        <f t="shared" si="30"/>
        <v>5.1239454176344079</v>
      </c>
      <c r="Z97" s="13">
        <f t="shared" si="31"/>
        <v>5.1239454176344079</v>
      </c>
      <c r="AA97" s="13">
        <f t="shared" si="32"/>
        <v>5.1239454176344079</v>
      </c>
      <c r="AB97" s="13">
        <f t="shared" si="33"/>
        <v>5.1239454176344079</v>
      </c>
      <c r="AC97" s="13">
        <f t="shared" si="34"/>
        <v>5.1239454176344079</v>
      </c>
      <c r="AD97" s="13">
        <f t="shared" si="35"/>
        <v>5.1239454176344079</v>
      </c>
      <c r="AE97" s="13">
        <f t="shared" si="36"/>
        <v>5.1239454176344079</v>
      </c>
      <c r="AF97">
        <f t="shared" si="19"/>
        <v>1</v>
      </c>
      <c r="AI97" s="26">
        <f>IF(ISNUMBER(VLOOKUP($B97,'kpler max capa'!$A$1:$Q$263,2,0)),VLOOKUP($B97,'kpler max capa'!$A$1:$Q$263,2,0),0)</f>
        <v>0.65440799999999999</v>
      </c>
      <c r="AJ97" s="26">
        <f>IF(ISNUMBER(VLOOKUP($B97,'kpler max capa'!$A$1:$Q$263,3,0)),VLOOKUP($B97,'kpler max capa'!$A$1:$Q$263,3,0),0)</f>
        <v>0.65440799999999999</v>
      </c>
      <c r="AK97" s="26">
        <f>IF(ISNUMBER(VLOOKUP($B97,'kpler max capa'!$A$1:$Q$263,4,0)),VLOOKUP($B97,'kpler max capa'!$A$1:$Q$263,4,0),0)</f>
        <v>0.65440799999999999</v>
      </c>
      <c r="AL97" s="26">
        <f>IF(ISNUMBER(VLOOKUP($B97,'kpler max capa'!$A$1:$Q$263,5,0)),VLOOKUP($B97,'kpler max capa'!$A$1:$Q$263,5,0),0)</f>
        <v>2.1714280000000001</v>
      </c>
      <c r="AM97" s="26">
        <f>IF(ISNUMBER(VLOOKUP($B97,'kpler max capa'!$A$1:$Q$263,6,0)),VLOOKUP($B97,'kpler max capa'!$A$1:$Q$263,6,0),0)</f>
        <v>4.6421080000000003</v>
      </c>
      <c r="AN97" s="26">
        <f>IF(ISNUMBER(VLOOKUP($B97,'kpler max capa'!$A$1:$Q$263,7,0)),VLOOKUP($B97,'kpler max capa'!$A$1:$Q$263,7,0),0)</f>
        <v>4.8373600000000003</v>
      </c>
      <c r="AO97" s="26">
        <f>IF(ISNUMBER(VLOOKUP($B97,'kpler max capa'!$A$1:$Q$263,8,0)),VLOOKUP($B97,'kpler max capa'!$A$1:$Q$263,8,0),0)</f>
        <v>4.8373600000000003</v>
      </c>
      <c r="AP97" s="26">
        <f>IF(ISNUMBER(VLOOKUP($B97,'kpler max capa'!$A$1:$Q$263,8,0)),VLOOKUP($B97,'kpler max capa'!$A$1:$Q$263,9,0),0)</f>
        <v>4.8373600000000003</v>
      </c>
      <c r="AQ97" s="26">
        <f>IF(ISNUMBER(VLOOKUP($B97,'kpler max capa'!$A$1:$Q$263,8,0)),VLOOKUP($B97,'kpler max capa'!$A$1:$Q$263,10,0),0)</f>
        <v>4.8373600000000003</v>
      </c>
      <c r="AR97" s="26">
        <f>IF(ISNUMBER(VLOOKUP($B97,'kpler max capa'!$A$1:$Q$263,8,0)),VLOOKUP($B97,'kpler max capa'!$A$1:$Q$263,11,0),0)</f>
        <v>4.8373600000000003</v>
      </c>
      <c r="AS97" s="26">
        <f>IF(ISNUMBER(VLOOKUP($B97,'kpler max capa'!$A$1:$Q$263,9,0)),VLOOKUP($B97,'kpler max capa'!$A$1:$Q$263,12,0),0)</f>
        <v>4.8373600000000003</v>
      </c>
      <c r="AT97" s="26">
        <f>IF(ISNUMBER(VLOOKUP($B97,'kpler max capa'!$A$1:$Q$263,9,0)),VLOOKUP($B97,'kpler max capa'!$A$1:$Q$263,13,0),0)</f>
        <v>4.8373600000000003</v>
      </c>
      <c r="AU97" s="26">
        <f>IF(ISNUMBER(VLOOKUP($B97,'kpler max capa'!$A$1:$Q$263,9,0)),VLOOKUP($B97,'kpler max capa'!$A$1:$Q$263,14,0),0)</f>
        <v>4.8373600000000003</v>
      </c>
      <c r="AV97" s="26">
        <f>IF(ISNUMBER(VLOOKUP($B97,'kpler max capa'!$A$1:$Q$263,9,0)),VLOOKUP($B97,'kpler max capa'!$A$1:$Q$263,15,0),0)</f>
        <v>4.8373600000000003</v>
      </c>
      <c r="AW97" s="26">
        <f>IF(ISNUMBER(VLOOKUP($B97,'kpler max capa'!$A$1:$Q$263,9,0)),VLOOKUP($B97,'kpler max capa'!$A$1:$Q$263,16,0),0)</f>
        <v>4.8373600000000003</v>
      </c>
      <c r="AX97" s="26">
        <f>IF(ISNUMBER(VLOOKUP($B97,'kpler max capa'!$A$1:$Q$263,10,0)),VLOOKUP($B97,'kpler max capa'!$A$1:$Q$263,17,0),0)</f>
        <v>4.8373600000000003</v>
      </c>
      <c r="AY97" s="24">
        <f>IF(ISNUMBER(VLOOKUP($C97,'pp port max capa'!$A$1:$Q$500,2,0)),VLOOKUP($C97,'pp port max capa'!$A$1:$Q$500,2,0),0)</f>
        <v>5.1239454176344079</v>
      </c>
      <c r="AZ97" s="24">
        <f>IF(ISNUMBER(VLOOKUP($C97,'pp port max capa'!$A$1:$Q$500,3,0)),VLOOKUP($C97,'pp port max capa'!$A$1:$Q$500,3,0),0)</f>
        <v>5.1239454176344079</v>
      </c>
      <c r="BA97" s="24">
        <f>IF(ISNUMBER(VLOOKUP($C97,'pp port max capa'!$A$1:$Q$500,4,0)),VLOOKUP($C97,'pp port max capa'!$A$1:$Q$500,4,0),0)</f>
        <v>5.1239454176344079</v>
      </c>
      <c r="BB97" s="24">
        <f>IF(ISNUMBER(VLOOKUP($C97,'pp port max capa'!$A$1:$Q$500,5,0)),VLOOKUP($C97,'pp port max capa'!$A$1:$Q$500,5,0),0)</f>
        <v>5.1239454176344079</v>
      </c>
      <c r="BC97" s="24">
        <f>IF(ISNUMBER(VLOOKUP($C97,'pp port max capa'!$A$1:$Q$500,6,0)),VLOOKUP($C97,'pp port max capa'!$A$1:$Q$500,6,0),0)</f>
        <v>5.1239454176344079</v>
      </c>
      <c r="BD97" s="24">
        <f>IF(ISNUMBER(VLOOKUP($C97,'pp port max capa'!$A$1:$Q$500,7,0)),VLOOKUP($C97,'pp port max capa'!$A$1:$Q$500,7,0),0)</f>
        <v>5.1239454176344079</v>
      </c>
      <c r="BE97" s="24">
        <f>IF(ISNUMBER(VLOOKUP($C97,'pp port max capa'!$A$1:$Q$500,8,0)),VLOOKUP($C97,'pp port max capa'!$A$1:$Q$500,8,0),0)</f>
        <v>5.1239454176344079</v>
      </c>
      <c r="BF97" s="24">
        <f>IF(ISNUMBER(VLOOKUP($C97,'pp port max capa'!$A$1:$Q$500,9,0)),VLOOKUP($C97,'pp port max capa'!$A$1:$Q$500,9,0),0)</f>
        <v>5.1239454176344079</v>
      </c>
      <c r="BG97" s="24">
        <f>IF(ISNUMBER(VLOOKUP($C97,'pp port max capa'!$A$1:$Q$500,10,0)),VLOOKUP($C97,'pp port max capa'!$A$1:$Q$500,10,0),0)</f>
        <v>5.1239454176344079</v>
      </c>
      <c r="BH97" s="24">
        <f>IF(ISNUMBER(VLOOKUP($C97,'pp port max capa'!$A$1:$Q$500,11,0)),VLOOKUP($C97,'pp port max capa'!$A$1:$Q$500,11,0),0)</f>
        <v>5.1239454176344079</v>
      </c>
      <c r="BI97" s="24">
        <f>IF(ISNUMBER(VLOOKUP($C97,'pp port max capa'!$A$1:$Q$500,12,0)),VLOOKUP($C97,'pp port max capa'!$A$1:$Q$500,12,0),0)</f>
        <v>5.1239454176344079</v>
      </c>
      <c r="BJ97" s="24">
        <f>IF(ISNUMBER(VLOOKUP($C97,'pp port max capa'!$A$1:$Q$500,13,0)),VLOOKUP($C97,'pp port max capa'!$A$1:$Q$500,13,0),0)</f>
        <v>5.1239454176344079</v>
      </c>
      <c r="BK97" s="24">
        <f>IF(ISNUMBER(VLOOKUP($C97,'pp port max capa'!$A$1:$Q$500,14,0)),VLOOKUP($C97,'pp port max capa'!$A$1:$Q$500,14,0),0)</f>
        <v>5.1239454176344079</v>
      </c>
      <c r="BL97" s="24">
        <f>IF(ISNUMBER(VLOOKUP($C97,'pp port max capa'!$A$1:$Q$500,15,0)),VLOOKUP($C97,'pp port max capa'!$A$1:$Q$500,15,0),0)</f>
        <v>5.1239454176344079</v>
      </c>
      <c r="BM97" s="24">
        <f>IF(ISNUMBER(VLOOKUP($C97,'pp port max capa'!$A$1:$Q$500,16,0)),VLOOKUP($C97,'pp port max capa'!$A$1:$Q$500,16,0),0)</f>
        <v>5.1239454176344079</v>
      </c>
      <c r="BN97" s="24">
        <f>IF(ISNUMBER(VLOOKUP($C97,'pp port max capa'!$A$1:$Q$500,17,0)),VLOOKUP($C97,'pp port max capa'!$A$1:$Q$500,17,0),0)</f>
        <v>5.1239454176344079</v>
      </c>
      <c r="BO97" s="22">
        <f>IF(ISNUMBER(VLOOKUP($C97,'stpl port max capa'!$A$1:$Q$500,2,0)),VLOOKUP($C97,'stpl port max capa'!$A$1:$Q$500,2,0),0)</f>
        <v>0</v>
      </c>
      <c r="BP97" s="22">
        <f>IF(ISNUMBER(VLOOKUP($C97,'stpl port max capa'!$A$1:$Q$500,3,0)),VLOOKUP($C97,'stpl port max capa'!$A$1:$Q$500,3,0),0)</f>
        <v>0</v>
      </c>
      <c r="BQ97" s="22">
        <f>IF(ISNUMBER(VLOOKUP($C97,'stpl port max capa'!$A$1:$Q$500,4,0)),VLOOKUP($C97,'stpl port max capa'!$A$1:$Q$500,4,0),0)</f>
        <v>0</v>
      </c>
      <c r="BR97" s="22">
        <f>IF(ISNUMBER(VLOOKUP($C97,'stpl port max capa'!$A$1:$Q$500,5,0)),VLOOKUP($C97,'stpl port max capa'!$A$1:$Q$500,5,0),0)</f>
        <v>0</v>
      </c>
      <c r="BS97" s="22">
        <f>IF(ISNUMBER(VLOOKUP($C97,'stpl port max capa'!$A$1:$Q$500,6,0)),VLOOKUP($C97,'stpl port max capa'!$A$1:$Q$500,6,0),0)</f>
        <v>0</v>
      </c>
      <c r="BT97" s="22">
        <f>IF(ISNUMBER(VLOOKUP($C97,'stpl port max capa'!$A$1:$Q$500,7,0)),VLOOKUP($C97,'stpl port max capa'!$A$1:$Q$500,7,0),0)</f>
        <v>0</v>
      </c>
      <c r="BU97" s="22">
        <f>IF(ISNUMBER(VLOOKUP($C97,'stpl port max capa'!$A$1:$Q$500,8,0)),VLOOKUP($C97,'stpl port max capa'!$A$1:$Q$500,8,0),0)</f>
        <v>0</v>
      </c>
      <c r="BV97" s="22">
        <f>IF(ISNUMBER(VLOOKUP($C97,'stpl port max capa'!$A$1:$Q$500,9,0)),VLOOKUP($C97,'stpl port max capa'!$A$1:$Q$500,9,0),0)</f>
        <v>0</v>
      </c>
      <c r="BW97" s="22">
        <f>IF(ISNUMBER(VLOOKUP($C97,'stpl port max capa'!$A$1:$Q$500,10,0)),VLOOKUP($C97,'stpl port max capa'!$A$1:$Q$500,10,0),0)</f>
        <v>0</v>
      </c>
      <c r="BX97" s="22">
        <f>IF(ISNUMBER(VLOOKUP($C97,'stpl port max capa'!$A$1:$Q$500,11,0)),VLOOKUP($C97,'stpl port max capa'!$A$1:$Q$500,11,0),0)</f>
        <v>0</v>
      </c>
      <c r="BY97" s="22">
        <f>IF(ISNUMBER(VLOOKUP($C97,'stpl port max capa'!$A$1:$Q$500,12,0)),VLOOKUP($C97,'stpl port max capa'!$A$1:$Q$500,12,0),0)</f>
        <v>0</v>
      </c>
      <c r="BZ97" s="22">
        <f>IF(ISNUMBER(VLOOKUP($C97,'stpl port max capa'!$A$1:$Q$500,13,0)),VLOOKUP($C97,'stpl port max capa'!$A$1:$Q$500,13,0),0)</f>
        <v>0</v>
      </c>
      <c r="CA97" s="22">
        <f>IF(ISNUMBER(VLOOKUP($C97,'stpl port max capa'!$A$1:$Q$500,14,0)),VLOOKUP($C97,'stpl port max capa'!$A$1:$Q$500,14,0),0)</f>
        <v>0</v>
      </c>
      <c r="CB97" s="22">
        <f>IF(ISNUMBER(VLOOKUP($C97,'stpl port max capa'!$A$1:$Q$500,15,0)),VLOOKUP($C97,'stpl port max capa'!$A$1:$Q$500,15,0),0)</f>
        <v>0</v>
      </c>
      <c r="CC97" s="22">
        <f>IF(ISNUMBER(VLOOKUP($C97,'stpl port max capa'!$A$1:$Q$500,16,0)),VLOOKUP($C97,'stpl port max capa'!$A$1:$Q$500,16,0),0)</f>
        <v>0</v>
      </c>
      <c r="CD97" s="22">
        <f>IF(ISNUMBER(VLOOKUP($C97,'stpl port max capa'!$A$1:$Q$500,17,0)),VLOOKUP($C97,'stpl port max capa'!$A$1:$Q$500,17,0),0)</f>
        <v>0</v>
      </c>
    </row>
    <row r="98" spans="1:82" customFormat="1">
      <c r="A98">
        <v>99</v>
      </c>
      <c r="B98" t="s">
        <v>295</v>
      </c>
      <c r="C98" t="s">
        <v>296</v>
      </c>
      <c r="D98" s="15"/>
      <c r="E98" s="15">
        <f t="shared" si="20"/>
        <v>0</v>
      </c>
      <c r="F98" s="16" t="s">
        <v>2988</v>
      </c>
      <c r="G98" t="s">
        <v>973</v>
      </c>
      <c r="H98" t="s">
        <v>975</v>
      </c>
      <c r="I98" t="e">
        <v>#N/A</v>
      </c>
      <c r="J98" t="s">
        <v>297</v>
      </c>
      <c r="K98" s="1">
        <v>31.947721634268799</v>
      </c>
      <c r="L98" s="1">
        <v>120.189570649779</v>
      </c>
      <c r="M98" s="1" t="str">
        <f>VLOOKUP($F98,'[1]capi for highway network'!$D$1:$L$36,3,0)</f>
        <v>capi Jiangsu</v>
      </c>
      <c r="N98" s="1">
        <f>VLOOKUP($F98,'[1]capi for highway network'!$D$1:$L$36,7,0)</f>
        <v>32.060254999999998</v>
      </c>
      <c r="O98" s="1">
        <f>VLOOKUP($F98,'[1]capi for highway network'!$D$1:$L$36,8,0)</f>
        <v>118.79687699999999</v>
      </c>
      <c r="P98" s="13">
        <f t="shared" si="21"/>
        <v>0</v>
      </c>
      <c r="Q98" s="13">
        <f t="shared" si="22"/>
        <v>0</v>
      </c>
      <c r="R98" s="13">
        <f t="shared" si="23"/>
        <v>0</v>
      </c>
      <c r="S98" s="13">
        <f t="shared" si="24"/>
        <v>0</v>
      </c>
      <c r="T98" s="13">
        <f t="shared" si="25"/>
        <v>0.61995999999999996</v>
      </c>
      <c r="U98" s="13">
        <f t="shared" si="26"/>
        <v>2.5274640000000002</v>
      </c>
      <c r="V98" s="13">
        <f t="shared" si="27"/>
        <v>2.5274640000000002</v>
      </c>
      <c r="W98" s="13">
        <f t="shared" si="28"/>
        <v>2.5274640000000002</v>
      </c>
      <c r="X98" s="13">
        <f t="shared" si="29"/>
        <v>2.5274640000000002</v>
      </c>
      <c r="Y98" s="13">
        <f t="shared" si="30"/>
        <v>2.5274640000000002</v>
      </c>
      <c r="Z98" s="13">
        <f t="shared" si="31"/>
        <v>2.5274640000000002</v>
      </c>
      <c r="AA98" s="13">
        <f t="shared" si="32"/>
        <v>2.5274640000000002</v>
      </c>
      <c r="AB98" s="13">
        <f t="shared" si="33"/>
        <v>2.5274640000000002</v>
      </c>
      <c r="AC98" s="13">
        <f t="shared" si="34"/>
        <v>2.5274640000000002</v>
      </c>
      <c r="AD98" s="13">
        <f t="shared" si="35"/>
        <v>2.5274640000000002</v>
      </c>
      <c r="AE98" s="13">
        <f t="shared" si="36"/>
        <v>2.5274640000000002</v>
      </c>
      <c r="AF98">
        <f t="shared" si="19"/>
        <v>1</v>
      </c>
      <c r="AI98" s="26">
        <f>IF(ISNUMBER(VLOOKUP($B98,'kpler max capa'!$A$1:$Q$263,2,0)),VLOOKUP($B98,'kpler max capa'!$A$1:$Q$263,2,0),0)</f>
        <v>0</v>
      </c>
      <c r="AJ98" s="26">
        <f>IF(ISNUMBER(VLOOKUP($B98,'kpler max capa'!$A$1:$Q$263,3,0)),VLOOKUP($B98,'kpler max capa'!$A$1:$Q$263,3,0),0)</f>
        <v>0</v>
      </c>
      <c r="AK98" s="26">
        <f>IF(ISNUMBER(VLOOKUP($B98,'kpler max capa'!$A$1:$Q$263,4,0)),VLOOKUP($B98,'kpler max capa'!$A$1:$Q$263,4,0),0)</f>
        <v>0</v>
      </c>
      <c r="AL98" s="26">
        <f>IF(ISNUMBER(VLOOKUP($B98,'kpler max capa'!$A$1:$Q$263,5,0)),VLOOKUP($B98,'kpler max capa'!$A$1:$Q$263,5,0),0)</f>
        <v>0</v>
      </c>
      <c r="AM98" s="26">
        <f>IF(ISNUMBER(VLOOKUP($B98,'kpler max capa'!$A$1:$Q$263,6,0)),VLOOKUP($B98,'kpler max capa'!$A$1:$Q$263,6,0),0)</f>
        <v>0.61995999999999996</v>
      </c>
      <c r="AN98" s="26">
        <f>IF(ISNUMBER(VLOOKUP($B98,'kpler max capa'!$A$1:$Q$263,7,0)),VLOOKUP($B98,'kpler max capa'!$A$1:$Q$263,7,0),0)</f>
        <v>2.5274640000000002</v>
      </c>
      <c r="AO98" s="26">
        <f>IF(ISNUMBER(VLOOKUP($B98,'kpler max capa'!$A$1:$Q$263,8,0)),VLOOKUP($B98,'kpler max capa'!$A$1:$Q$263,8,0),0)</f>
        <v>2.5274640000000002</v>
      </c>
      <c r="AP98" s="26">
        <f>IF(ISNUMBER(VLOOKUP($B98,'kpler max capa'!$A$1:$Q$263,8,0)),VLOOKUP($B98,'kpler max capa'!$A$1:$Q$263,9,0),0)</f>
        <v>2.5274640000000002</v>
      </c>
      <c r="AQ98" s="26">
        <f>IF(ISNUMBER(VLOOKUP($B98,'kpler max capa'!$A$1:$Q$263,8,0)),VLOOKUP($B98,'kpler max capa'!$A$1:$Q$263,10,0),0)</f>
        <v>2.5274640000000002</v>
      </c>
      <c r="AR98" s="26">
        <f>IF(ISNUMBER(VLOOKUP($B98,'kpler max capa'!$A$1:$Q$263,8,0)),VLOOKUP($B98,'kpler max capa'!$A$1:$Q$263,11,0),0)</f>
        <v>2.5274640000000002</v>
      </c>
      <c r="AS98" s="26">
        <f>IF(ISNUMBER(VLOOKUP($B98,'kpler max capa'!$A$1:$Q$263,9,0)),VLOOKUP($B98,'kpler max capa'!$A$1:$Q$263,12,0),0)</f>
        <v>2.5274640000000002</v>
      </c>
      <c r="AT98" s="26">
        <f>IF(ISNUMBER(VLOOKUP($B98,'kpler max capa'!$A$1:$Q$263,9,0)),VLOOKUP($B98,'kpler max capa'!$A$1:$Q$263,13,0),0)</f>
        <v>2.5274640000000002</v>
      </c>
      <c r="AU98" s="26">
        <f>IF(ISNUMBER(VLOOKUP($B98,'kpler max capa'!$A$1:$Q$263,9,0)),VLOOKUP($B98,'kpler max capa'!$A$1:$Q$263,14,0),0)</f>
        <v>2.5274640000000002</v>
      </c>
      <c r="AV98" s="26">
        <f>IF(ISNUMBER(VLOOKUP($B98,'kpler max capa'!$A$1:$Q$263,9,0)),VLOOKUP($B98,'kpler max capa'!$A$1:$Q$263,15,0),0)</f>
        <v>2.5274640000000002</v>
      </c>
      <c r="AW98" s="26">
        <f>IF(ISNUMBER(VLOOKUP($B98,'kpler max capa'!$A$1:$Q$263,9,0)),VLOOKUP($B98,'kpler max capa'!$A$1:$Q$263,16,0),0)</f>
        <v>2.5274640000000002</v>
      </c>
      <c r="AX98" s="26">
        <f>IF(ISNUMBER(VLOOKUP($B98,'kpler max capa'!$A$1:$Q$263,10,0)),VLOOKUP($B98,'kpler max capa'!$A$1:$Q$263,17,0),0)</f>
        <v>2.5274640000000002</v>
      </c>
      <c r="AY98" s="24">
        <f>IF(ISNUMBER(VLOOKUP($C98,'pp port max capa'!$A$1:$Q$500,2,0)),VLOOKUP($C98,'pp port max capa'!$A$1:$Q$500,2,0),0)</f>
        <v>0</v>
      </c>
      <c r="AZ98" s="24">
        <f>IF(ISNUMBER(VLOOKUP($C98,'pp port max capa'!$A$1:$Q$500,3,0)),VLOOKUP($C98,'pp port max capa'!$A$1:$Q$500,3,0),0)</f>
        <v>0</v>
      </c>
      <c r="BA98" s="24">
        <f>IF(ISNUMBER(VLOOKUP($C98,'pp port max capa'!$A$1:$Q$500,4,0)),VLOOKUP($C98,'pp port max capa'!$A$1:$Q$500,4,0),0)</f>
        <v>0</v>
      </c>
      <c r="BB98" s="24">
        <f>IF(ISNUMBER(VLOOKUP($C98,'pp port max capa'!$A$1:$Q$500,5,0)),VLOOKUP($C98,'pp port max capa'!$A$1:$Q$500,5,0),0)</f>
        <v>0</v>
      </c>
      <c r="BC98" s="24">
        <f>IF(ISNUMBER(VLOOKUP($C98,'pp port max capa'!$A$1:$Q$500,6,0)),VLOOKUP($C98,'pp port max capa'!$A$1:$Q$500,6,0),0)</f>
        <v>0</v>
      </c>
      <c r="BD98" s="24">
        <f>IF(ISNUMBER(VLOOKUP($C98,'pp port max capa'!$A$1:$Q$500,7,0)),VLOOKUP($C98,'pp port max capa'!$A$1:$Q$500,7,0),0)</f>
        <v>0</v>
      </c>
      <c r="BE98" s="24">
        <f>IF(ISNUMBER(VLOOKUP($C98,'pp port max capa'!$A$1:$Q$500,8,0)),VLOOKUP($C98,'pp port max capa'!$A$1:$Q$500,8,0),0)</f>
        <v>0</v>
      </c>
      <c r="BF98" s="24">
        <f>IF(ISNUMBER(VLOOKUP($C98,'pp port max capa'!$A$1:$Q$500,9,0)),VLOOKUP($C98,'pp port max capa'!$A$1:$Q$500,9,0),0)</f>
        <v>0</v>
      </c>
      <c r="BG98" s="24">
        <f>IF(ISNUMBER(VLOOKUP($C98,'pp port max capa'!$A$1:$Q$500,10,0)),VLOOKUP($C98,'pp port max capa'!$A$1:$Q$500,10,0),0)</f>
        <v>0</v>
      </c>
      <c r="BH98" s="24">
        <f>IF(ISNUMBER(VLOOKUP($C98,'pp port max capa'!$A$1:$Q$500,11,0)),VLOOKUP($C98,'pp port max capa'!$A$1:$Q$500,11,0),0)</f>
        <v>0</v>
      </c>
      <c r="BI98" s="24">
        <f>IF(ISNUMBER(VLOOKUP($C98,'pp port max capa'!$A$1:$Q$500,12,0)),VLOOKUP($C98,'pp port max capa'!$A$1:$Q$500,12,0),0)</f>
        <v>0</v>
      </c>
      <c r="BJ98" s="24">
        <f>IF(ISNUMBER(VLOOKUP($C98,'pp port max capa'!$A$1:$Q$500,13,0)),VLOOKUP($C98,'pp port max capa'!$A$1:$Q$500,13,0),0)</f>
        <v>0</v>
      </c>
      <c r="BK98" s="24">
        <f>IF(ISNUMBER(VLOOKUP($C98,'pp port max capa'!$A$1:$Q$500,14,0)),VLOOKUP($C98,'pp port max capa'!$A$1:$Q$500,14,0),0)</f>
        <v>0</v>
      </c>
      <c r="BL98" s="24">
        <f>IF(ISNUMBER(VLOOKUP($C98,'pp port max capa'!$A$1:$Q$500,15,0)),VLOOKUP($C98,'pp port max capa'!$A$1:$Q$500,15,0),0)</f>
        <v>0</v>
      </c>
      <c r="BM98" s="24">
        <f>IF(ISNUMBER(VLOOKUP($C98,'pp port max capa'!$A$1:$Q$500,16,0)),VLOOKUP($C98,'pp port max capa'!$A$1:$Q$500,16,0),0)</f>
        <v>0</v>
      </c>
      <c r="BN98" s="24">
        <f>IF(ISNUMBER(VLOOKUP($C98,'pp port max capa'!$A$1:$Q$500,17,0)),VLOOKUP($C98,'pp port max capa'!$A$1:$Q$500,17,0),0)</f>
        <v>0</v>
      </c>
      <c r="BO98" s="22">
        <f>IF(ISNUMBER(VLOOKUP($C98,'stpl port max capa'!$A$1:$Q$500,2,0)),VLOOKUP($C98,'stpl port max capa'!$A$1:$Q$500,2,0),0)</f>
        <v>0</v>
      </c>
      <c r="BP98" s="22">
        <f>IF(ISNUMBER(VLOOKUP($C98,'stpl port max capa'!$A$1:$Q$500,3,0)),VLOOKUP($C98,'stpl port max capa'!$A$1:$Q$500,3,0),0)</f>
        <v>0</v>
      </c>
      <c r="BQ98" s="22">
        <f>IF(ISNUMBER(VLOOKUP($C98,'stpl port max capa'!$A$1:$Q$500,4,0)),VLOOKUP($C98,'stpl port max capa'!$A$1:$Q$500,4,0),0)</f>
        <v>0</v>
      </c>
      <c r="BR98" s="22">
        <f>IF(ISNUMBER(VLOOKUP($C98,'stpl port max capa'!$A$1:$Q$500,5,0)),VLOOKUP($C98,'stpl port max capa'!$A$1:$Q$500,5,0),0)</f>
        <v>0</v>
      </c>
      <c r="BS98" s="22">
        <f>IF(ISNUMBER(VLOOKUP($C98,'stpl port max capa'!$A$1:$Q$500,6,0)),VLOOKUP($C98,'stpl port max capa'!$A$1:$Q$500,6,0),0)</f>
        <v>0</v>
      </c>
      <c r="BT98" s="22">
        <f>IF(ISNUMBER(VLOOKUP($C98,'stpl port max capa'!$A$1:$Q$500,7,0)),VLOOKUP($C98,'stpl port max capa'!$A$1:$Q$500,7,0),0)</f>
        <v>0</v>
      </c>
      <c r="BU98" s="22">
        <f>IF(ISNUMBER(VLOOKUP($C98,'stpl port max capa'!$A$1:$Q$500,8,0)),VLOOKUP($C98,'stpl port max capa'!$A$1:$Q$500,8,0),0)</f>
        <v>0</v>
      </c>
      <c r="BV98" s="22">
        <f>IF(ISNUMBER(VLOOKUP($C98,'stpl port max capa'!$A$1:$Q$500,9,0)),VLOOKUP($C98,'stpl port max capa'!$A$1:$Q$500,9,0),0)</f>
        <v>0</v>
      </c>
      <c r="BW98" s="22">
        <f>IF(ISNUMBER(VLOOKUP($C98,'stpl port max capa'!$A$1:$Q$500,10,0)),VLOOKUP($C98,'stpl port max capa'!$A$1:$Q$500,10,0),0)</f>
        <v>0</v>
      </c>
      <c r="BX98" s="22">
        <f>IF(ISNUMBER(VLOOKUP($C98,'stpl port max capa'!$A$1:$Q$500,11,0)),VLOOKUP($C98,'stpl port max capa'!$A$1:$Q$500,11,0),0)</f>
        <v>0</v>
      </c>
      <c r="BY98" s="22">
        <f>IF(ISNUMBER(VLOOKUP($C98,'stpl port max capa'!$A$1:$Q$500,12,0)),VLOOKUP($C98,'stpl port max capa'!$A$1:$Q$500,12,0),0)</f>
        <v>0</v>
      </c>
      <c r="BZ98" s="22">
        <f>IF(ISNUMBER(VLOOKUP($C98,'stpl port max capa'!$A$1:$Q$500,13,0)),VLOOKUP($C98,'stpl port max capa'!$A$1:$Q$500,13,0),0)</f>
        <v>0</v>
      </c>
      <c r="CA98" s="22">
        <f>IF(ISNUMBER(VLOOKUP($C98,'stpl port max capa'!$A$1:$Q$500,14,0)),VLOOKUP($C98,'stpl port max capa'!$A$1:$Q$500,14,0),0)</f>
        <v>0</v>
      </c>
      <c r="CB98" s="22">
        <f>IF(ISNUMBER(VLOOKUP($C98,'stpl port max capa'!$A$1:$Q$500,15,0)),VLOOKUP($C98,'stpl port max capa'!$A$1:$Q$500,15,0),0)</f>
        <v>0</v>
      </c>
      <c r="CC98" s="22">
        <f>IF(ISNUMBER(VLOOKUP($C98,'stpl port max capa'!$A$1:$Q$500,16,0)),VLOOKUP($C98,'stpl port max capa'!$A$1:$Q$500,16,0),0)</f>
        <v>0</v>
      </c>
      <c r="CD98" s="22">
        <f>IF(ISNUMBER(VLOOKUP($C98,'stpl port max capa'!$A$1:$Q$500,17,0)),VLOOKUP($C98,'stpl port max capa'!$A$1:$Q$500,17,0),0)</f>
        <v>0</v>
      </c>
    </row>
    <row r="99" spans="1:82" customFormat="1">
      <c r="A99">
        <v>100</v>
      </c>
      <c r="B99" t="s">
        <v>298</v>
      </c>
      <c r="C99" t="s">
        <v>299</v>
      </c>
      <c r="D99" s="15"/>
      <c r="E99" s="15">
        <f t="shared" si="20"/>
        <v>0</v>
      </c>
      <c r="F99" s="16" t="s">
        <v>2988</v>
      </c>
      <c r="G99" t="s">
        <v>972</v>
      </c>
      <c r="H99" t="s">
        <v>975</v>
      </c>
      <c r="I99" t="e">
        <v>#N/A</v>
      </c>
      <c r="J99" t="s">
        <v>300</v>
      </c>
      <c r="K99" s="1">
        <v>31.835951143774601</v>
      </c>
      <c r="L99" s="1">
        <v>120.83755118638599</v>
      </c>
      <c r="M99" s="1" t="str">
        <f>VLOOKUP($F99,'[1]capi for highway network'!$D$1:$L$36,3,0)</f>
        <v>capi Jiangsu</v>
      </c>
      <c r="N99" s="1">
        <f>VLOOKUP($F99,'[1]capi for highway network'!$D$1:$L$36,7,0)</f>
        <v>32.060254999999998</v>
      </c>
      <c r="O99" s="1">
        <f>VLOOKUP($F99,'[1]capi for highway network'!$D$1:$L$36,8,0)</f>
        <v>118.79687699999999</v>
      </c>
      <c r="P99" s="13">
        <f t="shared" si="21"/>
        <v>0.38567200000000001</v>
      </c>
      <c r="Q99" s="13">
        <f t="shared" si="22"/>
        <v>0.38567200000000001</v>
      </c>
      <c r="R99" s="13">
        <f t="shared" si="23"/>
        <v>0.38567200000000001</v>
      </c>
      <c r="S99" s="13">
        <f t="shared" si="24"/>
        <v>0.38567200000000001</v>
      </c>
      <c r="T99" s="13">
        <f t="shared" si="25"/>
        <v>0.38567200000000001</v>
      </c>
      <c r="U99" s="13">
        <f t="shared" si="26"/>
        <v>0.45752799999999999</v>
      </c>
      <c r="V99" s="13">
        <f t="shared" si="27"/>
        <v>0.45752799999999999</v>
      </c>
      <c r="W99" s="13">
        <f t="shared" si="28"/>
        <v>0.45752799999999999</v>
      </c>
      <c r="X99" s="13">
        <f t="shared" si="29"/>
        <v>0.45752799999999999</v>
      </c>
      <c r="Y99" s="13">
        <f t="shared" si="30"/>
        <v>0.45752799999999999</v>
      </c>
      <c r="Z99" s="13">
        <f t="shared" si="31"/>
        <v>0.45752799999999999</v>
      </c>
      <c r="AA99" s="13">
        <f t="shared" si="32"/>
        <v>0.45752799999999999</v>
      </c>
      <c r="AB99" s="13">
        <f t="shared" si="33"/>
        <v>0.45752799999999999</v>
      </c>
      <c r="AC99" s="13">
        <f t="shared" si="34"/>
        <v>0.45752799999999999</v>
      </c>
      <c r="AD99" s="13">
        <f t="shared" si="35"/>
        <v>0.45752799999999999</v>
      </c>
      <c r="AE99" s="13">
        <f t="shared" si="36"/>
        <v>0.45752799999999999</v>
      </c>
      <c r="AF99">
        <f t="shared" si="19"/>
        <v>1</v>
      </c>
      <c r="AI99" s="26">
        <f>IF(ISNUMBER(VLOOKUP($B99,'kpler max capa'!$A$1:$Q$263,2,0)),VLOOKUP($B99,'kpler max capa'!$A$1:$Q$263,2,0),0)</f>
        <v>0.38567200000000001</v>
      </c>
      <c r="AJ99" s="26">
        <f>IF(ISNUMBER(VLOOKUP($B99,'kpler max capa'!$A$1:$Q$263,3,0)),VLOOKUP($B99,'kpler max capa'!$A$1:$Q$263,3,0),0)</f>
        <v>0.38567200000000001</v>
      </c>
      <c r="AK99" s="26">
        <f>IF(ISNUMBER(VLOOKUP($B99,'kpler max capa'!$A$1:$Q$263,4,0)),VLOOKUP($B99,'kpler max capa'!$A$1:$Q$263,4,0),0)</f>
        <v>0.38567200000000001</v>
      </c>
      <c r="AL99" s="26">
        <f>IF(ISNUMBER(VLOOKUP($B99,'kpler max capa'!$A$1:$Q$263,5,0)),VLOOKUP($B99,'kpler max capa'!$A$1:$Q$263,5,0),0)</f>
        <v>0.38567200000000001</v>
      </c>
      <c r="AM99" s="26">
        <f>IF(ISNUMBER(VLOOKUP($B99,'kpler max capa'!$A$1:$Q$263,6,0)),VLOOKUP($B99,'kpler max capa'!$A$1:$Q$263,6,0),0)</f>
        <v>0.38567200000000001</v>
      </c>
      <c r="AN99" s="26">
        <f>IF(ISNUMBER(VLOOKUP($B99,'kpler max capa'!$A$1:$Q$263,7,0)),VLOOKUP($B99,'kpler max capa'!$A$1:$Q$263,7,0),0)</f>
        <v>0.45752799999999999</v>
      </c>
      <c r="AO99" s="26">
        <f>IF(ISNUMBER(VLOOKUP($B99,'kpler max capa'!$A$1:$Q$263,8,0)),VLOOKUP($B99,'kpler max capa'!$A$1:$Q$263,8,0),0)</f>
        <v>0.45752799999999999</v>
      </c>
      <c r="AP99" s="26">
        <f>IF(ISNUMBER(VLOOKUP($B99,'kpler max capa'!$A$1:$Q$263,8,0)),VLOOKUP($B99,'kpler max capa'!$A$1:$Q$263,9,0),0)</f>
        <v>0.45752799999999999</v>
      </c>
      <c r="AQ99" s="26">
        <f>IF(ISNUMBER(VLOOKUP($B99,'kpler max capa'!$A$1:$Q$263,8,0)),VLOOKUP($B99,'kpler max capa'!$A$1:$Q$263,10,0),0)</f>
        <v>0.45752799999999999</v>
      </c>
      <c r="AR99" s="26">
        <f>IF(ISNUMBER(VLOOKUP($B99,'kpler max capa'!$A$1:$Q$263,8,0)),VLOOKUP($B99,'kpler max capa'!$A$1:$Q$263,11,0),0)</f>
        <v>0.45752799999999999</v>
      </c>
      <c r="AS99" s="26">
        <f>IF(ISNUMBER(VLOOKUP($B99,'kpler max capa'!$A$1:$Q$263,9,0)),VLOOKUP($B99,'kpler max capa'!$A$1:$Q$263,12,0),0)</f>
        <v>0.45752799999999999</v>
      </c>
      <c r="AT99" s="26">
        <f>IF(ISNUMBER(VLOOKUP($B99,'kpler max capa'!$A$1:$Q$263,9,0)),VLOOKUP($B99,'kpler max capa'!$A$1:$Q$263,13,0),0)</f>
        <v>0.45752799999999999</v>
      </c>
      <c r="AU99" s="26">
        <f>IF(ISNUMBER(VLOOKUP($B99,'kpler max capa'!$A$1:$Q$263,9,0)),VLOOKUP($B99,'kpler max capa'!$A$1:$Q$263,14,0),0)</f>
        <v>0.45752799999999999</v>
      </c>
      <c r="AV99" s="26">
        <f>IF(ISNUMBER(VLOOKUP($B99,'kpler max capa'!$A$1:$Q$263,9,0)),VLOOKUP($B99,'kpler max capa'!$A$1:$Q$263,15,0),0)</f>
        <v>0.45752799999999999</v>
      </c>
      <c r="AW99" s="26">
        <f>IF(ISNUMBER(VLOOKUP($B99,'kpler max capa'!$A$1:$Q$263,9,0)),VLOOKUP($B99,'kpler max capa'!$A$1:$Q$263,16,0),0)</f>
        <v>0.45752799999999999</v>
      </c>
      <c r="AX99" s="26">
        <f>IF(ISNUMBER(VLOOKUP($B99,'kpler max capa'!$A$1:$Q$263,10,0)),VLOOKUP($B99,'kpler max capa'!$A$1:$Q$263,17,0),0)</f>
        <v>0.45752799999999999</v>
      </c>
      <c r="AY99" s="24">
        <f>IF(ISNUMBER(VLOOKUP($C99,'pp port max capa'!$A$1:$Q$500,2,0)),VLOOKUP($C99,'pp port max capa'!$A$1:$Q$500,2,0),0)</f>
        <v>0</v>
      </c>
      <c r="AZ99" s="24">
        <f>IF(ISNUMBER(VLOOKUP($C99,'pp port max capa'!$A$1:$Q$500,3,0)),VLOOKUP($C99,'pp port max capa'!$A$1:$Q$500,3,0),0)</f>
        <v>0</v>
      </c>
      <c r="BA99" s="24">
        <f>IF(ISNUMBER(VLOOKUP($C99,'pp port max capa'!$A$1:$Q$500,4,0)),VLOOKUP($C99,'pp port max capa'!$A$1:$Q$500,4,0),0)</f>
        <v>0</v>
      </c>
      <c r="BB99" s="24">
        <f>IF(ISNUMBER(VLOOKUP($C99,'pp port max capa'!$A$1:$Q$500,5,0)),VLOOKUP($C99,'pp port max capa'!$A$1:$Q$500,5,0),0)</f>
        <v>0</v>
      </c>
      <c r="BC99" s="24">
        <f>IF(ISNUMBER(VLOOKUP($C99,'pp port max capa'!$A$1:$Q$500,6,0)),VLOOKUP($C99,'pp port max capa'!$A$1:$Q$500,6,0),0)</f>
        <v>0</v>
      </c>
      <c r="BD99" s="24">
        <f>IF(ISNUMBER(VLOOKUP($C99,'pp port max capa'!$A$1:$Q$500,7,0)),VLOOKUP($C99,'pp port max capa'!$A$1:$Q$500,7,0),0)</f>
        <v>0</v>
      </c>
      <c r="BE99" s="24">
        <f>IF(ISNUMBER(VLOOKUP($C99,'pp port max capa'!$A$1:$Q$500,8,0)),VLOOKUP($C99,'pp port max capa'!$A$1:$Q$500,8,0),0)</f>
        <v>0</v>
      </c>
      <c r="BF99" s="24">
        <f>IF(ISNUMBER(VLOOKUP($C99,'pp port max capa'!$A$1:$Q$500,9,0)),VLOOKUP($C99,'pp port max capa'!$A$1:$Q$500,9,0),0)</f>
        <v>0</v>
      </c>
      <c r="BG99" s="24">
        <f>IF(ISNUMBER(VLOOKUP($C99,'pp port max capa'!$A$1:$Q$500,10,0)),VLOOKUP($C99,'pp port max capa'!$A$1:$Q$500,10,0),0)</f>
        <v>0</v>
      </c>
      <c r="BH99" s="24">
        <f>IF(ISNUMBER(VLOOKUP($C99,'pp port max capa'!$A$1:$Q$500,11,0)),VLOOKUP($C99,'pp port max capa'!$A$1:$Q$500,11,0),0)</f>
        <v>0</v>
      </c>
      <c r="BI99" s="24">
        <f>IF(ISNUMBER(VLOOKUP($C99,'pp port max capa'!$A$1:$Q$500,12,0)),VLOOKUP($C99,'pp port max capa'!$A$1:$Q$500,12,0),0)</f>
        <v>0</v>
      </c>
      <c r="BJ99" s="24">
        <f>IF(ISNUMBER(VLOOKUP($C99,'pp port max capa'!$A$1:$Q$500,13,0)),VLOOKUP($C99,'pp port max capa'!$A$1:$Q$500,13,0),0)</f>
        <v>0</v>
      </c>
      <c r="BK99" s="24">
        <f>IF(ISNUMBER(VLOOKUP($C99,'pp port max capa'!$A$1:$Q$500,14,0)),VLOOKUP($C99,'pp port max capa'!$A$1:$Q$500,14,0),0)</f>
        <v>0</v>
      </c>
      <c r="BL99" s="24">
        <f>IF(ISNUMBER(VLOOKUP($C99,'pp port max capa'!$A$1:$Q$500,15,0)),VLOOKUP($C99,'pp port max capa'!$A$1:$Q$500,15,0),0)</f>
        <v>0</v>
      </c>
      <c r="BM99" s="24">
        <f>IF(ISNUMBER(VLOOKUP($C99,'pp port max capa'!$A$1:$Q$500,16,0)),VLOOKUP($C99,'pp port max capa'!$A$1:$Q$500,16,0),0)</f>
        <v>0</v>
      </c>
      <c r="BN99" s="24">
        <f>IF(ISNUMBER(VLOOKUP($C99,'pp port max capa'!$A$1:$Q$500,17,0)),VLOOKUP($C99,'pp port max capa'!$A$1:$Q$500,17,0),0)</f>
        <v>0</v>
      </c>
      <c r="BO99" s="22">
        <f>IF(ISNUMBER(VLOOKUP($C99,'stpl port max capa'!$A$1:$Q$500,2,0)),VLOOKUP($C99,'stpl port max capa'!$A$1:$Q$500,2,0),0)</f>
        <v>0</v>
      </c>
      <c r="BP99" s="22">
        <f>IF(ISNUMBER(VLOOKUP($C99,'stpl port max capa'!$A$1:$Q$500,3,0)),VLOOKUP($C99,'stpl port max capa'!$A$1:$Q$500,3,0),0)</f>
        <v>0</v>
      </c>
      <c r="BQ99" s="22">
        <f>IF(ISNUMBER(VLOOKUP($C99,'stpl port max capa'!$A$1:$Q$500,4,0)),VLOOKUP($C99,'stpl port max capa'!$A$1:$Q$500,4,0),0)</f>
        <v>0</v>
      </c>
      <c r="BR99" s="22">
        <f>IF(ISNUMBER(VLOOKUP($C99,'stpl port max capa'!$A$1:$Q$500,5,0)),VLOOKUP($C99,'stpl port max capa'!$A$1:$Q$500,5,0),0)</f>
        <v>0</v>
      </c>
      <c r="BS99" s="22">
        <f>IF(ISNUMBER(VLOOKUP($C99,'stpl port max capa'!$A$1:$Q$500,6,0)),VLOOKUP($C99,'stpl port max capa'!$A$1:$Q$500,6,0),0)</f>
        <v>0</v>
      </c>
      <c r="BT99" s="22">
        <f>IF(ISNUMBER(VLOOKUP($C99,'stpl port max capa'!$A$1:$Q$500,7,0)),VLOOKUP($C99,'stpl port max capa'!$A$1:$Q$500,7,0),0)</f>
        <v>0</v>
      </c>
      <c r="BU99" s="22">
        <f>IF(ISNUMBER(VLOOKUP($C99,'stpl port max capa'!$A$1:$Q$500,8,0)),VLOOKUP($C99,'stpl port max capa'!$A$1:$Q$500,8,0),0)</f>
        <v>0</v>
      </c>
      <c r="BV99" s="22">
        <f>IF(ISNUMBER(VLOOKUP($C99,'stpl port max capa'!$A$1:$Q$500,9,0)),VLOOKUP($C99,'stpl port max capa'!$A$1:$Q$500,9,0),0)</f>
        <v>0</v>
      </c>
      <c r="BW99" s="22">
        <f>IF(ISNUMBER(VLOOKUP($C99,'stpl port max capa'!$A$1:$Q$500,10,0)),VLOOKUP($C99,'stpl port max capa'!$A$1:$Q$500,10,0),0)</f>
        <v>0</v>
      </c>
      <c r="BX99" s="22">
        <f>IF(ISNUMBER(VLOOKUP($C99,'stpl port max capa'!$A$1:$Q$500,11,0)),VLOOKUP($C99,'stpl port max capa'!$A$1:$Q$500,11,0),0)</f>
        <v>0</v>
      </c>
      <c r="BY99" s="22">
        <f>IF(ISNUMBER(VLOOKUP($C99,'stpl port max capa'!$A$1:$Q$500,12,0)),VLOOKUP($C99,'stpl port max capa'!$A$1:$Q$500,12,0),0)</f>
        <v>0</v>
      </c>
      <c r="BZ99" s="22">
        <f>IF(ISNUMBER(VLOOKUP($C99,'stpl port max capa'!$A$1:$Q$500,13,0)),VLOOKUP($C99,'stpl port max capa'!$A$1:$Q$500,13,0),0)</f>
        <v>0</v>
      </c>
      <c r="CA99" s="22">
        <f>IF(ISNUMBER(VLOOKUP($C99,'stpl port max capa'!$A$1:$Q$500,14,0)),VLOOKUP($C99,'stpl port max capa'!$A$1:$Q$500,14,0),0)</f>
        <v>0</v>
      </c>
      <c r="CB99" s="22">
        <f>IF(ISNUMBER(VLOOKUP($C99,'stpl port max capa'!$A$1:$Q$500,15,0)),VLOOKUP($C99,'stpl port max capa'!$A$1:$Q$500,15,0),0)</f>
        <v>0</v>
      </c>
      <c r="CC99" s="22">
        <f>IF(ISNUMBER(VLOOKUP($C99,'stpl port max capa'!$A$1:$Q$500,16,0)),VLOOKUP($C99,'stpl port max capa'!$A$1:$Q$500,16,0),0)</f>
        <v>0</v>
      </c>
      <c r="CD99" s="22">
        <f>IF(ISNUMBER(VLOOKUP($C99,'stpl port max capa'!$A$1:$Q$500,17,0)),VLOOKUP($C99,'stpl port max capa'!$A$1:$Q$500,17,0),0)</f>
        <v>0</v>
      </c>
    </row>
    <row r="100" spans="1:82" customFormat="1">
      <c r="A100">
        <v>101</v>
      </c>
      <c r="B100" t="s">
        <v>301</v>
      </c>
      <c r="C100" t="s">
        <v>302</v>
      </c>
      <c r="D100" s="15" t="s">
        <v>1242</v>
      </c>
      <c r="E100" s="15">
        <f t="shared" si="20"/>
        <v>1</v>
      </c>
      <c r="F100" s="16" t="s">
        <v>2977</v>
      </c>
      <c r="G100" t="s">
        <v>972</v>
      </c>
      <c r="H100" t="s">
        <v>975</v>
      </c>
      <c r="I100" t="s">
        <v>2944</v>
      </c>
      <c r="J100" t="s">
        <v>303</v>
      </c>
      <c r="K100" s="1">
        <v>32.029672555535001</v>
      </c>
      <c r="L100" s="1">
        <v>120.77034832101501</v>
      </c>
      <c r="M100" s="1" t="str">
        <f>VLOOKUP($F100,'[1]capi for highway network'!$D$1:$L$36,3,0)</f>
        <v>capi Jiangsu</v>
      </c>
      <c r="N100" s="1">
        <f>VLOOKUP($F100,'[1]capi for highway network'!$D$1:$L$36,7,0)</f>
        <v>32.060254999999998</v>
      </c>
      <c r="O100" s="1">
        <f>VLOOKUP($F100,'[1]capi for highway network'!$D$1:$L$36,8,0)</f>
        <v>118.79687699999999</v>
      </c>
      <c r="P100" s="13">
        <f t="shared" si="21"/>
        <v>15.360611761076701</v>
      </c>
      <c r="Q100" s="13">
        <f t="shared" si="22"/>
        <v>15.360611761076701</v>
      </c>
      <c r="R100" s="13">
        <f t="shared" si="23"/>
        <v>15.360611761076701</v>
      </c>
      <c r="S100" s="13">
        <f t="shared" si="24"/>
        <v>15.360611761076701</v>
      </c>
      <c r="T100" s="13">
        <f t="shared" si="25"/>
        <v>13.420103263889605</v>
      </c>
      <c r="U100" s="13">
        <f t="shared" si="26"/>
        <v>11.479594766702508</v>
      </c>
      <c r="V100" s="13">
        <f t="shared" si="27"/>
        <v>11.479594766702508</v>
      </c>
      <c r="W100" s="13">
        <f t="shared" si="28"/>
        <v>11.479594766702508</v>
      </c>
      <c r="X100" s="13">
        <f t="shared" si="29"/>
        <v>11.479594766702508</v>
      </c>
      <c r="Y100" s="13">
        <f t="shared" si="30"/>
        <v>11.479594766702508</v>
      </c>
      <c r="Z100" s="13">
        <f t="shared" si="31"/>
        <v>11.479594766702508</v>
      </c>
      <c r="AA100" s="13">
        <f t="shared" si="32"/>
        <v>11.479594766702508</v>
      </c>
      <c r="AB100" s="13">
        <f t="shared" si="33"/>
        <v>11.479594766702508</v>
      </c>
      <c r="AC100" s="13">
        <f t="shared" si="34"/>
        <v>11.479594766702508</v>
      </c>
      <c r="AD100" s="13">
        <f t="shared" si="35"/>
        <v>7.7635536630824369</v>
      </c>
      <c r="AE100" s="13">
        <f t="shared" si="36"/>
        <v>7.7635536630824369</v>
      </c>
      <c r="AF100">
        <f t="shared" si="19"/>
        <v>1</v>
      </c>
      <c r="AI100" s="26">
        <f>IF(ISNUMBER(VLOOKUP($B100,'kpler max capa'!$A$1:$Q$263,2,0)),VLOOKUP($B100,'kpler max capa'!$A$1:$Q$263,2,0),0)</f>
        <v>5.0461919999999996</v>
      </c>
      <c r="AJ100" s="26">
        <f>IF(ISNUMBER(VLOOKUP($B100,'kpler max capa'!$A$1:$Q$263,3,0)),VLOOKUP($B100,'kpler max capa'!$A$1:$Q$263,3,0),0)</f>
        <v>5.0461919999999996</v>
      </c>
      <c r="AK100" s="26">
        <f>IF(ISNUMBER(VLOOKUP($B100,'kpler max capa'!$A$1:$Q$263,4,0)),VLOOKUP($B100,'kpler max capa'!$A$1:$Q$263,4,0),0)</f>
        <v>5.0461919999999996</v>
      </c>
      <c r="AL100" s="26">
        <f>IF(ISNUMBER(VLOOKUP($B100,'kpler max capa'!$A$1:$Q$263,5,0)),VLOOKUP($B100,'kpler max capa'!$A$1:$Q$263,5,0),0)</f>
        <v>5.3788799999999997</v>
      </c>
      <c r="AM100" s="26">
        <f>IF(ISNUMBER(VLOOKUP($B100,'kpler max capa'!$A$1:$Q$263,6,0)),VLOOKUP($B100,'kpler max capa'!$A$1:$Q$263,6,0),0)</f>
        <v>5.3788799999999997</v>
      </c>
      <c r="AN100" s="26">
        <f>IF(ISNUMBER(VLOOKUP($B100,'kpler max capa'!$A$1:$Q$263,7,0)),VLOOKUP($B100,'kpler max capa'!$A$1:$Q$263,7,0),0)</f>
        <v>5.5236320000000001</v>
      </c>
      <c r="AO100" s="26">
        <f>IF(ISNUMBER(VLOOKUP($B100,'kpler max capa'!$A$1:$Q$263,8,0)),VLOOKUP($B100,'kpler max capa'!$A$1:$Q$263,8,0),0)</f>
        <v>5.5236320000000001</v>
      </c>
      <c r="AP100" s="26">
        <f>IF(ISNUMBER(VLOOKUP($B100,'kpler max capa'!$A$1:$Q$263,8,0)),VLOOKUP($B100,'kpler max capa'!$A$1:$Q$263,9,0),0)</f>
        <v>5.5236320000000001</v>
      </c>
      <c r="AQ100" s="26">
        <f>IF(ISNUMBER(VLOOKUP($B100,'kpler max capa'!$A$1:$Q$263,8,0)),VLOOKUP($B100,'kpler max capa'!$A$1:$Q$263,10,0),0)</f>
        <v>5.5236320000000001</v>
      </c>
      <c r="AR100" s="26">
        <f>IF(ISNUMBER(VLOOKUP($B100,'kpler max capa'!$A$1:$Q$263,8,0)),VLOOKUP($B100,'kpler max capa'!$A$1:$Q$263,11,0),0)</f>
        <v>5.5236320000000001</v>
      </c>
      <c r="AS100" s="26">
        <f>IF(ISNUMBER(VLOOKUP($B100,'kpler max capa'!$A$1:$Q$263,9,0)),VLOOKUP($B100,'kpler max capa'!$A$1:$Q$263,12,0),0)</f>
        <v>5.5236320000000001</v>
      </c>
      <c r="AT100" s="26">
        <f>IF(ISNUMBER(VLOOKUP($B100,'kpler max capa'!$A$1:$Q$263,9,0)),VLOOKUP($B100,'kpler max capa'!$A$1:$Q$263,13,0),0)</f>
        <v>5.5236320000000001</v>
      </c>
      <c r="AU100" s="26">
        <f>IF(ISNUMBER(VLOOKUP($B100,'kpler max capa'!$A$1:$Q$263,9,0)),VLOOKUP($B100,'kpler max capa'!$A$1:$Q$263,14,0),0)</f>
        <v>5.5236320000000001</v>
      </c>
      <c r="AV100" s="26">
        <f>IF(ISNUMBER(VLOOKUP($B100,'kpler max capa'!$A$1:$Q$263,9,0)),VLOOKUP($B100,'kpler max capa'!$A$1:$Q$263,15,0),0)</f>
        <v>5.5236320000000001</v>
      </c>
      <c r="AW100" s="26">
        <f>IF(ISNUMBER(VLOOKUP($B100,'kpler max capa'!$A$1:$Q$263,9,0)),VLOOKUP($B100,'kpler max capa'!$A$1:$Q$263,16,0),0)</f>
        <v>5.5236320000000001</v>
      </c>
      <c r="AX100" s="26">
        <f>IF(ISNUMBER(VLOOKUP($B100,'kpler max capa'!$A$1:$Q$263,10,0)),VLOOKUP($B100,'kpler max capa'!$A$1:$Q$263,17,0),0)</f>
        <v>5.5236320000000001</v>
      </c>
      <c r="AY100" s="24">
        <f>IF(ISNUMBER(VLOOKUP($C100,'pp port max capa'!$A$1:$Q$500,2,0)),VLOOKUP($C100,'pp port max capa'!$A$1:$Q$500,2,0),0)</f>
        <v>15.360611761076701</v>
      </c>
      <c r="AZ100" s="24">
        <f>IF(ISNUMBER(VLOOKUP($C100,'pp port max capa'!$A$1:$Q$500,3,0)),VLOOKUP($C100,'pp port max capa'!$A$1:$Q$500,3,0),0)</f>
        <v>15.360611761076701</v>
      </c>
      <c r="BA100" s="24">
        <f>IF(ISNUMBER(VLOOKUP($C100,'pp port max capa'!$A$1:$Q$500,4,0)),VLOOKUP($C100,'pp port max capa'!$A$1:$Q$500,4,0),0)</f>
        <v>15.360611761076701</v>
      </c>
      <c r="BB100" s="24">
        <f>IF(ISNUMBER(VLOOKUP($C100,'pp port max capa'!$A$1:$Q$500,5,0)),VLOOKUP($C100,'pp port max capa'!$A$1:$Q$500,5,0),0)</f>
        <v>15.360611761076701</v>
      </c>
      <c r="BC100" s="24">
        <f>IF(ISNUMBER(VLOOKUP($C100,'pp port max capa'!$A$1:$Q$500,6,0)),VLOOKUP($C100,'pp port max capa'!$A$1:$Q$500,6,0),0)</f>
        <v>13.420103263889605</v>
      </c>
      <c r="BD100" s="24">
        <f>IF(ISNUMBER(VLOOKUP($C100,'pp port max capa'!$A$1:$Q$500,7,0)),VLOOKUP($C100,'pp port max capa'!$A$1:$Q$500,7,0),0)</f>
        <v>11.479594766702508</v>
      </c>
      <c r="BE100" s="24">
        <f>IF(ISNUMBER(VLOOKUP($C100,'pp port max capa'!$A$1:$Q$500,8,0)),VLOOKUP($C100,'pp port max capa'!$A$1:$Q$500,8,0),0)</f>
        <v>11.479594766702508</v>
      </c>
      <c r="BF100" s="24">
        <f>IF(ISNUMBER(VLOOKUP($C100,'pp port max capa'!$A$1:$Q$500,9,0)),VLOOKUP($C100,'pp port max capa'!$A$1:$Q$500,9,0),0)</f>
        <v>11.479594766702508</v>
      </c>
      <c r="BG100" s="24">
        <f>IF(ISNUMBER(VLOOKUP($C100,'pp port max capa'!$A$1:$Q$500,10,0)),VLOOKUP($C100,'pp port max capa'!$A$1:$Q$500,10,0),0)</f>
        <v>11.479594766702508</v>
      </c>
      <c r="BH100" s="24">
        <f>IF(ISNUMBER(VLOOKUP($C100,'pp port max capa'!$A$1:$Q$500,11,0)),VLOOKUP($C100,'pp port max capa'!$A$1:$Q$500,11,0),0)</f>
        <v>11.479594766702508</v>
      </c>
      <c r="BI100" s="24">
        <f>IF(ISNUMBER(VLOOKUP($C100,'pp port max capa'!$A$1:$Q$500,12,0)),VLOOKUP($C100,'pp port max capa'!$A$1:$Q$500,12,0),0)</f>
        <v>11.479594766702508</v>
      </c>
      <c r="BJ100" s="24">
        <f>IF(ISNUMBER(VLOOKUP($C100,'pp port max capa'!$A$1:$Q$500,13,0)),VLOOKUP($C100,'pp port max capa'!$A$1:$Q$500,13,0),0)</f>
        <v>11.479594766702508</v>
      </c>
      <c r="BK100" s="24">
        <f>IF(ISNUMBER(VLOOKUP($C100,'pp port max capa'!$A$1:$Q$500,14,0)),VLOOKUP($C100,'pp port max capa'!$A$1:$Q$500,14,0),0)</f>
        <v>11.479594766702508</v>
      </c>
      <c r="BL100" s="24">
        <f>IF(ISNUMBER(VLOOKUP($C100,'pp port max capa'!$A$1:$Q$500,15,0)),VLOOKUP($C100,'pp port max capa'!$A$1:$Q$500,15,0),0)</f>
        <v>11.479594766702508</v>
      </c>
      <c r="BM100" s="24">
        <f>IF(ISNUMBER(VLOOKUP($C100,'pp port max capa'!$A$1:$Q$500,16,0)),VLOOKUP($C100,'pp port max capa'!$A$1:$Q$500,16,0),0)</f>
        <v>7.7635536630824369</v>
      </c>
      <c r="BN100" s="24">
        <f>IF(ISNUMBER(VLOOKUP($C100,'pp port max capa'!$A$1:$Q$500,17,0)),VLOOKUP($C100,'pp port max capa'!$A$1:$Q$500,17,0),0)</f>
        <v>7.7635536630824369</v>
      </c>
      <c r="BO100" s="22">
        <f>IF(ISNUMBER(VLOOKUP($C100,'stpl port max capa'!$A$1:$Q$500,2,0)),VLOOKUP($C100,'stpl port max capa'!$A$1:$Q$500,2,0),0)</f>
        <v>0</v>
      </c>
      <c r="BP100" s="22">
        <f>IF(ISNUMBER(VLOOKUP($C100,'stpl port max capa'!$A$1:$Q$500,3,0)),VLOOKUP($C100,'stpl port max capa'!$A$1:$Q$500,3,0),0)</f>
        <v>0</v>
      </c>
      <c r="BQ100" s="22">
        <f>IF(ISNUMBER(VLOOKUP($C100,'stpl port max capa'!$A$1:$Q$500,4,0)),VLOOKUP($C100,'stpl port max capa'!$A$1:$Q$500,4,0),0)</f>
        <v>0</v>
      </c>
      <c r="BR100" s="22">
        <f>IF(ISNUMBER(VLOOKUP($C100,'stpl port max capa'!$A$1:$Q$500,5,0)),VLOOKUP($C100,'stpl port max capa'!$A$1:$Q$500,5,0),0)</f>
        <v>0</v>
      </c>
      <c r="BS100" s="22">
        <f>IF(ISNUMBER(VLOOKUP($C100,'stpl port max capa'!$A$1:$Q$500,6,0)),VLOOKUP($C100,'stpl port max capa'!$A$1:$Q$500,6,0),0)</f>
        <v>0</v>
      </c>
      <c r="BT100" s="22">
        <f>IF(ISNUMBER(VLOOKUP($C100,'stpl port max capa'!$A$1:$Q$500,7,0)),VLOOKUP($C100,'stpl port max capa'!$A$1:$Q$500,7,0),0)</f>
        <v>0</v>
      </c>
      <c r="BU100" s="22">
        <f>IF(ISNUMBER(VLOOKUP($C100,'stpl port max capa'!$A$1:$Q$500,8,0)),VLOOKUP($C100,'stpl port max capa'!$A$1:$Q$500,8,0),0)</f>
        <v>0</v>
      </c>
      <c r="BV100" s="22">
        <f>IF(ISNUMBER(VLOOKUP($C100,'stpl port max capa'!$A$1:$Q$500,9,0)),VLOOKUP($C100,'stpl port max capa'!$A$1:$Q$500,9,0),0)</f>
        <v>0</v>
      </c>
      <c r="BW100" s="22">
        <f>IF(ISNUMBER(VLOOKUP($C100,'stpl port max capa'!$A$1:$Q$500,10,0)),VLOOKUP($C100,'stpl port max capa'!$A$1:$Q$500,10,0),0)</f>
        <v>0</v>
      </c>
      <c r="BX100" s="22">
        <f>IF(ISNUMBER(VLOOKUP($C100,'stpl port max capa'!$A$1:$Q$500,11,0)),VLOOKUP($C100,'stpl port max capa'!$A$1:$Q$500,11,0),0)</f>
        <v>0</v>
      </c>
      <c r="BY100" s="22">
        <f>IF(ISNUMBER(VLOOKUP($C100,'stpl port max capa'!$A$1:$Q$500,12,0)),VLOOKUP($C100,'stpl port max capa'!$A$1:$Q$500,12,0),0)</f>
        <v>0</v>
      </c>
      <c r="BZ100" s="22">
        <f>IF(ISNUMBER(VLOOKUP($C100,'stpl port max capa'!$A$1:$Q$500,13,0)),VLOOKUP($C100,'stpl port max capa'!$A$1:$Q$500,13,0),0)</f>
        <v>0</v>
      </c>
      <c r="CA100" s="22">
        <f>IF(ISNUMBER(VLOOKUP($C100,'stpl port max capa'!$A$1:$Q$500,14,0)),VLOOKUP($C100,'stpl port max capa'!$A$1:$Q$500,14,0),0)</f>
        <v>0</v>
      </c>
      <c r="CB100" s="22">
        <f>IF(ISNUMBER(VLOOKUP($C100,'stpl port max capa'!$A$1:$Q$500,15,0)),VLOOKUP($C100,'stpl port max capa'!$A$1:$Q$500,15,0),0)</f>
        <v>0</v>
      </c>
      <c r="CC100" s="22">
        <f>IF(ISNUMBER(VLOOKUP($C100,'stpl port max capa'!$A$1:$Q$500,16,0)),VLOOKUP($C100,'stpl port max capa'!$A$1:$Q$500,16,0),0)</f>
        <v>0</v>
      </c>
      <c r="CD100" s="22">
        <f>IF(ISNUMBER(VLOOKUP($C100,'stpl port max capa'!$A$1:$Q$500,17,0)),VLOOKUP($C100,'stpl port max capa'!$A$1:$Q$500,17,0),0)</f>
        <v>0</v>
      </c>
    </row>
    <row r="101" spans="1:82" customFormat="1">
      <c r="A101">
        <v>102</v>
      </c>
      <c r="B101" t="s">
        <v>304</v>
      </c>
      <c r="C101" t="s">
        <v>305</v>
      </c>
      <c r="D101" s="15" t="s">
        <v>1243</v>
      </c>
      <c r="E101" s="15">
        <f t="shared" si="20"/>
        <v>1</v>
      </c>
      <c r="F101" s="16" t="s">
        <v>2977</v>
      </c>
      <c r="G101" t="s">
        <v>972</v>
      </c>
      <c r="H101" t="s">
        <v>975</v>
      </c>
      <c r="I101" t="s">
        <v>2943</v>
      </c>
      <c r="J101" t="s">
        <v>306</v>
      </c>
      <c r="K101" s="1">
        <v>33.815522842577202</v>
      </c>
      <c r="L101" s="1">
        <v>120.46230287030799</v>
      </c>
      <c r="M101" s="1" t="str">
        <f>VLOOKUP($F101,'[1]capi for highway network'!$D$1:$L$36,3,0)</f>
        <v>capi Jiangsu</v>
      </c>
      <c r="N101" s="1">
        <f>VLOOKUP($F101,'[1]capi for highway network'!$D$1:$L$36,7,0)</f>
        <v>32.060254999999998</v>
      </c>
      <c r="O101" s="1">
        <f>VLOOKUP($F101,'[1]capi for highway network'!$D$1:$L$36,8,0)</f>
        <v>118.79687699999999</v>
      </c>
      <c r="P101" s="13">
        <f t="shared" si="21"/>
        <v>5.1239454176344079</v>
      </c>
      <c r="Q101" s="13">
        <f t="shared" si="22"/>
        <v>5.1239454176344079</v>
      </c>
      <c r="R101" s="13">
        <f t="shared" si="23"/>
        <v>5.1239454176344079</v>
      </c>
      <c r="S101" s="13">
        <f t="shared" si="24"/>
        <v>5.1239454176344079</v>
      </c>
      <c r="T101" s="13">
        <f t="shared" si="25"/>
        <v>5.1239454176344079</v>
      </c>
      <c r="U101" s="13">
        <f t="shared" si="26"/>
        <v>5.1239454176344079</v>
      </c>
      <c r="V101" s="13">
        <f t="shared" si="27"/>
        <v>5.1239454176344079</v>
      </c>
      <c r="W101" s="13">
        <f t="shared" si="28"/>
        <v>5.1239454176344079</v>
      </c>
      <c r="X101" s="13">
        <f t="shared" si="29"/>
        <v>5.1239454176344079</v>
      </c>
      <c r="Y101" s="13">
        <f t="shared" si="30"/>
        <v>5.1239454176344079</v>
      </c>
      <c r="Z101" s="13">
        <f t="shared" si="31"/>
        <v>5.1239454176344079</v>
      </c>
      <c r="AA101" s="13">
        <f t="shared" si="32"/>
        <v>5.1239454176344079</v>
      </c>
      <c r="AB101" s="13">
        <f t="shared" si="33"/>
        <v>5.1239454176344079</v>
      </c>
      <c r="AC101" s="13">
        <f t="shared" si="34"/>
        <v>5.1239454176344079</v>
      </c>
      <c r="AD101" s="13">
        <f t="shared" si="35"/>
        <v>5.1239454176344079</v>
      </c>
      <c r="AE101" s="13">
        <f t="shared" si="36"/>
        <v>5.1239454176344079</v>
      </c>
      <c r="AF101">
        <f t="shared" si="19"/>
        <v>1</v>
      </c>
      <c r="AI101" s="26">
        <f>IF(ISNUMBER(VLOOKUP($B101,'kpler max capa'!$A$1:$Q$263,2,0)),VLOOKUP($B101,'kpler max capa'!$A$1:$Q$263,2,0),0)</f>
        <v>0</v>
      </c>
      <c r="AJ101" s="26">
        <f>IF(ISNUMBER(VLOOKUP($B101,'kpler max capa'!$A$1:$Q$263,3,0)),VLOOKUP($B101,'kpler max capa'!$A$1:$Q$263,3,0),0)</f>
        <v>0</v>
      </c>
      <c r="AK101" s="26">
        <f>IF(ISNUMBER(VLOOKUP($B101,'kpler max capa'!$A$1:$Q$263,4,0)),VLOOKUP($B101,'kpler max capa'!$A$1:$Q$263,4,0),0)</f>
        <v>0</v>
      </c>
      <c r="AL101" s="26">
        <f>IF(ISNUMBER(VLOOKUP($B101,'kpler max capa'!$A$1:$Q$263,5,0)),VLOOKUP($B101,'kpler max capa'!$A$1:$Q$263,5,0),0)</f>
        <v>0</v>
      </c>
      <c r="AM101" s="26">
        <f>IF(ISNUMBER(VLOOKUP($B101,'kpler max capa'!$A$1:$Q$263,6,0)),VLOOKUP($B101,'kpler max capa'!$A$1:$Q$263,6,0),0)</f>
        <v>0.46807599999999999</v>
      </c>
      <c r="AN101" s="26">
        <f>IF(ISNUMBER(VLOOKUP($B101,'kpler max capa'!$A$1:$Q$263,7,0)),VLOOKUP($B101,'kpler max capa'!$A$1:$Q$263,7,0),0)</f>
        <v>0.46807599999999999</v>
      </c>
      <c r="AO101" s="26">
        <f>IF(ISNUMBER(VLOOKUP($B101,'kpler max capa'!$A$1:$Q$263,8,0)),VLOOKUP($B101,'kpler max capa'!$A$1:$Q$263,8,0),0)</f>
        <v>0.46807599999999999</v>
      </c>
      <c r="AP101" s="26">
        <f>IF(ISNUMBER(VLOOKUP($B101,'kpler max capa'!$A$1:$Q$263,8,0)),VLOOKUP($B101,'kpler max capa'!$A$1:$Q$263,9,0),0)</f>
        <v>0.46807599999999999</v>
      </c>
      <c r="AQ101" s="26">
        <f>IF(ISNUMBER(VLOOKUP($B101,'kpler max capa'!$A$1:$Q$263,8,0)),VLOOKUP($B101,'kpler max capa'!$A$1:$Q$263,10,0),0)</f>
        <v>0.46807599999999999</v>
      </c>
      <c r="AR101" s="26">
        <f>IF(ISNUMBER(VLOOKUP($B101,'kpler max capa'!$A$1:$Q$263,8,0)),VLOOKUP($B101,'kpler max capa'!$A$1:$Q$263,11,0),0)</f>
        <v>0.46807599999999999</v>
      </c>
      <c r="AS101" s="26">
        <f>IF(ISNUMBER(VLOOKUP($B101,'kpler max capa'!$A$1:$Q$263,9,0)),VLOOKUP($B101,'kpler max capa'!$A$1:$Q$263,12,0),0)</f>
        <v>0.46807599999999999</v>
      </c>
      <c r="AT101" s="26">
        <f>IF(ISNUMBER(VLOOKUP($B101,'kpler max capa'!$A$1:$Q$263,9,0)),VLOOKUP($B101,'kpler max capa'!$A$1:$Q$263,13,0),0)</f>
        <v>0.46807599999999999</v>
      </c>
      <c r="AU101" s="26">
        <f>IF(ISNUMBER(VLOOKUP($B101,'kpler max capa'!$A$1:$Q$263,9,0)),VLOOKUP($B101,'kpler max capa'!$A$1:$Q$263,14,0),0)</f>
        <v>0.46807599999999999</v>
      </c>
      <c r="AV101" s="26">
        <f>IF(ISNUMBER(VLOOKUP($B101,'kpler max capa'!$A$1:$Q$263,9,0)),VLOOKUP($B101,'kpler max capa'!$A$1:$Q$263,15,0),0)</f>
        <v>0.46807599999999999</v>
      </c>
      <c r="AW101" s="26">
        <f>IF(ISNUMBER(VLOOKUP($B101,'kpler max capa'!$A$1:$Q$263,9,0)),VLOOKUP($B101,'kpler max capa'!$A$1:$Q$263,16,0),0)</f>
        <v>0.46807599999999999</v>
      </c>
      <c r="AX101" s="26">
        <f>IF(ISNUMBER(VLOOKUP($B101,'kpler max capa'!$A$1:$Q$263,10,0)),VLOOKUP($B101,'kpler max capa'!$A$1:$Q$263,17,0),0)</f>
        <v>0.46807599999999999</v>
      </c>
      <c r="AY101" s="24">
        <f>IF(ISNUMBER(VLOOKUP($C101,'pp port max capa'!$A$1:$Q$500,2,0)),VLOOKUP($C101,'pp port max capa'!$A$1:$Q$500,2,0),0)</f>
        <v>5.1239454176344079</v>
      </c>
      <c r="AZ101" s="24">
        <f>IF(ISNUMBER(VLOOKUP($C101,'pp port max capa'!$A$1:$Q$500,3,0)),VLOOKUP($C101,'pp port max capa'!$A$1:$Q$500,3,0),0)</f>
        <v>5.1239454176344079</v>
      </c>
      <c r="BA101" s="24">
        <f>IF(ISNUMBER(VLOOKUP($C101,'pp port max capa'!$A$1:$Q$500,4,0)),VLOOKUP($C101,'pp port max capa'!$A$1:$Q$500,4,0),0)</f>
        <v>5.1239454176344079</v>
      </c>
      <c r="BB101" s="24">
        <f>IF(ISNUMBER(VLOOKUP($C101,'pp port max capa'!$A$1:$Q$500,5,0)),VLOOKUP($C101,'pp port max capa'!$A$1:$Q$500,5,0),0)</f>
        <v>5.1239454176344079</v>
      </c>
      <c r="BC101" s="24">
        <f>IF(ISNUMBER(VLOOKUP($C101,'pp port max capa'!$A$1:$Q$500,6,0)),VLOOKUP($C101,'pp port max capa'!$A$1:$Q$500,6,0),0)</f>
        <v>5.1239454176344079</v>
      </c>
      <c r="BD101" s="24">
        <f>IF(ISNUMBER(VLOOKUP($C101,'pp port max capa'!$A$1:$Q$500,7,0)),VLOOKUP($C101,'pp port max capa'!$A$1:$Q$500,7,0),0)</f>
        <v>5.1239454176344079</v>
      </c>
      <c r="BE101" s="24">
        <f>IF(ISNUMBER(VLOOKUP($C101,'pp port max capa'!$A$1:$Q$500,8,0)),VLOOKUP($C101,'pp port max capa'!$A$1:$Q$500,8,0),0)</f>
        <v>5.1239454176344079</v>
      </c>
      <c r="BF101" s="24">
        <f>IF(ISNUMBER(VLOOKUP($C101,'pp port max capa'!$A$1:$Q$500,9,0)),VLOOKUP($C101,'pp port max capa'!$A$1:$Q$500,9,0),0)</f>
        <v>5.1239454176344079</v>
      </c>
      <c r="BG101" s="24">
        <f>IF(ISNUMBER(VLOOKUP($C101,'pp port max capa'!$A$1:$Q$500,10,0)),VLOOKUP($C101,'pp port max capa'!$A$1:$Q$500,10,0),0)</f>
        <v>5.1239454176344079</v>
      </c>
      <c r="BH101" s="24">
        <f>IF(ISNUMBER(VLOOKUP($C101,'pp port max capa'!$A$1:$Q$500,11,0)),VLOOKUP($C101,'pp port max capa'!$A$1:$Q$500,11,0),0)</f>
        <v>5.1239454176344079</v>
      </c>
      <c r="BI101" s="24">
        <f>IF(ISNUMBER(VLOOKUP($C101,'pp port max capa'!$A$1:$Q$500,12,0)),VLOOKUP($C101,'pp port max capa'!$A$1:$Q$500,12,0),0)</f>
        <v>5.1239454176344079</v>
      </c>
      <c r="BJ101" s="24">
        <f>IF(ISNUMBER(VLOOKUP($C101,'pp port max capa'!$A$1:$Q$500,13,0)),VLOOKUP($C101,'pp port max capa'!$A$1:$Q$500,13,0),0)</f>
        <v>5.1239454176344079</v>
      </c>
      <c r="BK101" s="24">
        <f>IF(ISNUMBER(VLOOKUP($C101,'pp port max capa'!$A$1:$Q$500,14,0)),VLOOKUP($C101,'pp port max capa'!$A$1:$Q$500,14,0),0)</f>
        <v>5.1239454176344079</v>
      </c>
      <c r="BL101" s="24">
        <f>IF(ISNUMBER(VLOOKUP($C101,'pp port max capa'!$A$1:$Q$500,15,0)),VLOOKUP($C101,'pp port max capa'!$A$1:$Q$500,15,0),0)</f>
        <v>5.1239454176344079</v>
      </c>
      <c r="BM101" s="24">
        <f>IF(ISNUMBER(VLOOKUP($C101,'pp port max capa'!$A$1:$Q$500,16,0)),VLOOKUP($C101,'pp port max capa'!$A$1:$Q$500,16,0),0)</f>
        <v>5.1239454176344079</v>
      </c>
      <c r="BN101" s="24">
        <f>IF(ISNUMBER(VLOOKUP($C101,'pp port max capa'!$A$1:$Q$500,17,0)),VLOOKUP($C101,'pp port max capa'!$A$1:$Q$500,17,0),0)</f>
        <v>5.1239454176344079</v>
      </c>
      <c r="BO101" s="22">
        <f>IF(ISNUMBER(VLOOKUP($C101,'stpl port max capa'!$A$1:$Q$500,2,0)),VLOOKUP($C101,'stpl port max capa'!$A$1:$Q$500,2,0),0)</f>
        <v>0</v>
      </c>
      <c r="BP101" s="22">
        <f>IF(ISNUMBER(VLOOKUP($C101,'stpl port max capa'!$A$1:$Q$500,3,0)),VLOOKUP($C101,'stpl port max capa'!$A$1:$Q$500,3,0),0)</f>
        <v>0</v>
      </c>
      <c r="BQ101" s="22">
        <f>IF(ISNUMBER(VLOOKUP($C101,'stpl port max capa'!$A$1:$Q$500,4,0)),VLOOKUP($C101,'stpl port max capa'!$A$1:$Q$500,4,0),0)</f>
        <v>0</v>
      </c>
      <c r="BR101" s="22">
        <f>IF(ISNUMBER(VLOOKUP($C101,'stpl port max capa'!$A$1:$Q$500,5,0)),VLOOKUP($C101,'stpl port max capa'!$A$1:$Q$500,5,0),0)</f>
        <v>0</v>
      </c>
      <c r="BS101" s="22">
        <f>IF(ISNUMBER(VLOOKUP($C101,'stpl port max capa'!$A$1:$Q$500,6,0)),VLOOKUP($C101,'stpl port max capa'!$A$1:$Q$500,6,0),0)</f>
        <v>0</v>
      </c>
      <c r="BT101" s="22">
        <f>IF(ISNUMBER(VLOOKUP($C101,'stpl port max capa'!$A$1:$Q$500,7,0)),VLOOKUP($C101,'stpl port max capa'!$A$1:$Q$500,7,0),0)</f>
        <v>0</v>
      </c>
      <c r="BU101" s="22">
        <f>IF(ISNUMBER(VLOOKUP($C101,'stpl port max capa'!$A$1:$Q$500,8,0)),VLOOKUP($C101,'stpl port max capa'!$A$1:$Q$500,8,0),0)</f>
        <v>0</v>
      </c>
      <c r="BV101" s="22">
        <f>IF(ISNUMBER(VLOOKUP($C101,'stpl port max capa'!$A$1:$Q$500,9,0)),VLOOKUP($C101,'stpl port max capa'!$A$1:$Q$500,9,0),0)</f>
        <v>0</v>
      </c>
      <c r="BW101" s="22">
        <f>IF(ISNUMBER(VLOOKUP($C101,'stpl port max capa'!$A$1:$Q$500,10,0)),VLOOKUP($C101,'stpl port max capa'!$A$1:$Q$500,10,0),0)</f>
        <v>0</v>
      </c>
      <c r="BX101" s="22">
        <f>IF(ISNUMBER(VLOOKUP($C101,'stpl port max capa'!$A$1:$Q$500,11,0)),VLOOKUP($C101,'stpl port max capa'!$A$1:$Q$500,11,0),0)</f>
        <v>0</v>
      </c>
      <c r="BY101" s="22">
        <f>IF(ISNUMBER(VLOOKUP($C101,'stpl port max capa'!$A$1:$Q$500,12,0)),VLOOKUP($C101,'stpl port max capa'!$A$1:$Q$500,12,0),0)</f>
        <v>0</v>
      </c>
      <c r="BZ101" s="22">
        <f>IF(ISNUMBER(VLOOKUP($C101,'stpl port max capa'!$A$1:$Q$500,13,0)),VLOOKUP($C101,'stpl port max capa'!$A$1:$Q$500,13,0),0)</f>
        <v>0</v>
      </c>
      <c r="CA101" s="22">
        <f>IF(ISNUMBER(VLOOKUP($C101,'stpl port max capa'!$A$1:$Q$500,14,0)),VLOOKUP($C101,'stpl port max capa'!$A$1:$Q$500,14,0),0)</f>
        <v>0</v>
      </c>
      <c r="CB101" s="22">
        <f>IF(ISNUMBER(VLOOKUP($C101,'stpl port max capa'!$A$1:$Q$500,15,0)),VLOOKUP($C101,'stpl port max capa'!$A$1:$Q$500,15,0),0)</f>
        <v>0</v>
      </c>
      <c r="CC101" s="22">
        <f>IF(ISNUMBER(VLOOKUP($C101,'stpl port max capa'!$A$1:$Q$500,16,0)),VLOOKUP($C101,'stpl port max capa'!$A$1:$Q$500,16,0),0)</f>
        <v>0</v>
      </c>
      <c r="CD101" s="22">
        <f>IF(ISNUMBER(VLOOKUP($C101,'stpl port max capa'!$A$1:$Q$500,17,0)),VLOOKUP($C101,'stpl port max capa'!$A$1:$Q$500,17,0),0)</f>
        <v>0</v>
      </c>
    </row>
    <row r="102" spans="1:82" customFormat="1">
      <c r="A102">
        <v>103</v>
      </c>
      <c r="B102" t="s">
        <v>307</v>
      </c>
      <c r="C102" t="s">
        <v>308</v>
      </c>
      <c r="D102" s="15" t="s">
        <v>1244</v>
      </c>
      <c r="E102" s="15">
        <f t="shared" si="20"/>
        <v>1</v>
      </c>
      <c r="F102" s="16" t="s">
        <v>2977</v>
      </c>
      <c r="G102" t="s">
        <v>973</v>
      </c>
      <c r="H102" t="s">
        <v>975</v>
      </c>
      <c r="I102" t="s">
        <v>2943</v>
      </c>
      <c r="J102" t="s">
        <v>309</v>
      </c>
      <c r="K102" s="1">
        <v>32.189236649259399</v>
      </c>
      <c r="L102" s="1">
        <v>119.27578986537</v>
      </c>
      <c r="M102" s="1" t="str">
        <f>VLOOKUP($F102,'[1]capi for highway network'!$D$1:$L$36,3,0)</f>
        <v>capi Jiangsu</v>
      </c>
      <c r="N102" s="1">
        <f>VLOOKUP($F102,'[1]capi for highway network'!$D$1:$L$36,7,0)</f>
        <v>32.060254999999998</v>
      </c>
      <c r="O102" s="1">
        <f>VLOOKUP($F102,'[1]capi for highway network'!$D$1:$L$36,8,0)</f>
        <v>118.79687699999999</v>
      </c>
      <c r="P102" s="13">
        <f t="shared" si="21"/>
        <v>8.5564206589354832</v>
      </c>
      <c r="Q102" s="13">
        <f t="shared" si="22"/>
        <v>8.5564206589354832</v>
      </c>
      <c r="R102" s="13">
        <f t="shared" si="23"/>
        <v>8.5564206589354832</v>
      </c>
      <c r="S102" s="13">
        <f t="shared" si="24"/>
        <v>8.5564206589354832</v>
      </c>
      <c r="T102" s="13">
        <f t="shared" si="25"/>
        <v>8.5564206589354832</v>
      </c>
      <c r="U102" s="13">
        <f t="shared" si="26"/>
        <v>8.5564206589354832</v>
      </c>
      <c r="V102" s="13">
        <f t="shared" si="27"/>
        <v>8.5564206589354832</v>
      </c>
      <c r="W102" s="13">
        <f t="shared" si="28"/>
        <v>8.5564206589354832</v>
      </c>
      <c r="X102" s="13">
        <f t="shared" si="29"/>
        <v>8.5564206589354832</v>
      </c>
      <c r="Y102" s="13">
        <f t="shared" si="30"/>
        <v>8.5564206589354832</v>
      </c>
      <c r="Z102" s="13">
        <f t="shared" si="31"/>
        <v>8.5564206589354832</v>
      </c>
      <c r="AA102" s="13">
        <f t="shared" si="32"/>
        <v>8.5564206589354832</v>
      </c>
      <c r="AB102" s="13">
        <f t="shared" si="33"/>
        <v>8.5564206589354832</v>
      </c>
      <c r="AC102" s="13">
        <f t="shared" si="34"/>
        <v>8.5564206589354832</v>
      </c>
      <c r="AD102" s="13">
        <f t="shared" si="35"/>
        <v>8.5564206589354832</v>
      </c>
      <c r="AE102" s="13">
        <f t="shared" si="36"/>
        <v>6.9556644912222216</v>
      </c>
      <c r="AF102">
        <f t="shared" si="19"/>
        <v>1</v>
      </c>
      <c r="AI102" s="26">
        <f>IF(ISNUMBER(VLOOKUP($B102,'kpler max capa'!$A$1:$Q$263,2,0)),VLOOKUP($B102,'kpler max capa'!$A$1:$Q$263,2,0),0)</f>
        <v>2.2863959999999999</v>
      </c>
      <c r="AJ102" s="26">
        <f>IF(ISNUMBER(VLOOKUP($B102,'kpler max capa'!$A$1:$Q$263,3,0)),VLOOKUP($B102,'kpler max capa'!$A$1:$Q$263,3,0),0)</f>
        <v>2.2863959999999999</v>
      </c>
      <c r="AK102" s="26">
        <f>IF(ISNUMBER(VLOOKUP($B102,'kpler max capa'!$A$1:$Q$263,4,0)),VLOOKUP($B102,'kpler max capa'!$A$1:$Q$263,4,0),0)</f>
        <v>2.2863959999999999</v>
      </c>
      <c r="AL102" s="26">
        <f>IF(ISNUMBER(VLOOKUP($B102,'kpler max capa'!$A$1:$Q$263,5,0)),VLOOKUP($B102,'kpler max capa'!$A$1:$Q$263,5,0),0)</f>
        <v>3.504972</v>
      </c>
      <c r="AM102" s="26">
        <f>IF(ISNUMBER(VLOOKUP($B102,'kpler max capa'!$A$1:$Q$263,6,0)),VLOOKUP($B102,'kpler max capa'!$A$1:$Q$263,6,0),0)</f>
        <v>4.7715120000000004</v>
      </c>
      <c r="AN102" s="26">
        <f>IF(ISNUMBER(VLOOKUP($B102,'kpler max capa'!$A$1:$Q$263,7,0)),VLOOKUP($B102,'kpler max capa'!$A$1:$Q$263,7,0),0)</f>
        <v>4.7715120000000004</v>
      </c>
      <c r="AO102" s="26">
        <f>IF(ISNUMBER(VLOOKUP($B102,'kpler max capa'!$A$1:$Q$263,8,0)),VLOOKUP($B102,'kpler max capa'!$A$1:$Q$263,8,0),0)</f>
        <v>4.7715120000000004</v>
      </c>
      <c r="AP102" s="26">
        <f>IF(ISNUMBER(VLOOKUP($B102,'kpler max capa'!$A$1:$Q$263,8,0)),VLOOKUP($B102,'kpler max capa'!$A$1:$Q$263,9,0),0)</f>
        <v>4.7715120000000004</v>
      </c>
      <c r="AQ102" s="26">
        <f>IF(ISNUMBER(VLOOKUP($B102,'kpler max capa'!$A$1:$Q$263,8,0)),VLOOKUP($B102,'kpler max capa'!$A$1:$Q$263,10,0),0)</f>
        <v>4.7715120000000004</v>
      </c>
      <c r="AR102" s="26">
        <f>IF(ISNUMBER(VLOOKUP($B102,'kpler max capa'!$A$1:$Q$263,8,0)),VLOOKUP($B102,'kpler max capa'!$A$1:$Q$263,11,0),0)</f>
        <v>4.7715120000000004</v>
      </c>
      <c r="AS102" s="26">
        <f>IF(ISNUMBER(VLOOKUP($B102,'kpler max capa'!$A$1:$Q$263,9,0)),VLOOKUP($B102,'kpler max capa'!$A$1:$Q$263,12,0),0)</f>
        <v>4.7715120000000004</v>
      </c>
      <c r="AT102" s="26">
        <f>IF(ISNUMBER(VLOOKUP($B102,'kpler max capa'!$A$1:$Q$263,9,0)),VLOOKUP($B102,'kpler max capa'!$A$1:$Q$263,13,0),0)</f>
        <v>4.7715120000000004</v>
      </c>
      <c r="AU102" s="26">
        <f>IF(ISNUMBER(VLOOKUP($B102,'kpler max capa'!$A$1:$Q$263,9,0)),VLOOKUP($B102,'kpler max capa'!$A$1:$Q$263,14,0),0)</f>
        <v>4.7715120000000004</v>
      </c>
      <c r="AV102" s="26">
        <f>IF(ISNUMBER(VLOOKUP($B102,'kpler max capa'!$A$1:$Q$263,9,0)),VLOOKUP($B102,'kpler max capa'!$A$1:$Q$263,15,0),0)</f>
        <v>4.7715120000000004</v>
      </c>
      <c r="AW102" s="26">
        <f>IF(ISNUMBER(VLOOKUP($B102,'kpler max capa'!$A$1:$Q$263,9,0)),VLOOKUP($B102,'kpler max capa'!$A$1:$Q$263,16,0),0)</f>
        <v>4.7715120000000004</v>
      </c>
      <c r="AX102" s="26">
        <f>IF(ISNUMBER(VLOOKUP($B102,'kpler max capa'!$A$1:$Q$263,10,0)),VLOOKUP($B102,'kpler max capa'!$A$1:$Q$263,17,0),0)</f>
        <v>4.7715120000000004</v>
      </c>
      <c r="AY102" s="24">
        <f>IF(ISNUMBER(VLOOKUP($C102,'pp port max capa'!$A$1:$Q$500,2,0)),VLOOKUP($C102,'pp port max capa'!$A$1:$Q$500,2,0),0)</f>
        <v>8.5564206589354832</v>
      </c>
      <c r="AZ102" s="24">
        <f>IF(ISNUMBER(VLOOKUP($C102,'pp port max capa'!$A$1:$Q$500,3,0)),VLOOKUP($C102,'pp port max capa'!$A$1:$Q$500,3,0),0)</f>
        <v>8.5564206589354832</v>
      </c>
      <c r="BA102" s="24">
        <f>IF(ISNUMBER(VLOOKUP($C102,'pp port max capa'!$A$1:$Q$500,4,0)),VLOOKUP($C102,'pp port max capa'!$A$1:$Q$500,4,0),0)</f>
        <v>8.5564206589354832</v>
      </c>
      <c r="BB102" s="24">
        <f>IF(ISNUMBER(VLOOKUP($C102,'pp port max capa'!$A$1:$Q$500,5,0)),VLOOKUP($C102,'pp port max capa'!$A$1:$Q$500,5,0),0)</f>
        <v>8.5564206589354832</v>
      </c>
      <c r="BC102" s="24">
        <f>IF(ISNUMBER(VLOOKUP($C102,'pp port max capa'!$A$1:$Q$500,6,0)),VLOOKUP($C102,'pp port max capa'!$A$1:$Q$500,6,0),0)</f>
        <v>8.5564206589354832</v>
      </c>
      <c r="BD102" s="24">
        <f>IF(ISNUMBER(VLOOKUP($C102,'pp port max capa'!$A$1:$Q$500,7,0)),VLOOKUP($C102,'pp port max capa'!$A$1:$Q$500,7,0),0)</f>
        <v>8.5564206589354832</v>
      </c>
      <c r="BE102" s="24">
        <f>IF(ISNUMBER(VLOOKUP($C102,'pp port max capa'!$A$1:$Q$500,8,0)),VLOOKUP($C102,'pp port max capa'!$A$1:$Q$500,8,0),0)</f>
        <v>8.5564206589354832</v>
      </c>
      <c r="BF102" s="24">
        <f>IF(ISNUMBER(VLOOKUP($C102,'pp port max capa'!$A$1:$Q$500,9,0)),VLOOKUP($C102,'pp port max capa'!$A$1:$Q$500,9,0),0)</f>
        <v>8.5564206589354832</v>
      </c>
      <c r="BG102" s="24">
        <f>IF(ISNUMBER(VLOOKUP($C102,'pp port max capa'!$A$1:$Q$500,10,0)),VLOOKUP($C102,'pp port max capa'!$A$1:$Q$500,10,0),0)</f>
        <v>8.5564206589354832</v>
      </c>
      <c r="BH102" s="24">
        <f>IF(ISNUMBER(VLOOKUP($C102,'pp port max capa'!$A$1:$Q$500,11,0)),VLOOKUP($C102,'pp port max capa'!$A$1:$Q$500,11,0),0)</f>
        <v>8.5564206589354832</v>
      </c>
      <c r="BI102" s="24">
        <f>IF(ISNUMBER(VLOOKUP($C102,'pp port max capa'!$A$1:$Q$500,12,0)),VLOOKUP($C102,'pp port max capa'!$A$1:$Q$500,12,0),0)</f>
        <v>8.5564206589354832</v>
      </c>
      <c r="BJ102" s="24">
        <f>IF(ISNUMBER(VLOOKUP($C102,'pp port max capa'!$A$1:$Q$500,13,0)),VLOOKUP($C102,'pp port max capa'!$A$1:$Q$500,13,0),0)</f>
        <v>8.5564206589354832</v>
      </c>
      <c r="BK102" s="24">
        <f>IF(ISNUMBER(VLOOKUP($C102,'pp port max capa'!$A$1:$Q$500,14,0)),VLOOKUP($C102,'pp port max capa'!$A$1:$Q$500,14,0),0)</f>
        <v>8.5564206589354832</v>
      </c>
      <c r="BL102" s="24">
        <f>IF(ISNUMBER(VLOOKUP($C102,'pp port max capa'!$A$1:$Q$500,15,0)),VLOOKUP($C102,'pp port max capa'!$A$1:$Q$500,15,0),0)</f>
        <v>8.5564206589354832</v>
      </c>
      <c r="BM102" s="24">
        <f>IF(ISNUMBER(VLOOKUP($C102,'pp port max capa'!$A$1:$Q$500,16,0)),VLOOKUP($C102,'pp port max capa'!$A$1:$Q$500,16,0),0)</f>
        <v>8.5564206589354832</v>
      </c>
      <c r="BN102" s="24">
        <f>IF(ISNUMBER(VLOOKUP($C102,'pp port max capa'!$A$1:$Q$500,17,0)),VLOOKUP($C102,'pp port max capa'!$A$1:$Q$500,17,0),0)</f>
        <v>6.9556644912222216</v>
      </c>
      <c r="BO102" s="22">
        <f>IF(ISNUMBER(VLOOKUP($C102,'stpl port max capa'!$A$1:$Q$500,2,0)),VLOOKUP($C102,'stpl port max capa'!$A$1:$Q$500,2,0),0)</f>
        <v>0</v>
      </c>
      <c r="BP102" s="22">
        <f>IF(ISNUMBER(VLOOKUP($C102,'stpl port max capa'!$A$1:$Q$500,3,0)),VLOOKUP($C102,'stpl port max capa'!$A$1:$Q$500,3,0),0)</f>
        <v>0</v>
      </c>
      <c r="BQ102" s="22">
        <f>IF(ISNUMBER(VLOOKUP($C102,'stpl port max capa'!$A$1:$Q$500,4,0)),VLOOKUP($C102,'stpl port max capa'!$A$1:$Q$500,4,0),0)</f>
        <v>0</v>
      </c>
      <c r="BR102" s="22">
        <f>IF(ISNUMBER(VLOOKUP($C102,'stpl port max capa'!$A$1:$Q$500,5,0)),VLOOKUP($C102,'stpl port max capa'!$A$1:$Q$500,5,0),0)</f>
        <v>0</v>
      </c>
      <c r="BS102" s="22">
        <f>IF(ISNUMBER(VLOOKUP($C102,'stpl port max capa'!$A$1:$Q$500,6,0)),VLOOKUP($C102,'stpl port max capa'!$A$1:$Q$500,6,0),0)</f>
        <v>0</v>
      </c>
      <c r="BT102" s="22">
        <f>IF(ISNUMBER(VLOOKUP($C102,'stpl port max capa'!$A$1:$Q$500,7,0)),VLOOKUP($C102,'stpl port max capa'!$A$1:$Q$500,7,0),0)</f>
        <v>0</v>
      </c>
      <c r="BU102" s="22">
        <f>IF(ISNUMBER(VLOOKUP($C102,'stpl port max capa'!$A$1:$Q$500,8,0)),VLOOKUP($C102,'stpl port max capa'!$A$1:$Q$500,8,0),0)</f>
        <v>0</v>
      </c>
      <c r="BV102" s="22">
        <f>IF(ISNUMBER(VLOOKUP($C102,'stpl port max capa'!$A$1:$Q$500,9,0)),VLOOKUP($C102,'stpl port max capa'!$A$1:$Q$500,9,0),0)</f>
        <v>0</v>
      </c>
      <c r="BW102" s="22">
        <f>IF(ISNUMBER(VLOOKUP($C102,'stpl port max capa'!$A$1:$Q$500,10,0)),VLOOKUP($C102,'stpl port max capa'!$A$1:$Q$500,10,0),0)</f>
        <v>0</v>
      </c>
      <c r="BX102" s="22">
        <f>IF(ISNUMBER(VLOOKUP($C102,'stpl port max capa'!$A$1:$Q$500,11,0)),VLOOKUP($C102,'stpl port max capa'!$A$1:$Q$500,11,0),0)</f>
        <v>0</v>
      </c>
      <c r="BY102" s="22">
        <f>IF(ISNUMBER(VLOOKUP($C102,'stpl port max capa'!$A$1:$Q$500,12,0)),VLOOKUP($C102,'stpl port max capa'!$A$1:$Q$500,12,0),0)</f>
        <v>0</v>
      </c>
      <c r="BZ102" s="22">
        <f>IF(ISNUMBER(VLOOKUP($C102,'stpl port max capa'!$A$1:$Q$500,13,0)),VLOOKUP($C102,'stpl port max capa'!$A$1:$Q$500,13,0),0)</f>
        <v>0</v>
      </c>
      <c r="CA102" s="22">
        <f>IF(ISNUMBER(VLOOKUP($C102,'stpl port max capa'!$A$1:$Q$500,14,0)),VLOOKUP($C102,'stpl port max capa'!$A$1:$Q$500,14,0),0)</f>
        <v>0</v>
      </c>
      <c r="CB102" s="22">
        <f>IF(ISNUMBER(VLOOKUP($C102,'stpl port max capa'!$A$1:$Q$500,15,0)),VLOOKUP($C102,'stpl port max capa'!$A$1:$Q$500,15,0),0)</f>
        <v>0</v>
      </c>
      <c r="CC102" s="22">
        <f>IF(ISNUMBER(VLOOKUP($C102,'stpl port max capa'!$A$1:$Q$500,16,0)),VLOOKUP($C102,'stpl port max capa'!$A$1:$Q$500,16,0),0)</f>
        <v>0</v>
      </c>
      <c r="CD102" s="22">
        <f>IF(ISNUMBER(VLOOKUP($C102,'stpl port max capa'!$A$1:$Q$500,17,0)),VLOOKUP($C102,'stpl port max capa'!$A$1:$Q$500,17,0),0)</f>
        <v>0</v>
      </c>
    </row>
    <row r="103" spans="1:82" customFormat="1">
      <c r="A103">
        <v>104</v>
      </c>
      <c r="B103" t="s">
        <v>310</v>
      </c>
      <c r="C103" t="s">
        <v>311</v>
      </c>
      <c r="D103" s="15" t="s">
        <v>1245</v>
      </c>
      <c r="E103" s="15">
        <f t="shared" si="20"/>
        <v>1</v>
      </c>
      <c r="F103" s="16" t="s">
        <v>2977</v>
      </c>
      <c r="G103" t="s">
        <v>973</v>
      </c>
      <c r="H103" t="s">
        <v>975</v>
      </c>
      <c r="I103" t="s">
        <v>2943</v>
      </c>
      <c r="J103" t="s">
        <v>312</v>
      </c>
      <c r="K103" s="1">
        <v>31.922357070456901</v>
      </c>
      <c r="L103" s="1">
        <v>120.205364492534</v>
      </c>
      <c r="M103" s="1" t="str">
        <f>VLOOKUP($F103,'[1]capi for highway network'!$D$1:$L$36,3,0)</f>
        <v>capi Jiangsu</v>
      </c>
      <c r="N103" s="1">
        <f>VLOOKUP($F103,'[1]capi for highway network'!$D$1:$L$36,7,0)</f>
        <v>32.060254999999998</v>
      </c>
      <c r="O103" s="1">
        <f>VLOOKUP($F103,'[1]capi for highway network'!$D$1:$L$36,8,0)</f>
        <v>118.79687699999999</v>
      </c>
      <c r="P103" s="13">
        <f t="shared" si="21"/>
        <v>10.492768506240143</v>
      </c>
      <c r="Q103" s="13">
        <f t="shared" si="22"/>
        <v>10.492768506240143</v>
      </c>
      <c r="R103" s="13">
        <f t="shared" si="23"/>
        <v>10.492768506240143</v>
      </c>
      <c r="S103" s="13">
        <f t="shared" si="24"/>
        <v>10.492768506240143</v>
      </c>
      <c r="T103" s="13">
        <f t="shared" si="25"/>
        <v>10.492768506240143</v>
      </c>
      <c r="U103" s="13">
        <f t="shared" si="26"/>
        <v>10.492768506240143</v>
      </c>
      <c r="V103" s="13">
        <f t="shared" si="27"/>
        <v>10.492768506240143</v>
      </c>
      <c r="W103" s="13">
        <f t="shared" si="28"/>
        <v>10.492768506240143</v>
      </c>
      <c r="X103" s="13">
        <f t="shared" si="29"/>
        <v>10.492768506240143</v>
      </c>
      <c r="Y103" s="13">
        <f t="shared" si="30"/>
        <v>10.492768506240143</v>
      </c>
      <c r="Z103" s="13">
        <f t="shared" si="31"/>
        <v>8.9205972700931895</v>
      </c>
      <c r="AA103" s="13">
        <f t="shared" si="32"/>
        <v>8.9205972700931895</v>
      </c>
      <c r="AB103" s="13">
        <f t="shared" si="33"/>
        <v>8.9205972700931895</v>
      </c>
      <c r="AC103" s="13">
        <f t="shared" si="34"/>
        <v>8.9205972700931895</v>
      </c>
      <c r="AD103" s="13">
        <f t="shared" si="35"/>
        <v>8.9205972700931895</v>
      </c>
      <c r="AE103" s="13">
        <f t="shared" si="36"/>
        <v>8.9205972700931895</v>
      </c>
      <c r="AF103">
        <f t="shared" si="19"/>
        <v>1</v>
      </c>
      <c r="AI103" s="26">
        <f>IF(ISNUMBER(VLOOKUP($B103,'kpler max capa'!$A$1:$Q$263,2,0)),VLOOKUP($B103,'kpler max capa'!$A$1:$Q$263,2,0),0)</f>
        <v>4.4699920000000004</v>
      </c>
      <c r="AJ103" s="26">
        <f>IF(ISNUMBER(VLOOKUP($B103,'kpler max capa'!$A$1:$Q$263,3,0)),VLOOKUP($B103,'kpler max capa'!$A$1:$Q$263,3,0),0)</f>
        <v>4.4699920000000004</v>
      </c>
      <c r="AK103" s="26">
        <f>IF(ISNUMBER(VLOOKUP($B103,'kpler max capa'!$A$1:$Q$263,4,0)),VLOOKUP($B103,'kpler max capa'!$A$1:$Q$263,4,0),0)</f>
        <v>4.4699920000000004</v>
      </c>
      <c r="AL103" s="26">
        <f>IF(ISNUMBER(VLOOKUP($B103,'kpler max capa'!$A$1:$Q$263,5,0)),VLOOKUP($B103,'kpler max capa'!$A$1:$Q$263,5,0),0)</f>
        <v>5.6760320000000002</v>
      </c>
      <c r="AM103" s="26">
        <f>IF(ISNUMBER(VLOOKUP($B103,'kpler max capa'!$A$1:$Q$263,6,0)),VLOOKUP($B103,'kpler max capa'!$A$1:$Q$263,6,0),0)</f>
        <v>5.6760320000000002</v>
      </c>
      <c r="AN103" s="26">
        <f>IF(ISNUMBER(VLOOKUP($B103,'kpler max capa'!$A$1:$Q$263,7,0)),VLOOKUP($B103,'kpler max capa'!$A$1:$Q$263,7,0),0)</f>
        <v>5.6760320000000002</v>
      </c>
      <c r="AO103" s="26">
        <f>IF(ISNUMBER(VLOOKUP($B103,'kpler max capa'!$A$1:$Q$263,8,0)),VLOOKUP($B103,'kpler max capa'!$A$1:$Q$263,8,0),0)</f>
        <v>5.6760320000000002</v>
      </c>
      <c r="AP103" s="26">
        <f>IF(ISNUMBER(VLOOKUP($B103,'kpler max capa'!$A$1:$Q$263,8,0)),VLOOKUP($B103,'kpler max capa'!$A$1:$Q$263,9,0),0)</f>
        <v>5.6760320000000002</v>
      </c>
      <c r="AQ103" s="26">
        <f>IF(ISNUMBER(VLOOKUP($B103,'kpler max capa'!$A$1:$Q$263,8,0)),VLOOKUP($B103,'kpler max capa'!$A$1:$Q$263,10,0),0)</f>
        <v>5.6760320000000002</v>
      </c>
      <c r="AR103" s="26">
        <f>IF(ISNUMBER(VLOOKUP($B103,'kpler max capa'!$A$1:$Q$263,8,0)),VLOOKUP($B103,'kpler max capa'!$A$1:$Q$263,11,0),0)</f>
        <v>5.6760320000000002</v>
      </c>
      <c r="AS103" s="26">
        <f>IF(ISNUMBER(VLOOKUP($B103,'kpler max capa'!$A$1:$Q$263,9,0)),VLOOKUP($B103,'kpler max capa'!$A$1:$Q$263,12,0),0)</f>
        <v>5.6760320000000002</v>
      </c>
      <c r="AT103" s="26">
        <f>IF(ISNUMBER(VLOOKUP($B103,'kpler max capa'!$A$1:$Q$263,9,0)),VLOOKUP($B103,'kpler max capa'!$A$1:$Q$263,13,0),0)</f>
        <v>5.6760320000000002</v>
      </c>
      <c r="AU103" s="26">
        <f>IF(ISNUMBER(VLOOKUP($B103,'kpler max capa'!$A$1:$Q$263,9,0)),VLOOKUP($B103,'kpler max capa'!$A$1:$Q$263,14,0),0)</f>
        <v>5.6760320000000002</v>
      </c>
      <c r="AV103" s="26">
        <f>IF(ISNUMBER(VLOOKUP($B103,'kpler max capa'!$A$1:$Q$263,9,0)),VLOOKUP($B103,'kpler max capa'!$A$1:$Q$263,15,0),0)</f>
        <v>5.6760320000000002</v>
      </c>
      <c r="AW103" s="26">
        <f>IF(ISNUMBER(VLOOKUP($B103,'kpler max capa'!$A$1:$Q$263,9,0)),VLOOKUP($B103,'kpler max capa'!$A$1:$Q$263,16,0),0)</f>
        <v>5.6760320000000002</v>
      </c>
      <c r="AX103" s="26">
        <f>IF(ISNUMBER(VLOOKUP($B103,'kpler max capa'!$A$1:$Q$263,10,0)),VLOOKUP($B103,'kpler max capa'!$A$1:$Q$263,17,0),0)</f>
        <v>5.6760320000000002</v>
      </c>
      <c r="AY103" s="24">
        <f>IF(ISNUMBER(VLOOKUP($C103,'pp port max capa'!$A$1:$Q$500,2,0)),VLOOKUP($C103,'pp port max capa'!$A$1:$Q$500,2,0),0)</f>
        <v>6.2927685062401428</v>
      </c>
      <c r="AZ103" s="24">
        <f>IF(ISNUMBER(VLOOKUP($C103,'pp port max capa'!$A$1:$Q$500,3,0)),VLOOKUP($C103,'pp port max capa'!$A$1:$Q$500,3,0),0)</f>
        <v>6.2927685062401428</v>
      </c>
      <c r="BA103" s="24">
        <f>IF(ISNUMBER(VLOOKUP($C103,'pp port max capa'!$A$1:$Q$500,4,0)),VLOOKUP($C103,'pp port max capa'!$A$1:$Q$500,4,0),0)</f>
        <v>6.2927685062401428</v>
      </c>
      <c r="BB103" s="24">
        <f>IF(ISNUMBER(VLOOKUP($C103,'pp port max capa'!$A$1:$Q$500,5,0)),VLOOKUP($C103,'pp port max capa'!$A$1:$Q$500,5,0),0)</f>
        <v>6.2927685062401428</v>
      </c>
      <c r="BC103" s="24">
        <f>IF(ISNUMBER(VLOOKUP($C103,'pp port max capa'!$A$1:$Q$500,6,0)),VLOOKUP($C103,'pp port max capa'!$A$1:$Q$500,6,0),0)</f>
        <v>6.2927685062401428</v>
      </c>
      <c r="BD103" s="24">
        <f>IF(ISNUMBER(VLOOKUP($C103,'pp port max capa'!$A$1:$Q$500,7,0)),VLOOKUP($C103,'pp port max capa'!$A$1:$Q$500,7,0),0)</f>
        <v>6.2927685062401428</v>
      </c>
      <c r="BE103" s="24">
        <f>IF(ISNUMBER(VLOOKUP($C103,'pp port max capa'!$A$1:$Q$500,8,0)),VLOOKUP($C103,'pp port max capa'!$A$1:$Q$500,8,0),0)</f>
        <v>6.2927685062401428</v>
      </c>
      <c r="BF103" s="24">
        <f>IF(ISNUMBER(VLOOKUP($C103,'pp port max capa'!$A$1:$Q$500,9,0)),VLOOKUP($C103,'pp port max capa'!$A$1:$Q$500,9,0),0)</f>
        <v>6.2927685062401428</v>
      </c>
      <c r="BG103" s="24">
        <f>IF(ISNUMBER(VLOOKUP($C103,'pp port max capa'!$A$1:$Q$500,10,0)),VLOOKUP($C103,'pp port max capa'!$A$1:$Q$500,10,0),0)</f>
        <v>6.2927685062401428</v>
      </c>
      <c r="BH103" s="24">
        <f>IF(ISNUMBER(VLOOKUP($C103,'pp port max capa'!$A$1:$Q$500,11,0)),VLOOKUP($C103,'pp port max capa'!$A$1:$Q$500,11,0),0)</f>
        <v>6.2927685062401428</v>
      </c>
      <c r="BI103" s="24">
        <f>IF(ISNUMBER(VLOOKUP($C103,'pp port max capa'!$A$1:$Q$500,12,0)),VLOOKUP($C103,'pp port max capa'!$A$1:$Q$500,12,0),0)</f>
        <v>4.7205972700931893</v>
      </c>
      <c r="BJ103" s="24">
        <f>IF(ISNUMBER(VLOOKUP($C103,'pp port max capa'!$A$1:$Q$500,13,0)),VLOOKUP($C103,'pp port max capa'!$A$1:$Q$500,13,0),0)</f>
        <v>4.7205972700931893</v>
      </c>
      <c r="BK103" s="24">
        <f>IF(ISNUMBER(VLOOKUP($C103,'pp port max capa'!$A$1:$Q$500,14,0)),VLOOKUP($C103,'pp port max capa'!$A$1:$Q$500,14,0),0)</f>
        <v>4.7205972700931893</v>
      </c>
      <c r="BL103" s="24">
        <f>IF(ISNUMBER(VLOOKUP($C103,'pp port max capa'!$A$1:$Q$500,15,0)),VLOOKUP($C103,'pp port max capa'!$A$1:$Q$500,15,0),0)</f>
        <v>4.7205972700931893</v>
      </c>
      <c r="BM103" s="24">
        <f>IF(ISNUMBER(VLOOKUP($C103,'pp port max capa'!$A$1:$Q$500,16,0)),VLOOKUP($C103,'pp port max capa'!$A$1:$Q$500,16,0),0)</f>
        <v>4.7205972700931893</v>
      </c>
      <c r="BN103" s="24">
        <f>IF(ISNUMBER(VLOOKUP($C103,'pp port max capa'!$A$1:$Q$500,17,0)),VLOOKUP($C103,'pp port max capa'!$A$1:$Q$500,17,0),0)</f>
        <v>4.7205972700931893</v>
      </c>
      <c r="BO103" s="22">
        <f>IF(ISNUMBER(VLOOKUP($C103,'stpl port max capa'!$A$1:$Q$500,2,0)),VLOOKUP($C103,'stpl port max capa'!$A$1:$Q$500,2,0),0)</f>
        <v>4.2</v>
      </c>
      <c r="BP103" s="22">
        <f>IF(ISNUMBER(VLOOKUP($C103,'stpl port max capa'!$A$1:$Q$500,3,0)),VLOOKUP($C103,'stpl port max capa'!$A$1:$Q$500,3,0),0)</f>
        <v>4.2</v>
      </c>
      <c r="BQ103" s="22">
        <f>IF(ISNUMBER(VLOOKUP($C103,'stpl port max capa'!$A$1:$Q$500,4,0)),VLOOKUP($C103,'stpl port max capa'!$A$1:$Q$500,4,0),0)</f>
        <v>4.2</v>
      </c>
      <c r="BR103" s="22">
        <f>IF(ISNUMBER(VLOOKUP($C103,'stpl port max capa'!$A$1:$Q$500,5,0)),VLOOKUP($C103,'stpl port max capa'!$A$1:$Q$500,5,0),0)</f>
        <v>4.2</v>
      </c>
      <c r="BS103" s="22">
        <f>IF(ISNUMBER(VLOOKUP($C103,'stpl port max capa'!$A$1:$Q$500,6,0)),VLOOKUP($C103,'stpl port max capa'!$A$1:$Q$500,6,0),0)</f>
        <v>4.2</v>
      </c>
      <c r="BT103" s="22">
        <f>IF(ISNUMBER(VLOOKUP($C103,'stpl port max capa'!$A$1:$Q$500,7,0)),VLOOKUP($C103,'stpl port max capa'!$A$1:$Q$500,7,0),0)</f>
        <v>4.2</v>
      </c>
      <c r="BU103" s="22">
        <f>IF(ISNUMBER(VLOOKUP($C103,'stpl port max capa'!$A$1:$Q$500,8,0)),VLOOKUP($C103,'stpl port max capa'!$A$1:$Q$500,8,0),0)</f>
        <v>4.2</v>
      </c>
      <c r="BV103" s="22">
        <f>IF(ISNUMBER(VLOOKUP($C103,'stpl port max capa'!$A$1:$Q$500,9,0)),VLOOKUP($C103,'stpl port max capa'!$A$1:$Q$500,9,0),0)</f>
        <v>4.2</v>
      </c>
      <c r="BW103" s="22">
        <f>IF(ISNUMBER(VLOOKUP($C103,'stpl port max capa'!$A$1:$Q$500,10,0)),VLOOKUP($C103,'stpl port max capa'!$A$1:$Q$500,10,0),0)</f>
        <v>4.2</v>
      </c>
      <c r="BX103" s="22">
        <f>IF(ISNUMBER(VLOOKUP($C103,'stpl port max capa'!$A$1:$Q$500,11,0)),VLOOKUP($C103,'stpl port max capa'!$A$1:$Q$500,11,0),0)</f>
        <v>4.2</v>
      </c>
      <c r="BY103" s="22">
        <f>IF(ISNUMBER(VLOOKUP($C103,'stpl port max capa'!$A$1:$Q$500,12,0)),VLOOKUP($C103,'stpl port max capa'!$A$1:$Q$500,12,0),0)</f>
        <v>4.2</v>
      </c>
      <c r="BZ103" s="22">
        <f>IF(ISNUMBER(VLOOKUP($C103,'stpl port max capa'!$A$1:$Q$500,13,0)),VLOOKUP($C103,'stpl port max capa'!$A$1:$Q$500,13,0),0)</f>
        <v>4.2</v>
      </c>
      <c r="CA103" s="22">
        <f>IF(ISNUMBER(VLOOKUP($C103,'stpl port max capa'!$A$1:$Q$500,14,0)),VLOOKUP($C103,'stpl port max capa'!$A$1:$Q$500,14,0),0)</f>
        <v>4.2</v>
      </c>
      <c r="CB103" s="22">
        <f>IF(ISNUMBER(VLOOKUP($C103,'stpl port max capa'!$A$1:$Q$500,15,0)),VLOOKUP($C103,'stpl port max capa'!$A$1:$Q$500,15,0),0)</f>
        <v>4.2</v>
      </c>
      <c r="CC103" s="22">
        <f>IF(ISNUMBER(VLOOKUP($C103,'stpl port max capa'!$A$1:$Q$500,16,0)),VLOOKUP($C103,'stpl port max capa'!$A$1:$Q$500,16,0),0)</f>
        <v>4.2</v>
      </c>
      <c r="CD103" s="22">
        <f>IF(ISNUMBER(VLOOKUP($C103,'stpl port max capa'!$A$1:$Q$500,17,0)),VLOOKUP($C103,'stpl port max capa'!$A$1:$Q$500,17,0),0)</f>
        <v>4.2</v>
      </c>
    </row>
    <row r="104" spans="1:82" customFormat="1">
      <c r="A104">
        <v>105</v>
      </c>
      <c r="B104" t="s">
        <v>313</v>
      </c>
      <c r="C104" t="s">
        <v>314</v>
      </c>
      <c r="D104" s="15" t="s">
        <v>1246</v>
      </c>
      <c r="E104" s="15">
        <f t="shared" si="20"/>
        <v>1</v>
      </c>
      <c r="F104" s="16" t="s">
        <v>2979</v>
      </c>
      <c r="G104" t="s">
        <v>972</v>
      </c>
      <c r="H104" t="s">
        <v>975</v>
      </c>
      <c r="I104" t="s">
        <v>2943</v>
      </c>
      <c r="J104" t="s">
        <v>315</v>
      </c>
      <c r="K104" s="1">
        <v>30.626578592944099</v>
      </c>
      <c r="L104" s="1">
        <v>121.149941805358</v>
      </c>
      <c r="M104" s="1" t="str">
        <f>VLOOKUP($F104,'[1]capi for highway network'!$D$1:$L$36,3,0)</f>
        <v>capi Zhejiang</v>
      </c>
      <c r="N104" s="1">
        <f>VLOOKUP($F104,'[1]capi for highway network'!$D$1:$L$36,7,0)</f>
        <v>30.274083999999998</v>
      </c>
      <c r="O104" s="1">
        <f>VLOOKUP($F104,'[1]capi for highway network'!$D$1:$L$36,8,0)</f>
        <v>120.15506999999999</v>
      </c>
      <c r="P104" s="13">
        <f t="shared" si="21"/>
        <v>21.729334514050176</v>
      </c>
      <c r="Q104" s="13">
        <f t="shared" si="22"/>
        <v>21.729334514050176</v>
      </c>
      <c r="R104" s="13">
        <f t="shared" si="23"/>
        <v>21.729334514050176</v>
      </c>
      <c r="S104" s="13">
        <f t="shared" si="24"/>
        <v>21.729334514050176</v>
      </c>
      <c r="T104" s="13">
        <f t="shared" si="25"/>
        <v>21.729334514050176</v>
      </c>
      <c r="U104" s="13">
        <f t="shared" si="26"/>
        <v>21.729334514050176</v>
      </c>
      <c r="V104" s="13">
        <f t="shared" si="27"/>
        <v>21.729334514050176</v>
      </c>
      <c r="W104" s="13">
        <f t="shared" si="28"/>
        <v>21.729334514050176</v>
      </c>
      <c r="X104" s="13">
        <f t="shared" si="29"/>
        <v>21.729334514050176</v>
      </c>
      <c r="Y104" s="13">
        <f t="shared" si="30"/>
        <v>21.729334514050176</v>
      </c>
      <c r="Z104" s="13">
        <f t="shared" si="31"/>
        <v>18.544156425232973</v>
      </c>
      <c r="AA104" s="13">
        <f t="shared" si="32"/>
        <v>18.544156425232973</v>
      </c>
      <c r="AB104" s="13">
        <f t="shared" si="33"/>
        <v>18.544156425232973</v>
      </c>
      <c r="AC104" s="13">
        <f t="shared" si="34"/>
        <v>18.544156425232973</v>
      </c>
      <c r="AD104" s="13">
        <f t="shared" si="35"/>
        <v>18.544156425232973</v>
      </c>
      <c r="AE104" s="13">
        <f t="shared" si="36"/>
        <v>18.544156425232973</v>
      </c>
      <c r="AF104">
        <f t="shared" si="19"/>
        <v>1</v>
      </c>
      <c r="AI104" s="26">
        <f>IF(ISNUMBER(VLOOKUP($B104,'kpler max capa'!$A$1:$Q$263,2,0)),VLOOKUP($B104,'kpler max capa'!$A$1:$Q$263,2,0),0)</f>
        <v>5.3099439999999998</v>
      </c>
      <c r="AJ104" s="26">
        <f>IF(ISNUMBER(VLOOKUP($B104,'kpler max capa'!$A$1:$Q$263,3,0)),VLOOKUP($B104,'kpler max capa'!$A$1:$Q$263,3,0),0)</f>
        <v>5.3099439999999998</v>
      </c>
      <c r="AK104" s="26">
        <f>IF(ISNUMBER(VLOOKUP($B104,'kpler max capa'!$A$1:$Q$263,4,0)),VLOOKUP($B104,'kpler max capa'!$A$1:$Q$263,4,0),0)</f>
        <v>5.3099439999999998</v>
      </c>
      <c r="AL104" s="26">
        <f>IF(ISNUMBER(VLOOKUP($B104,'kpler max capa'!$A$1:$Q$263,5,0)),VLOOKUP($B104,'kpler max capa'!$A$1:$Q$263,5,0),0)</f>
        <v>5.9033519999999999</v>
      </c>
      <c r="AM104" s="26">
        <f>IF(ISNUMBER(VLOOKUP($B104,'kpler max capa'!$A$1:$Q$263,6,0)),VLOOKUP($B104,'kpler max capa'!$A$1:$Q$263,6,0),0)</f>
        <v>9.6320040000000002</v>
      </c>
      <c r="AN104" s="26">
        <f>IF(ISNUMBER(VLOOKUP($B104,'kpler max capa'!$A$1:$Q$263,7,0)),VLOOKUP($B104,'kpler max capa'!$A$1:$Q$263,7,0),0)</f>
        <v>11.433619999999999</v>
      </c>
      <c r="AO104" s="26">
        <f>IF(ISNUMBER(VLOOKUP($B104,'kpler max capa'!$A$1:$Q$263,8,0)),VLOOKUP($B104,'kpler max capa'!$A$1:$Q$263,8,0),0)</f>
        <v>11.433619999999999</v>
      </c>
      <c r="AP104" s="26">
        <f>IF(ISNUMBER(VLOOKUP($B104,'kpler max capa'!$A$1:$Q$263,8,0)),VLOOKUP($B104,'kpler max capa'!$A$1:$Q$263,9,0),0)</f>
        <v>11.433619999999999</v>
      </c>
      <c r="AQ104" s="26">
        <f>IF(ISNUMBER(VLOOKUP($B104,'kpler max capa'!$A$1:$Q$263,8,0)),VLOOKUP($B104,'kpler max capa'!$A$1:$Q$263,10,0),0)</f>
        <v>11.433619999999999</v>
      </c>
      <c r="AR104" s="26">
        <f>IF(ISNUMBER(VLOOKUP($B104,'kpler max capa'!$A$1:$Q$263,8,0)),VLOOKUP($B104,'kpler max capa'!$A$1:$Q$263,11,0),0)</f>
        <v>11.433619999999999</v>
      </c>
      <c r="AS104" s="26">
        <f>IF(ISNUMBER(VLOOKUP($B104,'kpler max capa'!$A$1:$Q$263,9,0)),VLOOKUP($B104,'kpler max capa'!$A$1:$Q$263,12,0),0)</f>
        <v>11.433619999999999</v>
      </c>
      <c r="AT104" s="26">
        <f>IF(ISNUMBER(VLOOKUP($B104,'kpler max capa'!$A$1:$Q$263,9,0)),VLOOKUP($B104,'kpler max capa'!$A$1:$Q$263,13,0),0)</f>
        <v>11.433619999999999</v>
      </c>
      <c r="AU104" s="26">
        <f>IF(ISNUMBER(VLOOKUP($B104,'kpler max capa'!$A$1:$Q$263,9,0)),VLOOKUP($B104,'kpler max capa'!$A$1:$Q$263,14,0),0)</f>
        <v>11.433619999999999</v>
      </c>
      <c r="AV104" s="26">
        <f>IF(ISNUMBER(VLOOKUP($B104,'kpler max capa'!$A$1:$Q$263,9,0)),VLOOKUP($B104,'kpler max capa'!$A$1:$Q$263,15,0),0)</f>
        <v>11.433619999999999</v>
      </c>
      <c r="AW104" s="26">
        <f>IF(ISNUMBER(VLOOKUP($B104,'kpler max capa'!$A$1:$Q$263,9,0)),VLOOKUP($B104,'kpler max capa'!$A$1:$Q$263,16,0),0)</f>
        <v>11.433619999999999</v>
      </c>
      <c r="AX104" s="26">
        <f>IF(ISNUMBER(VLOOKUP($B104,'kpler max capa'!$A$1:$Q$263,10,0)),VLOOKUP($B104,'kpler max capa'!$A$1:$Q$263,17,0),0)</f>
        <v>11.433619999999999</v>
      </c>
      <c r="AY104" s="24">
        <f>IF(ISNUMBER(VLOOKUP($C104,'pp port max capa'!$A$1:$Q$500,2,0)),VLOOKUP($C104,'pp port max capa'!$A$1:$Q$500,2,0),0)</f>
        <v>21.729334514050176</v>
      </c>
      <c r="AZ104" s="24">
        <f>IF(ISNUMBER(VLOOKUP($C104,'pp port max capa'!$A$1:$Q$500,3,0)),VLOOKUP($C104,'pp port max capa'!$A$1:$Q$500,3,0),0)</f>
        <v>21.729334514050176</v>
      </c>
      <c r="BA104" s="24">
        <f>IF(ISNUMBER(VLOOKUP($C104,'pp port max capa'!$A$1:$Q$500,4,0)),VLOOKUP($C104,'pp port max capa'!$A$1:$Q$500,4,0),0)</f>
        <v>21.729334514050176</v>
      </c>
      <c r="BB104" s="24">
        <f>IF(ISNUMBER(VLOOKUP($C104,'pp port max capa'!$A$1:$Q$500,5,0)),VLOOKUP($C104,'pp port max capa'!$A$1:$Q$500,5,0),0)</f>
        <v>21.729334514050176</v>
      </c>
      <c r="BC104" s="24">
        <f>IF(ISNUMBER(VLOOKUP($C104,'pp port max capa'!$A$1:$Q$500,6,0)),VLOOKUP($C104,'pp port max capa'!$A$1:$Q$500,6,0),0)</f>
        <v>21.729334514050176</v>
      </c>
      <c r="BD104" s="24">
        <f>IF(ISNUMBER(VLOOKUP($C104,'pp port max capa'!$A$1:$Q$500,7,0)),VLOOKUP($C104,'pp port max capa'!$A$1:$Q$500,7,0),0)</f>
        <v>21.729334514050176</v>
      </c>
      <c r="BE104" s="24">
        <f>IF(ISNUMBER(VLOOKUP($C104,'pp port max capa'!$A$1:$Q$500,8,0)),VLOOKUP($C104,'pp port max capa'!$A$1:$Q$500,8,0),0)</f>
        <v>21.729334514050176</v>
      </c>
      <c r="BF104" s="24">
        <f>IF(ISNUMBER(VLOOKUP($C104,'pp port max capa'!$A$1:$Q$500,9,0)),VLOOKUP($C104,'pp port max capa'!$A$1:$Q$500,9,0),0)</f>
        <v>21.729334514050176</v>
      </c>
      <c r="BG104" s="24">
        <f>IF(ISNUMBER(VLOOKUP($C104,'pp port max capa'!$A$1:$Q$500,10,0)),VLOOKUP($C104,'pp port max capa'!$A$1:$Q$500,10,0),0)</f>
        <v>21.729334514050176</v>
      </c>
      <c r="BH104" s="24">
        <f>IF(ISNUMBER(VLOOKUP($C104,'pp port max capa'!$A$1:$Q$500,11,0)),VLOOKUP($C104,'pp port max capa'!$A$1:$Q$500,11,0),0)</f>
        <v>21.729334514050176</v>
      </c>
      <c r="BI104" s="24">
        <f>IF(ISNUMBER(VLOOKUP($C104,'pp port max capa'!$A$1:$Q$500,12,0)),VLOOKUP($C104,'pp port max capa'!$A$1:$Q$500,12,0),0)</f>
        <v>18.544156425232973</v>
      </c>
      <c r="BJ104" s="24">
        <f>IF(ISNUMBER(VLOOKUP($C104,'pp port max capa'!$A$1:$Q$500,13,0)),VLOOKUP($C104,'pp port max capa'!$A$1:$Q$500,13,0),0)</f>
        <v>18.544156425232973</v>
      </c>
      <c r="BK104" s="24">
        <f>IF(ISNUMBER(VLOOKUP($C104,'pp port max capa'!$A$1:$Q$500,14,0)),VLOOKUP($C104,'pp port max capa'!$A$1:$Q$500,14,0),0)</f>
        <v>18.544156425232973</v>
      </c>
      <c r="BL104" s="24">
        <f>IF(ISNUMBER(VLOOKUP($C104,'pp port max capa'!$A$1:$Q$500,15,0)),VLOOKUP($C104,'pp port max capa'!$A$1:$Q$500,15,0),0)</f>
        <v>18.544156425232973</v>
      </c>
      <c r="BM104" s="24">
        <f>IF(ISNUMBER(VLOOKUP($C104,'pp port max capa'!$A$1:$Q$500,16,0)),VLOOKUP($C104,'pp port max capa'!$A$1:$Q$500,16,0),0)</f>
        <v>18.544156425232973</v>
      </c>
      <c r="BN104" s="24">
        <f>IF(ISNUMBER(VLOOKUP($C104,'pp port max capa'!$A$1:$Q$500,17,0)),VLOOKUP($C104,'pp port max capa'!$A$1:$Q$500,17,0),0)</f>
        <v>18.544156425232973</v>
      </c>
      <c r="BO104" s="22">
        <f>IF(ISNUMBER(VLOOKUP($C104,'stpl port max capa'!$A$1:$Q$500,2,0)),VLOOKUP($C104,'stpl port max capa'!$A$1:$Q$500,2,0),0)</f>
        <v>0</v>
      </c>
      <c r="BP104" s="22">
        <f>IF(ISNUMBER(VLOOKUP($C104,'stpl port max capa'!$A$1:$Q$500,3,0)),VLOOKUP($C104,'stpl port max capa'!$A$1:$Q$500,3,0),0)</f>
        <v>0</v>
      </c>
      <c r="BQ104" s="22">
        <f>IF(ISNUMBER(VLOOKUP($C104,'stpl port max capa'!$A$1:$Q$500,4,0)),VLOOKUP($C104,'stpl port max capa'!$A$1:$Q$500,4,0),0)</f>
        <v>0</v>
      </c>
      <c r="BR104" s="22">
        <f>IF(ISNUMBER(VLOOKUP($C104,'stpl port max capa'!$A$1:$Q$500,5,0)),VLOOKUP($C104,'stpl port max capa'!$A$1:$Q$500,5,0),0)</f>
        <v>0</v>
      </c>
      <c r="BS104" s="22">
        <f>IF(ISNUMBER(VLOOKUP($C104,'stpl port max capa'!$A$1:$Q$500,6,0)),VLOOKUP($C104,'stpl port max capa'!$A$1:$Q$500,6,0),0)</f>
        <v>0</v>
      </c>
      <c r="BT104" s="22">
        <f>IF(ISNUMBER(VLOOKUP($C104,'stpl port max capa'!$A$1:$Q$500,7,0)),VLOOKUP($C104,'stpl port max capa'!$A$1:$Q$500,7,0),0)</f>
        <v>0</v>
      </c>
      <c r="BU104" s="22">
        <f>IF(ISNUMBER(VLOOKUP($C104,'stpl port max capa'!$A$1:$Q$500,8,0)),VLOOKUP($C104,'stpl port max capa'!$A$1:$Q$500,8,0),0)</f>
        <v>0</v>
      </c>
      <c r="BV104" s="22">
        <f>IF(ISNUMBER(VLOOKUP($C104,'stpl port max capa'!$A$1:$Q$500,9,0)),VLOOKUP($C104,'stpl port max capa'!$A$1:$Q$500,9,0),0)</f>
        <v>0</v>
      </c>
      <c r="BW104" s="22">
        <f>IF(ISNUMBER(VLOOKUP($C104,'stpl port max capa'!$A$1:$Q$500,10,0)),VLOOKUP($C104,'stpl port max capa'!$A$1:$Q$500,10,0),0)</f>
        <v>0</v>
      </c>
      <c r="BX104" s="22">
        <f>IF(ISNUMBER(VLOOKUP($C104,'stpl port max capa'!$A$1:$Q$500,11,0)),VLOOKUP($C104,'stpl port max capa'!$A$1:$Q$500,11,0),0)</f>
        <v>0</v>
      </c>
      <c r="BY104" s="22">
        <f>IF(ISNUMBER(VLOOKUP($C104,'stpl port max capa'!$A$1:$Q$500,12,0)),VLOOKUP($C104,'stpl port max capa'!$A$1:$Q$500,12,0),0)</f>
        <v>0</v>
      </c>
      <c r="BZ104" s="22">
        <f>IF(ISNUMBER(VLOOKUP($C104,'stpl port max capa'!$A$1:$Q$500,13,0)),VLOOKUP($C104,'stpl port max capa'!$A$1:$Q$500,13,0),0)</f>
        <v>0</v>
      </c>
      <c r="CA104" s="22">
        <f>IF(ISNUMBER(VLOOKUP($C104,'stpl port max capa'!$A$1:$Q$500,14,0)),VLOOKUP($C104,'stpl port max capa'!$A$1:$Q$500,14,0),0)</f>
        <v>0</v>
      </c>
      <c r="CB104" s="22">
        <f>IF(ISNUMBER(VLOOKUP($C104,'stpl port max capa'!$A$1:$Q$500,15,0)),VLOOKUP($C104,'stpl port max capa'!$A$1:$Q$500,15,0),0)</f>
        <v>0</v>
      </c>
      <c r="CC104" s="22">
        <f>IF(ISNUMBER(VLOOKUP($C104,'stpl port max capa'!$A$1:$Q$500,16,0)),VLOOKUP($C104,'stpl port max capa'!$A$1:$Q$500,16,0),0)</f>
        <v>0</v>
      </c>
      <c r="CD104" s="22">
        <f>IF(ISNUMBER(VLOOKUP($C104,'stpl port max capa'!$A$1:$Q$500,17,0)),VLOOKUP($C104,'stpl port max capa'!$A$1:$Q$500,17,0),0)</f>
        <v>0</v>
      </c>
    </row>
    <row r="105" spans="1:82" customFormat="1">
      <c r="A105">
        <v>106</v>
      </c>
      <c r="B105" t="s">
        <v>316</v>
      </c>
      <c r="C105" t="s">
        <v>317</v>
      </c>
      <c r="D105" s="15"/>
      <c r="E105" s="15">
        <f t="shared" si="20"/>
        <v>0</v>
      </c>
      <c r="F105" s="16" t="s">
        <v>2976</v>
      </c>
      <c r="G105" t="s">
        <v>972</v>
      </c>
      <c r="H105" t="s">
        <v>995</v>
      </c>
      <c r="I105" t="e">
        <v>#N/A</v>
      </c>
      <c r="J105" t="s">
        <v>318</v>
      </c>
      <c r="K105" s="1">
        <v>39.226996416485498</v>
      </c>
      <c r="L105" s="1">
        <v>119.03429082739601</v>
      </c>
      <c r="M105" s="1" t="str">
        <f>VLOOKUP($F105,'[1]capi for highway network'!$D$1:$L$36,3,0)</f>
        <v>capi Hebei</v>
      </c>
      <c r="N105" s="1">
        <f>VLOOKUP($F105,'[1]capi for highway network'!$D$1:$L$36,7,0)</f>
        <v>38.042805000000001</v>
      </c>
      <c r="O105" s="1">
        <f>VLOOKUP($F105,'[1]capi for highway network'!$D$1:$L$36,8,0)</f>
        <v>114.514893</v>
      </c>
      <c r="P105" s="13">
        <f t="shared" si="21"/>
        <v>14.416312</v>
      </c>
      <c r="Q105" s="13">
        <f t="shared" si="22"/>
        <v>14.416312</v>
      </c>
      <c r="R105" s="13">
        <f t="shared" si="23"/>
        <v>14.416312</v>
      </c>
      <c r="S105" s="13">
        <f t="shared" si="24"/>
        <v>19.636892</v>
      </c>
      <c r="T105" s="13">
        <f t="shared" si="25"/>
        <v>22.886127999999999</v>
      </c>
      <c r="U105" s="13">
        <f t="shared" si="26"/>
        <v>22.886127999999999</v>
      </c>
      <c r="V105" s="13">
        <f t="shared" si="27"/>
        <v>22.886127999999999</v>
      </c>
      <c r="W105" s="13">
        <f t="shared" si="28"/>
        <v>22.886127999999999</v>
      </c>
      <c r="X105" s="13">
        <f t="shared" si="29"/>
        <v>22.886127999999999</v>
      </c>
      <c r="Y105" s="13">
        <f t="shared" si="30"/>
        <v>22.886127999999999</v>
      </c>
      <c r="Z105" s="13">
        <f t="shared" si="31"/>
        <v>22.886127999999999</v>
      </c>
      <c r="AA105" s="13">
        <f t="shared" si="32"/>
        <v>22.886127999999999</v>
      </c>
      <c r="AB105" s="13">
        <f t="shared" si="33"/>
        <v>22.886127999999999</v>
      </c>
      <c r="AC105" s="13">
        <f t="shared" si="34"/>
        <v>22.886127999999999</v>
      </c>
      <c r="AD105" s="13">
        <f t="shared" si="35"/>
        <v>22.886127999999999</v>
      </c>
      <c r="AE105" s="13">
        <f t="shared" si="36"/>
        <v>22.886127999999999</v>
      </c>
      <c r="AF105">
        <f t="shared" si="19"/>
        <v>1</v>
      </c>
      <c r="AG105" t="s">
        <v>2910</v>
      </c>
      <c r="AH105" t="s">
        <v>2904</v>
      </c>
      <c r="AI105" s="26">
        <f>IF(ISNUMBER(VLOOKUP($B105,'kpler max capa'!$A$1:$Q$263,2,0)),VLOOKUP($B105,'kpler max capa'!$A$1:$Q$263,2,0),0)</f>
        <v>14.416312</v>
      </c>
      <c r="AJ105" s="26">
        <f>IF(ISNUMBER(VLOOKUP($B105,'kpler max capa'!$A$1:$Q$263,3,0)),VLOOKUP($B105,'kpler max capa'!$A$1:$Q$263,3,0),0)</f>
        <v>14.416312</v>
      </c>
      <c r="AK105" s="26">
        <f>IF(ISNUMBER(VLOOKUP($B105,'kpler max capa'!$A$1:$Q$263,4,0)),VLOOKUP($B105,'kpler max capa'!$A$1:$Q$263,4,0),0)</f>
        <v>14.416312</v>
      </c>
      <c r="AL105" s="26">
        <f>IF(ISNUMBER(VLOOKUP($B105,'kpler max capa'!$A$1:$Q$263,5,0)),VLOOKUP($B105,'kpler max capa'!$A$1:$Q$263,5,0),0)</f>
        <v>19.636892</v>
      </c>
      <c r="AM105" s="26">
        <f>IF(ISNUMBER(VLOOKUP($B105,'kpler max capa'!$A$1:$Q$263,6,0)),VLOOKUP($B105,'kpler max capa'!$A$1:$Q$263,6,0),0)</f>
        <v>22.886127999999999</v>
      </c>
      <c r="AN105" s="26">
        <f>IF(ISNUMBER(VLOOKUP($B105,'kpler max capa'!$A$1:$Q$263,7,0)),VLOOKUP($B105,'kpler max capa'!$A$1:$Q$263,7,0),0)</f>
        <v>22.886127999999999</v>
      </c>
      <c r="AO105" s="26">
        <f>IF(ISNUMBER(VLOOKUP($B105,'kpler max capa'!$A$1:$Q$263,8,0)),VLOOKUP($B105,'kpler max capa'!$A$1:$Q$263,8,0),0)</f>
        <v>22.886127999999999</v>
      </c>
      <c r="AP105" s="26">
        <f>IF(ISNUMBER(VLOOKUP($B105,'kpler max capa'!$A$1:$Q$263,8,0)),VLOOKUP($B105,'kpler max capa'!$A$1:$Q$263,9,0),0)</f>
        <v>22.886127999999999</v>
      </c>
      <c r="AQ105" s="26">
        <f>IF(ISNUMBER(VLOOKUP($B105,'kpler max capa'!$A$1:$Q$263,8,0)),VLOOKUP($B105,'kpler max capa'!$A$1:$Q$263,10,0),0)</f>
        <v>22.886127999999999</v>
      </c>
      <c r="AR105" s="26">
        <f>IF(ISNUMBER(VLOOKUP($B105,'kpler max capa'!$A$1:$Q$263,8,0)),VLOOKUP($B105,'kpler max capa'!$A$1:$Q$263,11,0),0)</f>
        <v>22.886127999999999</v>
      </c>
      <c r="AS105" s="26">
        <f>IF(ISNUMBER(VLOOKUP($B105,'kpler max capa'!$A$1:$Q$263,9,0)),VLOOKUP($B105,'kpler max capa'!$A$1:$Q$263,12,0),0)</f>
        <v>22.886127999999999</v>
      </c>
      <c r="AT105" s="26">
        <f>IF(ISNUMBER(VLOOKUP($B105,'kpler max capa'!$A$1:$Q$263,9,0)),VLOOKUP($B105,'kpler max capa'!$A$1:$Q$263,13,0),0)</f>
        <v>22.886127999999999</v>
      </c>
      <c r="AU105" s="26">
        <f>IF(ISNUMBER(VLOOKUP($B105,'kpler max capa'!$A$1:$Q$263,9,0)),VLOOKUP($B105,'kpler max capa'!$A$1:$Q$263,14,0),0)</f>
        <v>22.886127999999999</v>
      </c>
      <c r="AV105" s="26">
        <f>IF(ISNUMBER(VLOOKUP($B105,'kpler max capa'!$A$1:$Q$263,9,0)),VLOOKUP($B105,'kpler max capa'!$A$1:$Q$263,15,0),0)</f>
        <v>22.886127999999999</v>
      </c>
      <c r="AW105" s="26">
        <f>IF(ISNUMBER(VLOOKUP($B105,'kpler max capa'!$A$1:$Q$263,9,0)),VLOOKUP($B105,'kpler max capa'!$A$1:$Q$263,16,0),0)</f>
        <v>22.886127999999999</v>
      </c>
      <c r="AX105" s="26">
        <f>IF(ISNUMBER(VLOOKUP($B105,'kpler max capa'!$A$1:$Q$263,10,0)),VLOOKUP($B105,'kpler max capa'!$A$1:$Q$263,17,0),0)</f>
        <v>22.886127999999999</v>
      </c>
      <c r="AY105" s="24">
        <f>IF(ISNUMBER(VLOOKUP($C105,'pp port max capa'!$A$1:$Q$500,2,0)),VLOOKUP($C105,'pp port max capa'!$A$1:$Q$500,2,0),0)</f>
        <v>0</v>
      </c>
      <c r="AZ105" s="24">
        <f>IF(ISNUMBER(VLOOKUP($C105,'pp port max capa'!$A$1:$Q$500,3,0)),VLOOKUP($C105,'pp port max capa'!$A$1:$Q$500,3,0),0)</f>
        <v>0</v>
      </c>
      <c r="BA105" s="24">
        <f>IF(ISNUMBER(VLOOKUP($C105,'pp port max capa'!$A$1:$Q$500,4,0)),VLOOKUP($C105,'pp port max capa'!$A$1:$Q$500,4,0),0)</f>
        <v>0</v>
      </c>
      <c r="BB105" s="24">
        <f>IF(ISNUMBER(VLOOKUP($C105,'pp port max capa'!$A$1:$Q$500,5,0)),VLOOKUP($C105,'pp port max capa'!$A$1:$Q$500,5,0),0)</f>
        <v>0</v>
      </c>
      <c r="BC105" s="24">
        <f>IF(ISNUMBER(VLOOKUP($C105,'pp port max capa'!$A$1:$Q$500,6,0)),VLOOKUP($C105,'pp port max capa'!$A$1:$Q$500,6,0),0)</f>
        <v>0</v>
      </c>
      <c r="BD105" s="24">
        <f>IF(ISNUMBER(VLOOKUP($C105,'pp port max capa'!$A$1:$Q$500,7,0)),VLOOKUP($C105,'pp port max capa'!$A$1:$Q$500,7,0),0)</f>
        <v>0</v>
      </c>
      <c r="BE105" s="24">
        <f>IF(ISNUMBER(VLOOKUP($C105,'pp port max capa'!$A$1:$Q$500,8,0)),VLOOKUP($C105,'pp port max capa'!$A$1:$Q$500,8,0),0)</f>
        <v>0</v>
      </c>
      <c r="BF105" s="24">
        <f>IF(ISNUMBER(VLOOKUP($C105,'pp port max capa'!$A$1:$Q$500,9,0)),VLOOKUP($C105,'pp port max capa'!$A$1:$Q$500,9,0),0)</f>
        <v>0</v>
      </c>
      <c r="BG105" s="24">
        <f>IF(ISNUMBER(VLOOKUP($C105,'pp port max capa'!$A$1:$Q$500,10,0)),VLOOKUP($C105,'pp port max capa'!$A$1:$Q$500,10,0),0)</f>
        <v>0</v>
      </c>
      <c r="BH105" s="24">
        <f>IF(ISNUMBER(VLOOKUP($C105,'pp port max capa'!$A$1:$Q$500,11,0)),VLOOKUP($C105,'pp port max capa'!$A$1:$Q$500,11,0),0)</f>
        <v>0</v>
      </c>
      <c r="BI105" s="24">
        <f>IF(ISNUMBER(VLOOKUP($C105,'pp port max capa'!$A$1:$Q$500,12,0)),VLOOKUP($C105,'pp port max capa'!$A$1:$Q$500,12,0),0)</f>
        <v>0</v>
      </c>
      <c r="BJ105" s="24">
        <f>IF(ISNUMBER(VLOOKUP($C105,'pp port max capa'!$A$1:$Q$500,13,0)),VLOOKUP($C105,'pp port max capa'!$A$1:$Q$500,13,0),0)</f>
        <v>0</v>
      </c>
      <c r="BK105" s="24">
        <f>IF(ISNUMBER(VLOOKUP($C105,'pp port max capa'!$A$1:$Q$500,14,0)),VLOOKUP($C105,'pp port max capa'!$A$1:$Q$500,14,0),0)</f>
        <v>0</v>
      </c>
      <c r="BL105" s="24">
        <f>IF(ISNUMBER(VLOOKUP($C105,'pp port max capa'!$A$1:$Q$500,15,0)),VLOOKUP($C105,'pp port max capa'!$A$1:$Q$500,15,0),0)</f>
        <v>0</v>
      </c>
      <c r="BM105" s="24">
        <f>IF(ISNUMBER(VLOOKUP($C105,'pp port max capa'!$A$1:$Q$500,16,0)),VLOOKUP($C105,'pp port max capa'!$A$1:$Q$500,16,0),0)</f>
        <v>0</v>
      </c>
      <c r="BN105" s="24">
        <f>IF(ISNUMBER(VLOOKUP($C105,'pp port max capa'!$A$1:$Q$500,17,0)),VLOOKUP($C105,'pp port max capa'!$A$1:$Q$500,17,0),0)</f>
        <v>0</v>
      </c>
      <c r="BO105" s="22">
        <f>IF(ISNUMBER(VLOOKUP($C105,'stpl port max capa'!$A$1:$Q$500,2,0)),VLOOKUP($C105,'stpl port max capa'!$A$1:$Q$500,2,0),0)</f>
        <v>0</v>
      </c>
      <c r="BP105" s="22">
        <f>IF(ISNUMBER(VLOOKUP($C105,'stpl port max capa'!$A$1:$Q$500,3,0)),VLOOKUP($C105,'stpl port max capa'!$A$1:$Q$500,3,0),0)</f>
        <v>0</v>
      </c>
      <c r="BQ105" s="22">
        <f>IF(ISNUMBER(VLOOKUP($C105,'stpl port max capa'!$A$1:$Q$500,4,0)),VLOOKUP($C105,'stpl port max capa'!$A$1:$Q$500,4,0),0)</f>
        <v>0</v>
      </c>
      <c r="BR105" s="22">
        <f>IF(ISNUMBER(VLOOKUP($C105,'stpl port max capa'!$A$1:$Q$500,5,0)),VLOOKUP($C105,'stpl port max capa'!$A$1:$Q$500,5,0),0)</f>
        <v>0</v>
      </c>
      <c r="BS105" s="22">
        <f>IF(ISNUMBER(VLOOKUP($C105,'stpl port max capa'!$A$1:$Q$500,6,0)),VLOOKUP($C105,'stpl port max capa'!$A$1:$Q$500,6,0),0)</f>
        <v>0</v>
      </c>
      <c r="BT105" s="22">
        <f>IF(ISNUMBER(VLOOKUP($C105,'stpl port max capa'!$A$1:$Q$500,7,0)),VLOOKUP($C105,'stpl port max capa'!$A$1:$Q$500,7,0),0)</f>
        <v>0</v>
      </c>
      <c r="BU105" s="22">
        <f>IF(ISNUMBER(VLOOKUP($C105,'stpl port max capa'!$A$1:$Q$500,8,0)),VLOOKUP($C105,'stpl port max capa'!$A$1:$Q$500,8,0),0)</f>
        <v>2.04</v>
      </c>
      <c r="BV105" s="22">
        <f>IF(ISNUMBER(VLOOKUP($C105,'stpl port max capa'!$A$1:$Q$500,9,0)),VLOOKUP($C105,'stpl port max capa'!$A$1:$Q$500,9,0),0)</f>
        <v>2.04</v>
      </c>
      <c r="BW105" s="22">
        <f>IF(ISNUMBER(VLOOKUP($C105,'stpl port max capa'!$A$1:$Q$500,10,0)),VLOOKUP($C105,'stpl port max capa'!$A$1:$Q$500,10,0),0)</f>
        <v>2.04</v>
      </c>
      <c r="BX105" s="22">
        <f>IF(ISNUMBER(VLOOKUP($C105,'stpl port max capa'!$A$1:$Q$500,11,0)),VLOOKUP($C105,'stpl port max capa'!$A$1:$Q$500,11,0),0)</f>
        <v>2.04</v>
      </c>
      <c r="BY105" s="22">
        <f>IF(ISNUMBER(VLOOKUP($C105,'stpl port max capa'!$A$1:$Q$500,12,0)),VLOOKUP($C105,'stpl port max capa'!$A$1:$Q$500,12,0),0)</f>
        <v>2.04</v>
      </c>
      <c r="BZ105" s="22">
        <f>IF(ISNUMBER(VLOOKUP($C105,'stpl port max capa'!$A$1:$Q$500,13,0)),VLOOKUP($C105,'stpl port max capa'!$A$1:$Q$500,13,0),0)</f>
        <v>2.04</v>
      </c>
      <c r="CA105" s="22">
        <f>IF(ISNUMBER(VLOOKUP($C105,'stpl port max capa'!$A$1:$Q$500,14,0)),VLOOKUP($C105,'stpl port max capa'!$A$1:$Q$500,14,0),0)</f>
        <v>2.04</v>
      </c>
      <c r="CB105" s="22">
        <f>IF(ISNUMBER(VLOOKUP($C105,'stpl port max capa'!$A$1:$Q$500,15,0)),VLOOKUP($C105,'stpl port max capa'!$A$1:$Q$500,15,0),0)</f>
        <v>2.04</v>
      </c>
      <c r="CC105" s="22">
        <f>IF(ISNUMBER(VLOOKUP($C105,'stpl port max capa'!$A$1:$Q$500,16,0)),VLOOKUP($C105,'stpl port max capa'!$A$1:$Q$500,16,0),0)</f>
        <v>2.04</v>
      </c>
      <c r="CD105" s="22">
        <f>IF(ISNUMBER(VLOOKUP($C105,'stpl port max capa'!$A$1:$Q$500,17,0)),VLOOKUP($C105,'stpl port max capa'!$A$1:$Q$500,17,0),0)</f>
        <v>2.04</v>
      </c>
    </row>
    <row r="106" spans="1:82" customFormat="1">
      <c r="A106">
        <v>107</v>
      </c>
      <c r="B106" t="s">
        <v>319</v>
      </c>
      <c r="C106" t="s">
        <v>320</v>
      </c>
      <c r="D106" s="15" t="s">
        <v>1247</v>
      </c>
      <c r="E106" s="15">
        <f t="shared" si="20"/>
        <v>1</v>
      </c>
      <c r="F106" s="16" t="s">
        <v>2976</v>
      </c>
      <c r="G106" t="s">
        <v>972</v>
      </c>
      <c r="H106" t="s">
        <v>996</v>
      </c>
      <c r="I106" t="s">
        <v>2943</v>
      </c>
      <c r="J106" t="s">
        <v>321</v>
      </c>
      <c r="K106" s="1">
        <v>39.213073851328403</v>
      </c>
      <c r="L106" s="1">
        <v>118.989924886438</v>
      </c>
      <c r="M106" s="1" t="str">
        <f>VLOOKUP($F106,'[1]capi for highway network'!$D$1:$L$36,3,0)</f>
        <v>capi Hebei</v>
      </c>
      <c r="N106" s="1">
        <f>VLOOKUP($F106,'[1]capi for highway network'!$D$1:$L$36,7,0)</f>
        <v>38.042805000000001</v>
      </c>
      <c r="O106" s="1">
        <f>VLOOKUP($F106,'[1]capi for highway network'!$D$1:$L$36,8,0)</f>
        <v>114.514893</v>
      </c>
      <c r="P106" s="13">
        <f t="shared" si="21"/>
        <v>44.419220000000003</v>
      </c>
      <c r="Q106" s="13">
        <f t="shared" si="22"/>
        <v>44.419220000000003</v>
      </c>
      <c r="R106" s="13">
        <f t="shared" si="23"/>
        <v>44.419220000000003</v>
      </c>
      <c r="S106" s="13">
        <f t="shared" si="24"/>
        <v>61.023476000000002</v>
      </c>
      <c r="T106" s="13">
        <f t="shared" si="25"/>
        <v>69.841644000000002</v>
      </c>
      <c r="U106" s="13">
        <f t="shared" si="26"/>
        <v>79.565020000000004</v>
      </c>
      <c r="V106" s="13">
        <f t="shared" si="27"/>
        <v>79.565020000000004</v>
      </c>
      <c r="W106" s="13">
        <f t="shared" si="28"/>
        <v>79.565020000000004</v>
      </c>
      <c r="X106" s="13">
        <f t="shared" si="29"/>
        <v>79.565020000000004</v>
      </c>
      <c r="Y106" s="13">
        <f t="shared" si="30"/>
        <v>79.565020000000004</v>
      </c>
      <c r="Z106" s="13">
        <f t="shared" si="31"/>
        <v>79.565020000000004</v>
      </c>
      <c r="AA106" s="13">
        <f t="shared" si="32"/>
        <v>79.565020000000004</v>
      </c>
      <c r="AB106" s="13">
        <f t="shared" si="33"/>
        <v>79.565020000000004</v>
      </c>
      <c r="AC106" s="13">
        <f t="shared" si="34"/>
        <v>79.565020000000004</v>
      </c>
      <c r="AD106" s="13">
        <f t="shared" si="35"/>
        <v>79.565020000000004</v>
      </c>
      <c r="AE106" s="13">
        <f t="shared" si="36"/>
        <v>79.565020000000004</v>
      </c>
      <c r="AF106">
        <f t="shared" si="19"/>
        <v>1</v>
      </c>
      <c r="AG106" t="s">
        <v>2910</v>
      </c>
      <c r="AH106" t="s">
        <v>2904</v>
      </c>
      <c r="AI106" s="26">
        <f>IF(ISNUMBER(VLOOKUP($B106,'kpler max capa'!$A$1:$Q$263,2,0)),VLOOKUP($B106,'kpler max capa'!$A$1:$Q$263,2,0),0)</f>
        <v>44.419220000000003</v>
      </c>
      <c r="AJ106" s="26">
        <f>IF(ISNUMBER(VLOOKUP($B106,'kpler max capa'!$A$1:$Q$263,3,0)),VLOOKUP($B106,'kpler max capa'!$A$1:$Q$263,3,0),0)</f>
        <v>44.419220000000003</v>
      </c>
      <c r="AK106" s="26">
        <f>IF(ISNUMBER(VLOOKUP($B106,'kpler max capa'!$A$1:$Q$263,4,0)),VLOOKUP($B106,'kpler max capa'!$A$1:$Q$263,4,0),0)</f>
        <v>44.419220000000003</v>
      </c>
      <c r="AL106" s="26">
        <f>IF(ISNUMBER(VLOOKUP($B106,'kpler max capa'!$A$1:$Q$263,5,0)),VLOOKUP($B106,'kpler max capa'!$A$1:$Q$263,5,0),0)</f>
        <v>61.023476000000002</v>
      </c>
      <c r="AM106" s="26">
        <f>IF(ISNUMBER(VLOOKUP($B106,'kpler max capa'!$A$1:$Q$263,6,0)),VLOOKUP($B106,'kpler max capa'!$A$1:$Q$263,6,0),0)</f>
        <v>69.841644000000002</v>
      </c>
      <c r="AN106" s="26">
        <f>IF(ISNUMBER(VLOOKUP($B106,'kpler max capa'!$A$1:$Q$263,7,0)),VLOOKUP($B106,'kpler max capa'!$A$1:$Q$263,7,0),0)</f>
        <v>79.565020000000004</v>
      </c>
      <c r="AO106" s="26">
        <f>IF(ISNUMBER(VLOOKUP($B106,'kpler max capa'!$A$1:$Q$263,8,0)),VLOOKUP($B106,'kpler max capa'!$A$1:$Q$263,8,0),0)</f>
        <v>79.565020000000004</v>
      </c>
      <c r="AP106" s="26">
        <f>IF(ISNUMBER(VLOOKUP($B106,'kpler max capa'!$A$1:$Q$263,8,0)),VLOOKUP($B106,'kpler max capa'!$A$1:$Q$263,9,0),0)</f>
        <v>79.565020000000004</v>
      </c>
      <c r="AQ106" s="26">
        <f>IF(ISNUMBER(VLOOKUP($B106,'kpler max capa'!$A$1:$Q$263,8,0)),VLOOKUP($B106,'kpler max capa'!$A$1:$Q$263,10,0),0)</f>
        <v>79.565020000000004</v>
      </c>
      <c r="AR106" s="26">
        <f>IF(ISNUMBER(VLOOKUP($B106,'kpler max capa'!$A$1:$Q$263,8,0)),VLOOKUP($B106,'kpler max capa'!$A$1:$Q$263,11,0),0)</f>
        <v>79.565020000000004</v>
      </c>
      <c r="AS106" s="26">
        <f>IF(ISNUMBER(VLOOKUP($B106,'kpler max capa'!$A$1:$Q$263,9,0)),VLOOKUP($B106,'kpler max capa'!$A$1:$Q$263,12,0),0)</f>
        <v>79.565020000000004</v>
      </c>
      <c r="AT106" s="26">
        <f>IF(ISNUMBER(VLOOKUP($B106,'kpler max capa'!$A$1:$Q$263,9,0)),VLOOKUP($B106,'kpler max capa'!$A$1:$Q$263,13,0),0)</f>
        <v>79.565020000000004</v>
      </c>
      <c r="AU106" s="26">
        <f>IF(ISNUMBER(VLOOKUP($B106,'kpler max capa'!$A$1:$Q$263,9,0)),VLOOKUP($B106,'kpler max capa'!$A$1:$Q$263,14,0),0)</f>
        <v>79.565020000000004</v>
      </c>
      <c r="AV106" s="26">
        <f>IF(ISNUMBER(VLOOKUP($B106,'kpler max capa'!$A$1:$Q$263,9,0)),VLOOKUP($B106,'kpler max capa'!$A$1:$Q$263,15,0),0)</f>
        <v>79.565020000000004</v>
      </c>
      <c r="AW106" s="26">
        <f>IF(ISNUMBER(VLOOKUP($B106,'kpler max capa'!$A$1:$Q$263,9,0)),VLOOKUP($B106,'kpler max capa'!$A$1:$Q$263,16,0),0)</f>
        <v>79.565020000000004</v>
      </c>
      <c r="AX106" s="26">
        <f>IF(ISNUMBER(VLOOKUP($B106,'kpler max capa'!$A$1:$Q$263,10,0)),VLOOKUP($B106,'kpler max capa'!$A$1:$Q$263,17,0),0)</f>
        <v>79.565020000000004</v>
      </c>
      <c r="AY106" s="24">
        <f>IF(ISNUMBER(VLOOKUP($C106,'pp port max capa'!$A$1:$Q$500,2,0)),VLOOKUP($C106,'pp port max capa'!$A$1:$Q$500,2,0),0)</f>
        <v>5.3903013810752674</v>
      </c>
      <c r="AZ106" s="24">
        <f>IF(ISNUMBER(VLOOKUP($C106,'pp port max capa'!$A$1:$Q$500,3,0)),VLOOKUP($C106,'pp port max capa'!$A$1:$Q$500,3,0),0)</f>
        <v>5.3903013810752674</v>
      </c>
      <c r="BA106" s="24">
        <f>IF(ISNUMBER(VLOOKUP($C106,'pp port max capa'!$A$1:$Q$500,4,0)),VLOOKUP($C106,'pp port max capa'!$A$1:$Q$500,4,0),0)</f>
        <v>5.3903013810752674</v>
      </c>
      <c r="BB106" s="24">
        <f>IF(ISNUMBER(VLOOKUP($C106,'pp port max capa'!$A$1:$Q$500,5,0)),VLOOKUP($C106,'pp port max capa'!$A$1:$Q$500,5,0),0)</f>
        <v>5.3903013810752674</v>
      </c>
      <c r="BC106" s="24">
        <f>IF(ISNUMBER(VLOOKUP($C106,'pp port max capa'!$A$1:$Q$500,6,0)),VLOOKUP($C106,'pp port max capa'!$A$1:$Q$500,6,0),0)</f>
        <v>5.3903013810752674</v>
      </c>
      <c r="BD106" s="24">
        <f>IF(ISNUMBER(VLOOKUP($C106,'pp port max capa'!$A$1:$Q$500,7,0)),VLOOKUP($C106,'pp port max capa'!$A$1:$Q$500,7,0),0)</f>
        <v>5.3903013810752674</v>
      </c>
      <c r="BE106" s="24">
        <f>IF(ISNUMBER(VLOOKUP($C106,'pp port max capa'!$A$1:$Q$500,8,0)),VLOOKUP($C106,'pp port max capa'!$A$1:$Q$500,8,0),0)</f>
        <v>5.3903013810752674</v>
      </c>
      <c r="BF106" s="24">
        <f>IF(ISNUMBER(VLOOKUP($C106,'pp port max capa'!$A$1:$Q$500,9,0)),VLOOKUP($C106,'pp port max capa'!$A$1:$Q$500,9,0),0)</f>
        <v>5.3903013810752674</v>
      </c>
      <c r="BG106" s="24">
        <f>IF(ISNUMBER(VLOOKUP($C106,'pp port max capa'!$A$1:$Q$500,10,0)),VLOOKUP($C106,'pp port max capa'!$A$1:$Q$500,10,0),0)</f>
        <v>5.3903013810752674</v>
      </c>
      <c r="BH106" s="24">
        <f>IF(ISNUMBER(VLOOKUP($C106,'pp port max capa'!$A$1:$Q$500,11,0)),VLOOKUP($C106,'pp port max capa'!$A$1:$Q$500,11,0),0)</f>
        <v>5.3903013810752674</v>
      </c>
      <c r="BI106" s="24">
        <f>IF(ISNUMBER(VLOOKUP($C106,'pp port max capa'!$A$1:$Q$500,12,0)),VLOOKUP($C106,'pp port max capa'!$A$1:$Q$500,12,0),0)</f>
        <v>5.3903013810752674</v>
      </c>
      <c r="BJ106" s="24">
        <f>IF(ISNUMBER(VLOOKUP($C106,'pp port max capa'!$A$1:$Q$500,13,0)),VLOOKUP($C106,'pp port max capa'!$A$1:$Q$500,13,0),0)</f>
        <v>5.3903013810752674</v>
      </c>
      <c r="BK106" s="24">
        <f>IF(ISNUMBER(VLOOKUP($C106,'pp port max capa'!$A$1:$Q$500,14,0)),VLOOKUP($C106,'pp port max capa'!$A$1:$Q$500,14,0),0)</f>
        <v>5.3903013810752674</v>
      </c>
      <c r="BL106" s="24">
        <f>IF(ISNUMBER(VLOOKUP($C106,'pp port max capa'!$A$1:$Q$500,15,0)),VLOOKUP($C106,'pp port max capa'!$A$1:$Q$500,15,0),0)</f>
        <v>5.3903013810752674</v>
      </c>
      <c r="BM106" s="24">
        <f>IF(ISNUMBER(VLOOKUP($C106,'pp port max capa'!$A$1:$Q$500,16,0)),VLOOKUP($C106,'pp port max capa'!$A$1:$Q$500,16,0),0)</f>
        <v>5.3903013810752674</v>
      </c>
      <c r="BN106" s="24">
        <f>IF(ISNUMBER(VLOOKUP($C106,'pp port max capa'!$A$1:$Q$500,17,0)),VLOOKUP($C106,'pp port max capa'!$A$1:$Q$500,17,0),0)</f>
        <v>5.3903013810752674</v>
      </c>
      <c r="BO106" s="22">
        <f>IF(ISNUMBER(VLOOKUP($C106,'stpl port max capa'!$A$1:$Q$500,2,0)),VLOOKUP($C106,'stpl port max capa'!$A$1:$Q$500,2,0),0)</f>
        <v>0</v>
      </c>
      <c r="BP106" s="22">
        <f>IF(ISNUMBER(VLOOKUP($C106,'stpl port max capa'!$A$1:$Q$500,3,0)),VLOOKUP($C106,'stpl port max capa'!$A$1:$Q$500,3,0),0)</f>
        <v>0</v>
      </c>
      <c r="BQ106" s="22">
        <f>IF(ISNUMBER(VLOOKUP($C106,'stpl port max capa'!$A$1:$Q$500,4,0)),VLOOKUP($C106,'stpl port max capa'!$A$1:$Q$500,4,0),0)</f>
        <v>0</v>
      </c>
      <c r="BR106" s="22">
        <f>IF(ISNUMBER(VLOOKUP($C106,'stpl port max capa'!$A$1:$Q$500,5,0)),VLOOKUP($C106,'stpl port max capa'!$A$1:$Q$500,5,0),0)</f>
        <v>0</v>
      </c>
      <c r="BS106" s="22">
        <f>IF(ISNUMBER(VLOOKUP($C106,'stpl port max capa'!$A$1:$Q$500,6,0)),VLOOKUP($C106,'stpl port max capa'!$A$1:$Q$500,6,0),0)</f>
        <v>0</v>
      </c>
      <c r="BT106" s="22">
        <f>IF(ISNUMBER(VLOOKUP($C106,'stpl port max capa'!$A$1:$Q$500,7,0)),VLOOKUP($C106,'stpl port max capa'!$A$1:$Q$500,7,0),0)</f>
        <v>0</v>
      </c>
      <c r="BU106" s="22">
        <f>IF(ISNUMBER(VLOOKUP($C106,'stpl port max capa'!$A$1:$Q$500,8,0)),VLOOKUP($C106,'stpl port max capa'!$A$1:$Q$500,8,0),0)</f>
        <v>0</v>
      </c>
      <c r="BV106" s="22">
        <f>IF(ISNUMBER(VLOOKUP($C106,'stpl port max capa'!$A$1:$Q$500,9,0)),VLOOKUP($C106,'stpl port max capa'!$A$1:$Q$500,9,0),0)</f>
        <v>0</v>
      </c>
      <c r="BW106" s="22">
        <f>IF(ISNUMBER(VLOOKUP($C106,'stpl port max capa'!$A$1:$Q$500,10,0)),VLOOKUP($C106,'stpl port max capa'!$A$1:$Q$500,10,0),0)</f>
        <v>0</v>
      </c>
      <c r="BX106" s="22">
        <f>IF(ISNUMBER(VLOOKUP($C106,'stpl port max capa'!$A$1:$Q$500,11,0)),VLOOKUP($C106,'stpl port max capa'!$A$1:$Q$500,11,0),0)</f>
        <v>0</v>
      </c>
      <c r="BY106" s="22">
        <f>IF(ISNUMBER(VLOOKUP($C106,'stpl port max capa'!$A$1:$Q$500,12,0)),VLOOKUP($C106,'stpl port max capa'!$A$1:$Q$500,12,0),0)</f>
        <v>0</v>
      </c>
      <c r="BZ106" s="22">
        <f>IF(ISNUMBER(VLOOKUP($C106,'stpl port max capa'!$A$1:$Q$500,13,0)),VLOOKUP($C106,'stpl port max capa'!$A$1:$Q$500,13,0),0)</f>
        <v>0</v>
      </c>
      <c r="CA106" s="22">
        <f>IF(ISNUMBER(VLOOKUP($C106,'stpl port max capa'!$A$1:$Q$500,14,0)),VLOOKUP($C106,'stpl port max capa'!$A$1:$Q$500,14,0),0)</f>
        <v>0</v>
      </c>
      <c r="CB106" s="22">
        <f>IF(ISNUMBER(VLOOKUP($C106,'stpl port max capa'!$A$1:$Q$500,15,0)),VLOOKUP($C106,'stpl port max capa'!$A$1:$Q$500,15,0),0)</f>
        <v>0</v>
      </c>
      <c r="CC106" s="22">
        <f>IF(ISNUMBER(VLOOKUP($C106,'stpl port max capa'!$A$1:$Q$500,16,0)),VLOOKUP($C106,'stpl port max capa'!$A$1:$Q$500,16,0),0)</f>
        <v>0</v>
      </c>
      <c r="CD106" s="22">
        <f>IF(ISNUMBER(VLOOKUP($C106,'stpl port max capa'!$A$1:$Q$500,17,0)),VLOOKUP($C106,'stpl port max capa'!$A$1:$Q$500,17,0),0)</f>
        <v>0</v>
      </c>
    </row>
    <row r="107" spans="1:82" customFormat="1">
      <c r="A107">
        <v>108</v>
      </c>
      <c r="B107" t="s">
        <v>322</v>
      </c>
      <c r="C107" t="s">
        <v>323</v>
      </c>
      <c r="D107" s="15"/>
      <c r="E107" s="15">
        <f t="shared" si="20"/>
        <v>0</v>
      </c>
      <c r="F107" s="16" t="s">
        <v>2989</v>
      </c>
      <c r="G107" t="s">
        <v>972</v>
      </c>
      <c r="H107" t="s">
        <v>975</v>
      </c>
      <c r="I107" t="e">
        <v>#N/A</v>
      </c>
      <c r="J107" t="s">
        <v>324</v>
      </c>
      <c r="K107" s="1">
        <v>24.717153100963699</v>
      </c>
      <c r="L107" s="1">
        <v>118.740638596338</v>
      </c>
      <c r="M107" s="1" t="str">
        <f>VLOOKUP($F107,'[1]capi for highway network'!$D$1:$L$36,3,0)</f>
        <v>capi Fujian</v>
      </c>
      <c r="N107" s="1">
        <f>VLOOKUP($F107,'[1]capi for highway network'!$D$1:$L$36,7,0)</f>
        <v>26.074477999999999</v>
      </c>
      <c r="O107" s="1">
        <f>VLOOKUP($F107,'[1]capi for highway network'!$D$1:$L$36,8,0)</f>
        <v>119.296482</v>
      </c>
      <c r="P107" s="13">
        <f t="shared" si="21"/>
        <v>0</v>
      </c>
      <c r="Q107" s="13">
        <f t="shared" si="22"/>
        <v>0</v>
      </c>
      <c r="R107" s="13">
        <f t="shared" si="23"/>
        <v>0</v>
      </c>
      <c r="S107" s="13">
        <f t="shared" si="24"/>
        <v>8.9803999999999995E-2</v>
      </c>
      <c r="T107" s="13">
        <f t="shared" si="25"/>
        <v>9.826E-2</v>
      </c>
      <c r="U107" s="13">
        <f t="shared" si="26"/>
        <v>9.826E-2</v>
      </c>
      <c r="V107" s="13">
        <f t="shared" si="27"/>
        <v>9.826E-2</v>
      </c>
      <c r="W107" s="13">
        <f t="shared" si="28"/>
        <v>9.826E-2</v>
      </c>
      <c r="X107" s="13">
        <f t="shared" si="29"/>
        <v>9.826E-2</v>
      </c>
      <c r="Y107" s="13">
        <f t="shared" si="30"/>
        <v>9.826E-2</v>
      </c>
      <c r="Z107" s="13">
        <f t="shared" si="31"/>
        <v>9.826E-2</v>
      </c>
      <c r="AA107" s="13">
        <f t="shared" si="32"/>
        <v>9.826E-2</v>
      </c>
      <c r="AB107" s="13">
        <f t="shared" si="33"/>
        <v>9.826E-2</v>
      </c>
      <c r="AC107" s="13">
        <f t="shared" si="34"/>
        <v>9.826E-2</v>
      </c>
      <c r="AD107" s="13">
        <f t="shared" si="35"/>
        <v>9.826E-2</v>
      </c>
      <c r="AE107" s="13">
        <f t="shared" si="36"/>
        <v>9.826E-2</v>
      </c>
      <c r="AF107">
        <f t="shared" si="19"/>
        <v>1</v>
      </c>
      <c r="AI107" s="26">
        <f>IF(ISNUMBER(VLOOKUP($B107,'kpler max capa'!$A$1:$Q$263,2,0)),VLOOKUP($B107,'kpler max capa'!$A$1:$Q$263,2,0),0)</f>
        <v>0</v>
      </c>
      <c r="AJ107" s="26">
        <f>IF(ISNUMBER(VLOOKUP($B107,'kpler max capa'!$A$1:$Q$263,3,0)),VLOOKUP($B107,'kpler max capa'!$A$1:$Q$263,3,0),0)</f>
        <v>0</v>
      </c>
      <c r="AK107" s="26">
        <f>IF(ISNUMBER(VLOOKUP($B107,'kpler max capa'!$A$1:$Q$263,4,0)),VLOOKUP($B107,'kpler max capa'!$A$1:$Q$263,4,0),0)</f>
        <v>0</v>
      </c>
      <c r="AL107" s="26">
        <f>IF(ISNUMBER(VLOOKUP($B107,'kpler max capa'!$A$1:$Q$263,5,0)),VLOOKUP($B107,'kpler max capa'!$A$1:$Q$263,5,0),0)</f>
        <v>8.9803999999999995E-2</v>
      </c>
      <c r="AM107" s="26">
        <f>IF(ISNUMBER(VLOOKUP($B107,'kpler max capa'!$A$1:$Q$263,6,0)),VLOOKUP($B107,'kpler max capa'!$A$1:$Q$263,6,0),0)</f>
        <v>9.826E-2</v>
      </c>
      <c r="AN107" s="26">
        <f>IF(ISNUMBER(VLOOKUP($B107,'kpler max capa'!$A$1:$Q$263,7,0)),VLOOKUP($B107,'kpler max capa'!$A$1:$Q$263,7,0),0)</f>
        <v>9.826E-2</v>
      </c>
      <c r="AO107" s="26">
        <f>IF(ISNUMBER(VLOOKUP($B107,'kpler max capa'!$A$1:$Q$263,8,0)),VLOOKUP($B107,'kpler max capa'!$A$1:$Q$263,8,0),0)</f>
        <v>9.826E-2</v>
      </c>
      <c r="AP107" s="26">
        <f>IF(ISNUMBER(VLOOKUP($B107,'kpler max capa'!$A$1:$Q$263,8,0)),VLOOKUP($B107,'kpler max capa'!$A$1:$Q$263,9,0),0)</f>
        <v>9.826E-2</v>
      </c>
      <c r="AQ107" s="26">
        <f>IF(ISNUMBER(VLOOKUP($B107,'kpler max capa'!$A$1:$Q$263,8,0)),VLOOKUP($B107,'kpler max capa'!$A$1:$Q$263,10,0),0)</f>
        <v>9.826E-2</v>
      </c>
      <c r="AR107" s="26">
        <f>IF(ISNUMBER(VLOOKUP($B107,'kpler max capa'!$A$1:$Q$263,8,0)),VLOOKUP($B107,'kpler max capa'!$A$1:$Q$263,11,0),0)</f>
        <v>9.826E-2</v>
      </c>
      <c r="AS107" s="26">
        <f>IF(ISNUMBER(VLOOKUP($B107,'kpler max capa'!$A$1:$Q$263,9,0)),VLOOKUP($B107,'kpler max capa'!$A$1:$Q$263,12,0),0)</f>
        <v>9.826E-2</v>
      </c>
      <c r="AT107" s="26">
        <f>IF(ISNUMBER(VLOOKUP($B107,'kpler max capa'!$A$1:$Q$263,9,0)),VLOOKUP($B107,'kpler max capa'!$A$1:$Q$263,13,0),0)</f>
        <v>9.826E-2</v>
      </c>
      <c r="AU107" s="26">
        <f>IF(ISNUMBER(VLOOKUP($B107,'kpler max capa'!$A$1:$Q$263,9,0)),VLOOKUP($B107,'kpler max capa'!$A$1:$Q$263,14,0),0)</f>
        <v>9.826E-2</v>
      </c>
      <c r="AV107" s="26">
        <f>IF(ISNUMBER(VLOOKUP($B107,'kpler max capa'!$A$1:$Q$263,9,0)),VLOOKUP($B107,'kpler max capa'!$A$1:$Q$263,15,0),0)</f>
        <v>9.826E-2</v>
      </c>
      <c r="AW107" s="26">
        <f>IF(ISNUMBER(VLOOKUP($B107,'kpler max capa'!$A$1:$Q$263,9,0)),VLOOKUP($B107,'kpler max capa'!$A$1:$Q$263,16,0),0)</f>
        <v>9.826E-2</v>
      </c>
      <c r="AX107" s="26">
        <f>IF(ISNUMBER(VLOOKUP($B107,'kpler max capa'!$A$1:$Q$263,10,0)),VLOOKUP($B107,'kpler max capa'!$A$1:$Q$263,17,0),0)</f>
        <v>9.826E-2</v>
      </c>
      <c r="AY107" s="24">
        <f>IF(ISNUMBER(VLOOKUP($C107,'pp port max capa'!$A$1:$Q$500,2,0)),VLOOKUP($C107,'pp port max capa'!$A$1:$Q$500,2,0),0)</f>
        <v>0</v>
      </c>
      <c r="AZ107" s="24">
        <f>IF(ISNUMBER(VLOOKUP($C107,'pp port max capa'!$A$1:$Q$500,3,0)),VLOOKUP($C107,'pp port max capa'!$A$1:$Q$500,3,0),0)</f>
        <v>0</v>
      </c>
      <c r="BA107" s="24">
        <f>IF(ISNUMBER(VLOOKUP($C107,'pp port max capa'!$A$1:$Q$500,4,0)),VLOOKUP($C107,'pp port max capa'!$A$1:$Q$500,4,0),0)</f>
        <v>0</v>
      </c>
      <c r="BB107" s="24">
        <f>IF(ISNUMBER(VLOOKUP($C107,'pp port max capa'!$A$1:$Q$500,5,0)),VLOOKUP($C107,'pp port max capa'!$A$1:$Q$500,5,0),0)</f>
        <v>0</v>
      </c>
      <c r="BC107" s="24">
        <f>IF(ISNUMBER(VLOOKUP($C107,'pp port max capa'!$A$1:$Q$500,6,0)),VLOOKUP($C107,'pp port max capa'!$A$1:$Q$500,6,0),0)</f>
        <v>0</v>
      </c>
      <c r="BD107" s="24">
        <f>IF(ISNUMBER(VLOOKUP($C107,'pp port max capa'!$A$1:$Q$500,7,0)),VLOOKUP($C107,'pp port max capa'!$A$1:$Q$500,7,0),0)</f>
        <v>0</v>
      </c>
      <c r="BE107" s="24">
        <f>IF(ISNUMBER(VLOOKUP($C107,'pp port max capa'!$A$1:$Q$500,8,0)),VLOOKUP($C107,'pp port max capa'!$A$1:$Q$500,8,0),0)</f>
        <v>0</v>
      </c>
      <c r="BF107" s="24">
        <f>IF(ISNUMBER(VLOOKUP($C107,'pp port max capa'!$A$1:$Q$500,9,0)),VLOOKUP($C107,'pp port max capa'!$A$1:$Q$500,9,0),0)</f>
        <v>0</v>
      </c>
      <c r="BG107" s="24">
        <f>IF(ISNUMBER(VLOOKUP($C107,'pp port max capa'!$A$1:$Q$500,10,0)),VLOOKUP($C107,'pp port max capa'!$A$1:$Q$500,10,0),0)</f>
        <v>0</v>
      </c>
      <c r="BH107" s="24">
        <f>IF(ISNUMBER(VLOOKUP($C107,'pp port max capa'!$A$1:$Q$500,11,0)),VLOOKUP($C107,'pp port max capa'!$A$1:$Q$500,11,0),0)</f>
        <v>0</v>
      </c>
      <c r="BI107" s="24">
        <f>IF(ISNUMBER(VLOOKUP($C107,'pp port max capa'!$A$1:$Q$500,12,0)),VLOOKUP($C107,'pp port max capa'!$A$1:$Q$500,12,0),0)</f>
        <v>0</v>
      </c>
      <c r="BJ107" s="24">
        <f>IF(ISNUMBER(VLOOKUP($C107,'pp port max capa'!$A$1:$Q$500,13,0)),VLOOKUP($C107,'pp port max capa'!$A$1:$Q$500,13,0),0)</f>
        <v>0</v>
      </c>
      <c r="BK107" s="24">
        <f>IF(ISNUMBER(VLOOKUP($C107,'pp port max capa'!$A$1:$Q$500,14,0)),VLOOKUP($C107,'pp port max capa'!$A$1:$Q$500,14,0),0)</f>
        <v>0</v>
      </c>
      <c r="BL107" s="24">
        <f>IF(ISNUMBER(VLOOKUP($C107,'pp port max capa'!$A$1:$Q$500,15,0)),VLOOKUP($C107,'pp port max capa'!$A$1:$Q$500,15,0),0)</f>
        <v>0</v>
      </c>
      <c r="BM107" s="24">
        <f>IF(ISNUMBER(VLOOKUP($C107,'pp port max capa'!$A$1:$Q$500,16,0)),VLOOKUP($C107,'pp port max capa'!$A$1:$Q$500,16,0),0)</f>
        <v>0</v>
      </c>
      <c r="BN107" s="24">
        <f>IF(ISNUMBER(VLOOKUP($C107,'pp port max capa'!$A$1:$Q$500,17,0)),VLOOKUP($C107,'pp port max capa'!$A$1:$Q$500,17,0),0)</f>
        <v>0</v>
      </c>
      <c r="BO107" s="22">
        <f>IF(ISNUMBER(VLOOKUP($C107,'stpl port max capa'!$A$1:$Q$500,2,0)),VLOOKUP($C107,'stpl port max capa'!$A$1:$Q$500,2,0),0)</f>
        <v>0</v>
      </c>
      <c r="BP107" s="22">
        <f>IF(ISNUMBER(VLOOKUP($C107,'stpl port max capa'!$A$1:$Q$500,3,0)),VLOOKUP($C107,'stpl port max capa'!$A$1:$Q$500,3,0),0)</f>
        <v>0</v>
      </c>
      <c r="BQ107" s="22">
        <f>IF(ISNUMBER(VLOOKUP($C107,'stpl port max capa'!$A$1:$Q$500,4,0)),VLOOKUP($C107,'stpl port max capa'!$A$1:$Q$500,4,0),0)</f>
        <v>0</v>
      </c>
      <c r="BR107" s="22">
        <f>IF(ISNUMBER(VLOOKUP($C107,'stpl port max capa'!$A$1:$Q$500,5,0)),VLOOKUP($C107,'stpl port max capa'!$A$1:$Q$500,5,0),0)</f>
        <v>0</v>
      </c>
      <c r="BS107" s="22">
        <f>IF(ISNUMBER(VLOOKUP($C107,'stpl port max capa'!$A$1:$Q$500,6,0)),VLOOKUP($C107,'stpl port max capa'!$A$1:$Q$500,6,0),0)</f>
        <v>0</v>
      </c>
      <c r="BT107" s="22">
        <f>IF(ISNUMBER(VLOOKUP($C107,'stpl port max capa'!$A$1:$Q$500,7,0)),VLOOKUP($C107,'stpl port max capa'!$A$1:$Q$500,7,0),0)</f>
        <v>0</v>
      </c>
      <c r="BU107" s="22">
        <f>IF(ISNUMBER(VLOOKUP($C107,'stpl port max capa'!$A$1:$Q$500,8,0)),VLOOKUP($C107,'stpl port max capa'!$A$1:$Q$500,8,0),0)</f>
        <v>0</v>
      </c>
      <c r="BV107" s="22">
        <f>IF(ISNUMBER(VLOOKUP($C107,'stpl port max capa'!$A$1:$Q$500,9,0)),VLOOKUP($C107,'stpl port max capa'!$A$1:$Q$500,9,0),0)</f>
        <v>0</v>
      </c>
      <c r="BW107" s="22">
        <f>IF(ISNUMBER(VLOOKUP($C107,'stpl port max capa'!$A$1:$Q$500,10,0)),VLOOKUP($C107,'stpl port max capa'!$A$1:$Q$500,10,0),0)</f>
        <v>0</v>
      </c>
      <c r="BX107" s="22">
        <f>IF(ISNUMBER(VLOOKUP($C107,'stpl port max capa'!$A$1:$Q$500,11,0)),VLOOKUP($C107,'stpl port max capa'!$A$1:$Q$500,11,0),0)</f>
        <v>0</v>
      </c>
      <c r="BY107" s="22">
        <f>IF(ISNUMBER(VLOOKUP($C107,'stpl port max capa'!$A$1:$Q$500,12,0)),VLOOKUP($C107,'stpl port max capa'!$A$1:$Q$500,12,0),0)</f>
        <v>0</v>
      </c>
      <c r="BZ107" s="22">
        <f>IF(ISNUMBER(VLOOKUP($C107,'stpl port max capa'!$A$1:$Q$500,13,0)),VLOOKUP($C107,'stpl port max capa'!$A$1:$Q$500,13,0),0)</f>
        <v>0</v>
      </c>
      <c r="CA107" s="22">
        <f>IF(ISNUMBER(VLOOKUP($C107,'stpl port max capa'!$A$1:$Q$500,14,0)),VLOOKUP($C107,'stpl port max capa'!$A$1:$Q$500,14,0),0)</f>
        <v>0</v>
      </c>
      <c r="CB107" s="22">
        <f>IF(ISNUMBER(VLOOKUP($C107,'stpl port max capa'!$A$1:$Q$500,15,0)),VLOOKUP($C107,'stpl port max capa'!$A$1:$Q$500,15,0),0)</f>
        <v>0</v>
      </c>
      <c r="CC107" s="22">
        <f>IF(ISNUMBER(VLOOKUP($C107,'stpl port max capa'!$A$1:$Q$500,16,0)),VLOOKUP($C107,'stpl port max capa'!$A$1:$Q$500,16,0),0)</f>
        <v>0</v>
      </c>
      <c r="CD107" s="22">
        <f>IF(ISNUMBER(VLOOKUP($C107,'stpl port max capa'!$A$1:$Q$500,17,0)),VLOOKUP($C107,'stpl port max capa'!$A$1:$Q$500,17,0),0)</f>
        <v>0</v>
      </c>
    </row>
    <row r="108" spans="1:82" customFormat="1">
      <c r="A108">
        <v>109</v>
      </c>
      <c r="B108" t="s">
        <v>325</v>
      </c>
      <c r="C108" t="s">
        <v>326</v>
      </c>
      <c r="D108" s="15"/>
      <c r="E108" s="15">
        <f t="shared" si="20"/>
        <v>0</v>
      </c>
      <c r="F108" s="16" t="s">
        <v>2974</v>
      </c>
      <c r="G108" t="s">
        <v>972</v>
      </c>
      <c r="H108" t="s">
        <v>997</v>
      </c>
      <c r="I108" t="e">
        <v>#N/A</v>
      </c>
      <c r="J108" t="s">
        <v>327</v>
      </c>
      <c r="K108" s="1">
        <v>40.812575514391902</v>
      </c>
      <c r="L108" s="1">
        <v>121.05658556141501</v>
      </c>
      <c r="M108" s="1" t="str">
        <f>VLOOKUP($F108,'[1]capi for highway network'!$D$1:$L$36,3,0)</f>
        <v>capi Liaoning</v>
      </c>
      <c r="N108" s="1">
        <f>VLOOKUP($F108,'[1]capi for highway network'!$D$1:$L$36,7,0)</f>
        <v>41.805698999999997</v>
      </c>
      <c r="O108" s="1">
        <f>VLOOKUP($F108,'[1]capi for highway network'!$D$1:$L$36,8,0)</f>
        <v>123.431472</v>
      </c>
      <c r="P108" s="13">
        <f t="shared" si="21"/>
        <v>3.1408999999999998</v>
      </c>
      <c r="Q108" s="13">
        <f t="shared" si="22"/>
        <v>3.1408999999999998</v>
      </c>
      <c r="R108" s="13">
        <f t="shared" si="23"/>
        <v>3.1408999999999998</v>
      </c>
      <c r="S108" s="13">
        <f t="shared" si="24"/>
        <v>3.3518919999999999</v>
      </c>
      <c r="T108" s="13">
        <f t="shared" si="25"/>
        <v>3.3518919999999999</v>
      </c>
      <c r="U108" s="13">
        <f t="shared" si="26"/>
        <v>11.896836</v>
      </c>
      <c r="V108" s="13">
        <f t="shared" si="27"/>
        <v>11.896836</v>
      </c>
      <c r="W108" s="13">
        <f t="shared" si="28"/>
        <v>11.896836</v>
      </c>
      <c r="X108" s="13">
        <f t="shared" si="29"/>
        <v>11.896836</v>
      </c>
      <c r="Y108" s="13">
        <f t="shared" si="30"/>
        <v>11.896836</v>
      </c>
      <c r="Z108" s="13">
        <f t="shared" si="31"/>
        <v>11.896836</v>
      </c>
      <c r="AA108" s="13">
        <f t="shared" si="32"/>
        <v>11.896836</v>
      </c>
      <c r="AB108" s="13">
        <f t="shared" si="33"/>
        <v>11.896836</v>
      </c>
      <c r="AC108" s="13">
        <f t="shared" si="34"/>
        <v>11.896836</v>
      </c>
      <c r="AD108" s="13">
        <f t="shared" si="35"/>
        <v>11.896836</v>
      </c>
      <c r="AE108" s="13">
        <f t="shared" si="36"/>
        <v>11.896836</v>
      </c>
      <c r="AF108">
        <f t="shared" si="19"/>
        <v>1</v>
      </c>
      <c r="AG108" t="s">
        <v>2905</v>
      </c>
      <c r="AH108" t="s">
        <v>2904</v>
      </c>
      <c r="AI108" s="26">
        <f>IF(ISNUMBER(VLOOKUP($B108,'kpler max capa'!$A$1:$Q$263,2,0)),VLOOKUP($B108,'kpler max capa'!$A$1:$Q$263,2,0),0)</f>
        <v>3.1408999999999998</v>
      </c>
      <c r="AJ108" s="26">
        <f>IF(ISNUMBER(VLOOKUP($B108,'kpler max capa'!$A$1:$Q$263,3,0)),VLOOKUP($B108,'kpler max capa'!$A$1:$Q$263,3,0),0)</f>
        <v>3.1408999999999998</v>
      </c>
      <c r="AK108" s="26">
        <f>IF(ISNUMBER(VLOOKUP($B108,'kpler max capa'!$A$1:$Q$263,4,0)),VLOOKUP($B108,'kpler max capa'!$A$1:$Q$263,4,0),0)</f>
        <v>3.1408999999999998</v>
      </c>
      <c r="AL108" s="26">
        <f>IF(ISNUMBER(VLOOKUP($B108,'kpler max capa'!$A$1:$Q$263,5,0)),VLOOKUP($B108,'kpler max capa'!$A$1:$Q$263,5,0),0)</f>
        <v>3.3518919999999999</v>
      </c>
      <c r="AM108" s="26">
        <f>IF(ISNUMBER(VLOOKUP($B108,'kpler max capa'!$A$1:$Q$263,6,0)),VLOOKUP($B108,'kpler max capa'!$A$1:$Q$263,6,0),0)</f>
        <v>3.3518919999999999</v>
      </c>
      <c r="AN108" s="26">
        <f>IF(ISNUMBER(VLOOKUP($B108,'kpler max capa'!$A$1:$Q$263,7,0)),VLOOKUP($B108,'kpler max capa'!$A$1:$Q$263,7,0),0)</f>
        <v>11.896836</v>
      </c>
      <c r="AO108" s="26">
        <f>IF(ISNUMBER(VLOOKUP($B108,'kpler max capa'!$A$1:$Q$263,8,0)),VLOOKUP($B108,'kpler max capa'!$A$1:$Q$263,8,0),0)</f>
        <v>11.896836</v>
      </c>
      <c r="AP108" s="26">
        <f>IF(ISNUMBER(VLOOKUP($B108,'kpler max capa'!$A$1:$Q$263,8,0)),VLOOKUP($B108,'kpler max capa'!$A$1:$Q$263,9,0),0)</f>
        <v>11.896836</v>
      </c>
      <c r="AQ108" s="26">
        <f>IF(ISNUMBER(VLOOKUP($B108,'kpler max capa'!$A$1:$Q$263,8,0)),VLOOKUP($B108,'kpler max capa'!$A$1:$Q$263,10,0),0)</f>
        <v>11.896836</v>
      </c>
      <c r="AR108" s="26">
        <f>IF(ISNUMBER(VLOOKUP($B108,'kpler max capa'!$A$1:$Q$263,8,0)),VLOOKUP($B108,'kpler max capa'!$A$1:$Q$263,11,0),0)</f>
        <v>11.896836</v>
      </c>
      <c r="AS108" s="26">
        <f>IF(ISNUMBER(VLOOKUP($B108,'kpler max capa'!$A$1:$Q$263,9,0)),VLOOKUP($B108,'kpler max capa'!$A$1:$Q$263,12,0),0)</f>
        <v>11.896836</v>
      </c>
      <c r="AT108" s="26">
        <f>IF(ISNUMBER(VLOOKUP($B108,'kpler max capa'!$A$1:$Q$263,9,0)),VLOOKUP($B108,'kpler max capa'!$A$1:$Q$263,13,0),0)</f>
        <v>11.896836</v>
      </c>
      <c r="AU108" s="26">
        <f>IF(ISNUMBER(VLOOKUP($B108,'kpler max capa'!$A$1:$Q$263,9,0)),VLOOKUP($B108,'kpler max capa'!$A$1:$Q$263,14,0),0)</f>
        <v>11.896836</v>
      </c>
      <c r="AV108" s="26">
        <f>IF(ISNUMBER(VLOOKUP($B108,'kpler max capa'!$A$1:$Q$263,9,0)),VLOOKUP($B108,'kpler max capa'!$A$1:$Q$263,15,0),0)</f>
        <v>11.896836</v>
      </c>
      <c r="AW108" s="26">
        <f>IF(ISNUMBER(VLOOKUP($B108,'kpler max capa'!$A$1:$Q$263,9,0)),VLOOKUP($B108,'kpler max capa'!$A$1:$Q$263,16,0),0)</f>
        <v>11.896836</v>
      </c>
      <c r="AX108" s="26">
        <f>IF(ISNUMBER(VLOOKUP($B108,'kpler max capa'!$A$1:$Q$263,10,0)),VLOOKUP($B108,'kpler max capa'!$A$1:$Q$263,17,0),0)</f>
        <v>11.896836</v>
      </c>
      <c r="AY108" s="24">
        <f>IF(ISNUMBER(VLOOKUP($C108,'pp port max capa'!$A$1:$Q$500,2,0)),VLOOKUP($C108,'pp port max capa'!$A$1:$Q$500,2,0),0)</f>
        <v>0</v>
      </c>
      <c r="AZ108" s="24">
        <f>IF(ISNUMBER(VLOOKUP($C108,'pp port max capa'!$A$1:$Q$500,3,0)),VLOOKUP($C108,'pp port max capa'!$A$1:$Q$500,3,0),0)</f>
        <v>0</v>
      </c>
      <c r="BA108" s="24">
        <f>IF(ISNUMBER(VLOOKUP($C108,'pp port max capa'!$A$1:$Q$500,4,0)),VLOOKUP($C108,'pp port max capa'!$A$1:$Q$500,4,0),0)</f>
        <v>0</v>
      </c>
      <c r="BB108" s="24">
        <f>IF(ISNUMBER(VLOOKUP($C108,'pp port max capa'!$A$1:$Q$500,5,0)),VLOOKUP($C108,'pp port max capa'!$A$1:$Q$500,5,0),0)</f>
        <v>0</v>
      </c>
      <c r="BC108" s="24">
        <f>IF(ISNUMBER(VLOOKUP($C108,'pp port max capa'!$A$1:$Q$500,6,0)),VLOOKUP($C108,'pp port max capa'!$A$1:$Q$500,6,0),0)</f>
        <v>0</v>
      </c>
      <c r="BD108" s="24">
        <f>IF(ISNUMBER(VLOOKUP($C108,'pp port max capa'!$A$1:$Q$500,7,0)),VLOOKUP($C108,'pp port max capa'!$A$1:$Q$500,7,0),0)</f>
        <v>0</v>
      </c>
      <c r="BE108" s="24">
        <f>IF(ISNUMBER(VLOOKUP($C108,'pp port max capa'!$A$1:$Q$500,8,0)),VLOOKUP($C108,'pp port max capa'!$A$1:$Q$500,8,0),0)</f>
        <v>0</v>
      </c>
      <c r="BF108" s="24">
        <f>IF(ISNUMBER(VLOOKUP($C108,'pp port max capa'!$A$1:$Q$500,9,0)),VLOOKUP($C108,'pp port max capa'!$A$1:$Q$500,9,0),0)</f>
        <v>0</v>
      </c>
      <c r="BG108" s="24">
        <f>IF(ISNUMBER(VLOOKUP($C108,'pp port max capa'!$A$1:$Q$500,10,0)),VLOOKUP($C108,'pp port max capa'!$A$1:$Q$500,10,0),0)</f>
        <v>0</v>
      </c>
      <c r="BH108" s="24">
        <f>IF(ISNUMBER(VLOOKUP($C108,'pp port max capa'!$A$1:$Q$500,11,0)),VLOOKUP($C108,'pp port max capa'!$A$1:$Q$500,11,0),0)</f>
        <v>0</v>
      </c>
      <c r="BI108" s="24">
        <f>IF(ISNUMBER(VLOOKUP($C108,'pp port max capa'!$A$1:$Q$500,12,0)),VLOOKUP($C108,'pp port max capa'!$A$1:$Q$500,12,0),0)</f>
        <v>0</v>
      </c>
      <c r="BJ108" s="24">
        <f>IF(ISNUMBER(VLOOKUP($C108,'pp port max capa'!$A$1:$Q$500,13,0)),VLOOKUP($C108,'pp port max capa'!$A$1:$Q$500,13,0),0)</f>
        <v>0</v>
      </c>
      <c r="BK108" s="24">
        <f>IF(ISNUMBER(VLOOKUP($C108,'pp port max capa'!$A$1:$Q$500,14,0)),VLOOKUP($C108,'pp port max capa'!$A$1:$Q$500,14,0),0)</f>
        <v>0</v>
      </c>
      <c r="BL108" s="24">
        <f>IF(ISNUMBER(VLOOKUP($C108,'pp port max capa'!$A$1:$Q$500,15,0)),VLOOKUP($C108,'pp port max capa'!$A$1:$Q$500,15,0),0)</f>
        <v>0</v>
      </c>
      <c r="BM108" s="24">
        <f>IF(ISNUMBER(VLOOKUP($C108,'pp port max capa'!$A$1:$Q$500,16,0)),VLOOKUP($C108,'pp port max capa'!$A$1:$Q$500,16,0),0)</f>
        <v>0</v>
      </c>
      <c r="BN108" s="24">
        <f>IF(ISNUMBER(VLOOKUP($C108,'pp port max capa'!$A$1:$Q$500,17,0)),VLOOKUP($C108,'pp port max capa'!$A$1:$Q$500,17,0),0)</f>
        <v>0</v>
      </c>
      <c r="BO108" s="22">
        <f>IF(ISNUMBER(VLOOKUP($C108,'stpl port max capa'!$A$1:$Q$500,2,0)),VLOOKUP($C108,'stpl port max capa'!$A$1:$Q$500,2,0),0)</f>
        <v>0</v>
      </c>
      <c r="BP108" s="22">
        <f>IF(ISNUMBER(VLOOKUP($C108,'stpl port max capa'!$A$1:$Q$500,3,0)),VLOOKUP($C108,'stpl port max capa'!$A$1:$Q$500,3,0),0)</f>
        <v>0</v>
      </c>
      <c r="BQ108" s="22">
        <f>IF(ISNUMBER(VLOOKUP($C108,'stpl port max capa'!$A$1:$Q$500,4,0)),VLOOKUP($C108,'stpl port max capa'!$A$1:$Q$500,4,0),0)</f>
        <v>0</v>
      </c>
      <c r="BR108" s="22">
        <f>IF(ISNUMBER(VLOOKUP($C108,'stpl port max capa'!$A$1:$Q$500,5,0)),VLOOKUP($C108,'stpl port max capa'!$A$1:$Q$500,5,0),0)</f>
        <v>0</v>
      </c>
      <c r="BS108" s="22">
        <f>IF(ISNUMBER(VLOOKUP($C108,'stpl port max capa'!$A$1:$Q$500,6,0)),VLOOKUP($C108,'stpl port max capa'!$A$1:$Q$500,6,0),0)</f>
        <v>0</v>
      </c>
      <c r="BT108" s="22">
        <f>IF(ISNUMBER(VLOOKUP($C108,'stpl port max capa'!$A$1:$Q$500,7,0)),VLOOKUP($C108,'stpl port max capa'!$A$1:$Q$500,7,0),0)</f>
        <v>0</v>
      </c>
      <c r="BU108" s="22">
        <f>IF(ISNUMBER(VLOOKUP($C108,'stpl port max capa'!$A$1:$Q$500,8,0)),VLOOKUP($C108,'stpl port max capa'!$A$1:$Q$500,8,0),0)</f>
        <v>0</v>
      </c>
      <c r="BV108" s="22">
        <f>IF(ISNUMBER(VLOOKUP($C108,'stpl port max capa'!$A$1:$Q$500,9,0)),VLOOKUP($C108,'stpl port max capa'!$A$1:$Q$500,9,0),0)</f>
        <v>0</v>
      </c>
      <c r="BW108" s="22">
        <f>IF(ISNUMBER(VLOOKUP($C108,'stpl port max capa'!$A$1:$Q$500,10,0)),VLOOKUP($C108,'stpl port max capa'!$A$1:$Q$500,10,0),0)</f>
        <v>0</v>
      </c>
      <c r="BX108" s="22">
        <f>IF(ISNUMBER(VLOOKUP($C108,'stpl port max capa'!$A$1:$Q$500,11,0)),VLOOKUP($C108,'stpl port max capa'!$A$1:$Q$500,11,0),0)</f>
        <v>0</v>
      </c>
      <c r="BY108" s="22">
        <f>IF(ISNUMBER(VLOOKUP($C108,'stpl port max capa'!$A$1:$Q$500,12,0)),VLOOKUP($C108,'stpl port max capa'!$A$1:$Q$500,12,0),0)</f>
        <v>0</v>
      </c>
      <c r="BZ108" s="22">
        <f>IF(ISNUMBER(VLOOKUP($C108,'stpl port max capa'!$A$1:$Q$500,13,0)),VLOOKUP($C108,'stpl port max capa'!$A$1:$Q$500,13,0),0)</f>
        <v>0</v>
      </c>
      <c r="CA108" s="22">
        <f>IF(ISNUMBER(VLOOKUP($C108,'stpl port max capa'!$A$1:$Q$500,14,0)),VLOOKUP($C108,'stpl port max capa'!$A$1:$Q$500,14,0),0)</f>
        <v>0</v>
      </c>
      <c r="CB108" s="22">
        <f>IF(ISNUMBER(VLOOKUP($C108,'stpl port max capa'!$A$1:$Q$500,15,0)),VLOOKUP($C108,'stpl port max capa'!$A$1:$Q$500,15,0),0)</f>
        <v>0</v>
      </c>
      <c r="CC108" s="22">
        <f>IF(ISNUMBER(VLOOKUP($C108,'stpl port max capa'!$A$1:$Q$500,16,0)),VLOOKUP($C108,'stpl port max capa'!$A$1:$Q$500,16,0),0)</f>
        <v>0</v>
      </c>
      <c r="CD108" s="22">
        <f>IF(ISNUMBER(VLOOKUP($C108,'stpl port max capa'!$A$1:$Q$500,17,0)),VLOOKUP($C108,'stpl port max capa'!$A$1:$Q$500,17,0),0)</f>
        <v>0</v>
      </c>
    </row>
    <row r="109" spans="1:82" customFormat="1">
      <c r="A109">
        <v>110</v>
      </c>
      <c r="B109" t="s">
        <v>328</v>
      </c>
      <c r="C109" t="s">
        <v>329</v>
      </c>
      <c r="D109" s="15"/>
      <c r="E109" s="15">
        <f t="shared" si="20"/>
        <v>0</v>
      </c>
      <c r="F109" s="16" t="s">
        <v>2988</v>
      </c>
      <c r="G109" t="s">
        <v>972</v>
      </c>
      <c r="H109" t="s">
        <v>975</v>
      </c>
      <c r="I109" t="e">
        <v>#N/A</v>
      </c>
      <c r="J109" t="s">
        <v>330</v>
      </c>
      <c r="K109" s="1">
        <v>31.688975746658301</v>
      </c>
      <c r="L109" s="1">
        <v>121.144962932681</v>
      </c>
      <c r="M109" s="1" t="str">
        <f>VLOOKUP($F109,'[1]capi for highway network'!$D$1:$L$36,3,0)</f>
        <v>capi Jiangsu</v>
      </c>
      <c r="N109" s="1">
        <f>VLOOKUP($F109,'[1]capi for highway network'!$D$1:$L$36,7,0)</f>
        <v>32.060254999999998</v>
      </c>
      <c r="O109" s="1">
        <f>VLOOKUP($F109,'[1]capi for highway network'!$D$1:$L$36,8,0)</f>
        <v>118.79687699999999</v>
      </c>
      <c r="P109" s="13">
        <f t="shared" si="21"/>
        <v>1.7344839999999999</v>
      </c>
      <c r="Q109" s="13">
        <f t="shared" si="22"/>
        <v>1.7344839999999999</v>
      </c>
      <c r="R109" s="13">
        <f t="shared" si="23"/>
        <v>1.7344839999999999</v>
      </c>
      <c r="S109" s="13">
        <f t="shared" si="24"/>
        <v>4.9758319999999996</v>
      </c>
      <c r="T109" s="13">
        <f t="shared" si="25"/>
        <v>4.9758319999999996</v>
      </c>
      <c r="U109" s="13">
        <f t="shared" si="26"/>
        <v>4.9758319999999996</v>
      </c>
      <c r="V109" s="13">
        <f t="shared" si="27"/>
        <v>4.9758319999999996</v>
      </c>
      <c r="W109" s="13">
        <f t="shared" si="28"/>
        <v>4.9758319999999996</v>
      </c>
      <c r="X109" s="13">
        <f t="shared" si="29"/>
        <v>4.9758319999999996</v>
      </c>
      <c r="Y109" s="13">
        <f t="shared" si="30"/>
        <v>4.9758319999999996</v>
      </c>
      <c r="Z109" s="13">
        <f t="shared" si="31"/>
        <v>4.9758319999999996</v>
      </c>
      <c r="AA109" s="13">
        <f t="shared" si="32"/>
        <v>4.9758319999999996</v>
      </c>
      <c r="AB109" s="13">
        <f t="shared" si="33"/>
        <v>4.9758319999999996</v>
      </c>
      <c r="AC109" s="13">
        <f t="shared" si="34"/>
        <v>4.9758319999999996</v>
      </c>
      <c r="AD109" s="13">
        <f t="shared" si="35"/>
        <v>4.9758319999999996</v>
      </c>
      <c r="AE109" s="13">
        <f t="shared" si="36"/>
        <v>4.9758319999999996</v>
      </c>
      <c r="AF109">
        <f t="shared" si="19"/>
        <v>1</v>
      </c>
      <c r="AI109" s="26">
        <f>IF(ISNUMBER(VLOOKUP($B109,'kpler max capa'!$A$1:$Q$263,2,0)),VLOOKUP($B109,'kpler max capa'!$A$1:$Q$263,2,0),0)</f>
        <v>1.7344839999999999</v>
      </c>
      <c r="AJ109" s="26">
        <f>IF(ISNUMBER(VLOOKUP($B109,'kpler max capa'!$A$1:$Q$263,3,0)),VLOOKUP($B109,'kpler max capa'!$A$1:$Q$263,3,0),0)</f>
        <v>1.7344839999999999</v>
      </c>
      <c r="AK109" s="26">
        <f>IF(ISNUMBER(VLOOKUP($B109,'kpler max capa'!$A$1:$Q$263,4,0)),VLOOKUP($B109,'kpler max capa'!$A$1:$Q$263,4,0),0)</f>
        <v>1.7344839999999999</v>
      </c>
      <c r="AL109" s="26">
        <f>IF(ISNUMBER(VLOOKUP($B109,'kpler max capa'!$A$1:$Q$263,5,0)),VLOOKUP($B109,'kpler max capa'!$A$1:$Q$263,5,0),0)</f>
        <v>4.9758319999999996</v>
      </c>
      <c r="AM109" s="26">
        <f>IF(ISNUMBER(VLOOKUP($B109,'kpler max capa'!$A$1:$Q$263,6,0)),VLOOKUP($B109,'kpler max capa'!$A$1:$Q$263,6,0),0)</f>
        <v>4.9758319999999996</v>
      </c>
      <c r="AN109" s="26">
        <f>IF(ISNUMBER(VLOOKUP($B109,'kpler max capa'!$A$1:$Q$263,7,0)),VLOOKUP($B109,'kpler max capa'!$A$1:$Q$263,7,0),0)</f>
        <v>4.9758319999999996</v>
      </c>
      <c r="AO109" s="26">
        <f>IF(ISNUMBER(VLOOKUP($B109,'kpler max capa'!$A$1:$Q$263,8,0)),VLOOKUP($B109,'kpler max capa'!$A$1:$Q$263,8,0),0)</f>
        <v>4.9758319999999996</v>
      </c>
      <c r="AP109" s="26">
        <f>IF(ISNUMBER(VLOOKUP($B109,'kpler max capa'!$A$1:$Q$263,8,0)),VLOOKUP($B109,'kpler max capa'!$A$1:$Q$263,9,0),0)</f>
        <v>4.9758319999999996</v>
      </c>
      <c r="AQ109" s="26">
        <f>IF(ISNUMBER(VLOOKUP($B109,'kpler max capa'!$A$1:$Q$263,8,0)),VLOOKUP($B109,'kpler max capa'!$A$1:$Q$263,10,0),0)</f>
        <v>4.9758319999999996</v>
      </c>
      <c r="AR109" s="26">
        <f>IF(ISNUMBER(VLOOKUP($B109,'kpler max capa'!$A$1:$Q$263,8,0)),VLOOKUP($B109,'kpler max capa'!$A$1:$Q$263,11,0),0)</f>
        <v>4.9758319999999996</v>
      </c>
      <c r="AS109" s="26">
        <f>IF(ISNUMBER(VLOOKUP($B109,'kpler max capa'!$A$1:$Q$263,9,0)),VLOOKUP($B109,'kpler max capa'!$A$1:$Q$263,12,0),0)</f>
        <v>4.9758319999999996</v>
      </c>
      <c r="AT109" s="26">
        <f>IF(ISNUMBER(VLOOKUP($B109,'kpler max capa'!$A$1:$Q$263,9,0)),VLOOKUP($B109,'kpler max capa'!$A$1:$Q$263,13,0),0)</f>
        <v>4.9758319999999996</v>
      </c>
      <c r="AU109" s="26">
        <f>IF(ISNUMBER(VLOOKUP($B109,'kpler max capa'!$A$1:$Q$263,9,0)),VLOOKUP($B109,'kpler max capa'!$A$1:$Q$263,14,0),0)</f>
        <v>4.9758319999999996</v>
      </c>
      <c r="AV109" s="26">
        <f>IF(ISNUMBER(VLOOKUP($B109,'kpler max capa'!$A$1:$Q$263,9,0)),VLOOKUP($B109,'kpler max capa'!$A$1:$Q$263,15,0),0)</f>
        <v>4.9758319999999996</v>
      </c>
      <c r="AW109" s="26">
        <f>IF(ISNUMBER(VLOOKUP($B109,'kpler max capa'!$A$1:$Q$263,9,0)),VLOOKUP($B109,'kpler max capa'!$A$1:$Q$263,16,0),0)</f>
        <v>4.9758319999999996</v>
      </c>
      <c r="AX109" s="26">
        <f>IF(ISNUMBER(VLOOKUP($B109,'kpler max capa'!$A$1:$Q$263,10,0)),VLOOKUP($B109,'kpler max capa'!$A$1:$Q$263,17,0),0)</f>
        <v>4.9758319999999996</v>
      </c>
      <c r="AY109" s="24">
        <f>IF(ISNUMBER(VLOOKUP($C109,'pp port max capa'!$A$1:$Q$500,2,0)),VLOOKUP($C109,'pp port max capa'!$A$1:$Q$500,2,0),0)</f>
        <v>0</v>
      </c>
      <c r="AZ109" s="24">
        <f>IF(ISNUMBER(VLOOKUP($C109,'pp port max capa'!$A$1:$Q$500,3,0)),VLOOKUP($C109,'pp port max capa'!$A$1:$Q$500,3,0),0)</f>
        <v>0</v>
      </c>
      <c r="BA109" s="24">
        <f>IF(ISNUMBER(VLOOKUP($C109,'pp port max capa'!$A$1:$Q$500,4,0)),VLOOKUP($C109,'pp port max capa'!$A$1:$Q$500,4,0),0)</f>
        <v>0</v>
      </c>
      <c r="BB109" s="24">
        <f>IF(ISNUMBER(VLOOKUP($C109,'pp port max capa'!$A$1:$Q$500,5,0)),VLOOKUP($C109,'pp port max capa'!$A$1:$Q$500,5,0),0)</f>
        <v>0</v>
      </c>
      <c r="BC109" s="24">
        <f>IF(ISNUMBER(VLOOKUP($C109,'pp port max capa'!$A$1:$Q$500,6,0)),VLOOKUP($C109,'pp port max capa'!$A$1:$Q$500,6,0),0)</f>
        <v>0</v>
      </c>
      <c r="BD109" s="24">
        <f>IF(ISNUMBER(VLOOKUP($C109,'pp port max capa'!$A$1:$Q$500,7,0)),VLOOKUP($C109,'pp port max capa'!$A$1:$Q$500,7,0),0)</f>
        <v>0</v>
      </c>
      <c r="BE109" s="24">
        <f>IF(ISNUMBER(VLOOKUP($C109,'pp port max capa'!$A$1:$Q$500,8,0)),VLOOKUP($C109,'pp port max capa'!$A$1:$Q$500,8,0),0)</f>
        <v>0</v>
      </c>
      <c r="BF109" s="24">
        <f>IF(ISNUMBER(VLOOKUP($C109,'pp port max capa'!$A$1:$Q$500,9,0)),VLOOKUP($C109,'pp port max capa'!$A$1:$Q$500,9,0),0)</f>
        <v>0</v>
      </c>
      <c r="BG109" s="24">
        <f>IF(ISNUMBER(VLOOKUP($C109,'pp port max capa'!$A$1:$Q$500,10,0)),VLOOKUP($C109,'pp port max capa'!$A$1:$Q$500,10,0),0)</f>
        <v>0</v>
      </c>
      <c r="BH109" s="24">
        <f>IF(ISNUMBER(VLOOKUP($C109,'pp port max capa'!$A$1:$Q$500,11,0)),VLOOKUP($C109,'pp port max capa'!$A$1:$Q$500,11,0),0)</f>
        <v>0</v>
      </c>
      <c r="BI109" s="24">
        <f>IF(ISNUMBER(VLOOKUP($C109,'pp port max capa'!$A$1:$Q$500,12,0)),VLOOKUP($C109,'pp port max capa'!$A$1:$Q$500,12,0),0)</f>
        <v>0</v>
      </c>
      <c r="BJ109" s="24">
        <f>IF(ISNUMBER(VLOOKUP($C109,'pp port max capa'!$A$1:$Q$500,13,0)),VLOOKUP($C109,'pp port max capa'!$A$1:$Q$500,13,0),0)</f>
        <v>0</v>
      </c>
      <c r="BK109" s="24">
        <f>IF(ISNUMBER(VLOOKUP($C109,'pp port max capa'!$A$1:$Q$500,14,0)),VLOOKUP($C109,'pp port max capa'!$A$1:$Q$500,14,0),0)</f>
        <v>0</v>
      </c>
      <c r="BL109" s="24">
        <f>IF(ISNUMBER(VLOOKUP($C109,'pp port max capa'!$A$1:$Q$500,15,0)),VLOOKUP($C109,'pp port max capa'!$A$1:$Q$500,15,0),0)</f>
        <v>0</v>
      </c>
      <c r="BM109" s="24">
        <f>IF(ISNUMBER(VLOOKUP($C109,'pp port max capa'!$A$1:$Q$500,16,0)),VLOOKUP($C109,'pp port max capa'!$A$1:$Q$500,16,0),0)</f>
        <v>0</v>
      </c>
      <c r="BN109" s="24">
        <f>IF(ISNUMBER(VLOOKUP($C109,'pp port max capa'!$A$1:$Q$500,17,0)),VLOOKUP($C109,'pp port max capa'!$A$1:$Q$500,17,0),0)</f>
        <v>0</v>
      </c>
      <c r="BO109" s="22">
        <f>IF(ISNUMBER(VLOOKUP($C109,'stpl port max capa'!$A$1:$Q$500,2,0)),VLOOKUP($C109,'stpl port max capa'!$A$1:$Q$500,2,0),0)</f>
        <v>0</v>
      </c>
      <c r="BP109" s="22">
        <f>IF(ISNUMBER(VLOOKUP($C109,'stpl port max capa'!$A$1:$Q$500,3,0)),VLOOKUP($C109,'stpl port max capa'!$A$1:$Q$500,3,0),0)</f>
        <v>0</v>
      </c>
      <c r="BQ109" s="22">
        <f>IF(ISNUMBER(VLOOKUP($C109,'stpl port max capa'!$A$1:$Q$500,4,0)),VLOOKUP($C109,'stpl port max capa'!$A$1:$Q$500,4,0),0)</f>
        <v>0</v>
      </c>
      <c r="BR109" s="22">
        <f>IF(ISNUMBER(VLOOKUP($C109,'stpl port max capa'!$A$1:$Q$500,5,0)),VLOOKUP($C109,'stpl port max capa'!$A$1:$Q$500,5,0),0)</f>
        <v>0</v>
      </c>
      <c r="BS109" s="22">
        <f>IF(ISNUMBER(VLOOKUP($C109,'stpl port max capa'!$A$1:$Q$500,6,0)),VLOOKUP($C109,'stpl port max capa'!$A$1:$Q$500,6,0),0)</f>
        <v>0</v>
      </c>
      <c r="BT109" s="22">
        <f>IF(ISNUMBER(VLOOKUP($C109,'stpl port max capa'!$A$1:$Q$500,7,0)),VLOOKUP($C109,'stpl port max capa'!$A$1:$Q$500,7,0),0)</f>
        <v>0</v>
      </c>
      <c r="BU109" s="22">
        <f>IF(ISNUMBER(VLOOKUP($C109,'stpl port max capa'!$A$1:$Q$500,8,0)),VLOOKUP($C109,'stpl port max capa'!$A$1:$Q$500,8,0),0)</f>
        <v>0</v>
      </c>
      <c r="BV109" s="22">
        <f>IF(ISNUMBER(VLOOKUP($C109,'stpl port max capa'!$A$1:$Q$500,9,0)),VLOOKUP($C109,'stpl port max capa'!$A$1:$Q$500,9,0),0)</f>
        <v>0</v>
      </c>
      <c r="BW109" s="22">
        <f>IF(ISNUMBER(VLOOKUP($C109,'stpl port max capa'!$A$1:$Q$500,10,0)),VLOOKUP($C109,'stpl port max capa'!$A$1:$Q$500,10,0),0)</f>
        <v>0</v>
      </c>
      <c r="BX109" s="22">
        <f>IF(ISNUMBER(VLOOKUP($C109,'stpl port max capa'!$A$1:$Q$500,11,0)),VLOOKUP($C109,'stpl port max capa'!$A$1:$Q$500,11,0),0)</f>
        <v>0</v>
      </c>
      <c r="BY109" s="22">
        <f>IF(ISNUMBER(VLOOKUP($C109,'stpl port max capa'!$A$1:$Q$500,12,0)),VLOOKUP($C109,'stpl port max capa'!$A$1:$Q$500,12,0),0)</f>
        <v>0</v>
      </c>
      <c r="BZ109" s="22">
        <f>IF(ISNUMBER(VLOOKUP($C109,'stpl port max capa'!$A$1:$Q$500,13,0)),VLOOKUP($C109,'stpl port max capa'!$A$1:$Q$500,13,0),0)</f>
        <v>0</v>
      </c>
      <c r="CA109" s="22">
        <f>IF(ISNUMBER(VLOOKUP($C109,'stpl port max capa'!$A$1:$Q$500,14,0)),VLOOKUP($C109,'stpl port max capa'!$A$1:$Q$500,14,0),0)</f>
        <v>0</v>
      </c>
      <c r="CB109" s="22">
        <f>IF(ISNUMBER(VLOOKUP($C109,'stpl port max capa'!$A$1:$Q$500,15,0)),VLOOKUP($C109,'stpl port max capa'!$A$1:$Q$500,15,0),0)</f>
        <v>0</v>
      </c>
      <c r="CC109" s="22">
        <f>IF(ISNUMBER(VLOOKUP($C109,'stpl port max capa'!$A$1:$Q$500,16,0)),VLOOKUP($C109,'stpl port max capa'!$A$1:$Q$500,16,0),0)</f>
        <v>0</v>
      </c>
      <c r="CD109" s="22">
        <f>IF(ISNUMBER(VLOOKUP($C109,'stpl port max capa'!$A$1:$Q$500,17,0)),VLOOKUP($C109,'stpl port max capa'!$A$1:$Q$500,17,0),0)</f>
        <v>0</v>
      </c>
    </row>
    <row r="110" spans="1:82" customFormat="1">
      <c r="A110">
        <v>111</v>
      </c>
      <c r="B110" t="s">
        <v>331</v>
      </c>
      <c r="C110" t="s">
        <v>332</v>
      </c>
      <c r="D110" s="15" t="s">
        <v>1248</v>
      </c>
      <c r="E110" s="15">
        <f t="shared" si="20"/>
        <v>1</v>
      </c>
      <c r="F110" s="16" t="s">
        <v>2977</v>
      </c>
      <c r="G110" t="s">
        <v>972</v>
      </c>
      <c r="H110" t="s">
        <v>975</v>
      </c>
      <c r="I110" t="s">
        <v>2943</v>
      </c>
      <c r="J110" t="s">
        <v>333</v>
      </c>
      <c r="K110" s="1">
        <v>31.5955582563471</v>
      </c>
      <c r="L110" s="1">
        <v>121.256005708526</v>
      </c>
      <c r="M110" s="1" t="str">
        <f>VLOOKUP($F110,'[1]capi for highway network'!$D$1:$L$36,3,0)</f>
        <v>capi Jiangsu</v>
      </c>
      <c r="N110" s="1">
        <f>VLOOKUP($F110,'[1]capi for highway network'!$D$1:$L$36,7,0)</f>
        <v>32.060254999999998</v>
      </c>
      <c r="O110" s="1">
        <f>VLOOKUP($F110,'[1]capi for highway network'!$D$1:$L$36,8,0)</f>
        <v>118.79687699999999</v>
      </c>
      <c r="P110" s="13">
        <f t="shared" si="21"/>
        <v>1.1163799999999999</v>
      </c>
      <c r="Q110" s="13">
        <f t="shared" si="22"/>
        <v>1.1163799999999999</v>
      </c>
      <c r="R110" s="13">
        <f t="shared" si="23"/>
        <v>1.1163799999999999</v>
      </c>
      <c r="S110" s="13">
        <f t="shared" si="24"/>
        <v>1.4347920000000001</v>
      </c>
      <c r="T110" s="13">
        <f t="shared" si="25"/>
        <v>1.723044</v>
      </c>
      <c r="U110" s="13">
        <f t="shared" si="26"/>
        <v>1.723044</v>
      </c>
      <c r="V110" s="13">
        <f t="shared" si="27"/>
        <v>1.723044</v>
      </c>
      <c r="W110" s="13">
        <f t="shared" si="28"/>
        <v>1.723044</v>
      </c>
      <c r="X110" s="13">
        <f t="shared" si="29"/>
        <v>1.723044</v>
      </c>
      <c r="Y110" s="13">
        <f t="shared" si="30"/>
        <v>1.723044</v>
      </c>
      <c r="Z110" s="13">
        <f t="shared" si="31"/>
        <v>1.723044</v>
      </c>
      <c r="AA110" s="13">
        <f t="shared" si="32"/>
        <v>1.723044</v>
      </c>
      <c r="AB110" s="13">
        <f t="shared" si="33"/>
        <v>1.723044</v>
      </c>
      <c r="AC110" s="13">
        <f t="shared" si="34"/>
        <v>1.723044</v>
      </c>
      <c r="AD110" s="13">
        <f t="shared" si="35"/>
        <v>1.723044</v>
      </c>
      <c r="AE110" s="13">
        <f t="shared" si="36"/>
        <v>1.723044</v>
      </c>
      <c r="AF110">
        <f t="shared" si="19"/>
        <v>1</v>
      </c>
      <c r="AI110" s="26">
        <f>IF(ISNUMBER(VLOOKUP($B110,'kpler max capa'!$A$1:$Q$263,2,0)),VLOOKUP($B110,'kpler max capa'!$A$1:$Q$263,2,0),0)</f>
        <v>1.1163799999999999</v>
      </c>
      <c r="AJ110" s="26">
        <f>IF(ISNUMBER(VLOOKUP($B110,'kpler max capa'!$A$1:$Q$263,3,0)),VLOOKUP($B110,'kpler max capa'!$A$1:$Q$263,3,0),0)</f>
        <v>1.1163799999999999</v>
      </c>
      <c r="AK110" s="26">
        <f>IF(ISNUMBER(VLOOKUP($B110,'kpler max capa'!$A$1:$Q$263,4,0)),VLOOKUP($B110,'kpler max capa'!$A$1:$Q$263,4,0),0)</f>
        <v>1.1163799999999999</v>
      </c>
      <c r="AL110" s="26">
        <f>IF(ISNUMBER(VLOOKUP($B110,'kpler max capa'!$A$1:$Q$263,5,0)),VLOOKUP($B110,'kpler max capa'!$A$1:$Q$263,5,0),0)</f>
        <v>1.4347920000000001</v>
      </c>
      <c r="AM110" s="26">
        <f>IF(ISNUMBER(VLOOKUP($B110,'kpler max capa'!$A$1:$Q$263,6,0)),VLOOKUP($B110,'kpler max capa'!$A$1:$Q$263,6,0),0)</f>
        <v>1.723044</v>
      </c>
      <c r="AN110" s="26">
        <f>IF(ISNUMBER(VLOOKUP($B110,'kpler max capa'!$A$1:$Q$263,7,0)),VLOOKUP($B110,'kpler max capa'!$A$1:$Q$263,7,0),0)</f>
        <v>1.723044</v>
      </c>
      <c r="AO110" s="26">
        <f>IF(ISNUMBER(VLOOKUP($B110,'kpler max capa'!$A$1:$Q$263,8,0)),VLOOKUP($B110,'kpler max capa'!$A$1:$Q$263,8,0),0)</f>
        <v>1.723044</v>
      </c>
      <c r="AP110" s="26">
        <f>IF(ISNUMBER(VLOOKUP($B110,'kpler max capa'!$A$1:$Q$263,8,0)),VLOOKUP($B110,'kpler max capa'!$A$1:$Q$263,9,0),0)</f>
        <v>1.723044</v>
      </c>
      <c r="AQ110" s="26">
        <f>IF(ISNUMBER(VLOOKUP($B110,'kpler max capa'!$A$1:$Q$263,8,0)),VLOOKUP($B110,'kpler max capa'!$A$1:$Q$263,10,0),0)</f>
        <v>1.723044</v>
      </c>
      <c r="AR110" s="26">
        <f>IF(ISNUMBER(VLOOKUP($B110,'kpler max capa'!$A$1:$Q$263,8,0)),VLOOKUP($B110,'kpler max capa'!$A$1:$Q$263,11,0),0)</f>
        <v>1.723044</v>
      </c>
      <c r="AS110" s="26">
        <f>IF(ISNUMBER(VLOOKUP($B110,'kpler max capa'!$A$1:$Q$263,9,0)),VLOOKUP($B110,'kpler max capa'!$A$1:$Q$263,12,0),0)</f>
        <v>1.723044</v>
      </c>
      <c r="AT110" s="26">
        <f>IF(ISNUMBER(VLOOKUP($B110,'kpler max capa'!$A$1:$Q$263,9,0)),VLOOKUP($B110,'kpler max capa'!$A$1:$Q$263,13,0),0)</f>
        <v>1.723044</v>
      </c>
      <c r="AU110" s="26">
        <f>IF(ISNUMBER(VLOOKUP($B110,'kpler max capa'!$A$1:$Q$263,9,0)),VLOOKUP($B110,'kpler max capa'!$A$1:$Q$263,14,0),0)</f>
        <v>1.723044</v>
      </c>
      <c r="AV110" s="26">
        <f>IF(ISNUMBER(VLOOKUP($B110,'kpler max capa'!$A$1:$Q$263,9,0)),VLOOKUP($B110,'kpler max capa'!$A$1:$Q$263,15,0),0)</f>
        <v>1.723044</v>
      </c>
      <c r="AW110" s="26">
        <f>IF(ISNUMBER(VLOOKUP($B110,'kpler max capa'!$A$1:$Q$263,9,0)),VLOOKUP($B110,'kpler max capa'!$A$1:$Q$263,16,0),0)</f>
        <v>1.723044</v>
      </c>
      <c r="AX110" s="26">
        <f>IF(ISNUMBER(VLOOKUP($B110,'kpler max capa'!$A$1:$Q$263,10,0)),VLOOKUP($B110,'kpler max capa'!$A$1:$Q$263,17,0),0)</f>
        <v>1.723044</v>
      </c>
      <c r="AY110" s="24">
        <f>IF(ISNUMBER(VLOOKUP($C110,'pp port max capa'!$A$1:$Q$500,2,0)),VLOOKUP($C110,'pp port max capa'!$A$1:$Q$500,2,0),0)</f>
        <v>0</v>
      </c>
      <c r="AZ110" s="24">
        <f>IF(ISNUMBER(VLOOKUP($C110,'pp port max capa'!$A$1:$Q$500,3,0)),VLOOKUP($C110,'pp port max capa'!$A$1:$Q$500,3,0),0)</f>
        <v>0</v>
      </c>
      <c r="BA110" s="24">
        <f>IF(ISNUMBER(VLOOKUP($C110,'pp port max capa'!$A$1:$Q$500,4,0)),VLOOKUP($C110,'pp port max capa'!$A$1:$Q$500,4,0),0)</f>
        <v>0</v>
      </c>
      <c r="BB110" s="24">
        <f>IF(ISNUMBER(VLOOKUP($C110,'pp port max capa'!$A$1:$Q$500,5,0)),VLOOKUP($C110,'pp port max capa'!$A$1:$Q$500,5,0),0)</f>
        <v>0</v>
      </c>
      <c r="BC110" s="24">
        <f>IF(ISNUMBER(VLOOKUP($C110,'pp port max capa'!$A$1:$Q$500,6,0)),VLOOKUP($C110,'pp port max capa'!$A$1:$Q$500,6,0),0)</f>
        <v>0</v>
      </c>
      <c r="BD110" s="24">
        <f>IF(ISNUMBER(VLOOKUP($C110,'pp port max capa'!$A$1:$Q$500,7,0)),VLOOKUP($C110,'pp port max capa'!$A$1:$Q$500,7,0),0)</f>
        <v>0</v>
      </c>
      <c r="BE110" s="24">
        <f>IF(ISNUMBER(VLOOKUP($C110,'pp port max capa'!$A$1:$Q$500,8,0)),VLOOKUP($C110,'pp port max capa'!$A$1:$Q$500,8,0),0)</f>
        <v>0</v>
      </c>
      <c r="BF110" s="24">
        <f>IF(ISNUMBER(VLOOKUP($C110,'pp port max capa'!$A$1:$Q$500,9,0)),VLOOKUP($C110,'pp port max capa'!$A$1:$Q$500,9,0),0)</f>
        <v>0</v>
      </c>
      <c r="BG110" s="24">
        <f>IF(ISNUMBER(VLOOKUP($C110,'pp port max capa'!$A$1:$Q$500,10,0)),VLOOKUP($C110,'pp port max capa'!$A$1:$Q$500,10,0),0)</f>
        <v>0</v>
      </c>
      <c r="BH110" s="24">
        <f>IF(ISNUMBER(VLOOKUP($C110,'pp port max capa'!$A$1:$Q$500,11,0)),VLOOKUP($C110,'pp port max capa'!$A$1:$Q$500,11,0),0)</f>
        <v>0</v>
      </c>
      <c r="BI110" s="24">
        <f>IF(ISNUMBER(VLOOKUP($C110,'pp port max capa'!$A$1:$Q$500,12,0)),VLOOKUP($C110,'pp port max capa'!$A$1:$Q$500,12,0),0)</f>
        <v>0</v>
      </c>
      <c r="BJ110" s="24">
        <f>IF(ISNUMBER(VLOOKUP($C110,'pp port max capa'!$A$1:$Q$500,13,0)),VLOOKUP($C110,'pp port max capa'!$A$1:$Q$500,13,0),0)</f>
        <v>0</v>
      </c>
      <c r="BK110" s="24">
        <f>IF(ISNUMBER(VLOOKUP($C110,'pp port max capa'!$A$1:$Q$500,14,0)),VLOOKUP($C110,'pp port max capa'!$A$1:$Q$500,14,0),0)</f>
        <v>0</v>
      </c>
      <c r="BL110" s="24">
        <f>IF(ISNUMBER(VLOOKUP($C110,'pp port max capa'!$A$1:$Q$500,15,0)),VLOOKUP($C110,'pp port max capa'!$A$1:$Q$500,15,0),0)</f>
        <v>0</v>
      </c>
      <c r="BM110" s="24">
        <f>IF(ISNUMBER(VLOOKUP($C110,'pp port max capa'!$A$1:$Q$500,16,0)),VLOOKUP($C110,'pp port max capa'!$A$1:$Q$500,16,0),0)</f>
        <v>0</v>
      </c>
      <c r="BN110" s="24">
        <f>IF(ISNUMBER(VLOOKUP($C110,'pp port max capa'!$A$1:$Q$500,17,0)),VLOOKUP($C110,'pp port max capa'!$A$1:$Q$500,17,0),0)</f>
        <v>0</v>
      </c>
      <c r="BO110" s="22">
        <f>IF(ISNUMBER(VLOOKUP($C110,'stpl port max capa'!$A$1:$Q$500,2,0)),VLOOKUP($C110,'stpl port max capa'!$A$1:$Q$500,2,0),0)</f>
        <v>0</v>
      </c>
      <c r="BP110" s="22">
        <f>IF(ISNUMBER(VLOOKUP($C110,'stpl port max capa'!$A$1:$Q$500,3,0)),VLOOKUP($C110,'stpl port max capa'!$A$1:$Q$500,3,0),0)</f>
        <v>0</v>
      </c>
      <c r="BQ110" s="22">
        <f>IF(ISNUMBER(VLOOKUP($C110,'stpl port max capa'!$A$1:$Q$500,4,0)),VLOOKUP($C110,'stpl port max capa'!$A$1:$Q$500,4,0),0)</f>
        <v>0</v>
      </c>
      <c r="BR110" s="22">
        <f>IF(ISNUMBER(VLOOKUP($C110,'stpl port max capa'!$A$1:$Q$500,5,0)),VLOOKUP($C110,'stpl port max capa'!$A$1:$Q$500,5,0),0)</f>
        <v>0</v>
      </c>
      <c r="BS110" s="22">
        <f>IF(ISNUMBER(VLOOKUP($C110,'stpl port max capa'!$A$1:$Q$500,6,0)),VLOOKUP($C110,'stpl port max capa'!$A$1:$Q$500,6,0),0)</f>
        <v>0</v>
      </c>
      <c r="BT110" s="22">
        <f>IF(ISNUMBER(VLOOKUP($C110,'stpl port max capa'!$A$1:$Q$500,7,0)),VLOOKUP($C110,'stpl port max capa'!$A$1:$Q$500,7,0),0)</f>
        <v>0</v>
      </c>
      <c r="BU110" s="22">
        <f>IF(ISNUMBER(VLOOKUP($C110,'stpl port max capa'!$A$1:$Q$500,8,0)),VLOOKUP($C110,'stpl port max capa'!$A$1:$Q$500,8,0),0)</f>
        <v>0</v>
      </c>
      <c r="BV110" s="22">
        <f>IF(ISNUMBER(VLOOKUP($C110,'stpl port max capa'!$A$1:$Q$500,9,0)),VLOOKUP($C110,'stpl port max capa'!$A$1:$Q$500,9,0),0)</f>
        <v>0</v>
      </c>
      <c r="BW110" s="22">
        <f>IF(ISNUMBER(VLOOKUP($C110,'stpl port max capa'!$A$1:$Q$500,10,0)),VLOOKUP($C110,'stpl port max capa'!$A$1:$Q$500,10,0),0)</f>
        <v>0</v>
      </c>
      <c r="BX110" s="22">
        <f>IF(ISNUMBER(VLOOKUP($C110,'stpl port max capa'!$A$1:$Q$500,11,0)),VLOOKUP($C110,'stpl port max capa'!$A$1:$Q$500,11,0),0)</f>
        <v>0</v>
      </c>
      <c r="BY110" s="22">
        <f>IF(ISNUMBER(VLOOKUP($C110,'stpl port max capa'!$A$1:$Q$500,12,0)),VLOOKUP($C110,'stpl port max capa'!$A$1:$Q$500,12,0),0)</f>
        <v>0</v>
      </c>
      <c r="BZ110" s="22">
        <f>IF(ISNUMBER(VLOOKUP($C110,'stpl port max capa'!$A$1:$Q$500,13,0)),VLOOKUP($C110,'stpl port max capa'!$A$1:$Q$500,13,0),0)</f>
        <v>0</v>
      </c>
      <c r="CA110" s="22">
        <f>IF(ISNUMBER(VLOOKUP($C110,'stpl port max capa'!$A$1:$Q$500,14,0)),VLOOKUP($C110,'stpl port max capa'!$A$1:$Q$500,14,0),0)</f>
        <v>0</v>
      </c>
      <c r="CB110" s="22">
        <f>IF(ISNUMBER(VLOOKUP($C110,'stpl port max capa'!$A$1:$Q$500,15,0)),VLOOKUP($C110,'stpl port max capa'!$A$1:$Q$500,15,0),0)</f>
        <v>0</v>
      </c>
      <c r="CC110" s="22">
        <f>IF(ISNUMBER(VLOOKUP($C110,'stpl port max capa'!$A$1:$Q$500,16,0)),VLOOKUP($C110,'stpl port max capa'!$A$1:$Q$500,16,0),0)</f>
        <v>0</v>
      </c>
      <c r="CD110" s="22">
        <f>IF(ISNUMBER(VLOOKUP($C110,'stpl port max capa'!$A$1:$Q$500,17,0)),VLOOKUP($C110,'stpl port max capa'!$A$1:$Q$500,17,0),0)</f>
        <v>0</v>
      </c>
    </row>
    <row r="111" spans="1:82" customFormat="1">
      <c r="A111">
        <v>112</v>
      </c>
      <c r="B111" t="s">
        <v>334</v>
      </c>
      <c r="C111" t="s">
        <v>335</v>
      </c>
      <c r="D111" s="15"/>
      <c r="E111" s="15">
        <f t="shared" si="20"/>
        <v>0</v>
      </c>
      <c r="F111" s="16" t="s">
        <v>2988</v>
      </c>
      <c r="G111" t="s">
        <v>973</v>
      </c>
      <c r="H111" t="s">
        <v>975</v>
      </c>
      <c r="I111" t="e">
        <v>#N/A</v>
      </c>
      <c r="J111" t="s">
        <v>336</v>
      </c>
      <c r="K111" s="1">
        <v>32.161396054769497</v>
      </c>
      <c r="L111" s="1">
        <v>119.91537882129801</v>
      </c>
      <c r="M111" s="1" t="str">
        <f>VLOOKUP($F111,'[1]capi for highway network'!$D$1:$L$36,3,0)</f>
        <v>capi Jiangsu</v>
      </c>
      <c r="N111" s="1">
        <f>VLOOKUP($F111,'[1]capi for highway network'!$D$1:$L$36,7,0)</f>
        <v>32.060254999999998</v>
      </c>
      <c r="O111" s="1">
        <f>VLOOKUP($F111,'[1]capi for highway network'!$D$1:$L$36,8,0)</f>
        <v>118.79687699999999</v>
      </c>
      <c r="P111" s="13">
        <f t="shared" si="21"/>
        <v>0.440444</v>
      </c>
      <c r="Q111" s="13">
        <f t="shared" si="22"/>
        <v>0.440444</v>
      </c>
      <c r="R111" s="13">
        <f t="shared" si="23"/>
        <v>0.440444</v>
      </c>
      <c r="S111" s="13">
        <f t="shared" si="24"/>
        <v>0.440444</v>
      </c>
      <c r="T111" s="13">
        <f t="shared" si="25"/>
        <v>0.440444</v>
      </c>
      <c r="U111" s="13">
        <f t="shared" si="26"/>
        <v>0.440444</v>
      </c>
      <c r="V111" s="13">
        <f t="shared" si="27"/>
        <v>0.440444</v>
      </c>
      <c r="W111" s="13">
        <f t="shared" si="28"/>
        <v>0.440444</v>
      </c>
      <c r="X111" s="13">
        <f t="shared" si="29"/>
        <v>0.440444</v>
      </c>
      <c r="Y111" s="13">
        <f t="shared" si="30"/>
        <v>0.440444</v>
      </c>
      <c r="Z111" s="13">
        <f t="shared" si="31"/>
        <v>0.440444</v>
      </c>
      <c r="AA111" s="13">
        <f t="shared" si="32"/>
        <v>0.440444</v>
      </c>
      <c r="AB111" s="13">
        <f t="shared" si="33"/>
        <v>0.440444</v>
      </c>
      <c r="AC111" s="13">
        <f t="shared" si="34"/>
        <v>0.440444</v>
      </c>
      <c r="AD111" s="13">
        <f t="shared" si="35"/>
        <v>0.440444</v>
      </c>
      <c r="AE111" s="13">
        <f t="shared" si="36"/>
        <v>0.440444</v>
      </c>
      <c r="AF111">
        <f t="shared" si="19"/>
        <v>1</v>
      </c>
      <c r="AI111" s="26">
        <f>IF(ISNUMBER(VLOOKUP($B111,'kpler max capa'!$A$1:$Q$263,2,0)),VLOOKUP($B111,'kpler max capa'!$A$1:$Q$263,2,0),0)</f>
        <v>0.440444</v>
      </c>
      <c r="AJ111" s="26">
        <f>IF(ISNUMBER(VLOOKUP($B111,'kpler max capa'!$A$1:$Q$263,3,0)),VLOOKUP($B111,'kpler max capa'!$A$1:$Q$263,3,0),0)</f>
        <v>0.440444</v>
      </c>
      <c r="AK111" s="26">
        <f>IF(ISNUMBER(VLOOKUP($B111,'kpler max capa'!$A$1:$Q$263,4,0)),VLOOKUP($B111,'kpler max capa'!$A$1:$Q$263,4,0),0)</f>
        <v>0.440444</v>
      </c>
      <c r="AL111" s="26">
        <f>IF(ISNUMBER(VLOOKUP($B111,'kpler max capa'!$A$1:$Q$263,5,0)),VLOOKUP($B111,'kpler max capa'!$A$1:$Q$263,5,0),0)</f>
        <v>0.440444</v>
      </c>
      <c r="AM111" s="26">
        <f>IF(ISNUMBER(VLOOKUP($B111,'kpler max capa'!$A$1:$Q$263,6,0)),VLOOKUP($B111,'kpler max capa'!$A$1:$Q$263,6,0),0)</f>
        <v>0.440444</v>
      </c>
      <c r="AN111" s="26">
        <f>IF(ISNUMBER(VLOOKUP($B111,'kpler max capa'!$A$1:$Q$263,7,0)),VLOOKUP($B111,'kpler max capa'!$A$1:$Q$263,7,0),0)</f>
        <v>0.440444</v>
      </c>
      <c r="AO111" s="26">
        <f>IF(ISNUMBER(VLOOKUP($B111,'kpler max capa'!$A$1:$Q$263,8,0)),VLOOKUP($B111,'kpler max capa'!$A$1:$Q$263,8,0),0)</f>
        <v>0.440444</v>
      </c>
      <c r="AP111" s="26">
        <f>IF(ISNUMBER(VLOOKUP($B111,'kpler max capa'!$A$1:$Q$263,8,0)),VLOOKUP($B111,'kpler max capa'!$A$1:$Q$263,9,0),0)</f>
        <v>0.440444</v>
      </c>
      <c r="AQ111" s="26">
        <f>IF(ISNUMBER(VLOOKUP($B111,'kpler max capa'!$A$1:$Q$263,8,0)),VLOOKUP($B111,'kpler max capa'!$A$1:$Q$263,10,0),0)</f>
        <v>0.440444</v>
      </c>
      <c r="AR111" s="26">
        <f>IF(ISNUMBER(VLOOKUP($B111,'kpler max capa'!$A$1:$Q$263,8,0)),VLOOKUP($B111,'kpler max capa'!$A$1:$Q$263,11,0),0)</f>
        <v>0.440444</v>
      </c>
      <c r="AS111" s="26">
        <f>IF(ISNUMBER(VLOOKUP($B111,'kpler max capa'!$A$1:$Q$263,9,0)),VLOOKUP($B111,'kpler max capa'!$A$1:$Q$263,12,0),0)</f>
        <v>0.440444</v>
      </c>
      <c r="AT111" s="26">
        <f>IF(ISNUMBER(VLOOKUP($B111,'kpler max capa'!$A$1:$Q$263,9,0)),VLOOKUP($B111,'kpler max capa'!$A$1:$Q$263,13,0),0)</f>
        <v>0.440444</v>
      </c>
      <c r="AU111" s="26">
        <f>IF(ISNUMBER(VLOOKUP($B111,'kpler max capa'!$A$1:$Q$263,9,0)),VLOOKUP($B111,'kpler max capa'!$A$1:$Q$263,14,0),0)</f>
        <v>0.440444</v>
      </c>
      <c r="AV111" s="26">
        <f>IF(ISNUMBER(VLOOKUP($B111,'kpler max capa'!$A$1:$Q$263,9,0)),VLOOKUP($B111,'kpler max capa'!$A$1:$Q$263,15,0),0)</f>
        <v>0.440444</v>
      </c>
      <c r="AW111" s="26">
        <f>IF(ISNUMBER(VLOOKUP($B111,'kpler max capa'!$A$1:$Q$263,9,0)),VLOOKUP($B111,'kpler max capa'!$A$1:$Q$263,16,0),0)</f>
        <v>0.440444</v>
      </c>
      <c r="AX111" s="26">
        <f>IF(ISNUMBER(VLOOKUP($B111,'kpler max capa'!$A$1:$Q$263,10,0)),VLOOKUP($B111,'kpler max capa'!$A$1:$Q$263,17,0),0)</f>
        <v>0.440444</v>
      </c>
      <c r="AY111" s="24">
        <f>IF(ISNUMBER(VLOOKUP($C111,'pp port max capa'!$A$1:$Q$500,2,0)),VLOOKUP($C111,'pp port max capa'!$A$1:$Q$500,2,0),0)</f>
        <v>0</v>
      </c>
      <c r="AZ111" s="24">
        <f>IF(ISNUMBER(VLOOKUP($C111,'pp port max capa'!$A$1:$Q$500,3,0)),VLOOKUP($C111,'pp port max capa'!$A$1:$Q$500,3,0),0)</f>
        <v>0</v>
      </c>
      <c r="BA111" s="24">
        <f>IF(ISNUMBER(VLOOKUP($C111,'pp port max capa'!$A$1:$Q$500,4,0)),VLOOKUP($C111,'pp port max capa'!$A$1:$Q$500,4,0),0)</f>
        <v>0</v>
      </c>
      <c r="BB111" s="24">
        <f>IF(ISNUMBER(VLOOKUP($C111,'pp port max capa'!$A$1:$Q$500,5,0)),VLOOKUP($C111,'pp port max capa'!$A$1:$Q$500,5,0),0)</f>
        <v>0</v>
      </c>
      <c r="BC111" s="24">
        <f>IF(ISNUMBER(VLOOKUP($C111,'pp port max capa'!$A$1:$Q$500,6,0)),VLOOKUP($C111,'pp port max capa'!$A$1:$Q$500,6,0),0)</f>
        <v>0</v>
      </c>
      <c r="BD111" s="24">
        <f>IF(ISNUMBER(VLOOKUP($C111,'pp port max capa'!$A$1:$Q$500,7,0)),VLOOKUP($C111,'pp port max capa'!$A$1:$Q$500,7,0),0)</f>
        <v>0</v>
      </c>
      <c r="BE111" s="24">
        <f>IF(ISNUMBER(VLOOKUP($C111,'pp port max capa'!$A$1:$Q$500,8,0)),VLOOKUP($C111,'pp port max capa'!$A$1:$Q$500,8,0),0)</f>
        <v>0</v>
      </c>
      <c r="BF111" s="24">
        <f>IF(ISNUMBER(VLOOKUP($C111,'pp port max capa'!$A$1:$Q$500,9,0)),VLOOKUP($C111,'pp port max capa'!$A$1:$Q$500,9,0),0)</f>
        <v>0</v>
      </c>
      <c r="BG111" s="24">
        <f>IF(ISNUMBER(VLOOKUP($C111,'pp port max capa'!$A$1:$Q$500,10,0)),VLOOKUP($C111,'pp port max capa'!$A$1:$Q$500,10,0),0)</f>
        <v>0</v>
      </c>
      <c r="BH111" s="24">
        <f>IF(ISNUMBER(VLOOKUP($C111,'pp port max capa'!$A$1:$Q$500,11,0)),VLOOKUP($C111,'pp port max capa'!$A$1:$Q$500,11,0),0)</f>
        <v>0</v>
      </c>
      <c r="BI111" s="24">
        <f>IF(ISNUMBER(VLOOKUP($C111,'pp port max capa'!$A$1:$Q$500,12,0)),VLOOKUP($C111,'pp port max capa'!$A$1:$Q$500,12,0),0)</f>
        <v>0</v>
      </c>
      <c r="BJ111" s="24">
        <f>IF(ISNUMBER(VLOOKUP($C111,'pp port max capa'!$A$1:$Q$500,13,0)),VLOOKUP($C111,'pp port max capa'!$A$1:$Q$500,13,0),0)</f>
        <v>0</v>
      </c>
      <c r="BK111" s="24">
        <f>IF(ISNUMBER(VLOOKUP($C111,'pp port max capa'!$A$1:$Q$500,14,0)),VLOOKUP($C111,'pp port max capa'!$A$1:$Q$500,14,0),0)</f>
        <v>0</v>
      </c>
      <c r="BL111" s="24">
        <f>IF(ISNUMBER(VLOOKUP($C111,'pp port max capa'!$A$1:$Q$500,15,0)),VLOOKUP($C111,'pp port max capa'!$A$1:$Q$500,15,0),0)</f>
        <v>0</v>
      </c>
      <c r="BM111" s="24">
        <f>IF(ISNUMBER(VLOOKUP($C111,'pp port max capa'!$A$1:$Q$500,16,0)),VLOOKUP($C111,'pp port max capa'!$A$1:$Q$500,16,0),0)</f>
        <v>0</v>
      </c>
      <c r="BN111" s="24">
        <f>IF(ISNUMBER(VLOOKUP($C111,'pp port max capa'!$A$1:$Q$500,17,0)),VLOOKUP($C111,'pp port max capa'!$A$1:$Q$500,17,0),0)</f>
        <v>0</v>
      </c>
      <c r="BO111" s="22">
        <f>IF(ISNUMBER(VLOOKUP($C111,'stpl port max capa'!$A$1:$Q$500,2,0)),VLOOKUP($C111,'stpl port max capa'!$A$1:$Q$500,2,0),0)</f>
        <v>0</v>
      </c>
      <c r="BP111" s="22">
        <f>IF(ISNUMBER(VLOOKUP($C111,'stpl port max capa'!$A$1:$Q$500,3,0)),VLOOKUP($C111,'stpl port max capa'!$A$1:$Q$500,3,0),0)</f>
        <v>0</v>
      </c>
      <c r="BQ111" s="22">
        <f>IF(ISNUMBER(VLOOKUP($C111,'stpl port max capa'!$A$1:$Q$500,4,0)),VLOOKUP($C111,'stpl port max capa'!$A$1:$Q$500,4,0),0)</f>
        <v>0</v>
      </c>
      <c r="BR111" s="22">
        <f>IF(ISNUMBER(VLOOKUP($C111,'stpl port max capa'!$A$1:$Q$500,5,0)),VLOOKUP($C111,'stpl port max capa'!$A$1:$Q$500,5,0),0)</f>
        <v>0</v>
      </c>
      <c r="BS111" s="22">
        <f>IF(ISNUMBER(VLOOKUP($C111,'stpl port max capa'!$A$1:$Q$500,6,0)),VLOOKUP($C111,'stpl port max capa'!$A$1:$Q$500,6,0),0)</f>
        <v>0</v>
      </c>
      <c r="BT111" s="22">
        <f>IF(ISNUMBER(VLOOKUP($C111,'stpl port max capa'!$A$1:$Q$500,7,0)),VLOOKUP($C111,'stpl port max capa'!$A$1:$Q$500,7,0),0)</f>
        <v>0</v>
      </c>
      <c r="BU111" s="22">
        <f>IF(ISNUMBER(VLOOKUP($C111,'stpl port max capa'!$A$1:$Q$500,8,0)),VLOOKUP($C111,'stpl port max capa'!$A$1:$Q$500,8,0),0)</f>
        <v>0</v>
      </c>
      <c r="BV111" s="22">
        <f>IF(ISNUMBER(VLOOKUP($C111,'stpl port max capa'!$A$1:$Q$500,9,0)),VLOOKUP($C111,'stpl port max capa'!$A$1:$Q$500,9,0),0)</f>
        <v>0</v>
      </c>
      <c r="BW111" s="22">
        <f>IF(ISNUMBER(VLOOKUP($C111,'stpl port max capa'!$A$1:$Q$500,10,0)),VLOOKUP($C111,'stpl port max capa'!$A$1:$Q$500,10,0),0)</f>
        <v>0</v>
      </c>
      <c r="BX111" s="22">
        <f>IF(ISNUMBER(VLOOKUP($C111,'stpl port max capa'!$A$1:$Q$500,11,0)),VLOOKUP($C111,'stpl port max capa'!$A$1:$Q$500,11,0),0)</f>
        <v>0</v>
      </c>
      <c r="BY111" s="22">
        <f>IF(ISNUMBER(VLOOKUP($C111,'stpl port max capa'!$A$1:$Q$500,12,0)),VLOOKUP($C111,'stpl port max capa'!$A$1:$Q$500,12,0),0)</f>
        <v>0</v>
      </c>
      <c r="BZ111" s="22">
        <f>IF(ISNUMBER(VLOOKUP($C111,'stpl port max capa'!$A$1:$Q$500,13,0)),VLOOKUP($C111,'stpl port max capa'!$A$1:$Q$500,13,0),0)</f>
        <v>0</v>
      </c>
      <c r="CA111" s="22">
        <f>IF(ISNUMBER(VLOOKUP($C111,'stpl port max capa'!$A$1:$Q$500,14,0)),VLOOKUP($C111,'stpl port max capa'!$A$1:$Q$500,14,0),0)</f>
        <v>0</v>
      </c>
      <c r="CB111" s="22">
        <f>IF(ISNUMBER(VLOOKUP($C111,'stpl port max capa'!$A$1:$Q$500,15,0)),VLOOKUP($C111,'stpl port max capa'!$A$1:$Q$500,15,0),0)</f>
        <v>0</v>
      </c>
      <c r="CC111" s="22">
        <f>IF(ISNUMBER(VLOOKUP($C111,'stpl port max capa'!$A$1:$Q$500,16,0)),VLOOKUP($C111,'stpl port max capa'!$A$1:$Q$500,16,0),0)</f>
        <v>0</v>
      </c>
      <c r="CD111" s="22">
        <f>IF(ISNUMBER(VLOOKUP($C111,'stpl port max capa'!$A$1:$Q$500,17,0)),VLOOKUP($C111,'stpl port max capa'!$A$1:$Q$500,17,0),0)</f>
        <v>0</v>
      </c>
    </row>
    <row r="112" spans="1:82" customFormat="1">
      <c r="A112">
        <v>113</v>
      </c>
      <c r="B112" t="s">
        <v>337</v>
      </c>
      <c r="C112" t="s">
        <v>338</v>
      </c>
      <c r="D112" s="15" t="s">
        <v>1249</v>
      </c>
      <c r="E112" s="15">
        <f t="shared" si="20"/>
        <v>1</v>
      </c>
      <c r="F112" s="16" t="s">
        <v>2980</v>
      </c>
      <c r="G112" t="s">
        <v>972</v>
      </c>
      <c r="H112" t="s">
        <v>975</v>
      </c>
      <c r="I112" t="s">
        <v>2943</v>
      </c>
      <c r="J112" t="s">
        <v>339</v>
      </c>
      <c r="K112" s="1">
        <v>26.3783113231557</v>
      </c>
      <c r="L112" s="1">
        <v>119.768176204022</v>
      </c>
      <c r="M112" s="1" t="str">
        <f>VLOOKUP($F112,'[1]capi for highway network'!$D$1:$L$36,3,0)</f>
        <v>capi Fujian</v>
      </c>
      <c r="N112" s="1">
        <f>VLOOKUP($F112,'[1]capi for highway network'!$D$1:$L$36,7,0)</f>
        <v>26.074477999999999</v>
      </c>
      <c r="O112" s="1">
        <f>VLOOKUP($F112,'[1]capi for highway network'!$D$1:$L$36,8,0)</f>
        <v>119.296482</v>
      </c>
      <c r="P112" s="13">
        <f t="shared" si="21"/>
        <v>10.417615332903225</v>
      </c>
      <c r="Q112" s="13">
        <f t="shared" si="22"/>
        <v>10.417615332903225</v>
      </c>
      <c r="R112" s="13">
        <f t="shared" si="23"/>
        <v>10.417615332903225</v>
      </c>
      <c r="S112" s="13">
        <f t="shared" si="24"/>
        <v>10.417615332903225</v>
      </c>
      <c r="T112" s="13">
        <f t="shared" si="25"/>
        <v>10.417615332903225</v>
      </c>
      <c r="U112" s="13">
        <f t="shared" si="26"/>
        <v>10.417615332903225</v>
      </c>
      <c r="V112" s="13">
        <f t="shared" si="27"/>
        <v>10.417615332903225</v>
      </c>
      <c r="W112" s="13">
        <f t="shared" si="28"/>
        <v>10.417615332903225</v>
      </c>
      <c r="X112" s="13">
        <f t="shared" si="29"/>
        <v>10.417615332903225</v>
      </c>
      <c r="Y112" s="13">
        <f t="shared" si="30"/>
        <v>10.417615332903225</v>
      </c>
      <c r="Z112" s="13">
        <f t="shared" si="31"/>
        <v>10.417615332903225</v>
      </c>
      <c r="AA112" s="13">
        <f t="shared" si="32"/>
        <v>10.417615332903225</v>
      </c>
      <c r="AB112" s="13">
        <f t="shared" si="33"/>
        <v>10.417615332903225</v>
      </c>
      <c r="AC112" s="13">
        <f t="shared" si="34"/>
        <v>10.417615332903225</v>
      </c>
      <c r="AD112" s="13">
        <f t="shared" si="35"/>
        <v>10.417615332903225</v>
      </c>
      <c r="AE112" s="13">
        <f t="shared" si="36"/>
        <v>10.417615332903225</v>
      </c>
      <c r="AF112">
        <f t="shared" si="19"/>
        <v>1</v>
      </c>
      <c r="AG112" t="s">
        <v>2936</v>
      </c>
      <c r="AI112" s="26">
        <f>IF(ISNUMBER(VLOOKUP($B112,'kpler max capa'!$A$1:$Q$263,2,0)),VLOOKUP($B112,'kpler max capa'!$A$1:$Q$263,2,0),0)</f>
        <v>3.2402120000000001</v>
      </c>
      <c r="AJ112" s="26">
        <f>IF(ISNUMBER(VLOOKUP($B112,'kpler max capa'!$A$1:$Q$263,3,0)),VLOOKUP($B112,'kpler max capa'!$A$1:$Q$263,3,0),0)</f>
        <v>3.2402120000000001</v>
      </c>
      <c r="AK112" s="26">
        <f>IF(ISNUMBER(VLOOKUP($B112,'kpler max capa'!$A$1:$Q$263,4,0)),VLOOKUP($B112,'kpler max capa'!$A$1:$Q$263,4,0),0)</f>
        <v>3.2402120000000001</v>
      </c>
      <c r="AL112" s="26">
        <f>IF(ISNUMBER(VLOOKUP($B112,'kpler max capa'!$A$1:$Q$263,5,0)),VLOOKUP($B112,'kpler max capa'!$A$1:$Q$263,5,0),0)</f>
        <v>3.9466239999999999</v>
      </c>
      <c r="AM112" s="26">
        <f>IF(ISNUMBER(VLOOKUP($B112,'kpler max capa'!$A$1:$Q$263,6,0)),VLOOKUP($B112,'kpler max capa'!$A$1:$Q$263,6,0),0)</f>
        <v>5.2789239999999999</v>
      </c>
      <c r="AN112" s="26">
        <f>IF(ISNUMBER(VLOOKUP($B112,'kpler max capa'!$A$1:$Q$263,7,0)),VLOOKUP($B112,'kpler max capa'!$A$1:$Q$263,7,0),0)</f>
        <v>5.2789239999999999</v>
      </c>
      <c r="AO112" s="26">
        <f>IF(ISNUMBER(VLOOKUP($B112,'kpler max capa'!$A$1:$Q$263,8,0)),VLOOKUP($B112,'kpler max capa'!$A$1:$Q$263,8,0),0)</f>
        <v>5.2789239999999999</v>
      </c>
      <c r="AP112" s="26">
        <f>IF(ISNUMBER(VLOOKUP($B112,'kpler max capa'!$A$1:$Q$263,8,0)),VLOOKUP($B112,'kpler max capa'!$A$1:$Q$263,9,0),0)</f>
        <v>5.2789239999999999</v>
      </c>
      <c r="AQ112" s="26">
        <f>IF(ISNUMBER(VLOOKUP($B112,'kpler max capa'!$A$1:$Q$263,8,0)),VLOOKUP($B112,'kpler max capa'!$A$1:$Q$263,10,0),0)</f>
        <v>5.2789239999999999</v>
      </c>
      <c r="AR112" s="26">
        <f>IF(ISNUMBER(VLOOKUP($B112,'kpler max capa'!$A$1:$Q$263,8,0)),VLOOKUP($B112,'kpler max capa'!$A$1:$Q$263,11,0),0)</f>
        <v>5.2789239999999999</v>
      </c>
      <c r="AS112" s="26">
        <f>IF(ISNUMBER(VLOOKUP($B112,'kpler max capa'!$A$1:$Q$263,9,0)),VLOOKUP($B112,'kpler max capa'!$A$1:$Q$263,12,0),0)</f>
        <v>5.2789239999999999</v>
      </c>
      <c r="AT112" s="26">
        <f>IF(ISNUMBER(VLOOKUP($B112,'kpler max capa'!$A$1:$Q$263,9,0)),VLOOKUP($B112,'kpler max capa'!$A$1:$Q$263,13,0),0)</f>
        <v>5.2789239999999999</v>
      </c>
      <c r="AU112" s="26">
        <f>IF(ISNUMBER(VLOOKUP($B112,'kpler max capa'!$A$1:$Q$263,9,0)),VLOOKUP($B112,'kpler max capa'!$A$1:$Q$263,14,0),0)</f>
        <v>5.2789239999999999</v>
      </c>
      <c r="AV112" s="26">
        <f>IF(ISNUMBER(VLOOKUP($B112,'kpler max capa'!$A$1:$Q$263,9,0)),VLOOKUP($B112,'kpler max capa'!$A$1:$Q$263,15,0),0)</f>
        <v>5.2789239999999999</v>
      </c>
      <c r="AW112" s="26">
        <f>IF(ISNUMBER(VLOOKUP($B112,'kpler max capa'!$A$1:$Q$263,9,0)),VLOOKUP($B112,'kpler max capa'!$A$1:$Q$263,16,0),0)</f>
        <v>5.2789239999999999</v>
      </c>
      <c r="AX112" s="26">
        <f>IF(ISNUMBER(VLOOKUP($B112,'kpler max capa'!$A$1:$Q$263,10,0)),VLOOKUP($B112,'kpler max capa'!$A$1:$Q$263,17,0),0)</f>
        <v>5.2789239999999999</v>
      </c>
      <c r="AY112" s="24">
        <f>IF(ISNUMBER(VLOOKUP($C112,'pp port max capa'!$A$1:$Q$500,2,0)),VLOOKUP($C112,'pp port max capa'!$A$1:$Q$500,2,0),0)</f>
        <v>10.417615332903225</v>
      </c>
      <c r="AZ112" s="24">
        <f>IF(ISNUMBER(VLOOKUP($C112,'pp port max capa'!$A$1:$Q$500,3,0)),VLOOKUP($C112,'pp port max capa'!$A$1:$Q$500,3,0),0)</f>
        <v>10.417615332903225</v>
      </c>
      <c r="BA112" s="24">
        <f>IF(ISNUMBER(VLOOKUP($C112,'pp port max capa'!$A$1:$Q$500,4,0)),VLOOKUP($C112,'pp port max capa'!$A$1:$Q$500,4,0),0)</f>
        <v>10.417615332903225</v>
      </c>
      <c r="BB112" s="24">
        <f>IF(ISNUMBER(VLOOKUP($C112,'pp port max capa'!$A$1:$Q$500,5,0)),VLOOKUP($C112,'pp port max capa'!$A$1:$Q$500,5,0),0)</f>
        <v>10.417615332903225</v>
      </c>
      <c r="BC112" s="24">
        <f>IF(ISNUMBER(VLOOKUP($C112,'pp port max capa'!$A$1:$Q$500,6,0)),VLOOKUP($C112,'pp port max capa'!$A$1:$Q$500,6,0),0)</f>
        <v>10.417615332903225</v>
      </c>
      <c r="BD112" s="24">
        <f>IF(ISNUMBER(VLOOKUP($C112,'pp port max capa'!$A$1:$Q$500,7,0)),VLOOKUP($C112,'pp port max capa'!$A$1:$Q$500,7,0),0)</f>
        <v>10.417615332903225</v>
      </c>
      <c r="BE112" s="24">
        <f>IF(ISNUMBER(VLOOKUP($C112,'pp port max capa'!$A$1:$Q$500,8,0)),VLOOKUP($C112,'pp port max capa'!$A$1:$Q$500,8,0),0)</f>
        <v>10.417615332903225</v>
      </c>
      <c r="BF112" s="24">
        <f>IF(ISNUMBER(VLOOKUP($C112,'pp port max capa'!$A$1:$Q$500,9,0)),VLOOKUP($C112,'pp port max capa'!$A$1:$Q$500,9,0),0)</f>
        <v>10.417615332903225</v>
      </c>
      <c r="BG112" s="24">
        <f>IF(ISNUMBER(VLOOKUP($C112,'pp port max capa'!$A$1:$Q$500,10,0)),VLOOKUP($C112,'pp port max capa'!$A$1:$Q$500,10,0),0)</f>
        <v>10.417615332903225</v>
      </c>
      <c r="BH112" s="24">
        <f>IF(ISNUMBER(VLOOKUP($C112,'pp port max capa'!$A$1:$Q$500,11,0)),VLOOKUP($C112,'pp port max capa'!$A$1:$Q$500,11,0),0)</f>
        <v>10.417615332903225</v>
      </c>
      <c r="BI112" s="24">
        <f>IF(ISNUMBER(VLOOKUP($C112,'pp port max capa'!$A$1:$Q$500,12,0)),VLOOKUP($C112,'pp port max capa'!$A$1:$Q$500,12,0),0)</f>
        <v>10.417615332903225</v>
      </c>
      <c r="BJ112" s="24">
        <f>IF(ISNUMBER(VLOOKUP($C112,'pp port max capa'!$A$1:$Q$500,13,0)),VLOOKUP($C112,'pp port max capa'!$A$1:$Q$500,13,0),0)</f>
        <v>10.417615332903225</v>
      </c>
      <c r="BK112" s="24">
        <f>IF(ISNUMBER(VLOOKUP($C112,'pp port max capa'!$A$1:$Q$500,14,0)),VLOOKUP($C112,'pp port max capa'!$A$1:$Q$500,14,0),0)</f>
        <v>10.417615332903225</v>
      </c>
      <c r="BL112" s="24">
        <f>IF(ISNUMBER(VLOOKUP($C112,'pp port max capa'!$A$1:$Q$500,15,0)),VLOOKUP($C112,'pp port max capa'!$A$1:$Q$500,15,0),0)</f>
        <v>10.417615332903225</v>
      </c>
      <c r="BM112" s="24">
        <f>IF(ISNUMBER(VLOOKUP($C112,'pp port max capa'!$A$1:$Q$500,16,0)),VLOOKUP($C112,'pp port max capa'!$A$1:$Q$500,16,0),0)</f>
        <v>10.417615332903225</v>
      </c>
      <c r="BN112" s="24">
        <f>IF(ISNUMBER(VLOOKUP($C112,'pp port max capa'!$A$1:$Q$500,17,0)),VLOOKUP($C112,'pp port max capa'!$A$1:$Q$500,17,0),0)</f>
        <v>10.417615332903225</v>
      </c>
      <c r="BO112" s="22">
        <f>IF(ISNUMBER(VLOOKUP($C112,'stpl port max capa'!$A$1:$Q$500,2,0)),VLOOKUP($C112,'stpl port max capa'!$A$1:$Q$500,2,0),0)</f>
        <v>0</v>
      </c>
      <c r="BP112" s="22">
        <f>IF(ISNUMBER(VLOOKUP($C112,'stpl port max capa'!$A$1:$Q$500,3,0)),VLOOKUP($C112,'stpl port max capa'!$A$1:$Q$500,3,0),0)</f>
        <v>0</v>
      </c>
      <c r="BQ112" s="22">
        <f>IF(ISNUMBER(VLOOKUP($C112,'stpl port max capa'!$A$1:$Q$500,4,0)),VLOOKUP($C112,'stpl port max capa'!$A$1:$Q$500,4,0),0)</f>
        <v>0</v>
      </c>
      <c r="BR112" s="22">
        <f>IF(ISNUMBER(VLOOKUP($C112,'stpl port max capa'!$A$1:$Q$500,5,0)),VLOOKUP($C112,'stpl port max capa'!$A$1:$Q$500,5,0),0)</f>
        <v>0</v>
      </c>
      <c r="BS112" s="22">
        <f>IF(ISNUMBER(VLOOKUP($C112,'stpl port max capa'!$A$1:$Q$500,6,0)),VLOOKUP($C112,'stpl port max capa'!$A$1:$Q$500,6,0),0)</f>
        <v>0</v>
      </c>
      <c r="BT112" s="22">
        <f>IF(ISNUMBER(VLOOKUP($C112,'stpl port max capa'!$A$1:$Q$500,7,0)),VLOOKUP($C112,'stpl port max capa'!$A$1:$Q$500,7,0),0)</f>
        <v>0</v>
      </c>
      <c r="BU112" s="22">
        <f>IF(ISNUMBER(VLOOKUP($C112,'stpl port max capa'!$A$1:$Q$500,8,0)),VLOOKUP($C112,'stpl port max capa'!$A$1:$Q$500,8,0),0)</f>
        <v>0</v>
      </c>
      <c r="BV112" s="22">
        <f>IF(ISNUMBER(VLOOKUP($C112,'stpl port max capa'!$A$1:$Q$500,9,0)),VLOOKUP($C112,'stpl port max capa'!$A$1:$Q$500,9,0),0)</f>
        <v>0</v>
      </c>
      <c r="BW112" s="22">
        <f>IF(ISNUMBER(VLOOKUP($C112,'stpl port max capa'!$A$1:$Q$500,10,0)),VLOOKUP($C112,'stpl port max capa'!$A$1:$Q$500,10,0),0)</f>
        <v>0</v>
      </c>
      <c r="BX112" s="22">
        <f>IF(ISNUMBER(VLOOKUP($C112,'stpl port max capa'!$A$1:$Q$500,11,0)),VLOOKUP($C112,'stpl port max capa'!$A$1:$Q$500,11,0),0)</f>
        <v>0</v>
      </c>
      <c r="BY112" s="22">
        <f>IF(ISNUMBER(VLOOKUP($C112,'stpl port max capa'!$A$1:$Q$500,12,0)),VLOOKUP($C112,'stpl port max capa'!$A$1:$Q$500,12,0),0)</f>
        <v>0</v>
      </c>
      <c r="BZ112" s="22">
        <f>IF(ISNUMBER(VLOOKUP($C112,'stpl port max capa'!$A$1:$Q$500,13,0)),VLOOKUP($C112,'stpl port max capa'!$A$1:$Q$500,13,0),0)</f>
        <v>0</v>
      </c>
      <c r="CA112" s="22">
        <f>IF(ISNUMBER(VLOOKUP($C112,'stpl port max capa'!$A$1:$Q$500,14,0)),VLOOKUP($C112,'stpl port max capa'!$A$1:$Q$500,14,0),0)</f>
        <v>0</v>
      </c>
      <c r="CB112" s="22">
        <f>IF(ISNUMBER(VLOOKUP($C112,'stpl port max capa'!$A$1:$Q$500,15,0)),VLOOKUP($C112,'stpl port max capa'!$A$1:$Q$500,15,0),0)</f>
        <v>0</v>
      </c>
      <c r="CC112" s="22">
        <f>IF(ISNUMBER(VLOOKUP($C112,'stpl port max capa'!$A$1:$Q$500,16,0)),VLOOKUP($C112,'stpl port max capa'!$A$1:$Q$500,16,0),0)</f>
        <v>0</v>
      </c>
      <c r="CD112" s="22">
        <f>IF(ISNUMBER(VLOOKUP($C112,'stpl port max capa'!$A$1:$Q$500,17,0)),VLOOKUP($C112,'stpl port max capa'!$A$1:$Q$500,17,0),0)</f>
        <v>0</v>
      </c>
    </row>
    <row r="113" spans="1:82" customFormat="1">
      <c r="A113">
        <v>114</v>
      </c>
      <c r="B113" t="s">
        <v>340</v>
      </c>
      <c r="C113" t="s">
        <v>341</v>
      </c>
      <c r="D113" s="15" t="s">
        <v>1250</v>
      </c>
      <c r="E113" s="15">
        <f t="shared" si="20"/>
        <v>1</v>
      </c>
      <c r="F113" s="16" t="s">
        <v>2980</v>
      </c>
      <c r="G113" t="s">
        <v>972</v>
      </c>
      <c r="H113" t="s">
        <v>975</v>
      </c>
      <c r="I113" t="s">
        <v>2945</v>
      </c>
      <c r="J113" t="s">
        <v>342</v>
      </c>
      <c r="K113" s="1">
        <v>26.3802307945476</v>
      </c>
      <c r="L113" s="1">
        <v>119.76719669059401</v>
      </c>
      <c r="M113" s="1" t="str">
        <f>VLOOKUP($F113,'[1]capi for highway network'!$D$1:$L$36,3,0)</f>
        <v>capi Fujian</v>
      </c>
      <c r="N113" s="1">
        <f>VLOOKUP($F113,'[1]capi for highway network'!$D$1:$L$36,7,0)</f>
        <v>26.074477999999999</v>
      </c>
      <c r="O113" s="1">
        <f>VLOOKUP($F113,'[1]capi for highway network'!$D$1:$L$36,8,0)</f>
        <v>119.296482</v>
      </c>
      <c r="P113" s="13">
        <f t="shared" si="21"/>
        <v>3.96</v>
      </c>
      <c r="Q113" s="13">
        <f t="shared" si="22"/>
        <v>3.96</v>
      </c>
      <c r="R113" s="13">
        <f t="shared" si="23"/>
        <v>3.96</v>
      </c>
      <c r="S113" s="13">
        <f t="shared" si="24"/>
        <v>3.96</v>
      </c>
      <c r="T113" s="13">
        <f t="shared" si="25"/>
        <v>4.6684359999999998</v>
      </c>
      <c r="U113" s="13">
        <f t="shared" si="26"/>
        <v>5.1219919999999997</v>
      </c>
      <c r="V113" s="13">
        <f t="shared" si="27"/>
        <v>5.1219919999999997</v>
      </c>
      <c r="W113" s="13">
        <f t="shared" si="28"/>
        <v>7.8239999999999998</v>
      </c>
      <c r="X113" s="13">
        <f t="shared" si="29"/>
        <v>7.8239999999999998</v>
      </c>
      <c r="Y113" s="13">
        <f t="shared" si="30"/>
        <v>7.8239999999999998</v>
      </c>
      <c r="Z113" s="13">
        <f t="shared" si="31"/>
        <v>7.8239999999999998</v>
      </c>
      <c r="AA113" s="13">
        <f t="shared" si="32"/>
        <v>7.8239999999999998</v>
      </c>
      <c r="AB113" s="13">
        <f t="shared" si="33"/>
        <v>7.8239999999999998</v>
      </c>
      <c r="AC113" s="13">
        <f t="shared" si="34"/>
        <v>7.8239999999999998</v>
      </c>
      <c r="AD113" s="13">
        <f t="shared" si="35"/>
        <v>7.8239999999999998</v>
      </c>
      <c r="AE113" s="13">
        <f t="shared" si="36"/>
        <v>7.8239999999999998</v>
      </c>
      <c r="AF113">
        <f t="shared" si="19"/>
        <v>1</v>
      </c>
      <c r="AG113" t="s">
        <v>2936</v>
      </c>
      <c r="AI113" s="26">
        <f>IF(ISNUMBER(VLOOKUP($B113,'kpler max capa'!$A$1:$Q$263,2,0)),VLOOKUP($B113,'kpler max capa'!$A$1:$Q$263,2,0),0)</f>
        <v>2.039288</v>
      </c>
      <c r="AJ113" s="26">
        <f>IF(ISNUMBER(VLOOKUP($B113,'kpler max capa'!$A$1:$Q$263,3,0)),VLOOKUP($B113,'kpler max capa'!$A$1:$Q$263,3,0),0)</f>
        <v>2.039288</v>
      </c>
      <c r="AK113" s="26">
        <f>IF(ISNUMBER(VLOOKUP($B113,'kpler max capa'!$A$1:$Q$263,4,0)),VLOOKUP($B113,'kpler max capa'!$A$1:$Q$263,4,0),0)</f>
        <v>2.039288</v>
      </c>
      <c r="AL113" s="26">
        <f>IF(ISNUMBER(VLOOKUP($B113,'kpler max capa'!$A$1:$Q$263,5,0)),VLOOKUP($B113,'kpler max capa'!$A$1:$Q$263,5,0),0)</f>
        <v>2.0587960000000001</v>
      </c>
      <c r="AM113" s="26">
        <f>IF(ISNUMBER(VLOOKUP($B113,'kpler max capa'!$A$1:$Q$263,6,0)),VLOOKUP($B113,'kpler max capa'!$A$1:$Q$263,6,0),0)</f>
        <v>4.6684359999999998</v>
      </c>
      <c r="AN113" s="26">
        <f>IF(ISNUMBER(VLOOKUP($B113,'kpler max capa'!$A$1:$Q$263,7,0)),VLOOKUP($B113,'kpler max capa'!$A$1:$Q$263,7,0),0)</f>
        <v>5.1219919999999997</v>
      </c>
      <c r="AO113" s="26">
        <f>IF(ISNUMBER(VLOOKUP($B113,'kpler max capa'!$A$1:$Q$263,8,0)),VLOOKUP($B113,'kpler max capa'!$A$1:$Q$263,8,0),0)</f>
        <v>5.1219919999999997</v>
      </c>
      <c r="AP113" s="26">
        <f>IF(ISNUMBER(VLOOKUP($B113,'kpler max capa'!$A$1:$Q$263,8,0)),VLOOKUP($B113,'kpler max capa'!$A$1:$Q$263,9,0),0)</f>
        <v>5.1219919999999997</v>
      </c>
      <c r="AQ113" s="26">
        <f>IF(ISNUMBER(VLOOKUP($B113,'kpler max capa'!$A$1:$Q$263,8,0)),VLOOKUP($B113,'kpler max capa'!$A$1:$Q$263,10,0),0)</f>
        <v>5.1219919999999997</v>
      </c>
      <c r="AR113" s="26">
        <f>IF(ISNUMBER(VLOOKUP($B113,'kpler max capa'!$A$1:$Q$263,8,0)),VLOOKUP($B113,'kpler max capa'!$A$1:$Q$263,11,0),0)</f>
        <v>5.1219919999999997</v>
      </c>
      <c r="AS113" s="26">
        <f>IF(ISNUMBER(VLOOKUP($B113,'kpler max capa'!$A$1:$Q$263,9,0)),VLOOKUP($B113,'kpler max capa'!$A$1:$Q$263,12,0),0)</f>
        <v>5.1219919999999997</v>
      </c>
      <c r="AT113" s="26">
        <f>IF(ISNUMBER(VLOOKUP($B113,'kpler max capa'!$A$1:$Q$263,9,0)),VLOOKUP($B113,'kpler max capa'!$A$1:$Q$263,13,0),0)</f>
        <v>5.1219919999999997</v>
      </c>
      <c r="AU113" s="26">
        <f>IF(ISNUMBER(VLOOKUP($B113,'kpler max capa'!$A$1:$Q$263,9,0)),VLOOKUP($B113,'kpler max capa'!$A$1:$Q$263,14,0),0)</f>
        <v>5.1219919999999997</v>
      </c>
      <c r="AV113" s="26">
        <f>IF(ISNUMBER(VLOOKUP($B113,'kpler max capa'!$A$1:$Q$263,9,0)),VLOOKUP($B113,'kpler max capa'!$A$1:$Q$263,15,0),0)</f>
        <v>5.1219919999999997</v>
      </c>
      <c r="AW113" s="26">
        <f>IF(ISNUMBER(VLOOKUP($B113,'kpler max capa'!$A$1:$Q$263,9,0)),VLOOKUP($B113,'kpler max capa'!$A$1:$Q$263,16,0),0)</f>
        <v>5.1219919999999997</v>
      </c>
      <c r="AX113" s="26">
        <f>IF(ISNUMBER(VLOOKUP($B113,'kpler max capa'!$A$1:$Q$263,10,0)),VLOOKUP($B113,'kpler max capa'!$A$1:$Q$263,17,0),0)</f>
        <v>5.1219919999999997</v>
      </c>
      <c r="AY113" s="24">
        <f>IF(ISNUMBER(VLOOKUP($C113,'pp port max capa'!$A$1:$Q$500,2,0)),VLOOKUP($C113,'pp port max capa'!$A$1:$Q$500,2,0),0)</f>
        <v>0</v>
      </c>
      <c r="AZ113" s="24">
        <f>IF(ISNUMBER(VLOOKUP($C113,'pp port max capa'!$A$1:$Q$500,3,0)),VLOOKUP($C113,'pp port max capa'!$A$1:$Q$500,3,0),0)</f>
        <v>0</v>
      </c>
      <c r="BA113" s="24">
        <f>IF(ISNUMBER(VLOOKUP($C113,'pp port max capa'!$A$1:$Q$500,4,0)),VLOOKUP($C113,'pp port max capa'!$A$1:$Q$500,4,0),0)</f>
        <v>0</v>
      </c>
      <c r="BB113" s="24">
        <f>IF(ISNUMBER(VLOOKUP($C113,'pp port max capa'!$A$1:$Q$500,5,0)),VLOOKUP($C113,'pp port max capa'!$A$1:$Q$500,5,0),0)</f>
        <v>0</v>
      </c>
      <c r="BC113" s="24">
        <f>IF(ISNUMBER(VLOOKUP($C113,'pp port max capa'!$A$1:$Q$500,6,0)),VLOOKUP($C113,'pp port max capa'!$A$1:$Q$500,6,0),0)</f>
        <v>0</v>
      </c>
      <c r="BD113" s="24">
        <f>IF(ISNUMBER(VLOOKUP($C113,'pp port max capa'!$A$1:$Q$500,7,0)),VLOOKUP($C113,'pp port max capa'!$A$1:$Q$500,7,0),0)</f>
        <v>0</v>
      </c>
      <c r="BE113" s="24">
        <f>IF(ISNUMBER(VLOOKUP($C113,'pp port max capa'!$A$1:$Q$500,8,0)),VLOOKUP($C113,'pp port max capa'!$A$1:$Q$500,8,0),0)</f>
        <v>0</v>
      </c>
      <c r="BF113" s="24">
        <f>IF(ISNUMBER(VLOOKUP($C113,'pp port max capa'!$A$1:$Q$500,9,0)),VLOOKUP($C113,'pp port max capa'!$A$1:$Q$500,9,0),0)</f>
        <v>0</v>
      </c>
      <c r="BG113" s="24">
        <f>IF(ISNUMBER(VLOOKUP($C113,'pp port max capa'!$A$1:$Q$500,10,0)),VLOOKUP($C113,'pp port max capa'!$A$1:$Q$500,10,0),0)</f>
        <v>0</v>
      </c>
      <c r="BH113" s="24">
        <f>IF(ISNUMBER(VLOOKUP($C113,'pp port max capa'!$A$1:$Q$500,11,0)),VLOOKUP($C113,'pp port max capa'!$A$1:$Q$500,11,0),0)</f>
        <v>0</v>
      </c>
      <c r="BI113" s="24">
        <f>IF(ISNUMBER(VLOOKUP($C113,'pp port max capa'!$A$1:$Q$500,12,0)),VLOOKUP($C113,'pp port max capa'!$A$1:$Q$500,12,0),0)</f>
        <v>0</v>
      </c>
      <c r="BJ113" s="24">
        <f>IF(ISNUMBER(VLOOKUP($C113,'pp port max capa'!$A$1:$Q$500,13,0)),VLOOKUP($C113,'pp port max capa'!$A$1:$Q$500,13,0),0)</f>
        <v>0</v>
      </c>
      <c r="BK113" s="24">
        <f>IF(ISNUMBER(VLOOKUP($C113,'pp port max capa'!$A$1:$Q$500,14,0)),VLOOKUP($C113,'pp port max capa'!$A$1:$Q$500,14,0),0)</f>
        <v>0</v>
      </c>
      <c r="BL113" s="24">
        <f>IF(ISNUMBER(VLOOKUP($C113,'pp port max capa'!$A$1:$Q$500,15,0)),VLOOKUP($C113,'pp port max capa'!$A$1:$Q$500,15,0),0)</f>
        <v>0</v>
      </c>
      <c r="BM113" s="24">
        <f>IF(ISNUMBER(VLOOKUP($C113,'pp port max capa'!$A$1:$Q$500,16,0)),VLOOKUP($C113,'pp port max capa'!$A$1:$Q$500,16,0),0)</f>
        <v>0</v>
      </c>
      <c r="BN113" s="24">
        <f>IF(ISNUMBER(VLOOKUP($C113,'pp port max capa'!$A$1:$Q$500,17,0)),VLOOKUP($C113,'pp port max capa'!$A$1:$Q$500,17,0),0)</f>
        <v>0</v>
      </c>
      <c r="BO113" s="22">
        <f>IF(ISNUMBER(VLOOKUP($C113,'stpl port max capa'!$A$1:$Q$500,2,0)),VLOOKUP($C113,'stpl port max capa'!$A$1:$Q$500,2,0),0)</f>
        <v>3.96</v>
      </c>
      <c r="BP113" s="22">
        <f>IF(ISNUMBER(VLOOKUP($C113,'stpl port max capa'!$A$1:$Q$500,3,0)),VLOOKUP($C113,'stpl port max capa'!$A$1:$Q$500,3,0),0)</f>
        <v>3.96</v>
      </c>
      <c r="BQ113" s="22">
        <f>IF(ISNUMBER(VLOOKUP($C113,'stpl port max capa'!$A$1:$Q$500,4,0)),VLOOKUP($C113,'stpl port max capa'!$A$1:$Q$500,4,0),0)</f>
        <v>3.96</v>
      </c>
      <c r="BR113" s="22">
        <f>IF(ISNUMBER(VLOOKUP($C113,'stpl port max capa'!$A$1:$Q$500,5,0)),VLOOKUP($C113,'stpl port max capa'!$A$1:$Q$500,5,0),0)</f>
        <v>3.96</v>
      </c>
      <c r="BS113" s="22">
        <f>IF(ISNUMBER(VLOOKUP($C113,'stpl port max capa'!$A$1:$Q$500,6,0)),VLOOKUP($C113,'stpl port max capa'!$A$1:$Q$500,6,0),0)</f>
        <v>3.96</v>
      </c>
      <c r="BT113" s="22">
        <f>IF(ISNUMBER(VLOOKUP($C113,'stpl port max capa'!$A$1:$Q$500,7,0)),VLOOKUP($C113,'stpl port max capa'!$A$1:$Q$500,7,0),0)</f>
        <v>3.96</v>
      </c>
      <c r="BU113" s="22">
        <f>IF(ISNUMBER(VLOOKUP($C113,'stpl port max capa'!$A$1:$Q$500,8,0)),VLOOKUP($C113,'stpl port max capa'!$A$1:$Q$500,8,0),0)</f>
        <v>3.96</v>
      </c>
      <c r="BV113" s="22">
        <f>IF(ISNUMBER(VLOOKUP($C113,'stpl port max capa'!$A$1:$Q$500,9,0)),VLOOKUP($C113,'stpl port max capa'!$A$1:$Q$500,9,0),0)</f>
        <v>7.8239999999999998</v>
      </c>
      <c r="BW113" s="22">
        <f>IF(ISNUMBER(VLOOKUP($C113,'stpl port max capa'!$A$1:$Q$500,10,0)),VLOOKUP($C113,'stpl port max capa'!$A$1:$Q$500,10,0),0)</f>
        <v>7.8239999999999998</v>
      </c>
      <c r="BX113" s="22">
        <f>IF(ISNUMBER(VLOOKUP($C113,'stpl port max capa'!$A$1:$Q$500,11,0)),VLOOKUP($C113,'stpl port max capa'!$A$1:$Q$500,11,0),0)</f>
        <v>7.8239999999999998</v>
      </c>
      <c r="BY113" s="22">
        <f>IF(ISNUMBER(VLOOKUP($C113,'stpl port max capa'!$A$1:$Q$500,12,0)),VLOOKUP($C113,'stpl port max capa'!$A$1:$Q$500,12,0),0)</f>
        <v>7.8239999999999998</v>
      </c>
      <c r="BZ113" s="22">
        <f>IF(ISNUMBER(VLOOKUP($C113,'stpl port max capa'!$A$1:$Q$500,13,0)),VLOOKUP($C113,'stpl port max capa'!$A$1:$Q$500,13,0),0)</f>
        <v>7.8239999999999998</v>
      </c>
      <c r="CA113" s="22">
        <f>IF(ISNUMBER(VLOOKUP($C113,'stpl port max capa'!$A$1:$Q$500,14,0)),VLOOKUP($C113,'stpl port max capa'!$A$1:$Q$500,14,0),0)</f>
        <v>7.8239999999999998</v>
      </c>
      <c r="CB113" s="22">
        <f>IF(ISNUMBER(VLOOKUP($C113,'stpl port max capa'!$A$1:$Q$500,15,0)),VLOOKUP($C113,'stpl port max capa'!$A$1:$Q$500,15,0),0)</f>
        <v>7.8239999999999998</v>
      </c>
      <c r="CC113" s="22">
        <f>IF(ISNUMBER(VLOOKUP($C113,'stpl port max capa'!$A$1:$Q$500,16,0)),VLOOKUP($C113,'stpl port max capa'!$A$1:$Q$500,16,0),0)</f>
        <v>7.8239999999999998</v>
      </c>
      <c r="CD113" s="22">
        <f>IF(ISNUMBER(VLOOKUP($C113,'stpl port max capa'!$A$1:$Q$500,17,0)),VLOOKUP($C113,'stpl port max capa'!$A$1:$Q$500,17,0),0)</f>
        <v>7.8239999999999998</v>
      </c>
    </row>
    <row r="114" spans="1:82" customFormat="1">
      <c r="A114">
        <v>115</v>
      </c>
      <c r="B114" t="s">
        <v>343</v>
      </c>
      <c r="C114" t="s">
        <v>344</v>
      </c>
      <c r="D114" s="15"/>
      <c r="E114" s="15">
        <f t="shared" si="20"/>
        <v>0</v>
      </c>
      <c r="F114" s="16" t="s">
        <v>2991</v>
      </c>
      <c r="G114" t="s">
        <v>972</v>
      </c>
      <c r="H114" t="s">
        <v>975</v>
      </c>
      <c r="I114" t="e">
        <v>#N/A</v>
      </c>
      <c r="J114" t="s">
        <v>345</v>
      </c>
      <c r="K114" s="1">
        <v>37.412761552859401</v>
      </c>
      <c r="L114" s="1">
        <v>119.94840770858499</v>
      </c>
      <c r="M114" s="1" t="str">
        <f>VLOOKUP($F114,'[1]capi for highway network'!$D$1:$L$36,3,0)</f>
        <v>capi Shandong</v>
      </c>
      <c r="N114" s="1">
        <f>VLOOKUP($F114,'[1]capi for highway network'!$D$1:$L$36,7,0)</f>
        <v>36.651200000000003</v>
      </c>
      <c r="O114" s="1">
        <f>VLOOKUP($F114,'[1]capi for highway network'!$D$1:$L$36,8,0)</f>
        <v>117.12009500000001</v>
      </c>
      <c r="P114" s="13">
        <f t="shared" si="21"/>
        <v>2.2166600000000001</v>
      </c>
      <c r="Q114" s="13">
        <f t="shared" si="22"/>
        <v>2.2166600000000001</v>
      </c>
      <c r="R114" s="13">
        <f t="shared" si="23"/>
        <v>2.2166600000000001</v>
      </c>
      <c r="S114" s="13">
        <f t="shared" si="24"/>
        <v>2.2166600000000001</v>
      </c>
      <c r="T114" s="13">
        <f t="shared" si="25"/>
        <v>2.2166600000000001</v>
      </c>
      <c r="U114" s="13">
        <f t="shared" si="26"/>
        <v>2.2166600000000001</v>
      </c>
      <c r="V114" s="13">
        <f t="shared" si="27"/>
        <v>2.2166600000000001</v>
      </c>
      <c r="W114" s="13">
        <f t="shared" si="28"/>
        <v>2.2166600000000001</v>
      </c>
      <c r="X114" s="13">
        <f t="shared" si="29"/>
        <v>2.2166600000000001</v>
      </c>
      <c r="Y114" s="13">
        <f t="shared" si="30"/>
        <v>2.2166600000000001</v>
      </c>
      <c r="Z114" s="13">
        <f t="shared" si="31"/>
        <v>2.2166600000000001</v>
      </c>
      <c r="AA114" s="13">
        <f t="shared" si="32"/>
        <v>2.2166600000000001</v>
      </c>
      <c r="AB114" s="13">
        <f t="shared" si="33"/>
        <v>2.2166600000000001</v>
      </c>
      <c r="AC114" s="13">
        <f t="shared" si="34"/>
        <v>2.2166600000000001</v>
      </c>
      <c r="AD114" s="13">
        <f t="shared" si="35"/>
        <v>2.2166600000000001</v>
      </c>
      <c r="AE114" s="13">
        <f t="shared" si="36"/>
        <v>2.2166600000000001</v>
      </c>
      <c r="AF114">
        <f t="shared" si="19"/>
        <v>1</v>
      </c>
      <c r="AI114" s="26">
        <f>IF(ISNUMBER(VLOOKUP($B114,'kpler max capa'!$A$1:$Q$263,2,0)),VLOOKUP($B114,'kpler max capa'!$A$1:$Q$263,2,0),0)</f>
        <v>2.2166600000000001</v>
      </c>
      <c r="AJ114" s="26">
        <f>IF(ISNUMBER(VLOOKUP($B114,'kpler max capa'!$A$1:$Q$263,3,0)),VLOOKUP($B114,'kpler max capa'!$A$1:$Q$263,3,0),0)</f>
        <v>2.2166600000000001</v>
      </c>
      <c r="AK114" s="26">
        <f>IF(ISNUMBER(VLOOKUP($B114,'kpler max capa'!$A$1:$Q$263,4,0)),VLOOKUP($B114,'kpler max capa'!$A$1:$Q$263,4,0),0)</f>
        <v>2.2166600000000001</v>
      </c>
      <c r="AL114" s="26">
        <f>IF(ISNUMBER(VLOOKUP($B114,'kpler max capa'!$A$1:$Q$263,5,0)),VLOOKUP($B114,'kpler max capa'!$A$1:$Q$263,5,0),0)</f>
        <v>2.2166600000000001</v>
      </c>
      <c r="AM114" s="26">
        <f>IF(ISNUMBER(VLOOKUP($B114,'kpler max capa'!$A$1:$Q$263,6,0)),VLOOKUP($B114,'kpler max capa'!$A$1:$Q$263,6,0),0)</f>
        <v>2.2166600000000001</v>
      </c>
      <c r="AN114" s="26">
        <f>IF(ISNUMBER(VLOOKUP($B114,'kpler max capa'!$A$1:$Q$263,7,0)),VLOOKUP($B114,'kpler max capa'!$A$1:$Q$263,7,0),0)</f>
        <v>2.2166600000000001</v>
      </c>
      <c r="AO114" s="26">
        <f>IF(ISNUMBER(VLOOKUP($B114,'kpler max capa'!$A$1:$Q$263,8,0)),VLOOKUP($B114,'kpler max capa'!$A$1:$Q$263,8,0),0)</f>
        <v>2.2166600000000001</v>
      </c>
      <c r="AP114" s="26">
        <f>IF(ISNUMBER(VLOOKUP($B114,'kpler max capa'!$A$1:$Q$263,8,0)),VLOOKUP($B114,'kpler max capa'!$A$1:$Q$263,9,0),0)</f>
        <v>2.2166600000000001</v>
      </c>
      <c r="AQ114" s="26">
        <f>IF(ISNUMBER(VLOOKUP($B114,'kpler max capa'!$A$1:$Q$263,8,0)),VLOOKUP($B114,'kpler max capa'!$A$1:$Q$263,10,0),0)</f>
        <v>2.2166600000000001</v>
      </c>
      <c r="AR114" s="26">
        <f>IF(ISNUMBER(VLOOKUP($B114,'kpler max capa'!$A$1:$Q$263,8,0)),VLOOKUP($B114,'kpler max capa'!$A$1:$Q$263,11,0),0)</f>
        <v>2.2166600000000001</v>
      </c>
      <c r="AS114" s="26">
        <f>IF(ISNUMBER(VLOOKUP($B114,'kpler max capa'!$A$1:$Q$263,9,0)),VLOOKUP($B114,'kpler max capa'!$A$1:$Q$263,12,0),0)</f>
        <v>2.2166600000000001</v>
      </c>
      <c r="AT114" s="26">
        <f>IF(ISNUMBER(VLOOKUP($B114,'kpler max capa'!$A$1:$Q$263,9,0)),VLOOKUP($B114,'kpler max capa'!$A$1:$Q$263,13,0),0)</f>
        <v>2.2166600000000001</v>
      </c>
      <c r="AU114" s="26">
        <f>IF(ISNUMBER(VLOOKUP($B114,'kpler max capa'!$A$1:$Q$263,9,0)),VLOOKUP($B114,'kpler max capa'!$A$1:$Q$263,14,0),0)</f>
        <v>2.2166600000000001</v>
      </c>
      <c r="AV114" s="26">
        <f>IF(ISNUMBER(VLOOKUP($B114,'kpler max capa'!$A$1:$Q$263,9,0)),VLOOKUP($B114,'kpler max capa'!$A$1:$Q$263,15,0),0)</f>
        <v>2.2166600000000001</v>
      </c>
      <c r="AW114" s="26">
        <f>IF(ISNUMBER(VLOOKUP($B114,'kpler max capa'!$A$1:$Q$263,9,0)),VLOOKUP($B114,'kpler max capa'!$A$1:$Q$263,16,0),0)</f>
        <v>2.2166600000000001</v>
      </c>
      <c r="AX114" s="26">
        <f>IF(ISNUMBER(VLOOKUP($B114,'kpler max capa'!$A$1:$Q$263,10,0)),VLOOKUP($B114,'kpler max capa'!$A$1:$Q$263,17,0),0)</f>
        <v>2.2166600000000001</v>
      </c>
      <c r="AY114" s="24">
        <f>IF(ISNUMBER(VLOOKUP($C114,'pp port max capa'!$A$1:$Q$500,2,0)),VLOOKUP($C114,'pp port max capa'!$A$1:$Q$500,2,0),0)</f>
        <v>0</v>
      </c>
      <c r="AZ114" s="24">
        <f>IF(ISNUMBER(VLOOKUP($C114,'pp port max capa'!$A$1:$Q$500,3,0)),VLOOKUP($C114,'pp port max capa'!$A$1:$Q$500,3,0),0)</f>
        <v>0</v>
      </c>
      <c r="BA114" s="24">
        <f>IF(ISNUMBER(VLOOKUP($C114,'pp port max capa'!$A$1:$Q$500,4,0)),VLOOKUP($C114,'pp port max capa'!$A$1:$Q$500,4,0),0)</f>
        <v>0</v>
      </c>
      <c r="BB114" s="24">
        <f>IF(ISNUMBER(VLOOKUP($C114,'pp port max capa'!$A$1:$Q$500,5,0)),VLOOKUP($C114,'pp port max capa'!$A$1:$Q$500,5,0),0)</f>
        <v>0</v>
      </c>
      <c r="BC114" s="24">
        <f>IF(ISNUMBER(VLOOKUP($C114,'pp port max capa'!$A$1:$Q$500,6,0)),VLOOKUP($C114,'pp port max capa'!$A$1:$Q$500,6,0),0)</f>
        <v>0</v>
      </c>
      <c r="BD114" s="24">
        <f>IF(ISNUMBER(VLOOKUP($C114,'pp port max capa'!$A$1:$Q$500,7,0)),VLOOKUP($C114,'pp port max capa'!$A$1:$Q$500,7,0),0)</f>
        <v>0</v>
      </c>
      <c r="BE114" s="24">
        <f>IF(ISNUMBER(VLOOKUP($C114,'pp port max capa'!$A$1:$Q$500,8,0)),VLOOKUP($C114,'pp port max capa'!$A$1:$Q$500,8,0),0)</f>
        <v>0</v>
      </c>
      <c r="BF114" s="24">
        <f>IF(ISNUMBER(VLOOKUP($C114,'pp port max capa'!$A$1:$Q$500,9,0)),VLOOKUP($C114,'pp port max capa'!$A$1:$Q$500,9,0),0)</f>
        <v>0</v>
      </c>
      <c r="BG114" s="24">
        <f>IF(ISNUMBER(VLOOKUP($C114,'pp port max capa'!$A$1:$Q$500,10,0)),VLOOKUP($C114,'pp port max capa'!$A$1:$Q$500,10,0),0)</f>
        <v>0</v>
      </c>
      <c r="BH114" s="24">
        <f>IF(ISNUMBER(VLOOKUP($C114,'pp port max capa'!$A$1:$Q$500,11,0)),VLOOKUP($C114,'pp port max capa'!$A$1:$Q$500,11,0),0)</f>
        <v>0</v>
      </c>
      <c r="BI114" s="24">
        <f>IF(ISNUMBER(VLOOKUP($C114,'pp port max capa'!$A$1:$Q$500,12,0)),VLOOKUP($C114,'pp port max capa'!$A$1:$Q$500,12,0),0)</f>
        <v>0</v>
      </c>
      <c r="BJ114" s="24">
        <f>IF(ISNUMBER(VLOOKUP($C114,'pp port max capa'!$A$1:$Q$500,13,0)),VLOOKUP($C114,'pp port max capa'!$A$1:$Q$500,13,0),0)</f>
        <v>0</v>
      </c>
      <c r="BK114" s="24">
        <f>IF(ISNUMBER(VLOOKUP($C114,'pp port max capa'!$A$1:$Q$500,14,0)),VLOOKUP($C114,'pp port max capa'!$A$1:$Q$500,14,0),0)</f>
        <v>0</v>
      </c>
      <c r="BL114" s="24">
        <f>IF(ISNUMBER(VLOOKUP($C114,'pp port max capa'!$A$1:$Q$500,15,0)),VLOOKUP($C114,'pp port max capa'!$A$1:$Q$500,15,0),0)</f>
        <v>0</v>
      </c>
      <c r="BM114" s="24">
        <f>IF(ISNUMBER(VLOOKUP($C114,'pp port max capa'!$A$1:$Q$500,16,0)),VLOOKUP($C114,'pp port max capa'!$A$1:$Q$500,16,0),0)</f>
        <v>0</v>
      </c>
      <c r="BN114" s="24">
        <f>IF(ISNUMBER(VLOOKUP($C114,'pp port max capa'!$A$1:$Q$500,17,0)),VLOOKUP($C114,'pp port max capa'!$A$1:$Q$500,17,0),0)</f>
        <v>0</v>
      </c>
      <c r="BO114" s="22">
        <f>IF(ISNUMBER(VLOOKUP($C114,'stpl port max capa'!$A$1:$Q$500,2,0)),VLOOKUP($C114,'stpl port max capa'!$A$1:$Q$500,2,0),0)</f>
        <v>0</v>
      </c>
      <c r="BP114" s="22">
        <f>IF(ISNUMBER(VLOOKUP($C114,'stpl port max capa'!$A$1:$Q$500,3,0)),VLOOKUP($C114,'stpl port max capa'!$A$1:$Q$500,3,0),0)</f>
        <v>0</v>
      </c>
      <c r="BQ114" s="22">
        <f>IF(ISNUMBER(VLOOKUP($C114,'stpl port max capa'!$A$1:$Q$500,4,0)),VLOOKUP($C114,'stpl port max capa'!$A$1:$Q$500,4,0),0)</f>
        <v>0</v>
      </c>
      <c r="BR114" s="22">
        <f>IF(ISNUMBER(VLOOKUP($C114,'stpl port max capa'!$A$1:$Q$500,5,0)),VLOOKUP($C114,'stpl port max capa'!$A$1:$Q$500,5,0),0)</f>
        <v>0</v>
      </c>
      <c r="BS114" s="22">
        <f>IF(ISNUMBER(VLOOKUP($C114,'stpl port max capa'!$A$1:$Q$500,6,0)),VLOOKUP($C114,'stpl port max capa'!$A$1:$Q$500,6,0),0)</f>
        <v>0</v>
      </c>
      <c r="BT114" s="22">
        <f>IF(ISNUMBER(VLOOKUP($C114,'stpl port max capa'!$A$1:$Q$500,7,0)),VLOOKUP($C114,'stpl port max capa'!$A$1:$Q$500,7,0),0)</f>
        <v>0</v>
      </c>
      <c r="BU114" s="22">
        <f>IF(ISNUMBER(VLOOKUP($C114,'stpl port max capa'!$A$1:$Q$500,8,0)),VLOOKUP($C114,'stpl port max capa'!$A$1:$Q$500,8,0),0)</f>
        <v>0</v>
      </c>
      <c r="BV114" s="22">
        <f>IF(ISNUMBER(VLOOKUP($C114,'stpl port max capa'!$A$1:$Q$500,9,0)),VLOOKUP($C114,'stpl port max capa'!$A$1:$Q$500,9,0),0)</f>
        <v>0</v>
      </c>
      <c r="BW114" s="22">
        <f>IF(ISNUMBER(VLOOKUP($C114,'stpl port max capa'!$A$1:$Q$500,10,0)),VLOOKUP($C114,'stpl port max capa'!$A$1:$Q$500,10,0),0)</f>
        <v>0</v>
      </c>
      <c r="BX114" s="22">
        <f>IF(ISNUMBER(VLOOKUP($C114,'stpl port max capa'!$A$1:$Q$500,11,0)),VLOOKUP($C114,'stpl port max capa'!$A$1:$Q$500,11,0),0)</f>
        <v>0</v>
      </c>
      <c r="BY114" s="22">
        <f>IF(ISNUMBER(VLOOKUP($C114,'stpl port max capa'!$A$1:$Q$500,12,0)),VLOOKUP($C114,'stpl port max capa'!$A$1:$Q$500,12,0),0)</f>
        <v>0</v>
      </c>
      <c r="BZ114" s="22">
        <f>IF(ISNUMBER(VLOOKUP($C114,'stpl port max capa'!$A$1:$Q$500,13,0)),VLOOKUP($C114,'stpl port max capa'!$A$1:$Q$500,13,0),0)</f>
        <v>0</v>
      </c>
      <c r="CA114" s="22">
        <f>IF(ISNUMBER(VLOOKUP($C114,'stpl port max capa'!$A$1:$Q$500,14,0)),VLOOKUP($C114,'stpl port max capa'!$A$1:$Q$500,14,0),0)</f>
        <v>0</v>
      </c>
      <c r="CB114" s="22">
        <f>IF(ISNUMBER(VLOOKUP($C114,'stpl port max capa'!$A$1:$Q$500,15,0)),VLOOKUP($C114,'stpl port max capa'!$A$1:$Q$500,15,0),0)</f>
        <v>0</v>
      </c>
      <c r="CC114" s="22">
        <f>IF(ISNUMBER(VLOOKUP($C114,'stpl port max capa'!$A$1:$Q$500,16,0)),VLOOKUP($C114,'stpl port max capa'!$A$1:$Q$500,16,0),0)</f>
        <v>0</v>
      </c>
      <c r="CD114" s="22">
        <f>IF(ISNUMBER(VLOOKUP($C114,'stpl port max capa'!$A$1:$Q$500,17,0)),VLOOKUP($C114,'stpl port max capa'!$A$1:$Q$500,17,0),0)</f>
        <v>0</v>
      </c>
    </row>
    <row r="115" spans="1:82" customFormat="1">
      <c r="A115">
        <v>116</v>
      </c>
      <c r="B115" t="s">
        <v>346</v>
      </c>
      <c r="C115" t="s">
        <v>347</v>
      </c>
      <c r="D115" s="15" t="s">
        <v>1251</v>
      </c>
      <c r="E115" s="15">
        <f t="shared" si="20"/>
        <v>1</v>
      </c>
      <c r="F115" s="16" t="s">
        <v>2981</v>
      </c>
      <c r="G115" t="s">
        <v>972</v>
      </c>
      <c r="H115" t="s">
        <v>998</v>
      </c>
      <c r="I115" t="s">
        <v>2943</v>
      </c>
      <c r="J115" t="s">
        <v>348</v>
      </c>
      <c r="K115" s="1">
        <v>35.099308388386603</v>
      </c>
      <c r="L115" s="1">
        <v>119.369479232061</v>
      </c>
      <c r="M115" s="1" t="str">
        <f>VLOOKUP($F115,'[1]capi for highway network'!$D$1:$L$36,3,0)</f>
        <v>capi Shandong</v>
      </c>
      <c r="N115" s="1">
        <f>VLOOKUP($F115,'[1]capi for highway network'!$D$1:$L$36,7,0)</f>
        <v>36.651200000000003</v>
      </c>
      <c r="O115" s="1">
        <f>VLOOKUP($F115,'[1]capi for highway network'!$D$1:$L$36,8,0)</f>
        <v>117.12009500000001</v>
      </c>
      <c r="P115" s="13">
        <f t="shared" si="21"/>
        <v>28.104665759591398</v>
      </c>
      <c r="Q115" s="13">
        <f t="shared" si="22"/>
        <v>28.104665759591398</v>
      </c>
      <c r="R115" s="13">
        <f t="shared" si="23"/>
        <v>28.104665759591398</v>
      </c>
      <c r="S115" s="13">
        <f t="shared" si="24"/>
        <v>28.104665759591398</v>
      </c>
      <c r="T115" s="13">
        <f t="shared" si="25"/>
        <v>38.304665759591401</v>
      </c>
      <c r="U115" s="13">
        <f t="shared" si="26"/>
        <v>38.304665759591401</v>
      </c>
      <c r="V115" s="13">
        <f t="shared" si="27"/>
        <v>38.304665759591401</v>
      </c>
      <c r="W115" s="13">
        <f t="shared" si="28"/>
        <v>38.304665759591401</v>
      </c>
      <c r="X115" s="13">
        <f t="shared" si="29"/>
        <v>38.304665759591401</v>
      </c>
      <c r="Y115" s="13">
        <f t="shared" si="30"/>
        <v>38.304665759591401</v>
      </c>
      <c r="Z115" s="13">
        <f t="shared" si="31"/>
        <v>38.304665759591401</v>
      </c>
      <c r="AA115" s="13">
        <f t="shared" si="32"/>
        <v>38.304665759591401</v>
      </c>
      <c r="AB115" s="13">
        <f t="shared" si="33"/>
        <v>38.304665759591401</v>
      </c>
      <c r="AC115" s="13">
        <f t="shared" si="34"/>
        <v>38.304665759591401</v>
      </c>
      <c r="AD115" s="13">
        <f t="shared" si="35"/>
        <v>38.304665759591401</v>
      </c>
      <c r="AE115" s="13">
        <f t="shared" si="36"/>
        <v>38.304665759591401</v>
      </c>
      <c r="AF115">
        <f t="shared" si="19"/>
        <v>1</v>
      </c>
      <c r="AI115" s="26">
        <f>IF(ISNUMBER(VLOOKUP($B115,'kpler max capa'!$A$1:$Q$263,2,0)),VLOOKUP($B115,'kpler max capa'!$A$1:$Q$263,2,0),0)</f>
        <v>5.3980920000000001</v>
      </c>
      <c r="AJ115" s="26">
        <f>IF(ISNUMBER(VLOOKUP($B115,'kpler max capa'!$A$1:$Q$263,3,0)),VLOOKUP($B115,'kpler max capa'!$A$1:$Q$263,3,0),0)</f>
        <v>5.3980920000000001</v>
      </c>
      <c r="AK115" s="26">
        <f>IF(ISNUMBER(VLOOKUP($B115,'kpler max capa'!$A$1:$Q$263,4,0)),VLOOKUP($B115,'kpler max capa'!$A$1:$Q$263,4,0),0)</f>
        <v>5.3980920000000001</v>
      </c>
      <c r="AL115" s="26">
        <f>IF(ISNUMBER(VLOOKUP($B115,'kpler max capa'!$A$1:$Q$263,5,0)),VLOOKUP($B115,'kpler max capa'!$A$1:$Q$263,5,0),0)</f>
        <v>9.771604</v>
      </c>
      <c r="AM115" s="26">
        <f>IF(ISNUMBER(VLOOKUP($B115,'kpler max capa'!$A$1:$Q$263,6,0)),VLOOKUP($B115,'kpler max capa'!$A$1:$Q$263,6,0),0)</f>
        <v>13.999376</v>
      </c>
      <c r="AN115" s="26">
        <f>IF(ISNUMBER(VLOOKUP($B115,'kpler max capa'!$A$1:$Q$263,7,0)),VLOOKUP($B115,'kpler max capa'!$A$1:$Q$263,7,0),0)</f>
        <v>13.999376</v>
      </c>
      <c r="AO115" s="26">
        <f>IF(ISNUMBER(VLOOKUP($B115,'kpler max capa'!$A$1:$Q$263,8,0)),VLOOKUP($B115,'kpler max capa'!$A$1:$Q$263,8,0),0)</f>
        <v>13.999376</v>
      </c>
      <c r="AP115" s="26">
        <f>IF(ISNUMBER(VLOOKUP($B115,'kpler max capa'!$A$1:$Q$263,8,0)),VLOOKUP($B115,'kpler max capa'!$A$1:$Q$263,9,0),0)</f>
        <v>13.999376</v>
      </c>
      <c r="AQ115" s="26">
        <f>IF(ISNUMBER(VLOOKUP($B115,'kpler max capa'!$A$1:$Q$263,8,0)),VLOOKUP($B115,'kpler max capa'!$A$1:$Q$263,10,0),0)</f>
        <v>13.999376</v>
      </c>
      <c r="AR115" s="26">
        <f>IF(ISNUMBER(VLOOKUP($B115,'kpler max capa'!$A$1:$Q$263,8,0)),VLOOKUP($B115,'kpler max capa'!$A$1:$Q$263,11,0),0)</f>
        <v>13.999376</v>
      </c>
      <c r="AS115" s="26">
        <f>IF(ISNUMBER(VLOOKUP($B115,'kpler max capa'!$A$1:$Q$263,9,0)),VLOOKUP($B115,'kpler max capa'!$A$1:$Q$263,12,0),0)</f>
        <v>13.999376</v>
      </c>
      <c r="AT115" s="26">
        <f>IF(ISNUMBER(VLOOKUP($B115,'kpler max capa'!$A$1:$Q$263,9,0)),VLOOKUP($B115,'kpler max capa'!$A$1:$Q$263,13,0),0)</f>
        <v>13.999376</v>
      </c>
      <c r="AU115" s="26">
        <f>IF(ISNUMBER(VLOOKUP($B115,'kpler max capa'!$A$1:$Q$263,9,0)),VLOOKUP($B115,'kpler max capa'!$A$1:$Q$263,14,0),0)</f>
        <v>13.999376</v>
      </c>
      <c r="AV115" s="26">
        <f>IF(ISNUMBER(VLOOKUP($B115,'kpler max capa'!$A$1:$Q$263,9,0)),VLOOKUP($B115,'kpler max capa'!$A$1:$Q$263,15,0),0)</f>
        <v>13.999376</v>
      </c>
      <c r="AW115" s="26">
        <f>IF(ISNUMBER(VLOOKUP($B115,'kpler max capa'!$A$1:$Q$263,9,0)),VLOOKUP($B115,'kpler max capa'!$A$1:$Q$263,16,0),0)</f>
        <v>13.999376</v>
      </c>
      <c r="AX115" s="26">
        <f>IF(ISNUMBER(VLOOKUP($B115,'kpler max capa'!$A$1:$Q$263,10,0)),VLOOKUP($B115,'kpler max capa'!$A$1:$Q$263,17,0),0)</f>
        <v>13.999376</v>
      </c>
      <c r="AY115" s="24">
        <f>IF(ISNUMBER(VLOOKUP($C115,'pp port max capa'!$A$1:$Q$500,2,0)),VLOOKUP($C115,'pp port max capa'!$A$1:$Q$500,2,0),0)</f>
        <v>2.9646657595913974</v>
      </c>
      <c r="AZ115" s="24">
        <f>IF(ISNUMBER(VLOOKUP($C115,'pp port max capa'!$A$1:$Q$500,3,0)),VLOOKUP($C115,'pp port max capa'!$A$1:$Q$500,3,0),0)</f>
        <v>2.9646657595913974</v>
      </c>
      <c r="BA115" s="24">
        <f>IF(ISNUMBER(VLOOKUP($C115,'pp port max capa'!$A$1:$Q$500,4,0)),VLOOKUP($C115,'pp port max capa'!$A$1:$Q$500,4,0),0)</f>
        <v>2.9646657595913974</v>
      </c>
      <c r="BB115" s="24">
        <f>IF(ISNUMBER(VLOOKUP($C115,'pp port max capa'!$A$1:$Q$500,5,0)),VLOOKUP($C115,'pp port max capa'!$A$1:$Q$500,5,0),0)</f>
        <v>2.9646657595913974</v>
      </c>
      <c r="BC115" s="24">
        <f>IF(ISNUMBER(VLOOKUP($C115,'pp port max capa'!$A$1:$Q$500,6,0)),VLOOKUP($C115,'pp port max capa'!$A$1:$Q$500,6,0),0)</f>
        <v>2.9646657595913974</v>
      </c>
      <c r="BD115" s="24">
        <f>IF(ISNUMBER(VLOOKUP($C115,'pp port max capa'!$A$1:$Q$500,7,0)),VLOOKUP($C115,'pp port max capa'!$A$1:$Q$500,7,0),0)</f>
        <v>2.9646657595913974</v>
      </c>
      <c r="BE115" s="24">
        <f>IF(ISNUMBER(VLOOKUP($C115,'pp port max capa'!$A$1:$Q$500,8,0)),VLOOKUP($C115,'pp port max capa'!$A$1:$Q$500,8,0),0)</f>
        <v>2.9646657595913974</v>
      </c>
      <c r="BF115" s="24">
        <f>IF(ISNUMBER(VLOOKUP($C115,'pp port max capa'!$A$1:$Q$500,9,0)),VLOOKUP($C115,'pp port max capa'!$A$1:$Q$500,9,0),0)</f>
        <v>2.9646657595913974</v>
      </c>
      <c r="BG115" s="24">
        <f>IF(ISNUMBER(VLOOKUP($C115,'pp port max capa'!$A$1:$Q$500,10,0)),VLOOKUP($C115,'pp port max capa'!$A$1:$Q$500,10,0),0)</f>
        <v>2.9646657595913974</v>
      </c>
      <c r="BH115" s="24">
        <f>IF(ISNUMBER(VLOOKUP($C115,'pp port max capa'!$A$1:$Q$500,11,0)),VLOOKUP($C115,'pp port max capa'!$A$1:$Q$500,11,0),0)</f>
        <v>2.9646657595913974</v>
      </c>
      <c r="BI115" s="24">
        <f>IF(ISNUMBER(VLOOKUP($C115,'pp port max capa'!$A$1:$Q$500,12,0)),VLOOKUP($C115,'pp port max capa'!$A$1:$Q$500,12,0),0)</f>
        <v>2.9646657595913974</v>
      </c>
      <c r="BJ115" s="24">
        <f>IF(ISNUMBER(VLOOKUP($C115,'pp port max capa'!$A$1:$Q$500,13,0)),VLOOKUP($C115,'pp port max capa'!$A$1:$Q$500,13,0),0)</f>
        <v>2.9646657595913974</v>
      </c>
      <c r="BK115" s="24">
        <f>IF(ISNUMBER(VLOOKUP($C115,'pp port max capa'!$A$1:$Q$500,14,0)),VLOOKUP($C115,'pp port max capa'!$A$1:$Q$500,14,0),0)</f>
        <v>2.9646657595913974</v>
      </c>
      <c r="BL115" s="24">
        <f>IF(ISNUMBER(VLOOKUP($C115,'pp port max capa'!$A$1:$Q$500,15,0)),VLOOKUP($C115,'pp port max capa'!$A$1:$Q$500,15,0),0)</f>
        <v>2.9646657595913974</v>
      </c>
      <c r="BM115" s="24">
        <f>IF(ISNUMBER(VLOOKUP($C115,'pp port max capa'!$A$1:$Q$500,16,0)),VLOOKUP($C115,'pp port max capa'!$A$1:$Q$500,16,0),0)</f>
        <v>2.9646657595913974</v>
      </c>
      <c r="BN115" s="24">
        <f>IF(ISNUMBER(VLOOKUP($C115,'pp port max capa'!$A$1:$Q$500,17,0)),VLOOKUP($C115,'pp port max capa'!$A$1:$Q$500,17,0),0)</f>
        <v>2.9646657595913974</v>
      </c>
      <c r="BO115" s="22">
        <f>IF(ISNUMBER(VLOOKUP($C115,'stpl port max capa'!$A$1:$Q$500,2,0)),VLOOKUP($C115,'stpl port max capa'!$A$1:$Q$500,2,0),0)</f>
        <v>25.14</v>
      </c>
      <c r="BP115" s="22">
        <f>IF(ISNUMBER(VLOOKUP($C115,'stpl port max capa'!$A$1:$Q$500,3,0)),VLOOKUP($C115,'stpl port max capa'!$A$1:$Q$500,3,0),0)</f>
        <v>25.14</v>
      </c>
      <c r="BQ115" s="22">
        <f>IF(ISNUMBER(VLOOKUP($C115,'stpl port max capa'!$A$1:$Q$500,4,0)),VLOOKUP($C115,'stpl port max capa'!$A$1:$Q$500,4,0),0)</f>
        <v>25.14</v>
      </c>
      <c r="BR115" s="22">
        <f>IF(ISNUMBER(VLOOKUP($C115,'stpl port max capa'!$A$1:$Q$500,5,0)),VLOOKUP($C115,'stpl port max capa'!$A$1:$Q$500,5,0),0)</f>
        <v>25.14</v>
      </c>
      <c r="BS115" s="22">
        <f>IF(ISNUMBER(VLOOKUP($C115,'stpl port max capa'!$A$1:$Q$500,6,0)),VLOOKUP($C115,'stpl port max capa'!$A$1:$Q$500,6,0),0)</f>
        <v>35.340000000000003</v>
      </c>
      <c r="BT115" s="22">
        <f>IF(ISNUMBER(VLOOKUP($C115,'stpl port max capa'!$A$1:$Q$500,7,0)),VLOOKUP($C115,'stpl port max capa'!$A$1:$Q$500,7,0),0)</f>
        <v>35.340000000000003</v>
      </c>
      <c r="BU115" s="22">
        <f>IF(ISNUMBER(VLOOKUP($C115,'stpl port max capa'!$A$1:$Q$500,8,0)),VLOOKUP($C115,'stpl port max capa'!$A$1:$Q$500,8,0),0)</f>
        <v>35.340000000000003</v>
      </c>
      <c r="BV115" s="22">
        <f>IF(ISNUMBER(VLOOKUP($C115,'stpl port max capa'!$A$1:$Q$500,9,0)),VLOOKUP($C115,'stpl port max capa'!$A$1:$Q$500,9,0),0)</f>
        <v>35.340000000000003</v>
      </c>
      <c r="BW115" s="22">
        <f>IF(ISNUMBER(VLOOKUP($C115,'stpl port max capa'!$A$1:$Q$500,10,0)),VLOOKUP($C115,'stpl port max capa'!$A$1:$Q$500,10,0),0)</f>
        <v>35.340000000000003</v>
      </c>
      <c r="BX115" s="22">
        <f>IF(ISNUMBER(VLOOKUP($C115,'stpl port max capa'!$A$1:$Q$500,11,0)),VLOOKUP($C115,'stpl port max capa'!$A$1:$Q$500,11,0),0)</f>
        <v>35.340000000000003</v>
      </c>
      <c r="BY115" s="22">
        <f>IF(ISNUMBER(VLOOKUP($C115,'stpl port max capa'!$A$1:$Q$500,12,0)),VLOOKUP($C115,'stpl port max capa'!$A$1:$Q$500,12,0),0)</f>
        <v>35.340000000000003</v>
      </c>
      <c r="BZ115" s="22">
        <f>IF(ISNUMBER(VLOOKUP($C115,'stpl port max capa'!$A$1:$Q$500,13,0)),VLOOKUP($C115,'stpl port max capa'!$A$1:$Q$500,13,0),0)</f>
        <v>35.340000000000003</v>
      </c>
      <c r="CA115" s="22">
        <f>IF(ISNUMBER(VLOOKUP($C115,'stpl port max capa'!$A$1:$Q$500,14,0)),VLOOKUP($C115,'stpl port max capa'!$A$1:$Q$500,14,0),0)</f>
        <v>35.340000000000003</v>
      </c>
      <c r="CB115" s="22">
        <f>IF(ISNUMBER(VLOOKUP($C115,'stpl port max capa'!$A$1:$Q$500,15,0)),VLOOKUP($C115,'stpl port max capa'!$A$1:$Q$500,15,0),0)</f>
        <v>35.340000000000003</v>
      </c>
      <c r="CC115" s="22">
        <f>IF(ISNUMBER(VLOOKUP($C115,'stpl port max capa'!$A$1:$Q$500,16,0)),VLOOKUP($C115,'stpl port max capa'!$A$1:$Q$500,16,0),0)</f>
        <v>35.340000000000003</v>
      </c>
      <c r="CD115" s="22">
        <f>IF(ISNUMBER(VLOOKUP($C115,'stpl port max capa'!$A$1:$Q$500,17,0)),VLOOKUP($C115,'stpl port max capa'!$A$1:$Q$500,17,0),0)</f>
        <v>35.340000000000003</v>
      </c>
    </row>
    <row r="116" spans="1:82" customFormat="1">
      <c r="A116">
        <v>117</v>
      </c>
      <c r="B116" t="s">
        <v>349</v>
      </c>
      <c r="C116" t="s">
        <v>350</v>
      </c>
      <c r="D116" s="15"/>
      <c r="E116" s="15">
        <f t="shared" si="20"/>
        <v>0</v>
      </c>
      <c r="F116" s="16" t="s">
        <v>2992</v>
      </c>
      <c r="G116" t="s">
        <v>972</v>
      </c>
      <c r="H116" t="s">
        <v>975</v>
      </c>
      <c r="I116" t="e">
        <v>#N/A</v>
      </c>
      <c r="J116" t="s">
        <v>351</v>
      </c>
      <c r="K116" s="1">
        <v>29.7276906159254</v>
      </c>
      <c r="L116" s="1">
        <v>122.20409070067799</v>
      </c>
      <c r="M116" s="1" t="str">
        <f>VLOOKUP($F116,'[1]capi for highway network'!$D$1:$L$36,3,0)</f>
        <v>capi Zhejiang</v>
      </c>
      <c r="N116" s="1">
        <f>VLOOKUP($F116,'[1]capi for highway network'!$D$1:$L$36,7,0)</f>
        <v>30.274083999999998</v>
      </c>
      <c r="O116" s="1">
        <f>VLOOKUP($F116,'[1]capi for highway network'!$D$1:$L$36,8,0)</f>
        <v>120.15506999999999</v>
      </c>
      <c r="P116" s="13">
        <f t="shared" si="21"/>
        <v>0</v>
      </c>
      <c r="Q116" s="13">
        <f t="shared" si="22"/>
        <v>0</v>
      </c>
      <c r="R116" s="13">
        <f t="shared" si="23"/>
        <v>0</v>
      </c>
      <c r="S116" s="13">
        <f t="shared" si="24"/>
        <v>7.7511999999999998E-2</v>
      </c>
      <c r="T116" s="13">
        <f t="shared" si="25"/>
        <v>0.111224</v>
      </c>
      <c r="U116" s="13">
        <f t="shared" si="26"/>
        <v>0.111224</v>
      </c>
      <c r="V116" s="13">
        <f t="shared" si="27"/>
        <v>0.111224</v>
      </c>
      <c r="W116" s="13">
        <f t="shared" si="28"/>
        <v>0.111224</v>
      </c>
      <c r="X116" s="13">
        <f t="shared" si="29"/>
        <v>0.111224</v>
      </c>
      <c r="Y116" s="13">
        <f t="shared" si="30"/>
        <v>0.111224</v>
      </c>
      <c r="Z116" s="13">
        <f t="shared" si="31"/>
        <v>0.111224</v>
      </c>
      <c r="AA116" s="13">
        <f t="shared" si="32"/>
        <v>0.111224</v>
      </c>
      <c r="AB116" s="13">
        <f t="shared" si="33"/>
        <v>0.111224</v>
      </c>
      <c r="AC116" s="13">
        <f t="shared" si="34"/>
        <v>0.111224</v>
      </c>
      <c r="AD116" s="13">
        <f t="shared" si="35"/>
        <v>0.111224</v>
      </c>
      <c r="AE116" s="13">
        <f t="shared" si="36"/>
        <v>0.111224</v>
      </c>
      <c r="AF116">
        <f t="shared" si="19"/>
        <v>1</v>
      </c>
      <c r="AI116" s="26">
        <f>IF(ISNUMBER(VLOOKUP($B116,'kpler max capa'!$A$1:$Q$263,2,0)),VLOOKUP($B116,'kpler max capa'!$A$1:$Q$263,2,0),0)</f>
        <v>0</v>
      </c>
      <c r="AJ116" s="26">
        <f>IF(ISNUMBER(VLOOKUP($B116,'kpler max capa'!$A$1:$Q$263,3,0)),VLOOKUP($B116,'kpler max capa'!$A$1:$Q$263,3,0),0)</f>
        <v>0</v>
      </c>
      <c r="AK116" s="26">
        <f>IF(ISNUMBER(VLOOKUP($B116,'kpler max capa'!$A$1:$Q$263,4,0)),VLOOKUP($B116,'kpler max capa'!$A$1:$Q$263,4,0),0)</f>
        <v>0</v>
      </c>
      <c r="AL116" s="26">
        <f>IF(ISNUMBER(VLOOKUP($B116,'kpler max capa'!$A$1:$Q$263,5,0)),VLOOKUP($B116,'kpler max capa'!$A$1:$Q$263,5,0),0)</f>
        <v>7.7511999999999998E-2</v>
      </c>
      <c r="AM116" s="26">
        <f>IF(ISNUMBER(VLOOKUP($B116,'kpler max capa'!$A$1:$Q$263,6,0)),VLOOKUP($B116,'kpler max capa'!$A$1:$Q$263,6,0),0)</f>
        <v>0.111224</v>
      </c>
      <c r="AN116" s="26">
        <f>IF(ISNUMBER(VLOOKUP($B116,'kpler max capa'!$A$1:$Q$263,7,0)),VLOOKUP($B116,'kpler max capa'!$A$1:$Q$263,7,0),0)</f>
        <v>0.111224</v>
      </c>
      <c r="AO116" s="26">
        <f>IF(ISNUMBER(VLOOKUP($B116,'kpler max capa'!$A$1:$Q$263,8,0)),VLOOKUP($B116,'kpler max capa'!$A$1:$Q$263,8,0),0)</f>
        <v>0.111224</v>
      </c>
      <c r="AP116" s="26">
        <f>IF(ISNUMBER(VLOOKUP($B116,'kpler max capa'!$A$1:$Q$263,8,0)),VLOOKUP($B116,'kpler max capa'!$A$1:$Q$263,9,0),0)</f>
        <v>0.111224</v>
      </c>
      <c r="AQ116" s="26">
        <f>IF(ISNUMBER(VLOOKUP($B116,'kpler max capa'!$A$1:$Q$263,8,0)),VLOOKUP($B116,'kpler max capa'!$A$1:$Q$263,10,0),0)</f>
        <v>0.111224</v>
      </c>
      <c r="AR116" s="26">
        <f>IF(ISNUMBER(VLOOKUP($B116,'kpler max capa'!$A$1:$Q$263,8,0)),VLOOKUP($B116,'kpler max capa'!$A$1:$Q$263,11,0),0)</f>
        <v>0.111224</v>
      </c>
      <c r="AS116" s="26">
        <f>IF(ISNUMBER(VLOOKUP($B116,'kpler max capa'!$A$1:$Q$263,9,0)),VLOOKUP($B116,'kpler max capa'!$A$1:$Q$263,12,0),0)</f>
        <v>0.111224</v>
      </c>
      <c r="AT116" s="26">
        <f>IF(ISNUMBER(VLOOKUP($B116,'kpler max capa'!$A$1:$Q$263,9,0)),VLOOKUP($B116,'kpler max capa'!$A$1:$Q$263,13,0),0)</f>
        <v>0.111224</v>
      </c>
      <c r="AU116" s="26">
        <f>IF(ISNUMBER(VLOOKUP($B116,'kpler max capa'!$A$1:$Q$263,9,0)),VLOOKUP($B116,'kpler max capa'!$A$1:$Q$263,14,0),0)</f>
        <v>0.111224</v>
      </c>
      <c r="AV116" s="26">
        <f>IF(ISNUMBER(VLOOKUP($B116,'kpler max capa'!$A$1:$Q$263,9,0)),VLOOKUP($B116,'kpler max capa'!$A$1:$Q$263,15,0),0)</f>
        <v>0.111224</v>
      </c>
      <c r="AW116" s="26">
        <f>IF(ISNUMBER(VLOOKUP($B116,'kpler max capa'!$A$1:$Q$263,9,0)),VLOOKUP($B116,'kpler max capa'!$A$1:$Q$263,16,0),0)</f>
        <v>0.111224</v>
      </c>
      <c r="AX116" s="26">
        <f>IF(ISNUMBER(VLOOKUP($B116,'kpler max capa'!$A$1:$Q$263,10,0)),VLOOKUP($B116,'kpler max capa'!$A$1:$Q$263,17,0),0)</f>
        <v>0.111224</v>
      </c>
      <c r="AY116" s="24">
        <f>IF(ISNUMBER(VLOOKUP($C116,'pp port max capa'!$A$1:$Q$500,2,0)),VLOOKUP($C116,'pp port max capa'!$A$1:$Q$500,2,0),0)</f>
        <v>0</v>
      </c>
      <c r="AZ116" s="24">
        <f>IF(ISNUMBER(VLOOKUP($C116,'pp port max capa'!$A$1:$Q$500,3,0)),VLOOKUP($C116,'pp port max capa'!$A$1:$Q$500,3,0),0)</f>
        <v>0</v>
      </c>
      <c r="BA116" s="24">
        <f>IF(ISNUMBER(VLOOKUP($C116,'pp port max capa'!$A$1:$Q$500,4,0)),VLOOKUP($C116,'pp port max capa'!$A$1:$Q$500,4,0),0)</f>
        <v>0</v>
      </c>
      <c r="BB116" s="24">
        <f>IF(ISNUMBER(VLOOKUP($C116,'pp port max capa'!$A$1:$Q$500,5,0)),VLOOKUP($C116,'pp port max capa'!$A$1:$Q$500,5,0),0)</f>
        <v>0</v>
      </c>
      <c r="BC116" s="24">
        <f>IF(ISNUMBER(VLOOKUP($C116,'pp port max capa'!$A$1:$Q$500,6,0)),VLOOKUP($C116,'pp port max capa'!$A$1:$Q$500,6,0),0)</f>
        <v>0</v>
      </c>
      <c r="BD116" s="24">
        <f>IF(ISNUMBER(VLOOKUP($C116,'pp port max capa'!$A$1:$Q$500,7,0)),VLOOKUP($C116,'pp port max capa'!$A$1:$Q$500,7,0),0)</f>
        <v>0</v>
      </c>
      <c r="BE116" s="24">
        <f>IF(ISNUMBER(VLOOKUP($C116,'pp port max capa'!$A$1:$Q$500,8,0)),VLOOKUP($C116,'pp port max capa'!$A$1:$Q$500,8,0),0)</f>
        <v>0</v>
      </c>
      <c r="BF116" s="24">
        <f>IF(ISNUMBER(VLOOKUP($C116,'pp port max capa'!$A$1:$Q$500,9,0)),VLOOKUP($C116,'pp port max capa'!$A$1:$Q$500,9,0),0)</f>
        <v>0</v>
      </c>
      <c r="BG116" s="24">
        <f>IF(ISNUMBER(VLOOKUP($C116,'pp port max capa'!$A$1:$Q$500,10,0)),VLOOKUP($C116,'pp port max capa'!$A$1:$Q$500,10,0),0)</f>
        <v>0</v>
      </c>
      <c r="BH116" s="24">
        <f>IF(ISNUMBER(VLOOKUP($C116,'pp port max capa'!$A$1:$Q$500,11,0)),VLOOKUP($C116,'pp port max capa'!$A$1:$Q$500,11,0),0)</f>
        <v>0</v>
      </c>
      <c r="BI116" s="24">
        <f>IF(ISNUMBER(VLOOKUP($C116,'pp port max capa'!$A$1:$Q$500,12,0)),VLOOKUP($C116,'pp port max capa'!$A$1:$Q$500,12,0),0)</f>
        <v>0</v>
      </c>
      <c r="BJ116" s="24">
        <f>IF(ISNUMBER(VLOOKUP($C116,'pp port max capa'!$A$1:$Q$500,13,0)),VLOOKUP($C116,'pp port max capa'!$A$1:$Q$500,13,0),0)</f>
        <v>0</v>
      </c>
      <c r="BK116" s="24">
        <f>IF(ISNUMBER(VLOOKUP($C116,'pp port max capa'!$A$1:$Q$500,14,0)),VLOOKUP($C116,'pp port max capa'!$A$1:$Q$500,14,0),0)</f>
        <v>0</v>
      </c>
      <c r="BL116" s="24">
        <f>IF(ISNUMBER(VLOOKUP($C116,'pp port max capa'!$A$1:$Q$500,15,0)),VLOOKUP($C116,'pp port max capa'!$A$1:$Q$500,15,0),0)</f>
        <v>0</v>
      </c>
      <c r="BM116" s="24">
        <f>IF(ISNUMBER(VLOOKUP($C116,'pp port max capa'!$A$1:$Q$500,16,0)),VLOOKUP($C116,'pp port max capa'!$A$1:$Q$500,16,0),0)</f>
        <v>0</v>
      </c>
      <c r="BN116" s="24">
        <f>IF(ISNUMBER(VLOOKUP($C116,'pp port max capa'!$A$1:$Q$500,17,0)),VLOOKUP($C116,'pp port max capa'!$A$1:$Q$500,17,0),0)</f>
        <v>0</v>
      </c>
      <c r="BO116" s="22">
        <f>IF(ISNUMBER(VLOOKUP($C116,'stpl port max capa'!$A$1:$Q$500,2,0)),VLOOKUP($C116,'stpl port max capa'!$A$1:$Q$500,2,0),0)</f>
        <v>0</v>
      </c>
      <c r="BP116" s="22">
        <f>IF(ISNUMBER(VLOOKUP($C116,'stpl port max capa'!$A$1:$Q$500,3,0)),VLOOKUP($C116,'stpl port max capa'!$A$1:$Q$500,3,0),0)</f>
        <v>0</v>
      </c>
      <c r="BQ116" s="22">
        <f>IF(ISNUMBER(VLOOKUP($C116,'stpl port max capa'!$A$1:$Q$500,4,0)),VLOOKUP($C116,'stpl port max capa'!$A$1:$Q$500,4,0),0)</f>
        <v>0</v>
      </c>
      <c r="BR116" s="22">
        <f>IF(ISNUMBER(VLOOKUP($C116,'stpl port max capa'!$A$1:$Q$500,5,0)),VLOOKUP($C116,'stpl port max capa'!$A$1:$Q$500,5,0),0)</f>
        <v>0</v>
      </c>
      <c r="BS116" s="22">
        <f>IF(ISNUMBER(VLOOKUP($C116,'stpl port max capa'!$A$1:$Q$500,6,0)),VLOOKUP($C116,'stpl port max capa'!$A$1:$Q$500,6,0),0)</f>
        <v>0</v>
      </c>
      <c r="BT116" s="22">
        <f>IF(ISNUMBER(VLOOKUP($C116,'stpl port max capa'!$A$1:$Q$500,7,0)),VLOOKUP($C116,'stpl port max capa'!$A$1:$Q$500,7,0),0)</f>
        <v>0</v>
      </c>
      <c r="BU116" s="22">
        <f>IF(ISNUMBER(VLOOKUP($C116,'stpl port max capa'!$A$1:$Q$500,8,0)),VLOOKUP($C116,'stpl port max capa'!$A$1:$Q$500,8,0),0)</f>
        <v>0</v>
      </c>
      <c r="BV116" s="22">
        <f>IF(ISNUMBER(VLOOKUP($C116,'stpl port max capa'!$A$1:$Q$500,9,0)),VLOOKUP($C116,'stpl port max capa'!$A$1:$Q$500,9,0),0)</f>
        <v>0</v>
      </c>
      <c r="BW116" s="22">
        <f>IF(ISNUMBER(VLOOKUP($C116,'stpl port max capa'!$A$1:$Q$500,10,0)),VLOOKUP($C116,'stpl port max capa'!$A$1:$Q$500,10,0),0)</f>
        <v>0</v>
      </c>
      <c r="BX116" s="22">
        <f>IF(ISNUMBER(VLOOKUP($C116,'stpl port max capa'!$A$1:$Q$500,11,0)),VLOOKUP($C116,'stpl port max capa'!$A$1:$Q$500,11,0),0)</f>
        <v>0</v>
      </c>
      <c r="BY116" s="22">
        <f>IF(ISNUMBER(VLOOKUP($C116,'stpl port max capa'!$A$1:$Q$500,12,0)),VLOOKUP($C116,'stpl port max capa'!$A$1:$Q$500,12,0),0)</f>
        <v>0</v>
      </c>
      <c r="BZ116" s="22">
        <f>IF(ISNUMBER(VLOOKUP($C116,'stpl port max capa'!$A$1:$Q$500,13,0)),VLOOKUP($C116,'stpl port max capa'!$A$1:$Q$500,13,0),0)</f>
        <v>0</v>
      </c>
      <c r="CA116" s="22">
        <f>IF(ISNUMBER(VLOOKUP($C116,'stpl port max capa'!$A$1:$Q$500,14,0)),VLOOKUP($C116,'stpl port max capa'!$A$1:$Q$500,14,0),0)</f>
        <v>0</v>
      </c>
      <c r="CB116" s="22">
        <f>IF(ISNUMBER(VLOOKUP($C116,'stpl port max capa'!$A$1:$Q$500,15,0)),VLOOKUP($C116,'stpl port max capa'!$A$1:$Q$500,15,0),0)</f>
        <v>0</v>
      </c>
      <c r="CC116" s="22">
        <f>IF(ISNUMBER(VLOOKUP($C116,'stpl port max capa'!$A$1:$Q$500,16,0)),VLOOKUP($C116,'stpl port max capa'!$A$1:$Q$500,16,0),0)</f>
        <v>0</v>
      </c>
      <c r="CD116" s="22">
        <f>IF(ISNUMBER(VLOOKUP($C116,'stpl port max capa'!$A$1:$Q$500,17,0)),VLOOKUP($C116,'stpl port max capa'!$A$1:$Q$500,17,0),0)</f>
        <v>0</v>
      </c>
    </row>
    <row r="117" spans="1:82" customFormat="1">
      <c r="A117">
        <v>118</v>
      </c>
      <c r="B117" t="s">
        <v>352</v>
      </c>
      <c r="C117" t="s">
        <v>353</v>
      </c>
      <c r="D117" s="15"/>
      <c r="E117" s="15">
        <f t="shared" si="20"/>
        <v>0</v>
      </c>
      <c r="F117" s="16" t="s">
        <v>2977</v>
      </c>
      <c r="G117" t="s">
        <v>972</v>
      </c>
      <c r="H117" t="s">
        <v>999</v>
      </c>
      <c r="I117" t="e">
        <v>#N/A</v>
      </c>
      <c r="J117" t="s">
        <v>354</v>
      </c>
      <c r="K117" s="1">
        <v>34.735610342922001</v>
      </c>
      <c r="L117" s="1">
        <v>119.474417686756</v>
      </c>
      <c r="M117" s="1" t="str">
        <f>VLOOKUP($F117,'[1]capi for highway network'!$D$1:$L$36,3,0)</f>
        <v>capi Jiangsu</v>
      </c>
      <c r="N117" s="1">
        <f>VLOOKUP($F117,'[1]capi for highway network'!$D$1:$L$36,7,0)</f>
        <v>32.060254999999998</v>
      </c>
      <c r="O117" s="1">
        <f>VLOOKUP($F117,'[1]capi for highway network'!$D$1:$L$36,8,0)</f>
        <v>118.79687699999999</v>
      </c>
      <c r="P117" s="13">
        <f t="shared" si="21"/>
        <v>5.269952</v>
      </c>
      <c r="Q117" s="13">
        <f t="shared" si="22"/>
        <v>5.269952</v>
      </c>
      <c r="R117" s="13">
        <f t="shared" si="23"/>
        <v>5.269952</v>
      </c>
      <c r="S117" s="13">
        <f t="shared" si="24"/>
        <v>8.9454879999999992</v>
      </c>
      <c r="T117" s="13">
        <f t="shared" si="25"/>
        <v>11.922472000000001</v>
      </c>
      <c r="U117" s="13">
        <f t="shared" si="26"/>
        <v>11.922472000000001</v>
      </c>
      <c r="V117" s="13">
        <f t="shared" si="27"/>
        <v>11.922472000000001</v>
      </c>
      <c r="W117" s="13">
        <f t="shared" si="28"/>
        <v>11.922472000000001</v>
      </c>
      <c r="X117" s="13">
        <f t="shared" si="29"/>
        <v>11.922472000000001</v>
      </c>
      <c r="Y117" s="13">
        <f t="shared" si="30"/>
        <v>11.922472000000001</v>
      </c>
      <c r="Z117" s="13">
        <f t="shared" si="31"/>
        <v>11.922472000000001</v>
      </c>
      <c r="AA117" s="13">
        <f t="shared" si="32"/>
        <v>11.922472000000001</v>
      </c>
      <c r="AB117" s="13">
        <f t="shared" si="33"/>
        <v>11.922472000000001</v>
      </c>
      <c r="AC117" s="13">
        <f t="shared" si="34"/>
        <v>11.922472000000001</v>
      </c>
      <c r="AD117" s="13">
        <f t="shared" si="35"/>
        <v>11.922472000000001</v>
      </c>
      <c r="AE117" s="13">
        <f t="shared" si="36"/>
        <v>11.922472000000001</v>
      </c>
      <c r="AF117">
        <f t="shared" si="19"/>
        <v>1</v>
      </c>
      <c r="AG117" t="s">
        <v>2906</v>
      </c>
      <c r="AH117" t="s">
        <v>2904</v>
      </c>
      <c r="AI117" s="26">
        <f>IF(ISNUMBER(VLOOKUP($B117,'kpler max capa'!$A$1:$Q$263,2,0)),VLOOKUP($B117,'kpler max capa'!$A$1:$Q$263,2,0),0)</f>
        <v>5.269952</v>
      </c>
      <c r="AJ117" s="26">
        <f>IF(ISNUMBER(VLOOKUP($B117,'kpler max capa'!$A$1:$Q$263,3,0)),VLOOKUP($B117,'kpler max capa'!$A$1:$Q$263,3,0),0)</f>
        <v>5.269952</v>
      </c>
      <c r="AK117" s="26">
        <f>IF(ISNUMBER(VLOOKUP($B117,'kpler max capa'!$A$1:$Q$263,4,0)),VLOOKUP($B117,'kpler max capa'!$A$1:$Q$263,4,0),0)</f>
        <v>5.269952</v>
      </c>
      <c r="AL117" s="26">
        <f>IF(ISNUMBER(VLOOKUP($B117,'kpler max capa'!$A$1:$Q$263,5,0)),VLOOKUP($B117,'kpler max capa'!$A$1:$Q$263,5,0),0)</f>
        <v>8.9454879999999992</v>
      </c>
      <c r="AM117" s="26">
        <f>IF(ISNUMBER(VLOOKUP($B117,'kpler max capa'!$A$1:$Q$263,6,0)),VLOOKUP($B117,'kpler max capa'!$A$1:$Q$263,6,0),0)</f>
        <v>11.922472000000001</v>
      </c>
      <c r="AN117" s="26">
        <f>IF(ISNUMBER(VLOOKUP($B117,'kpler max capa'!$A$1:$Q$263,7,0)),VLOOKUP($B117,'kpler max capa'!$A$1:$Q$263,7,0),0)</f>
        <v>11.922472000000001</v>
      </c>
      <c r="AO117" s="26">
        <f>IF(ISNUMBER(VLOOKUP($B117,'kpler max capa'!$A$1:$Q$263,8,0)),VLOOKUP($B117,'kpler max capa'!$A$1:$Q$263,8,0),0)</f>
        <v>11.922472000000001</v>
      </c>
      <c r="AP117" s="26">
        <f>IF(ISNUMBER(VLOOKUP($B117,'kpler max capa'!$A$1:$Q$263,8,0)),VLOOKUP($B117,'kpler max capa'!$A$1:$Q$263,9,0),0)</f>
        <v>11.922472000000001</v>
      </c>
      <c r="AQ117" s="26">
        <f>IF(ISNUMBER(VLOOKUP($B117,'kpler max capa'!$A$1:$Q$263,8,0)),VLOOKUP($B117,'kpler max capa'!$A$1:$Q$263,10,0),0)</f>
        <v>11.922472000000001</v>
      </c>
      <c r="AR117" s="26">
        <f>IF(ISNUMBER(VLOOKUP($B117,'kpler max capa'!$A$1:$Q$263,8,0)),VLOOKUP($B117,'kpler max capa'!$A$1:$Q$263,11,0),0)</f>
        <v>11.922472000000001</v>
      </c>
      <c r="AS117" s="26">
        <f>IF(ISNUMBER(VLOOKUP($B117,'kpler max capa'!$A$1:$Q$263,9,0)),VLOOKUP($B117,'kpler max capa'!$A$1:$Q$263,12,0),0)</f>
        <v>11.922472000000001</v>
      </c>
      <c r="AT117" s="26">
        <f>IF(ISNUMBER(VLOOKUP($B117,'kpler max capa'!$A$1:$Q$263,9,0)),VLOOKUP($B117,'kpler max capa'!$A$1:$Q$263,13,0),0)</f>
        <v>11.922472000000001</v>
      </c>
      <c r="AU117" s="26">
        <f>IF(ISNUMBER(VLOOKUP($B117,'kpler max capa'!$A$1:$Q$263,9,0)),VLOOKUP($B117,'kpler max capa'!$A$1:$Q$263,14,0),0)</f>
        <v>11.922472000000001</v>
      </c>
      <c r="AV117" s="26">
        <f>IF(ISNUMBER(VLOOKUP($B117,'kpler max capa'!$A$1:$Q$263,9,0)),VLOOKUP($B117,'kpler max capa'!$A$1:$Q$263,15,0),0)</f>
        <v>11.922472000000001</v>
      </c>
      <c r="AW117" s="26">
        <f>IF(ISNUMBER(VLOOKUP($B117,'kpler max capa'!$A$1:$Q$263,9,0)),VLOOKUP($B117,'kpler max capa'!$A$1:$Q$263,16,0),0)</f>
        <v>11.922472000000001</v>
      </c>
      <c r="AX117" s="26">
        <f>IF(ISNUMBER(VLOOKUP($B117,'kpler max capa'!$A$1:$Q$263,10,0)),VLOOKUP($B117,'kpler max capa'!$A$1:$Q$263,17,0),0)</f>
        <v>11.922472000000001</v>
      </c>
      <c r="AY117" s="24">
        <f>IF(ISNUMBER(VLOOKUP($C117,'pp port max capa'!$A$1:$Q$500,2,0)),VLOOKUP($C117,'pp port max capa'!$A$1:$Q$500,2,0),0)</f>
        <v>0</v>
      </c>
      <c r="AZ117" s="24">
        <f>IF(ISNUMBER(VLOOKUP($C117,'pp port max capa'!$A$1:$Q$500,3,0)),VLOOKUP($C117,'pp port max capa'!$A$1:$Q$500,3,0),0)</f>
        <v>0</v>
      </c>
      <c r="BA117" s="24">
        <f>IF(ISNUMBER(VLOOKUP($C117,'pp port max capa'!$A$1:$Q$500,4,0)),VLOOKUP($C117,'pp port max capa'!$A$1:$Q$500,4,0),0)</f>
        <v>0</v>
      </c>
      <c r="BB117" s="24">
        <f>IF(ISNUMBER(VLOOKUP($C117,'pp port max capa'!$A$1:$Q$500,5,0)),VLOOKUP($C117,'pp port max capa'!$A$1:$Q$500,5,0),0)</f>
        <v>0</v>
      </c>
      <c r="BC117" s="24">
        <f>IF(ISNUMBER(VLOOKUP($C117,'pp port max capa'!$A$1:$Q$500,6,0)),VLOOKUP($C117,'pp port max capa'!$A$1:$Q$500,6,0),0)</f>
        <v>0</v>
      </c>
      <c r="BD117" s="24">
        <f>IF(ISNUMBER(VLOOKUP($C117,'pp port max capa'!$A$1:$Q$500,7,0)),VLOOKUP($C117,'pp port max capa'!$A$1:$Q$500,7,0),0)</f>
        <v>0</v>
      </c>
      <c r="BE117" s="24">
        <f>IF(ISNUMBER(VLOOKUP($C117,'pp port max capa'!$A$1:$Q$500,8,0)),VLOOKUP($C117,'pp port max capa'!$A$1:$Q$500,8,0),0)</f>
        <v>0</v>
      </c>
      <c r="BF117" s="24">
        <f>IF(ISNUMBER(VLOOKUP($C117,'pp port max capa'!$A$1:$Q$500,9,0)),VLOOKUP($C117,'pp port max capa'!$A$1:$Q$500,9,0),0)</f>
        <v>0</v>
      </c>
      <c r="BG117" s="24">
        <f>IF(ISNUMBER(VLOOKUP($C117,'pp port max capa'!$A$1:$Q$500,10,0)),VLOOKUP($C117,'pp port max capa'!$A$1:$Q$500,10,0),0)</f>
        <v>0</v>
      </c>
      <c r="BH117" s="24">
        <f>IF(ISNUMBER(VLOOKUP($C117,'pp port max capa'!$A$1:$Q$500,11,0)),VLOOKUP($C117,'pp port max capa'!$A$1:$Q$500,11,0),0)</f>
        <v>0</v>
      </c>
      <c r="BI117" s="24">
        <f>IF(ISNUMBER(VLOOKUP($C117,'pp port max capa'!$A$1:$Q$500,12,0)),VLOOKUP($C117,'pp port max capa'!$A$1:$Q$500,12,0),0)</f>
        <v>0</v>
      </c>
      <c r="BJ117" s="24">
        <f>IF(ISNUMBER(VLOOKUP($C117,'pp port max capa'!$A$1:$Q$500,13,0)),VLOOKUP($C117,'pp port max capa'!$A$1:$Q$500,13,0),0)</f>
        <v>0</v>
      </c>
      <c r="BK117" s="24">
        <f>IF(ISNUMBER(VLOOKUP($C117,'pp port max capa'!$A$1:$Q$500,14,0)),VLOOKUP($C117,'pp port max capa'!$A$1:$Q$500,14,0),0)</f>
        <v>0</v>
      </c>
      <c r="BL117" s="24">
        <f>IF(ISNUMBER(VLOOKUP($C117,'pp port max capa'!$A$1:$Q$500,15,0)),VLOOKUP($C117,'pp port max capa'!$A$1:$Q$500,15,0),0)</f>
        <v>0</v>
      </c>
      <c r="BM117" s="24">
        <f>IF(ISNUMBER(VLOOKUP($C117,'pp port max capa'!$A$1:$Q$500,16,0)),VLOOKUP($C117,'pp port max capa'!$A$1:$Q$500,16,0),0)</f>
        <v>0</v>
      </c>
      <c r="BN117" s="24">
        <f>IF(ISNUMBER(VLOOKUP($C117,'pp port max capa'!$A$1:$Q$500,17,0)),VLOOKUP($C117,'pp port max capa'!$A$1:$Q$500,17,0),0)</f>
        <v>0</v>
      </c>
      <c r="BO117" s="22">
        <f>IF(ISNUMBER(VLOOKUP($C117,'stpl port max capa'!$A$1:$Q$500,2,0)),VLOOKUP($C117,'stpl port max capa'!$A$1:$Q$500,2,0),0)</f>
        <v>0</v>
      </c>
      <c r="BP117" s="22">
        <f>IF(ISNUMBER(VLOOKUP($C117,'stpl port max capa'!$A$1:$Q$500,3,0)),VLOOKUP($C117,'stpl port max capa'!$A$1:$Q$500,3,0),0)</f>
        <v>0</v>
      </c>
      <c r="BQ117" s="22">
        <f>IF(ISNUMBER(VLOOKUP($C117,'stpl port max capa'!$A$1:$Q$500,4,0)),VLOOKUP($C117,'stpl port max capa'!$A$1:$Q$500,4,0),0)</f>
        <v>0</v>
      </c>
      <c r="BR117" s="22">
        <f>IF(ISNUMBER(VLOOKUP($C117,'stpl port max capa'!$A$1:$Q$500,5,0)),VLOOKUP($C117,'stpl port max capa'!$A$1:$Q$500,5,0),0)</f>
        <v>0</v>
      </c>
      <c r="BS117" s="22">
        <f>IF(ISNUMBER(VLOOKUP($C117,'stpl port max capa'!$A$1:$Q$500,6,0)),VLOOKUP($C117,'stpl port max capa'!$A$1:$Q$500,6,0),0)</f>
        <v>0</v>
      </c>
      <c r="BT117" s="22">
        <f>IF(ISNUMBER(VLOOKUP($C117,'stpl port max capa'!$A$1:$Q$500,7,0)),VLOOKUP($C117,'stpl port max capa'!$A$1:$Q$500,7,0),0)</f>
        <v>0</v>
      </c>
      <c r="BU117" s="22">
        <f>IF(ISNUMBER(VLOOKUP($C117,'stpl port max capa'!$A$1:$Q$500,8,0)),VLOOKUP($C117,'stpl port max capa'!$A$1:$Q$500,8,0),0)</f>
        <v>0</v>
      </c>
      <c r="BV117" s="22">
        <f>IF(ISNUMBER(VLOOKUP($C117,'stpl port max capa'!$A$1:$Q$500,9,0)),VLOOKUP($C117,'stpl port max capa'!$A$1:$Q$500,9,0),0)</f>
        <v>0</v>
      </c>
      <c r="BW117" s="22">
        <f>IF(ISNUMBER(VLOOKUP($C117,'stpl port max capa'!$A$1:$Q$500,10,0)),VLOOKUP($C117,'stpl port max capa'!$A$1:$Q$500,10,0),0)</f>
        <v>0</v>
      </c>
      <c r="BX117" s="22">
        <f>IF(ISNUMBER(VLOOKUP($C117,'stpl port max capa'!$A$1:$Q$500,11,0)),VLOOKUP($C117,'stpl port max capa'!$A$1:$Q$500,11,0),0)</f>
        <v>0</v>
      </c>
      <c r="BY117" s="22">
        <f>IF(ISNUMBER(VLOOKUP($C117,'stpl port max capa'!$A$1:$Q$500,12,0)),VLOOKUP($C117,'stpl port max capa'!$A$1:$Q$500,12,0),0)</f>
        <v>0</v>
      </c>
      <c r="BZ117" s="22">
        <f>IF(ISNUMBER(VLOOKUP($C117,'stpl port max capa'!$A$1:$Q$500,13,0)),VLOOKUP($C117,'stpl port max capa'!$A$1:$Q$500,13,0),0)</f>
        <v>0</v>
      </c>
      <c r="CA117" s="22">
        <f>IF(ISNUMBER(VLOOKUP($C117,'stpl port max capa'!$A$1:$Q$500,14,0)),VLOOKUP($C117,'stpl port max capa'!$A$1:$Q$500,14,0),0)</f>
        <v>0</v>
      </c>
      <c r="CB117" s="22">
        <f>IF(ISNUMBER(VLOOKUP($C117,'stpl port max capa'!$A$1:$Q$500,15,0)),VLOOKUP($C117,'stpl port max capa'!$A$1:$Q$500,15,0),0)</f>
        <v>0</v>
      </c>
      <c r="CC117" s="22">
        <f>IF(ISNUMBER(VLOOKUP($C117,'stpl port max capa'!$A$1:$Q$500,16,0)),VLOOKUP($C117,'stpl port max capa'!$A$1:$Q$500,16,0),0)</f>
        <v>0</v>
      </c>
      <c r="CD117" s="22">
        <f>IF(ISNUMBER(VLOOKUP($C117,'stpl port max capa'!$A$1:$Q$500,17,0)),VLOOKUP($C117,'stpl port max capa'!$A$1:$Q$500,17,0),0)</f>
        <v>0</v>
      </c>
    </row>
    <row r="118" spans="1:82" customFormat="1">
      <c r="A118">
        <v>119</v>
      </c>
      <c r="B118" t="s">
        <v>355</v>
      </c>
      <c r="C118" t="s">
        <v>356</v>
      </c>
      <c r="D118" s="15"/>
      <c r="E118" s="15">
        <f t="shared" si="20"/>
        <v>0</v>
      </c>
      <c r="F118" s="16" t="s">
        <v>2977</v>
      </c>
      <c r="G118" t="s">
        <v>972</v>
      </c>
      <c r="H118" t="s">
        <v>999</v>
      </c>
      <c r="I118" t="e">
        <v>#N/A</v>
      </c>
      <c r="J118" t="s">
        <v>357</v>
      </c>
      <c r="K118" s="1">
        <v>34.747053402626896</v>
      </c>
      <c r="L118" s="1">
        <v>119.436549437252</v>
      </c>
      <c r="M118" s="1" t="str">
        <f>VLOOKUP($F118,'[1]capi for highway network'!$D$1:$L$36,3,0)</f>
        <v>capi Jiangsu</v>
      </c>
      <c r="N118" s="1">
        <f>VLOOKUP($F118,'[1]capi for highway network'!$D$1:$L$36,7,0)</f>
        <v>32.060254999999998</v>
      </c>
      <c r="O118" s="1">
        <f>VLOOKUP($F118,'[1]capi for highway network'!$D$1:$L$36,8,0)</f>
        <v>118.79687699999999</v>
      </c>
      <c r="P118" s="13">
        <f t="shared" si="21"/>
        <v>0</v>
      </c>
      <c r="Q118" s="13">
        <f t="shared" si="22"/>
        <v>0</v>
      </c>
      <c r="R118" s="13">
        <f t="shared" si="23"/>
        <v>0</v>
      </c>
      <c r="S118" s="13">
        <f t="shared" si="24"/>
        <v>0</v>
      </c>
      <c r="T118" s="13">
        <f t="shared" si="25"/>
        <v>2.2291999999999999E-2</v>
      </c>
      <c r="U118" s="13">
        <f t="shared" si="26"/>
        <v>2.2291999999999999E-2</v>
      </c>
      <c r="V118" s="13">
        <f t="shared" si="27"/>
        <v>2.2291999999999999E-2</v>
      </c>
      <c r="W118" s="13">
        <f t="shared" si="28"/>
        <v>2.2291999999999999E-2</v>
      </c>
      <c r="X118" s="13">
        <f t="shared" si="29"/>
        <v>2.2291999999999999E-2</v>
      </c>
      <c r="Y118" s="13">
        <f t="shared" si="30"/>
        <v>2.2291999999999999E-2</v>
      </c>
      <c r="Z118" s="13">
        <f t="shared" si="31"/>
        <v>2.2291999999999999E-2</v>
      </c>
      <c r="AA118" s="13">
        <f t="shared" si="32"/>
        <v>2.2291999999999999E-2</v>
      </c>
      <c r="AB118" s="13">
        <f t="shared" si="33"/>
        <v>2.2291999999999999E-2</v>
      </c>
      <c r="AC118" s="13">
        <f t="shared" si="34"/>
        <v>2.2291999999999999E-2</v>
      </c>
      <c r="AD118" s="13">
        <f t="shared" si="35"/>
        <v>2.2291999999999999E-2</v>
      </c>
      <c r="AE118" s="13">
        <f t="shared" si="36"/>
        <v>2.2291999999999999E-2</v>
      </c>
      <c r="AF118">
        <f t="shared" si="19"/>
        <v>1</v>
      </c>
      <c r="AI118" s="26">
        <f>IF(ISNUMBER(VLOOKUP($B118,'kpler max capa'!$A$1:$Q$263,2,0)),VLOOKUP($B118,'kpler max capa'!$A$1:$Q$263,2,0),0)</f>
        <v>0</v>
      </c>
      <c r="AJ118" s="26">
        <f>IF(ISNUMBER(VLOOKUP($B118,'kpler max capa'!$A$1:$Q$263,3,0)),VLOOKUP($B118,'kpler max capa'!$A$1:$Q$263,3,0),0)</f>
        <v>0</v>
      </c>
      <c r="AK118" s="26">
        <f>IF(ISNUMBER(VLOOKUP($B118,'kpler max capa'!$A$1:$Q$263,4,0)),VLOOKUP($B118,'kpler max capa'!$A$1:$Q$263,4,0),0)</f>
        <v>0</v>
      </c>
      <c r="AL118" s="26">
        <f>IF(ISNUMBER(VLOOKUP($B118,'kpler max capa'!$A$1:$Q$263,5,0)),VLOOKUP($B118,'kpler max capa'!$A$1:$Q$263,5,0),0)</f>
        <v>0</v>
      </c>
      <c r="AM118" s="26">
        <f>IF(ISNUMBER(VLOOKUP($B118,'kpler max capa'!$A$1:$Q$263,6,0)),VLOOKUP($B118,'kpler max capa'!$A$1:$Q$263,6,0),0)</f>
        <v>2.2291999999999999E-2</v>
      </c>
      <c r="AN118" s="26">
        <f>IF(ISNUMBER(VLOOKUP($B118,'kpler max capa'!$A$1:$Q$263,7,0)),VLOOKUP($B118,'kpler max capa'!$A$1:$Q$263,7,0),0)</f>
        <v>2.2291999999999999E-2</v>
      </c>
      <c r="AO118" s="26">
        <f>IF(ISNUMBER(VLOOKUP($B118,'kpler max capa'!$A$1:$Q$263,8,0)),VLOOKUP($B118,'kpler max capa'!$A$1:$Q$263,8,0),0)</f>
        <v>2.2291999999999999E-2</v>
      </c>
      <c r="AP118" s="26">
        <f>IF(ISNUMBER(VLOOKUP($B118,'kpler max capa'!$A$1:$Q$263,8,0)),VLOOKUP($B118,'kpler max capa'!$A$1:$Q$263,9,0),0)</f>
        <v>2.2291999999999999E-2</v>
      </c>
      <c r="AQ118" s="26">
        <f>IF(ISNUMBER(VLOOKUP($B118,'kpler max capa'!$A$1:$Q$263,8,0)),VLOOKUP($B118,'kpler max capa'!$A$1:$Q$263,10,0),0)</f>
        <v>2.2291999999999999E-2</v>
      </c>
      <c r="AR118" s="26">
        <f>IF(ISNUMBER(VLOOKUP($B118,'kpler max capa'!$A$1:$Q$263,8,0)),VLOOKUP($B118,'kpler max capa'!$A$1:$Q$263,11,0),0)</f>
        <v>2.2291999999999999E-2</v>
      </c>
      <c r="AS118" s="26">
        <f>IF(ISNUMBER(VLOOKUP($B118,'kpler max capa'!$A$1:$Q$263,9,0)),VLOOKUP($B118,'kpler max capa'!$A$1:$Q$263,12,0),0)</f>
        <v>2.2291999999999999E-2</v>
      </c>
      <c r="AT118" s="26">
        <f>IF(ISNUMBER(VLOOKUP($B118,'kpler max capa'!$A$1:$Q$263,9,0)),VLOOKUP($B118,'kpler max capa'!$A$1:$Q$263,13,0),0)</f>
        <v>2.2291999999999999E-2</v>
      </c>
      <c r="AU118" s="26">
        <f>IF(ISNUMBER(VLOOKUP($B118,'kpler max capa'!$A$1:$Q$263,9,0)),VLOOKUP($B118,'kpler max capa'!$A$1:$Q$263,14,0),0)</f>
        <v>2.2291999999999999E-2</v>
      </c>
      <c r="AV118" s="26">
        <f>IF(ISNUMBER(VLOOKUP($B118,'kpler max capa'!$A$1:$Q$263,9,0)),VLOOKUP($B118,'kpler max capa'!$A$1:$Q$263,15,0),0)</f>
        <v>2.2291999999999999E-2</v>
      </c>
      <c r="AW118" s="26">
        <f>IF(ISNUMBER(VLOOKUP($B118,'kpler max capa'!$A$1:$Q$263,9,0)),VLOOKUP($B118,'kpler max capa'!$A$1:$Q$263,16,0),0)</f>
        <v>2.2291999999999999E-2</v>
      </c>
      <c r="AX118" s="26">
        <f>IF(ISNUMBER(VLOOKUP($B118,'kpler max capa'!$A$1:$Q$263,10,0)),VLOOKUP($B118,'kpler max capa'!$A$1:$Q$263,17,0),0)</f>
        <v>2.2291999999999999E-2</v>
      </c>
      <c r="AY118" s="24">
        <f>IF(ISNUMBER(VLOOKUP($C118,'pp port max capa'!$A$1:$Q$500,2,0)),VLOOKUP($C118,'pp port max capa'!$A$1:$Q$500,2,0),0)</f>
        <v>0</v>
      </c>
      <c r="AZ118" s="24">
        <f>IF(ISNUMBER(VLOOKUP($C118,'pp port max capa'!$A$1:$Q$500,3,0)),VLOOKUP($C118,'pp port max capa'!$A$1:$Q$500,3,0),0)</f>
        <v>0</v>
      </c>
      <c r="BA118" s="24">
        <f>IF(ISNUMBER(VLOOKUP($C118,'pp port max capa'!$A$1:$Q$500,4,0)),VLOOKUP($C118,'pp port max capa'!$A$1:$Q$500,4,0),0)</f>
        <v>0</v>
      </c>
      <c r="BB118" s="24">
        <f>IF(ISNUMBER(VLOOKUP($C118,'pp port max capa'!$A$1:$Q$500,5,0)),VLOOKUP($C118,'pp port max capa'!$A$1:$Q$500,5,0),0)</f>
        <v>0</v>
      </c>
      <c r="BC118" s="24">
        <f>IF(ISNUMBER(VLOOKUP($C118,'pp port max capa'!$A$1:$Q$500,6,0)),VLOOKUP($C118,'pp port max capa'!$A$1:$Q$500,6,0),0)</f>
        <v>0</v>
      </c>
      <c r="BD118" s="24">
        <f>IF(ISNUMBER(VLOOKUP($C118,'pp port max capa'!$A$1:$Q$500,7,0)),VLOOKUP($C118,'pp port max capa'!$A$1:$Q$500,7,0),0)</f>
        <v>0</v>
      </c>
      <c r="BE118" s="24">
        <f>IF(ISNUMBER(VLOOKUP($C118,'pp port max capa'!$A$1:$Q$500,8,0)),VLOOKUP($C118,'pp port max capa'!$A$1:$Q$500,8,0),0)</f>
        <v>0</v>
      </c>
      <c r="BF118" s="24">
        <f>IF(ISNUMBER(VLOOKUP($C118,'pp port max capa'!$A$1:$Q$500,9,0)),VLOOKUP($C118,'pp port max capa'!$A$1:$Q$500,9,0),0)</f>
        <v>0</v>
      </c>
      <c r="BG118" s="24">
        <f>IF(ISNUMBER(VLOOKUP($C118,'pp port max capa'!$A$1:$Q$500,10,0)),VLOOKUP($C118,'pp port max capa'!$A$1:$Q$500,10,0),0)</f>
        <v>0</v>
      </c>
      <c r="BH118" s="24">
        <f>IF(ISNUMBER(VLOOKUP($C118,'pp port max capa'!$A$1:$Q$500,11,0)),VLOOKUP($C118,'pp port max capa'!$A$1:$Q$500,11,0),0)</f>
        <v>0</v>
      </c>
      <c r="BI118" s="24">
        <f>IF(ISNUMBER(VLOOKUP($C118,'pp port max capa'!$A$1:$Q$500,12,0)),VLOOKUP($C118,'pp port max capa'!$A$1:$Q$500,12,0),0)</f>
        <v>0</v>
      </c>
      <c r="BJ118" s="24">
        <f>IF(ISNUMBER(VLOOKUP($C118,'pp port max capa'!$A$1:$Q$500,13,0)),VLOOKUP($C118,'pp port max capa'!$A$1:$Q$500,13,0),0)</f>
        <v>0</v>
      </c>
      <c r="BK118" s="24">
        <f>IF(ISNUMBER(VLOOKUP($C118,'pp port max capa'!$A$1:$Q$500,14,0)),VLOOKUP($C118,'pp port max capa'!$A$1:$Q$500,14,0),0)</f>
        <v>0</v>
      </c>
      <c r="BL118" s="24">
        <f>IF(ISNUMBER(VLOOKUP($C118,'pp port max capa'!$A$1:$Q$500,15,0)),VLOOKUP($C118,'pp port max capa'!$A$1:$Q$500,15,0),0)</f>
        <v>0</v>
      </c>
      <c r="BM118" s="24">
        <f>IF(ISNUMBER(VLOOKUP($C118,'pp port max capa'!$A$1:$Q$500,16,0)),VLOOKUP($C118,'pp port max capa'!$A$1:$Q$500,16,0),0)</f>
        <v>0</v>
      </c>
      <c r="BN118" s="24">
        <f>IF(ISNUMBER(VLOOKUP($C118,'pp port max capa'!$A$1:$Q$500,17,0)),VLOOKUP($C118,'pp port max capa'!$A$1:$Q$500,17,0),0)</f>
        <v>0</v>
      </c>
      <c r="BO118" s="22">
        <f>IF(ISNUMBER(VLOOKUP($C118,'stpl port max capa'!$A$1:$Q$500,2,0)),VLOOKUP($C118,'stpl port max capa'!$A$1:$Q$500,2,0),0)</f>
        <v>0</v>
      </c>
      <c r="BP118" s="22">
        <f>IF(ISNUMBER(VLOOKUP($C118,'stpl port max capa'!$A$1:$Q$500,3,0)),VLOOKUP($C118,'stpl port max capa'!$A$1:$Q$500,3,0),0)</f>
        <v>0</v>
      </c>
      <c r="BQ118" s="22">
        <f>IF(ISNUMBER(VLOOKUP($C118,'stpl port max capa'!$A$1:$Q$500,4,0)),VLOOKUP($C118,'stpl port max capa'!$A$1:$Q$500,4,0),0)</f>
        <v>0</v>
      </c>
      <c r="BR118" s="22">
        <f>IF(ISNUMBER(VLOOKUP($C118,'stpl port max capa'!$A$1:$Q$500,5,0)),VLOOKUP($C118,'stpl port max capa'!$A$1:$Q$500,5,0),0)</f>
        <v>0</v>
      </c>
      <c r="BS118" s="22">
        <f>IF(ISNUMBER(VLOOKUP($C118,'stpl port max capa'!$A$1:$Q$500,6,0)),VLOOKUP($C118,'stpl port max capa'!$A$1:$Q$500,6,0),0)</f>
        <v>0</v>
      </c>
      <c r="BT118" s="22">
        <f>IF(ISNUMBER(VLOOKUP($C118,'stpl port max capa'!$A$1:$Q$500,7,0)),VLOOKUP($C118,'stpl port max capa'!$A$1:$Q$500,7,0),0)</f>
        <v>0</v>
      </c>
      <c r="BU118" s="22">
        <f>IF(ISNUMBER(VLOOKUP($C118,'stpl port max capa'!$A$1:$Q$500,8,0)),VLOOKUP($C118,'stpl port max capa'!$A$1:$Q$500,8,0),0)</f>
        <v>0</v>
      </c>
      <c r="BV118" s="22">
        <f>IF(ISNUMBER(VLOOKUP($C118,'stpl port max capa'!$A$1:$Q$500,9,0)),VLOOKUP($C118,'stpl port max capa'!$A$1:$Q$500,9,0),0)</f>
        <v>0</v>
      </c>
      <c r="BW118" s="22">
        <f>IF(ISNUMBER(VLOOKUP($C118,'stpl port max capa'!$A$1:$Q$500,10,0)),VLOOKUP($C118,'stpl port max capa'!$A$1:$Q$500,10,0),0)</f>
        <v>0</v>
      </c>
      <c r="BX118" s="22">
        <f>IF(ISNUMBER(VLOOKUP($C118,'stpl port max capa'!$A$1:$Q$500,11,0)),VLOOKUP($C118,'stpl port max capa'!$A$1:$Q$500,11,0),0)</f>
        <v>0</v>
      </c>
      <c r="BY118" s="22">
        <f>IF(ISNUMBER(VLOOKUP($C118,'stpl port max capa'!$A$1:$Q$500,12,0)),VLOOKUP($C118,'stpl port max capa'!$A$1:$Q$500,12,0),0)</f>
        <v>0</v>
      </c>
      <c r="BZ118" s="22">
        <f>IF(ISNUMBER(VLOOKUP($C118,'stpl port max capa'!$A$1:$Q$500,13,0)),VLOOKUP($C118,'stpl port max capa'!$A$1:$Q$500,13,0),0)</f>
        <v>0</v>
      </c>
      <c r="CA118" s="22">
        <f>IF(ISNUMBER(VLOOKUP($C118,'stpl port max capa'!$A$1:$Q$500,14,0)),VLOOKUP($C118,'stpl port max capa'!$A$1:$Q$500,14,0),0)</f>
        <v>0</v>
      </c>
      <c r="CB118" s="22">
        <f>IF(ISNUMBER(VLOOKUP($C118,'stpl port max capa'!$A$1:$Q$500,15,0)),VLOOKUP($C118,'stpl port max capa'!$A$1:$Q$500,15,0),0)</f>
        <v>0</v>
      </c>
      <c r="CC118" s="22">
        <f>IF(ISNUMBER(VLOOKUP($C118,'stpl port max capa'!$A$1:$Q$500,16,0)),VLOOKUP($C118,'stpl port max capa'!$A$1:$Q$500,16,0),0)</f>
        <v>0</v>
      </c>
      <c r="CD118" s="22">
        <f>IF(ISNUMBER(VLOOKUP($C118,'stpl port max capa'!$A$1:$Q$500,17,0)),VLOOKUP($C118,'stpl port max capa'!$A$1:$Q$500,17,0),0)</f>
        <v>0</v>
      </c>
    </row>
    <row r="119" spans="1:82" customFormat="1">
      <c r="A119">
        <v>120</v>
      </c>
      <c r="B119" t="s">
        <v>358</v>
      </c>
      <c r="C119" t="s">
        <v>359</v>
      </c>
      <c r="D119" s="15"/>
      <c r="E119" s="15">
        <f t="shared" si="20"/>
        <v>0</v>
      </c>
      <c r="F119" s="16" t="s">
        <v>2977</v>
      </c>
      <c r="G119" t="s">
        <v>972</v>
      </c>
      <c r="H119" t="s">
        <v>999</v>
      </c>
      <c r="I119" t="e">
        <v>#N/A</v>
      </c>
      <c r="J119" t="s">
        <v>360</v>
      </c>
      <c r="K119" s="1">
        <v>34.746437191795998</v>
      </c>
      <c r="L119" s="1">
        <v>119.390795377015</v>
      </c>
      <c r="M119" s="1" t="str">
        <f>VLOOKUP($F119,'[1]capi for highway network'!$D$1:$L$36,3,0)</f>
        <v>capi Jiangsu</v>
      </c>
      <c r="N119" s="1">
        <f>VLOOKUP($F119,'[1]capi for highway network'!$D$1:$L$36,7,0)</f>
        <v>32.060254999999998</v>
      </c>
      <c r="O119" s="1">
        <f>VLOOKUP($F119,'[1]capi for highway network'!$D$1:$L$36,8,0)</f>
        <v>118.79687699999999</v>
      </c>
      <c r="P119" s="13">
        <f t="shared" si="21"/>
        <v>0.12881999999999999</v>
      </c>
      <c r="Q119" s="13">
        <f t="shared" si="22"/>
        <v>0.12881999999999999</v>
      </c>
      <c r="R119" s="13">
        <f t="shared" si="23"/>
        <v>0.12881999999999999</v>
      </c>
      <c r="S119" s="13">
        <f t="shared" si="24"/>
        <v>0.45763599999999999</v>
      </c>
      <c r="T119" s="13">
        <f t="shared" si="25"/>
        <v>0.45763599999999999</v>
      </c>
      <c r="U119" s="13">
        <f t="shared" si="26"/>
        <v>0.45763599999999999</v>
      </c>
      <c r="V119" s="13">
        <f t="shared" si="27"/>
        <v>0.45763599999999999</v>
      </c>
      <c r="W119" s="13">
        <f t="shared" si="28"/>
        <v>0.45763599999999999</v>
      </c>
      <c r="X119" s="13">
        <f t="shared" si="29"/>
        <v>0.45763599999999999</v>
      </c>
      <c r="Y119" s="13">
        <f t="shared" si="30"/>
        <v>0.45763599999999999</v>
      </c>
      <c r="Z119" s="13">
        <f t="shared" si="31"/>
        <v>0.45763599999999999</v>
      </c>
      <c r="AA119" s="13">
        <f t="shared" si="32"/>
        <v>0.45763599999999999</v>
      </c>
      <c r="AB119" s="13">
        <f t="shared" si="33"/>
        <v>0.45763599999999999</v>
      </c>
      <c r="AC119" s="13">
        <f t="shared" si="34"/>
        <v>0.45763599999999999</v>
      </c>
      <c r="AD119" s="13">
        <f t="shared" si="35"/>
        <v>0.45763599999999999</v>
      </c>
      <c r="AE119" s="13">
        <f t="shared" si="36"/>
        <v>0.45763599999999999</v>
      </c>
      <c r="AF119">
        <f t="shared" si="19"/>
        <v>1</v>
      </c>
      <c r="AI119" s="26">
        <f>IF(ISNUMBER(VLOOKUP($B119,'kpler max capa'!$A$1:$Q$263,2,0)),VLOOKUP($B119,'kpler max capa'!$A$1:$Q$263,2,0),0)</f>
        <v>0.12881999999999999</v>
      </c>
      <c r="AJ119" s="26">
        <f>IF(ISNUMBER(VLOOKUP($B119,'kpler max capa'!$A$1:$Q$263,3,0)),VLOOKUP($B119,'kpler max capa'!$A$1:$Q$263,3,0),0)</f>
        <v>0.12881999999999999</v>
      </c>
      <c r="AK119" s="26">
        <f>IF(ISNUMBER(VLOOKUP($B119,'kpler max capa'!$A$1:$Q$263,4,0)),VLOOKUP($B119,'kpler max capa'!$A$1:$Q$263,4,0),0)</f>
        <v>0.12881999999999999</v>
      </c>
      <c r="AL119" s="26">
        <f>IF(ISNUMBER(VLOOKUP($B119,'kpler max capa'!$A$1:$Q$263,5,0)),VLOOKUP($B119,'kpler max capa'!$A$1:$Q$263,5,0),0)</f>
        <v>0.45763599999999999</v>
      </c>
      <c r="AM119" s="26">
        <f>IF(ISNUMBER(VLOOKUP($B119,'kpler max capa'!$A$1:$Q$263,6,0)),VLOOKUP($B119,'kpler max capa'!$A$1:$Q$263,6,0),0)</f>
        <v>0.45763599999999999</v>
      </c>
      <c r="AN119" s="26">
        <f>IF(ISNUMBER(VLOOKUP($B119,'kpler max capa'!$A$1:$Q$263,7,0)),VLOOKUP($B119,'kpler max capa'!$A$1:$Q$263,7,0),0)</f>
        <v>0.45763599999999999</v>
      </c>
      <c r="AO119" s="26">
        <f>IF(ISNUMBER(VLOOKUP($B119,'kpler max capa'!$A$1:$Q$263,8,0)),VLOOKUP($B119,'kpler max capa'!$A$1:$Q$263,8,0),0)</f>
        <v>0.45763599999999999</v>
      </c>
      <c r="AP119" s="26">
        <f>IF(ISNUMBER(VLOOKUP($B119,'kpler max capa'!$A$1:$Q$263,8,0)),VLOOKUP($B119,'kpler max capa'!$A$1:$Q$263,9,0),0)</f>
        <v>0.45763599999999999</v>
      </c>
      <c r="AQ119" s="26">
        <f>IF(ISNUMBER(VLOOKUP($B119,'kpler max capa'!$A$1:$Q$263,8,0)),VLOOKUP($B119,'kpler max capa'!$A$1:$Q$263,10,0),0)</f>
        <v>0.45763599999999999</v>
      </c>
      <c r="AR119" s="26">
        <f>IF(ISNUMBER(VLOOKUP($B119,'kpler max capa'!$A$1:$Q$263,8,0)),VLOOKUP($B119,'kpler max capa'!$A$1:$Q$263,11,0),0)</f>
        <v>0.45763599999999999</v>
      </c>
      <c r="AS119" s="26">
        <f>IF(ISNUMBER(VLOOKUP($B119,'kpler max capa'!$A$1:$Q$263,9,0)),VLOOKUP($B119,'kpler max capa'!$A$1:$Q$263,12,0),0)</f>
        <v>0.45763599999999999</v>
      </c>
      <c r="AT119" s="26">
        <f>IF(ISNUMBER(VLOOKUP($B119,'kpler max capa'!$A$1:$Q$263,9,0)),VLOOKUP($B119,'kpler max capa'!$A$1:$Q$263,13,0),0)</f>
        <v>0.45763599999999999</v>
      </c>
      <c r="AU119" s="26">
        <f>IF(ISNUMBER(VLOOKUP($B119,'kpler max capa'!$A$1:$Q$263,9,0)),VLOOKUP($B119,'kpler max capa'!$A$1:$Q$263,14,0),0)</f>
        <v>0.45763599999999999</v>
      </c>
      <c r="AV119" s="26">
        <f>IF(ISNUMBER(VLOOKUP($B119,'kpler max capa'!$A$1:$Q$263,9,0)),VLOOKUP($B119,'kpler max capa'!$A$1:$Q$263,15,0),0)</f>
        <v>0.45763599999999999</v>
      </c>
      <c r="AW119" s="26">
        <f>IF(ISNUMBER(VLOOKUP($B119,'kpler max capa'!$A$1:$Q$263,9,0)),VLOOKUP($B119,'kpler max capa'!$A$1:$Q$263,16,0),0)</f>
        <v>0.45763599999999999</v>
      </c>
      <c r="AX119" s="26">
        <f>IF(ISNUMBER(VLOOKUP($B119,'kpler max capa'!$A$1:$Q$263,10,0)),VLOOKUP($B119,'kpler max capa'!$A$1:$Q$263,17,0),0)</f>
        <v>0.45763599999999999</v>
      </c>
      <c r="AY119" s="24">
        <f>IF(ISNUMBER(VLOOKUP($C119,'pp port max capa'!$A$1:$Q$500,2,0)),VLOOKUP($C119,'pp port max capa'!$A$1:$Q$500,2,0),0)</f>
        <v>0</v>
      </c>
      <c r="AZ119" s="24">
        <f>IF(ISNUMBER(VLOOKUP($C119,'pp port max capa'!$A$1:$Q$500,3,0)),VLOOKUP($C119,'pp port max capa'!$A$1:$Q$500,3,0),0)</f>
        <v>0</v>
      </c>
      <c r="BA119" s="24">
        <f>IF(ISNUMBER(VLOOKUP($C119,'pp port max capa'!$A$1:$Q$500,4,0)),VLOOKUP($C119,'pp port max capa'!$A$1:$Q$500,4,0),0)</f>
        <v>0</v>
      </c>
      <c r="BB119" s="24">
        <f>IF(ISNUMBER(VLOOKUP($C119,'pp port max capa'!$A$1:$Q$500,5,0)),VLOOKUP($C119,'pp port max capa'!$A$1:$Q$500,5,0),0)</f>
        <v>0</v>
      </c>
      <c r="BC119" s="24">
        <f>IF(ISNUMBER(VLOOKUP($C119,'pp port max capa'!$A$1:$Q$500,6,0)),VLOOKUP($C119,'pp port max capa'!$A$1:$Q$500,6,0),0)</f>
        <v>0</v>
      </c>
      <c r="BD119" s="24">
        <f>IF(ISNUMBER(VLOOKUP($C119,'pp port max capa'!$A$1:$Q$500,7,0)),VLOOKUP($C119,'pp port max capa'!$A$1:$Q$500,7,0),0)</f>
        <v>0</v>
      </c>
      <c r="BE119" s="24">
        <f>IF(ISNUMBER(VLOOKUP($C119,'pp port max capa'!$A$1:$Q$500,8,0)),VLOOKUP($C119,'pp port max capa'!$A$1:$Q$500,8,0),0)</f>
        <v>0</v>
      </c>
      <c r="BF119" s="24">
        <f>IF(ISNUMBER(VLOOKUP($C119,'pp port max capa'!$A$1:$Q$500,9,0)),VLOOKUP($C119,'pp port max capa'!$A$1:$Q$500,9,0),0)</f>
        <v>0</v>
      </c>
      <c r="BG119" s="24">
        <f>IF(ISNUMBER(VLOOKUP($C119,'pp port max capa'!$A$1:$Q$500,10,0)),VLOOKUP($C119,'pp port max capa'!$A$1:$Q$500,10,0),0)</f>
        <v>0</v>
      </c>
      <c r="BH119" s="24">
        <f>IF(ISNUMBER(VLOOKUP($C119,'pp port max capa'!$A$1:$Q$500,11,0)),VLOOKUP($C119,'pp port max capa'!$A$1:$Q$500,11,0),0)</f>
        <v>0</v>
      </c>
      <c r="BI119" s="24">
        <f>IF(ISNUMBER(VLOOKUP($C119,'pp port max capa'!$A$1:$Q$500,12,0)),VLOOKUP($C119,'pp port max capa'!$A$1:$Q$500,12,0),0)</f>
        <v>0</v>
      </c>
      <c r="BJ119" s="24">
        <f>IF(ISNUMBER(VLOOKUP($C119,'pp port max capa'!$A$1:$Q$500,13,0)),VLOOKUP($C119,'pp port max capa'!$A$1:$Q$500,13,0),0)</f>
        <v>0</v>
      </c>
      <c r="BK119" s="24">
        <f>IF(ISNUMBER(VLOOKUP($C119,'pp port max capa'!$A$1:$Q$500,14,0)),VLOOKUP($C119,'pp port max capa'!$A$1:$Q$500,14,0),0)</f>
        <v>0</v>
      </c>
      <c r="BL119" s="24">
        <f>IF(ISNUMBER(VLOOKUP($C119,'pp port max capa'!$A$1:$Q$500,15,0)),VLOOKUP($C119,'pp port max capa'!$A$1:$Q$500,15,0),0)</f>
        <v>0</v>
      </c>
      <c r="BM119" s="24">
        <f>IF(ISNUMBER(VLOOKUP($C119,'pp port max capa'!$A$1:$Q$500,16,0)),VLOOKUP($C119,'pp port max capa'!$A$1:$Q$500,16,0),0)</f>
        <v>0</v>
      </c>
      <c r="BN119" s="24">
        <f>IF(ISNUMBER(VLOOKUP($C119,'pp port max capa'!$A$1:$Q$500,17,0)),VLOOKUP($C119,'pp port max capa'!$A$1:$Q$500,17,0),0)</f>
        <v>0</v>
      </c>
      <c r="BO119" s="22">
        <f>IF(ISNUMBER(VLOOKUP($C119,'stpl port max capa'!$A$1:$Q$500,2,0)),VLOOKUP($C119,'stpl port max capa'!$A$1:$Q$500,2,0),0)</f>
        <v>0</v>
      </c>
      <c r="BP119" s="22">
        <f>IF(ISNUMBER(VLOOKUP($C119,'stpl port max capa'!$A$1:$Q$500,3,0)),VLOOKUP($C119,'stpl port max capa'!$A$1:$Q$500,3,0),0)</f>
        <v>0</v>
      </c>
      <c r="BQ119" s="22">
        <f>IF(ISNUMBER(VLOOKUP($C119,'stpl port max capa'!$A$1:$Q$500,4,0)),VLOOKUP($C119,'stpl port max capa'!$A$1:$Q$500,4,0),0)</f>
        <v>0</v>
      </c>
      <c r="BR119" s="22">
        <f>IF(ISNUMBER(VLOOKUP($C119,'stpl port max capa'!$A$1:$Q$500,5,0)),VLOOKUP($C119,'stpl port max capa'!$A$1:$Q$500,5,0),0)</f>
        <v>0</v>
      </c>
      <c r="BS119" s="22">
        <f>IF(ISNUMBER(VLOOKUP($C119,'stpl port max capa'!$A$1:$Q$500,6,0)),VLOOKUP($C119,'stpl port max capa'!$A$1:$Q$500,6,0),0)</f>
        <v>0</v>
      </c>
      <c r="BT119" s="22">
        <f>IF(ISNUMBER(VLOOKUP($C119,'stpl port max capa'!$A$1:$Q$500,7,0)),VLOOKUP($C119,'stpl port max capa'!$A$1:$Q$500,7,0),0)</f>
        <v>0</v>
      </c>
      <c r="BU119" s="22">
        <f>IF(ISNUMBER(VLOOKUP($C119,'stpl port max capa'!$A$1:$Q$500,8,0)),VLOOKUP($C119,'stpl port max capa'!$A$1:$Q$500,8,0),0)</f>
        <v>0</v>
      </c>
      <c r="BV119" s="22">
        <f>IF(ISNUMBER(VLOOKUP($C119,'stpl port max capa'!$A$1:$Q$500,9,0)),VLOOKUP($C119,'stpl port max capa'!$A$1:$Q$500,9,0),0)</f>
        <v>0</v>
      </c>
      <c r="BW119" s="22">
        <f>IF(ISNUMBER(VLOOKUP($C119,'stpl port max capa'!$A$1:$Q$500,10,0)),VLOOKUP($C119,'stpl port max capa'!$A$1:$Q$500,10,0),0)</f>
        <v>0</v>
      </c>
      <c r="BX119" s="22">
        <f>IF(ISNUMBER(VLOOKUP($C119,'stpl port max capa'!$A$1:$Q$500,11,0)),VLOOKUP($C119,'stpl port max capa'!$A$1:$Q$500,11,0),0)</f>
        <v>0</v>
      </c>
      <c r="BY119" s="22">
        <f>IF(ISNUMBER(VLOOKUP($C119,'stpl port max capa'!$A$1:$Q$500,12,0)),VLOOKUP($C119,'stpl port max capa'!$A$1:$Q$500,12,0),0)</f>
        <v>0</v>
      </c>
      <c r="BZ119" s="22">
        <f>IF(ISNUMBER(VLOOKUP($C119,'stpl port max capa'!$A$1:$Q$500,13,0)),VLOOKUP($C119,'stpl port max capa'!$A$1:$Q$500,13,0),0)</f>
        <v>0</v>
      </c>
      <c r="CA119" s="22">
        <f>IF(ISNUMBER(VLOOKUP($C119,'stpl port max capa'!$A$1:$Q$500,14,0)),VLOOKUP($C119,'stpl port max capa'!$A$1:$Q$500,14,0),0)</f>
        <v>0</v>
      </c>
      <c r="CB119" s="22">
        <f>IF(ISNUMBER(VLOOKUP($C119,'stpl port max capa'!$A$1:$Q$500,15,0)),VLOOKUP($C119,'stpl port max capa'!$A$1:$Q$500,15,0),0)</f>
        <v>0</v>
      </c>
      <c r="CC119" s="22">
        <f>IF(ISNUMBER(VLOOKUP($C119,'stpl port max capa'!$A$1:$Q$500,16,0)),VLOOKUP($C119,'stpl port max capa'!$A$1:$Q$500,16,0),0)</f>
        <v>0</v>
      </c>
      <c r="CD119" s="22">
        <f>IF(ISNUMBER(VLOOKUP($C119,'stpl port max capa'!$A$1:$Q$500,17,0)),VLOOKUP($C119,'stpl port max capa'!$A$1:$Q$500,17,0),0)</f>
        <v>0</v>
      </c>
    </row>
    <row r="120" spans="1:82" customFormat="1">
      <c r="A120">
        <v>121</v>
      </c>
      <c r="B120" t="s">
        <v>361</v>
      </c>
      <c r="C120" t="s">
        <v>362</v>
      </c>
      <c r="D120" s="15"/>
      <c r="E120" s="15">
        <f t="shared" si="20"/>
        <v>0</v>
      </c>
      <c r="F120" s="16" t="s">
        <v>2988</v>
      </c>
      <c r="G120" t="s">
        <v>972</v>
      </c>
      <c r="H120" t="s">
        <v>975</v>
      </c>
      <c r="I120" t="e">
        <v>#N/A</v>
      </c>
      <c r="J120" t="s">
        <v>363</v>
      </c>
      <c r="K120" s="1">
        <v>32.030500728789399</v>
      </c>
      <c r="L120" s="1">
        <v>120.584946294169</v>
      </c>
      <c r="M120" s="1" t="str">
        <f>VLOOKUP($F120,'[1]capi for highway network'!$D$1:$L$36,3,0)</f>
        <v>capi Jiangsu</v>
      </c>
      <c r="N120" s="1">
        <f>VLOOKUP($F120,'[1]capi for highway network'!$D$1:$L$36,7,0)</f>
        <v>32.060254999999998</v>
      </c>
      <c r="O120" s="1">
        <f>VLOOKUP($F120,'[1]capi for highway network'!$D$1:$L$36,8,0)</f>
        <v>118.79687699999999</v>
      </c>
      <c r="P120" s="13">
        <f t="shared" si="21"/>
        <v>4.1066320000000003</v>
      </c>
      <c r="Q120" s="13">
        <f t="shared" si="22"/>
        <v>4.1066320000000003</v>
      </c>
      <c r="R120" s="13">
        <f t="shared" si="23"/>
        <v>4.1066320000000003</v>
      </c>
      <c r="S120" s="13">
        <f t="shared" si="24"/>
        <v>4.8126239999999996</v>
      </c>
      <c r="T120" s="13">
        <f t="shared" si="25"/>
        <v>7.1810400000000003</v>
      </c>
      <c r="U120" s="13">
        <f t="shared" si="26"/>
        <v>7.1810400000000003</v>
      </c>
      <c r="V120" s="13">
        <f t="shared" si="27"/>
        <v>7.1810400000000003</v>
      </c>
      <c r="W120" s="13">
        <f t="shared" si="28"/>
        <v>7.1810400000000003</v>
      </c>
      <c r="X120" s="13">
        <f t="shared" si="29"/>
        <v>7.1810400000000003</v>
      </c>
      <c r="Y120" s="13">
        <f t="shared" si="30"/>
        <v>7.1810400000000003</v>
      </c>
      <c r="Z120" s="13">
        <f t="shared" si="31"/>
        <v>7.1810400000000003</v>
      </c>
      <c r="AA120" s="13">
        <f t="shared" si="32"/>
        <v>7.1810400000000003</v>
      </c>
      <c r="AB120" s="13">
        <f t="shared" si="33"/>
        <v>7.1810400000000003</v>
      </c>
      <c r="AC120" s="13">
        <f t="shared" si="34"/>
        <v>7.1810400000000003</v>
      </c>
      <c r="AD120" s="13">
        <f t="shared" si="35"/>
        <v>7.1810400000000003</v>
      </c>
      <c r="AE120" s="13">
        <f t="shared" si="36"/>
        <v>7.1810400000000003</v>
      </c>
      <c r="AF120">
        <f t="shared" si="19"/>
        <v>1</v>
      </c>
      <c r="AI120" s="26">
        <f>IF(ISNUMBER(VLOOKUP($B120,'kpler max capa'!$A$1:$Q$263,2,0)),VLOOKUP($B120,'kpler max capa'!$A$1:$Q$263,2,0),0)</f>
        <v>4.1066320000000003</v>
      </c>
      <c r="AJ120" s="26">
        <f>IF(ISNUMBER(VLOOKUP($B120,'kpler max capa'!$A$1:$Q$263,3,0)),VLOOKUP($B120,'kpler max capa'!$A$1:$Q$263,3,0),0)</f>
        <v>4.1066320000000003</v>
      </c>
      <c r="AK120" s="26">
        <f>IF(ISNUMBER(VLOOKUP($B120,'kpler max capa'!$A$1:$Q$263,4,0)),VLOOKUP($B120,'kpler max capa'!$A$1:$Q$263,4,0),0)</f>
        <v>4.1066320000000003</v>
      </c>
      <c r="AL120" s="26">
        <f>IF(ISNUMBER(VLOOKUP($B120,'kpler max capa'!$A$1:$Q$263,5,0)),VLOOKUP($B120,'kpler max capa'!$A$1:$Q$263,5,0),0)</f>
        <v>4.8126239999999996</v>
      </c>
      <c r="AM120" s="26">
        <f>IF(ISNUMBER(VLOOKUP($B120,'kpler max capa'!$A$1:$Q$263,6,0)),VLOOKUP($B120,'kpler max capa'!$A$1:$Q$263,6,0),0)</f>
        <v>7.1810400000000003</v>
      </c>
      <c r="AN120" s="26">
        <f>IF(ISNUMBER(VLOOKUP($B120,'kpler max capa'!$A$1:$Q$263,7,0)),VLOOKUP($B120,'kpler max capa'!$A$1:$Q$263,7,0),0)</f>
        <v>7.1810400000000003</v>
      </c>
      <c r="AO120" s="26">
        <f>IF(ISNUMBER(VLOOKUP($B120,'kpler max capa'!$A$1:$Q$263,8,0)),VLOOKUP($B120,'kpler max capa'!$A$1:$Q$263,8,0),0)</f>
        <v>7.1810400000000003</v>
      </c>
      <c r="AP120" s="26">
        <f>IF(ISNUMBER(VLOOKUP($B120,'kpler max capa'!$A$1:$Q$263,8,0)),VLOOKUP($B120,'kpler max capa'!$A$1:$Q$263,9,0),0)</f>
        <v>7.1810400000000003</v>
      </c>
      <c r="AQ120" s="26">
        <f>IF(ISNUMBER(VLOOKUP($B120,'kpler max capa'!$A$1:$Q$263,8,0)),VLOOKUP($B120,'kpler max capa'!$A$1:$Q$263,10,0),0)</f>
        <v>7.1810400000000003</v>
      </c>
      <c r="AR120" s="26">
        <f>IF(ISNUMBER(VLOOKUP($B120,'kpler max capa'!$A$1:$Q$263,8,0)),VLOOKUP($B120,'kpler max capa'!$A$1:$Q$263,11,0),0)</f>
        <v>7.1810400000000003</v>
      </c>
      <c r="AS120" s="26">
        <f>IF(ISNUMBER(VLOOKUP($B120,'kpler max capa'!$A$1:$Q$263,9,0)),VLOOKUP($B120,'kpler max capa'!$A$1:$Q$263,12,0),0)</f>
        <v>7.1810400000000003</v>
      </c>
      <c r="AT120" s="26">
        <f>IF(ISNUMBER(VLOOKUP($B120,'kpler max capa'!$A$1:$Q$263,9,0)),VLOOKUP($B120,'kpler max capa'!$A$1:$Q$263,13,0),0)</f>
        <v>7.1810400000000003</v>
      </c>
      <c r="AU120" s="26">
        <f>IF(ISNUMBER(VLOOKUP($B120,'kpler max capa'!$A$1:$Q$263,9,0)),VLOOKUP($B120,'kpler max capa'!$A$1:$Q$263,14,0),0)</f>
        <v>7.1810400000000003</v>
      </c>
      <c r="AV120" s="26">
        <f>IF(ISNUMBER(VLOOKUP($B120,'kpler max capa'!$A$1:$Q$263,9,0)),VLOOKUP($B120,'kpler max capa'!$A$1:$Q$263,15,0),0)</f>
        <v>7.1810400000000003</v>
      </c>
      <c r="AW120" s="26">
        <f>IF(ISNUMBER(VLOOKUP($B120,'kpler max capa'!$A$1:$Q$263,9,0)),VLOOKUP($B120,'kpler max capa'!$A$1:$Q$263,16,0),0)</f>
        <v>7.1810400000000003</v>
      </c>
      <c r="AX120" s="26">
        <f>IF(ISNUMBER(VLOOKUP($B120,'kpler max capa'!$A$1:$Q$263,10,0)),VLOOKUP($B120,'kpler max capa'!$A$1:$Q$263,17,0),0)</f>
        <v>7.1810400000000003</v>
      </c>
      <c r="AY120" s="24">
        <f>IF(ISNUMBER(VLOOKUP($C120,'pp port max capa'!$A$1:$Q$500,2,0)),VLOOKUP($C120,'pp port max capa'!$A$1:$Q$500,2,0),0)</f>
        <v>0</v>
      </c>
      <c r="AZ120" s="24">
        <f>IF(ISNUMBER(VLOOKUP($C120,'pp port max capa'!$A$1:$Q$500,3,0)),VLOOKUP($C120,'pp port max capa'!$A$1:$Q$500,3,0),0)</f>
        <v>0</v>
      </c>
      <c r="BA120" s="24">
        <f>IF(ISNUMBER(VLOOKUP($C120,'pp port max capa'!$A$1:$Q$500,4,0)),VLOOKUP($C120,'pp port max capa'!$A$1:$Q$500,4,0),0)</f>
        <v>0</v>
      </c>
      <c r="BB120" s="24">
        <f>IF(ISNUMBER(VLOOKUP($C120,'pp port max capa'!$A$1:$Q$500,5,0)),VLOOKUP($C120,'pp port max capa'!$A$1:$Q$500,5,0),0)</f>
        <v>0</v>
      </c>
      <c r="BC120" s="24">
        <f>IF(ISNUMBER(VLOOKUP($C120,'pp port max capa'!$A$1:$Q$500,6,0)),VLOOKUP($C120,'pp port max capa'!$A$1:$Q$500,6,0),0)</f>
        <v>0</v>
      </c>
      <c r="BD120" s="24">
        <f>IF(ISNUMBER(VLOOKUP($C120,'pp port max capa'!$A$1:$Q$500,7,0)),VLOOKUP($C120,'pp port max capa'!$A$1:$Q$500,7,0),0)</f>
        <v>0</v>
      </c>
      <c r="BE120" s="24">
        <f>IF(ISNUMBER(VLOOKUP($C120,'pp port max capa'!$A$1:$Q$500,8,0)),VLOOKUP($C120,'pp port max capa'!$A$1:$Q$500,8,0),0)</f>
        <v>0</v>
      </c>
      <c r="BF120" s="24">
        <f>IF(ISNUMBER(VLOOKUP($C120,'pp port max capa'!$A$1:$Q$500,9,0)),VLOOKUP($C120,'pp port max capa'!$A$1:$Q$500,9,0),0)</f>
        <v>0</v>
      </c>
      <c r="BG120" s="24">
        <f>IF(ISNUMBER(VLOOKUP($C120,'pp port max capa'!$A$1:$Q$500,10,0)),VLOOKUP($C120,'pp port max capa'!$A$1:$Q$500,10,0),0)</f>
        <v>0</v>
      </c>
      <c r="BH120" s="24">
        <f>IF(ISNUMBER(VLOOKUP($C120,'pp port max capa'!$A$1:$Q$500,11,0)),VLOOKUP($C120,'pp port max capa'!$A$1:$Q$500,11,0),0)</f>
        <v>0</v>
      </c>
      <c r="BI120" s="24">
        <f>IF(ISNUMBER(VLOOKUP($C120,'pp port max capa'!$A$1:$Q$500,12,0)),VLOOKUP($C120,'pp port max capa'!$A$1:$Q$500,12,0),0)</f>
        <v>0</v>
      </c>
      <c r="BJ120" s="24">
        <f>IF(ISNUMBER(VLOOKUP($C120,'pp port max capa'!$A$1:$Q$500,13,0)),VLOOKUP($C120,'pp port max capa'!$A$1:$Q$500,13,0),0)</f>
        <v>0</v>
      </c>
      <c r="BK120" s="24">
        <f>IF(ISNUMBER(VLOOKUP($C120,'pp port max capa'!$A$1:$Q$500,14,0)),VLOOKUP($C120,'pp port max capa'!$A$1:$Q$500,14,0),0)</f>
        <v>0</v>
      </c>
      <c r="BL120" s="24">
        <f>IF(ISNUMBER(VLOOKUP($C120,'pp port max capa'!$A$1:$Q$500,15,0)),VLOOKUP($C120,'pp port max capa'!$A$1:$Q$500,15,0),0)</f>
        <v>0</v>
      </c>
      <c r="BM120" s="24">
        <f>IF(ISNUMBER(VLOOKUP($C120,'pp port max capa'!$A$1:$Q$500,16,0)),VLOOKUP($C120,'pp port max capa'!$A$1:$Q$500,16,0),0)</f>
        <v>0</v>
      </c>
      <c r="BN120" s="24">
        <f>IF(ISNUMBER(VLOOKUP($C120,'pp port max capa'!$A$1:$Q$500,17,0)),VLOOKUP($C120,'pp port max capa'!$A$1:$Q$500,17,0),0)</f>
        <v>0</v>
      </c>
      <c r="BO120" s="22">
        <f>IF(ISNUMBER(VLOOKUP($C120,'stpl port max capa'!$A$1:$Q$500,2,0)),VLOOKUP($C120,'stpl port max capa'!$A$1:$Q$500,2,0),0)</f>
        <v>0</v>
      </c>
      <c r="BP120" s="22">
        <f>IF(ISNUMBER(VLOOKUP($C120,'stpl port max capa'!$A$1:$Q$500,3,0)),VLOOKUP($C120,'stpl port max capa'!$A$1:$Q$500,3,0),0)</f>
        <v>0</v>
      </c>
      <c r="BQ120" s="22">
        <f>IF(ISNUMBER(VLOOKUP($C120,'stpl port max capa'!$A$1:$Q$500,4,0)),VLOOKUP($C120,'stpl port max capa'!$A$1:$Q$500,4,0),0)</f>
        <v>0</v>
      </c>
      <c r="BR120" s="22">
        <f>IF(ISNUMBER(VLOOKUP($C120,'stpl port max capa'!$A$1:$Q$500,5,0)),VLOOKUP($C120,'stpl port max capa'!$A$1:$Q$500,5,0),0)</f>
        <v>0</v>
      </c>
      <c r="BS120" s="22">
        <f>IF(ISNUMBER(VLOOKUP($C120,'stpl port max capa'!$A$1:$Q$500,6,0)),VLOOKUP($C120,'stpl port max capa'!$A$1:$Q$500,6,0),0)</f>
        <v>0</v>
      </c>
      <c r="BT120" s="22">
        <f>IF(ISNUMBER(VLOOKUP($C120,'stpl port max capa'!$A$1:$Q$500,7,0)),VLOOKUP($C120,'stpl port max capa'!$A$1:$Q$500,7,0),0)</f>
        <v>0</v>
      </c>
      <c r="BU120" s="22">
        <f>IF(ISNUMBER(VLOOKUP($C120,'stpl port max capa'!$A$1:$Q$500,8,0)),VLOOKUP($C120,'stpl port max capa'!$A$1:$Q$500,8,0),0)</f>
        <v>0</v>
      </c>
      <c r="BV120" s="22">
        <f>IF(ISNUMBER(VLOOKUP($C120,'stpl port max capa'!$A$1:$Q$500,9,0)),VLOOKUP($C120,'stpl port max capa'!$A$1:$Q$500,9,0),0)</f>
        <v>0</v>
      </c>
      <c r="BW120" s="22">
        <f>IF(ISNUMBER(VLOOKUP($C120,'stpl port max capa'!$A$1:$Q$500,10,0)),VLOOKUP($C120,'stpl port max capa'!$A$1:$Q$500,10,0),0)</f>
        <v>0</v>
      </c>
      <c r="BX120" s="22">
        <f>IF(ISNUMBER(VLOOKUP($C120,'stpl port max capa'!$A$1:$Q$500,11,0)),VLOOKUP($C120,'stpl port max capa'!$A$1:$Q$500,11,0),0)</f>
        <v>0</v>
      </c>
      <c r="BY120" s="22">
        <f>IF(ISNUMBER(VLOOKUP($C120,'stpl port max capa'!$A$1:$Q$500,12,0)),VLOOKUP($C120,'stpl port max capa'!$A$1:$Q$500,12,0),0)</f>
        <v>0</v>
      </c>
      <c r="BZ120" s="22">
        <f>IF(ISNUMBER(VLOOKUP($C120,'stpl port max capa'!$A$1:$Q$500,13,0)),VLOOKUP($C120,'stpl port max capa'!$A$1:$Q$500,13,0),0)</f>
        <v>0</v>
      </c>
      <c r="CA120" s="22">
        <f>IF(ISNUMBER(VLOOKUP($C120,'stpl port max capa'!$A$1:$Q$500,14,0)),VLOOKUP($C120,'stpl port max capa'!$A$1:$Q$500,14,0),0)</f>
        <v>0</v>
      </c>
      <c r="CB120" s="22">
        <f>IF(ISNUMBER(VLOOKUP($C120,'stpl port max capa'!$A$1:$Q$500,15,0)),VLOOKUP($C120,'stpl port max capa'!$A$1:$Q$500,15,0),0)</f>
        <v>0</v>
      </c>
      <c r="CC120" s="22">
        <f>IF(ISNUMBER(VLOOKUP($C120,'stpl port max capa'!$A$1:$Q$500,16,0)),VLOOKUP($C120,'stpl port max capa'!$A$1:$Q$500,16,0),0)</f>
        <v>0</v>
      </c>
      <c r="CD120" s="22">
        <f>IF(ISNUMBER(VLOOKUP($C120,'stpl port max capa'!$A$1:$Q$500,17,0)),VLOOKUP($C120,'stpl port max capa'!$A$1:$Q$500,17,0),0)</f>
        <v>0</v>
      </c>
    </row>
    <row r="121" spans="1:82" customFormat="1">
      <c r="A121">
        <v>122</v>
      </c>
      <c r="B121" t="s">
        <v>364</v>
      </c>
      <c r="C121" t="s">
        <v>365</v>
      </c>
      <c r="D121" s="15" t="s">
        <v>1252</v>
      </c>
      <c r="E121" s="15">
        <f t="shared" si="20"/>
        <v>2</v>
      </c>
      <c r="F121" s="16" t="s">
        <v>2981</v>
      </c>
      <c r="G121" t="s">
        <v>972</v>
      </c>
      <c r="H121" t="s">
        <v>1000</v>
      </c>
      <c r="I121" t="s">
        <v>2944</v>
      </c>
      <c r="J121" t="s">
        <v>366</v>
      </c>
      <c r="K121" s="1">
        <v>37.649190996757099</v>
      </c>
      <c r="L121" s="1">
        <v>120.283265041692</v>
      </c>
      <c r="M121" s="1" t="str">
        <f>VLOOKUP($F121,'[1]capi for highway network'!$D$1:$L$36,3,0)</f>
        <v>capi Shandong</v>
      </c>
      <c r="N121" s="1">
        <f>VLOOKUP($F121,'[1]capi for highway network'!$D$1:$L$36,7,0)</f>
        <v>36.651200000000003</v>
      </c>
      <c r="O121" s="1">
        <f>VLOOKUP($F121,'[1]capi for highway network'!$D$1:$L$36,8,0)</f>
        <v>117.12009500000001</v>
      </c>
      <c r="P121" s="13">
        <f t="shared" si="21"/>
        <v>8.022456</v>
      </c>
      <c r="Q121" s="13">
        <f t="shared" si="22"/>
        <v>8.022456</v>
      </c>
      <c r="R121" s="13">
        <f t="shared" si="23"/>
        <v>8.022456</v>
      </c>
      <c r="S121" s="13">
        <f t="shared" si="24"/>
        <v>12.091191999999999</v>
      </c>
      <c r="T121" s="13">
        <f t="shared" si="25"/>
        <v>12.091191999999999</v>
      </c>
      <c r="U121" s="13">
        <f t="shared" si="26"/>
        <v>12.091191999999999</v>
      </c>
      <c r="V121" s="13">
        <f t="shared" si="27"/>
        <v>12.091191999999999</v>
      </c>
      <c r="W121" s="13">
        <f t="shared" si="28"/>
        <v>12.091191999999999</v>
      </c>
      <c r="X121" s="13">
        <f t="shared" si="29"/>
        <v>12.091191999999999</v>
      </c>
      <c r="Y121" s="13">
        <f t="shared" si="30"/>
        <v>12.091191999999999</v>
      </c>
      <c r="Z121" s="13">
        <f t="shared" si="31"/>
        <v>12.091191999999999</v>
      </c>
      <c r="AA121" s="13">
        <f t="shared" si="32"/>
        <v>12.091191999999999</v>
      </c>
      <c r="AB121" s="13">
        <f t="shared" si="33"/>
        <v>12.091191999999999</v>
      </c>
      <c r="AC121" s="13">
        <f t="shared" si="34"/>
        <v>12.091191999999999</v>
      </c>
      <c r="AD121" s="13">
        <f t="shared" si="35"/>
        <v>12.091191999999999</v>
      </c>
      <c r="AE121" s="13">
        <f t="shared" si="36"/>
        <v>12.091191999999999</v>
      </c>
      <c r="AF121">
        <f t="shared" si="19"/>
        <v>1</v>
      </c>
      <c r="AI121" s="26">
        <f>IF(ISNUMBER(VLOOKUP($B121,'kpler max capa'!$A$1:$Q$263,2,0)),VLOOKUP($B121,'kpler max capa'!$A$1:$Q$263,2,0),0)</f>
        <v>8.022456</v>
      </c>
      <c r="AJ121" s="26">
        <f>IF(ISNUMBER(VLOOKUP($B121,'kpler max capa'!$A$1:$Q$263,3,0)),VLOOKUP($B121,'kpler max capa'!$A$1:$Q$263,3,0),0)</f>
        <v>8.022456</v>
      </c>
      <c r="AK121" s="26">
        <f>IF(ISNUMBER(VLOOKUP($B121,'kpler max capa'!$A$1:$Q$263,4,0)),VLOOKUP($B121,'kpler max capa'!$A$1:$Q$263,4,0),0)</f>
        <v>8.022456</v>
      </c>
      <c r="AL121" s="26">
        <f>IF(ISNUMBER(VLOOKUP($B121,'kpler max capa'!$A$1:$Q$263,5,0)),VLOOKUP($B121,'kpler max capa'!$A$1:$Q$263,5,0),0)</f>
        <v>12.091191999999999</v>
      </c>
      <c r="AM121" s="26">
        <f>IF(ISNUMBER(VLOOKUP($B121,'kpler max capa'!$A$1:$Q$263,6,0)),VLOOKUP($B121,'kpler max capa'!$A$1:$Q$263,6,0),0)</f>
        <v>12.091191999999999</v>
      </c>
      <c r="AN121" s="26">
        <f>IF(ISNUMBER(VLOOKUP($B121,'kpler max capa'!$A$1:$Q$263,7,0)),VLOOKUP($B121,'kpler max capa'!$A$1:$Q$263,7,0),0)</f>
        <v>12.091191999999999</v>
      </c>
      <c r="AO121" s="26">
        <f>IF(ISNUMBER(VLOOKUP($B121,'kpler max capa'!$A$1:$Q$263,8,0)),VLOOKUP($B121,'kpler max capa'!$A$1:$Q$263,8,0),0)</f>
        <v>12.091191999999999</v>
      </c>
      <c r="AP121" s="26">
        <f>IF(ISNUMBER(VLOOKUP($B121,'kpler max capa'!$A$1:$Q$263,8,0)),VLOOKUP($B121,'kpler max capa'!$A$1:$Q$263,9,0),0)</f>
        <v>12.091191999999999</v>
      </c>
      <c r="AQ121" s="26">
        <f>IF(ISNUMBER(VLOOKUP($B121,'kpler max capa'!$A$1:$Q$263,8,0)),VLOOKUP($B121,'kpler max capa'!$A$1:$Q$263,10,0),0)</f>
        <v>12.091191999999999</v>
      </c>
      <c r="AR121" s="26">
        <f>IF(ISNUMBER(VLOOKUP($B121,'kpler max capa'!$A$1:$Q$263,8,0)),VLOOKUP($B121,'kpler max capa'!$A$1:$Q$263,11,0),0)</f>
        <v>12.091191999999999</v>
      </c>
      <c r="AS121" s="26">
        <f>IF(ISNUMBER(VLOOKUP($B121,'kpler max capa'!$A$1:$Q$263,9,0)),VLOOKUP($B121,'kpler max capa'!$A$1:$Q$263,12,0),0)</f>
        <v>12.091191999999999</v>
      </c>
      <c r="AT121" s="26">
        <f>IF(ISNUMBER(VLOOKUP($B121,'kpler max capa'!$A$1:$Q$263,9,0)),VLOOKUP($B121,'kpler max capa'!$A$1:$Q$263,13,0),0)</f>
        <v>12.091191999999999</v>
      </c>
      <c r="AU121" s="26">
        <f>IF(ISNUMBER(VLOOKUP($B121,'kpler max capa'!$A$1:$Q$263,9,0)),VLOOKUP($B121,'kpler max capa'!$A$1:$Q$263,14,0),0)</f>
        <v>12.091191999999999</v>
      </c>
      <c r="AV121" s="26">
        <f>IF(ISNUMBER(VLOOKUP($B121,'kpler max capa'!$A$1:$Q$263,9,0)),VLOOKUP($B121,'kpler max capa'!$A$1:$Q$263,15,0),0)</f>
        <v>12.091191999999999</v>
      </c>
      <c r="AW121" s="26">
        <f>IF(ISNUMBER(VLOOKUP($B121,'kpler max capa'!$A$1:$Q$263,9,0)),VLOOKUP($B121,'kpler max capa'!$A$1:$Q$263,16,0),0)</f>
        <v>12.091191999999999</v>
      </c>
      <c r="AX121" s="26">
        <f>IF(ISNUMBER(VLOOKUP($B121,'kpler max capa'!$A$1:$Q$263,10,0)),VLOOKUP($B121,'kpler max capa'!$A$1:$Q$263,17,0),0)</f>
        <v>12.091191999999999</v>
      </c>
      <c r="AY121" s="24">
        <f>IF(ISNUMBER(VLOOKUP($C121,'pp port max capa'!$A$1:$Q$500,2,0)),VLOOKUP($C121,'pp port max capa'!$A$1:$Q$500,2,0),0)</f>
        <v>5.1207863120215045</v>
      </c>
      <c r="AZ121" s="24">
        <f>IF(ISNUMBER(VLOOKUP($C121,'pp port max capa'!$A$1:$Q$500,3,0)),VLOOKUP($C121,'pp port max capa'!$A$1:$Q$500,3,0),0)</f>
        <v>5.1207863120215045</v>
      </c>
      <c r="BA121" s="24">
        <f>IF(ISNUMBER(VLOOKUP($C121,'pp port max capa'!$A$1:$Q$500,4,0)),VLOOKUP($C121,'pp port max capa'!$A$1:$Q$500,4,0),0)</f>
        <v>5.1207863120215045</v>
      </c>
      <c r="BB121" s="24">
        <f>IF(ISNUMBER(VLOOKUP($C121,'pp port max capa'!$A$1:$Q$500,5,0)),VLOOKUP($C121,'pp port max capa'!$A$1:$Q$500,5,0),0)</f>
        <v>5.1207863120215045</v>
      </c>
      <c r="BC121" s="24">
        <f>IF(ISNUMBER(VLOOKUP($C121,'pp port max capa'!$A$1:$Q$500,6,0)),VLOOKUP($C121,'pp port max capa'!$A$1:$Q$500,6,0),0)</f>
        <v>5.1207863120215045</v>
      </c>
      <c r="BD121" s="24">
        <f>IF(ISNUMBER(VLOOKUP($C121,'pp port max capa'!$A$1:$Q$500,7,0)),VLOOKUP($C121,'pp port max capa'!$A$1:$Q$500,7,0),0)</f>
        <v>5.1207863120215045</v>
      </c>
      <c r="BE121" s="24">
        <f>IF(ISNUMBER(VLOOKUP($C121,'pp port max capa'!$A$1:$Q$500,8,0)),VLOOKUP($C121,'pp port max capa'!$A$1:$Q$500,8,0),0)</f>
        <v>5.1207863120215045</v>
      </c>
      <c r="BF121" s="24">
        <f>IF(ISNUMBER(VLOOKUP($C121,'pp port max capa'!$A$1:$Q$500,9,0)),VLOOKUP($C121,'pp port max capa'!$A$1:$Q$500,9,0),0)</f>
        <v>5.1207863120215045</v>
      </c>
      <c r="BG121" s="24">
        <f>IF(ISNUMBER(VLOOKUP($C121,'pp port max capa'!$A$1:$Q$500,10,0)),VLOOKUP($C121,'pp port max capa'!$A$1:$Q$500,10,0),0)</f>
        <v>5.1207863120215045</v>
      </c>
      <c r="BH121" s="24">
        <f>IF(ISNUMBER(VLOOKUP($C121,'pp port max capa'!$A$1:$Q$500,11,0)),VLOOKUP($C121,'pp port max capa'!$A$1:$Q$500,11,0),0)</f>
        <v>5.1207863120215045</v>
      </c>
      <c r="BI121" s="24">
        <f>IF(ISNUMBER(VLOOKUP($C121,'pp port max capa'!$A$1:$Q$500,12,0)),VLOOKUP($C121,'pp port max capa'!$A$1:$Q$500,12,0),0)</f>
        <v>3.863049323103942</v>
      </c>
      <c r="BJ121" s="24">
        <f>IF(ISNUMBER(VLOOKUP($C121,'pp port max capa'!$A$1:$Q$500,13,0)),VLOOKUP($C121,'pp port max capa'!$A$1:$Q$500,13,0),0)</f>
        <v>2.60531233418638</v>
      </c>
      <c r="BK121" s="24">
        <f>IF(ISNUMBER(VLOOKUP($C121,'pp port max capa'!$A$1:$Q$500,14,0)),VLOOKUP($C121,'pp port max capa'!$A$1:$Q$500,14,0),0)</f>
        <v>2.60531233418638</v>
      </c>
      <c r="BL121" s="24">
        <f>IF(ISNUMBER(VLOOKUP($C121,'pp port max capa'!$A$1:$Q$500,15,0)),VLOOKUP($C121,'pp port max capa'!$A$1:$Q$500,15,0),0)</f>
        <v>0</v>
      </c>
      <c r="BM121" s="24">
        <f>IF(ISNUMBER(VLOOKUP($C121,'pp port max capa'!$A$1:$Q$500,16,0)),VLOOKUP($C121,'pp port max capa'!$A$1:$Q$500,16,0),0)</f>
        <v>0</v>
      </c>
      <c r="BN121" s="24">
        <f>IF(ISNUMBER(VLOOKUP($C121,'pp port max capa'!$A$1:$Q$500,17,0)),VLOOKUP($C121,'pp port max capa'!$A$1:$Q$500,17,0),0)</f>
        <v>0</v>
      </c>
      <c r="BO121" s="22">
        <f>IF(ISNUMBER(VLOOKUP($C121,'stpl port max capa'!$A$1:$Q$500,2,0)),VLOOKUP($C121,'stpl port max capa'!$A$1:$Q$500,2,0),0)</f>
        <v>0</v>
      </c>
      <c r="BP121" s="22">
        <f>IF(ISNUMBER(VLOOKUP($C121,'stpl port max capa'!$A$1:$Q$500,3,0)),VLOOKUP($C121,'stpl port max capa'!$A$1:$Q$500,3,0),0)</f>
        <v>0</v>
      </c>
      <c r="BQ121" s="22">
        <f>IF(ISNUMBER(VLOOKUP($C121,'stpl port max capa'!$A$1:$Q$500,4,0)),VLOOKUP($C121,'stpl port max capa'!$A$1:$Q$500,4,0),0)</f>
        <v>0</v>
      </c>
      <c r="BR121" s="22">
        <f>IF(ISNUMBER(VLOOKUP($C121,'stpl port max capa'!$A$1:$Q$500,5,0)),VLOOKUP($C121,'stpl port max capa'!$A$1:$Q$500,5,0),0)</f>
        <v>0</v>
      </c>
      <c r="BS121" s="22">
        <f>IF(ISNUMBER(VLOOKUP($C121,'stpl port max capa'!$A$1:$Q$500,6,0)),VLOOKUP($C121,'stpl port max capa'!$A$1:$Q$500,6,0),0)</f>
        <v>0</v>
      </c>
      <c r="BT121" s="22">
        <f>IF(ISNUMBER(VLOOKUP($C121,'stpl port max capa'!$A$1:$Q$500,7,0)),VLOOKUP($C121,'stpl port max capa'!$A$1:$Q$500,7,0),0)</f>
        <v>0</v>
      </c>
      <c r="BU121" s="22">
        <f>IF(ISNUMBER(VLOOKUP($C121,'stpl port max capa'!$A$1:$Q$500,8,0)),VLOOKUP($C121,'stpl port max capa'!$A$1:$Q$500,8,0),0)</f>
        <v>0</v>
      </c>
      <c r="BV121" s="22">
        <f>IF(ISNUMBER(VLOOKUP($C121,'stpl port max capa'!$A$1:$Q$500,9,0)),VLOOKUP($C121,'stpl port max capa'!$A$1:$Q$500,9,0),0)</f>
        <v>0</v>
      </c>
      <c r="BW121" s="22">
        <f>IF(ISNUMBER(VLOOKUP($C121,'stpl port max capa'!$A$1:$Q$500,10,0)),VLOOKUP($C121,'stpl port max capa'!$A$1:$Q$500,10,0),0)</f>
        <v>0</v>
      </c>
      <c r="BX121" s="22">
        <f>IF(ISNUMBER(VLOOKUP($C121,'stpl port max capa'!$A$1:$Q$500,11,0)),VLOOKUP($C121,'stpl port max capa'!$A$1:$Q$500,11,0),0)</f>
        <v>0</v>
      </c>
      <c r="BY121" s="22">
        <f>IF(ISNUMBER(VLOOKUP($C121,'stpl port max capa'!$A$1:$Q$500,12,0)),VLOOKUP($C121,'stpl port max capa'!$A$1:$Q$500,12,0),0)</f>
        <v>0</v>
      </c>
      <c r="BZ121" s="22">
        <f>IF(ISNUMBER(VLOOKUP($C121,'stpl port max capa'!$A$1:$Q$500,13,0)),VLOOKUP($C121,'stpl port max capa'!$A$1:$Q$500,13,0),0)</f>
        <v>0</v>
      </c>
      <c r="CA121" s="22">
        <f>IF(ISNUMBER(VLOOKUP($C121,'stpl port max capa'!$A$1:$Q$500,14,0)),VLOOKUP($C121,'stpl port max capa'!$A$1:$Q$500,14,0),0)</f>
        <v>0</v>
      </c>
      <c r="CB121" s="22">
        <f>IF(ISNUMBER(VLOOKUP($C121,'stpl port max capa'!$A$1:$Q$500,15,0)),VLOOKUP($C121,'stpl port max capa'!$A$1:$Q$500,15,0),0)</f>
        <v>0</v>
      </c>
      <c r="CC121" s="22">
        <f>IF(ISNUMBER(VLOOKUP($C121,'stpl port max capa'!$A$1:$Q$500,16,0)),VLOOKUP($C121,'stpl port max capa'!$A$1:$Q$500,16,0),0)</f>
        <v>0</v>
      </c>
      <c r="CD121" s="22">
        <f>IF(ISNUMBER(VLOOKUP($C121,'stpl port max capa'!$A$1:$Q$500,17,0)),VLOOKUP($C121,'stpl port max capa'!$A$1:$Q$500,17,0),0)</f>
        <v>0</v>
      </c>
    </row>
    <row r="122" spans="1:82" customFormat="1">
      <c r="A122">
        <v>123</v>
      </c>
      <c r="B122" t="s">
        <v>367</v>
      </c>
      <c r="C122" t="s">
        <v>368</v>
      </c>
      <c r="D122" s="15"/>
      <c r="E122" s="15">
        <f t="shared" si="20"/>
        <v>0</v>
      </c>
      <c r="F122" s="16" t="s">
        <v>2981</v>
      </c>
      <c r="G122" t="s">
        <v>972</v>
      </c>
      <c r="H122" t="s">
        <v>1000</v>
      </c>
      <c r="I122" t="e">
        <v>#N/A</v>
      </c>
      <c r="J122" t="s">
        <v>369</v>
      </c>
      <c r="K122" s="1">
        <v>37.658179746946097</v>
      </c>
      <c r="L122" s="1">
        <v>120.310591310074</v>
      </c>
      <c r="M122" s="1" t="str">
        <f>VLOOKUP($F122,'[1]capi for highway network'!$D$1:$L$36,3,0)</f>
        <v>capi Shandong</v>
      </c>
      <c r="N122" s="1">
        <f>VLOOKUP($F122,'[1]capi for highway network'!$D$1:$L$36,7,0)</f>
        <v>36.651200000000003</v>
      </c>
      <c r="O122" s="1">
        <f>VLOOKUP($F122,'[1]capi for highway network'!$D$1:$L$36,8,0)</f>
        <v>117.12009500000001</v>
      </c>
      <c r="P122" s="13">
        <f t="shared" si="21"/>
        <v>0</v>
      </c>
      <c r="Q122" s="13">
        <f t="shared" si="22"/>
        <v>0</v>
      </c>
      <c r="R122" s="13">
        <f t="shared" si="23"/>
        <v>0</v>
      </c>
      <c r="S122" s="13">
        <f t="shared" si="24"/>
        <v>0</v>
      </c>
      <c r="T122" s="13">
        <f t="shared" si="25"/>
        <v>0</v>
      </c>
      <c r="U122" s="13">
        <f t="shared" si="26"/>
        <v>0.29122799999999999</v>
      </c>
      <c r="V122" s="13">
        <f t="shared" si="27"/>
        <v>0.29122799999999999</v>
      </c>
      <c r="W122" s="13">
        <f t="shared" si="28"/>
        <v>0.29122799999999999</v>
      </c>
      <c r="X122" s="13">
        <f t="shared" si="29"/>
        <v>0.29122799999999999</v>
      </c>
      <c r="Y122" s="13">
        <f t="shared" si="30"/>
        <v>0.29122799999999999</v>
      </c>
      <c r="Z122" s="13">
        <f t="shared" si="31"/>
        <v>0.29122799999999999</v>
      </c>
      <c r="AA122" s="13">
        <f t="shared" si="32"/>
        <v>0.29122799999999999</v>
      </c>
      <c r="AB122" s="13">
        <f t="shared" si="33"/>
        <v>0.29122799999999999</v>
      </c>
      <c r="AC122" s="13">
        <f t="shared" si="34"/>
        <v>0.29122799999999999</v>
      </c>
      <c r="AD122" s="13">
        <f t="shared" si="35"/>
        <v>0.29122799999999999</v>
      </c>
      <c r="AE122" s="13">
        <f t="shared" si="36"/>
        <v>0.29122799999999999</v>
      </c>
      <c r="AF122">
        <f t="shared" si="19"/>
        <v>1</v>
      </c>
      <c r="AI122" s="26">
        <f>IF(ISNUMBER(VLOOKUP($B122,'kpler max capa'!$A$1:$Q$263,2,0)),VLOOKUP($B122,'kpler max capa'!$A$1:$Q$263,2,0),0)</f>
        <v>0</v>
      </c>
      <c r="AJ122" s="26">
        <f>IF(ISNUMBER(VLOOKUP($B122,'kpler max capa'!$A$1:$Q$263,3,0)),VLOOKUP($B122,'kpler max capa'!$A$1:$Q$263,3,0),0)</f>
        <v>0</v>
      </c>
      <c r="AK122" s="26">
        <f>IF(ISNUMBER(VLOOKUP($B122,'kpler max capa'!$A$1:$Q$263,4,0)),VLOOKUP($B122,'kpler max capa'!$A$1:$Q$263,4,0),0)</f>
        <v>0</v>
      </c>
      <c r="AL122" s="26">
        <f>IF(ISNUMBER(VLOOKUP($B122,'kpler max capa'!$A$1:$Q$263,5,0)),VLOOKUP($B122,'kpler max capa'!$A$1:$Q$263,5,0),0)</f>
        <v>0</v>
      </c>
      <c r="AM122" s="26">
        <f>IF(ISNUMBER(VLOOKUP($B122,'kpler max capa'!$A$1:$Q$263,6,0)),VLOOKUP($B122,'kpler max capa'!$A$1:$Q$263,6,0),0)</f>
        <v>0</v>
      </c>
      <c r="AN122" s="26">
        <f>IF(ISNUMBER(VLOOKUP($B122,'kpler max capa'!$A$1:$Q$263,7,0)),VLOOKUP($B122,'kpler max capa'!$A$1:$Q$263,7,0),0)</f>
        <v>0.29122799999999999</v>
      </c>
      <c r="AO122" s="26">
        <f>IF(ISNUMBER(VLOOKUP($B122,'kpler max capa'!$A$1:$Q$263,8,0)),VLOOKUP($B122,'kpler max capa'!$A$1:$Q$263,8,0),0)</f>
        <v>0.29122799999999999</v>
      </c>
      <c r="AP122" s="26">
        <f>IF(ISNUMBER(VLOOKUP($B122,'kpler max capa'!$A$1:$Q$263,8,0)),VLOOKUP($B122,'kpler max capa'!$A$1:$Q$263,9,0),0)</f>
        <v>0.29122799999999999</v>
      </c>
      <c r="AQ122" s="26">
        <f>IF(ISNUMBER(VLOOKUP($B122,'kpler max capa'!$A$1:$Q$263,8,0)),VLOOKUP($B122,'kpler max capa'!$A$1:$Q$263,10,0),0)</f>
        <v>0.29122799999999999</v>
      </c>
      <c r="AR122" s="26">
        <f>IF(ISNUMBER(VLOOKUP($B122,'kpler max capa'!$A$1:$Q$263,8,0)),VLOOKUP($B122,'kpler max capa'!$A$1:$Q$263,11,0),0)</f>
        <v>0.29122799999999999</v>
      </c>
      <c r="AS122" s="26">
        <f>IF(ISNUMBER(VLOOKUP($B122,'kpler max capa'!$A$1:$Q$263,9,0)),VLOOKUP($B122,'kpler max capa'!$A$1:$Q$263,12,0),0)</f>
        <v>0.29122799999999999</v>
      </c>
      <c r="AT122" s="26">
        <f>IF(ISNUMBER(VLOOKUP($B122,'kpler max capa'!$A$1:$Q$263,9,0)),VLOOKUP($B122,'kpler max capa'!$A$1:$Q$263,13,0),0)</f>
        <v>0.29122799999999999</v>
      </c>
      <c r="AU122" s="26">
        <f>IF(ISNUMBER(VLOOKUP($B122,'kpler max capa'!$A$1:$Q$263,9,0)),VLOOKUP($B122,'kpler max capa'!$A$1:$Q$263,14,0),0)</f>
        <v>0.29122799999999999</v>
      </c>
      <c r="AV122" s="26">
        <f>IF(ISNUMBER(VLOOKUP($B122,'kpler max capa'!$A$1:$Q$263,9,0)),VLOOKUP($B122,'kpler max capa'!$A$1:$Q$263,15,0),0)</f>
        <v>0.29122799999999999</v>
      </c>
      <c r="AW122" s="26">
        <f>IF(ISNUMBER(VLOOKUP($B122,'kpler max capa'!$A$1:$Q$263,9,0)),VLOOKUP($B122,'kpler max capa'!$A$1:$Q$263,16,0),0)</f>
        <v>0.29122799999999999</v>
      </c>
      <c r="AX122" s="26">
        <f>IF(ISNUMBER(VLOOKUP($B122,'kpler max capa'!$A$1:$Q$263,10,0)),VLOOKUP($B122,'kpler max capa'!$A$1:$Q$263,17,0),0)</f>
        <v>0.29122799999999999</v>
      </c>
      <c r="AY122" s="24">
        <f>IF(ISNUMBER(VLOOKUP($C122,'pp port max capa'!$A$1:$Q$500,2,0)),VLOOKUP($C122,'pp port max capa'!$A$1:$Q$500,2,0),0)</f>
        <v>0</v>
      </c>
      <c r="AZ122" s="24">
        <f>IF(ISNUMBER(VLOOKUP($C122,'pp port max capa'!$A$1:$Q$500,3,0)),VLOOKUP($C122,'pp port max capa'!$A$1:$Q$500,3,0),0)</f>
        <v>0</v>
      </c>
      <c r="BA122" s="24">
        <f>IF(ISNUMBER(VLOOKUP($C122,'pp port max capa'!$A$1:$Q$500,4,0)),VLOOKUP($C122,'pp port max capa'!$A$1:$Q$500,4,0),0)</f>
        <v>0</v>
      </c>
      <c r="BB122" s="24">
        <f>IF(ISNUMBER(VLOOKUP($C122,'pp port max capa'!$A$1:$Q$500,5,0)),VLOOKUP($C122,'pp port max capa'!$A$1:$Q$500,5,0),0)</f>
        <v>0</v>
      </c>
      <c r="BC122" s="24">
        <f>IF(ISNUMBER(VLOOKUP($C122,'pp port max capa'!$A$1:$Q$500,6,0)),VLOOKUP($C122,'pp port max capa'!$A$1:$Q$500,6,0),0)</f>
        <v>0</v>
      </c>
      <c r="BD122" s="24">
        <f>IF(ISNUMBER(VLOOKUP($C122,'pp port max capa'!$A$1:$Q$500,7,0)),VLOOKUP($C122,'pp port max capa'!$A$1:$Q$500,7,0),0)</f>
        <v>0</v>
      </c>
      <c r="BE122" s="24">
        <f>IF(ISNUMBER(VLOOKUP($C122,'pp port max capa'!$A$1:$Q$500,8,0)),VLOOKUP($C122,'pp port max capa'!$A$1:$Q$500,8,0),0)</f>
        <v>0</v>
      </c>
      <c r="BF122" s="24">
        <f>IF(ISNUMBER(VLOOKUP($C122,'pp port max capa'!$A$1:$Q$500,9,0)),VLOOKUP($C122,'pp port max capa'!$A$1:$Q$500,9,0),0)</f>
        <v>0</v>
      </c>
      <c r="BG122" s="24">
        <f>IF(ISNUMBER(VLOOKUP($C122,'pp port max capa'!$A$1:$Q$500,10,0)),VLOOKUP($C122,'pp port max capa'!$A$1:$Q$500,10,0),0)</f>
        <v>0</v>
      </c>
      <c r="BH122" s="24">
        <f>IF(ISNUMBER(VLOOKUP($C122,'pp port max capa'!$A$1:$Q$500,11,0)),VLOOKUP($C122,'pp port max capa'!$A$1:$Q$500,11,0),0)</f>
        <v>0</v>
      </c>
      <c r="BI122" s="24">
        <f>IF(ISNUMBER(VLOOKUP($C122,'pp port max capa'!$A$1:$Q$500,12,0)),VLOOKUP($C122,'pp port max capa'!$A$1:$Q$500,12,0),0)</f>
        <v>0</v>
      </c>
      <c r="BJ122" s="24">
        <f>IF(ISNUMBER(VLOOKUP($C122,'pp port max capa'!$A$1:$Q$500,13,0)),VLOOKUP($C122,'pp port max capa'!$A$1:$Q$500,13,0),0)</f>
        <v>0</v>
      </c>
      <c r="BK122" s="24">
        <f>IF(ISNUMBER(VLOOKUP($C122,'pp port max capa'!$A$1:$Q$500,14,0)),VLOOKUP($C122,'pp port max capa'!$A$1:$Q$500,14,0),0)</f>
        <v>0</v>
      </c>
      <c r="BL122" s="24">
        <f>IF(ISNUMBER(VLOOKUP($C122,'pp port max capa'!$A$1:$Q$500,15,0)),VLOOKUP($C122,'pp port max capa'!$A$1:$Q$500,15,0),0)</f>
        <v>0</v>
      </c>
      <c r="BM122" s="24">
        <f>IF(ISNUMBER(VLOOKUP($C122,'pp port max capa'!$A$1:$Q$500,16,0)),VLOOKUP($C122,'pp port max capa'!$A$1:$Q$500,16,0),0)</f>
        <v>0</v>
      </c>
      <c r="BN122" s="24">
        <f>IF(ISNUMBER(VLOOKUP($C122,'pp port max capa'!$A$1:$Q$500,17,0)),VLOOKUP($C122,'pp port max capa'!$A$1:$Q$500,17,0),0)</f>
        <v>0</v>
      </c>
      <c r="BO122" s="22">
        <f>IF(ISNUMBER(VLOOKUP($C122,'stpl port max capa'!$A$1:$Q$500,2,0)),VLOOKUP($C122,'stpl port max capa'!$A$1:$Q$500,2,0),0)</f>
        <v>0</v>
      </c>
      <c r="BP122" s="22">
        <f>IF(ISNUMBER(VLOOKUP($C122,'stpl port max capa'!$A$1:$Q$500,3,0)),VLOOKUP($C122,'stpl port max capa'!$A$1:$Q$500,3,0),0)</f>
        <v>0</v>
      </c>
      <c r="BQ122" s="22">
        <f>IF(ISNUMBER(VLOOKUP($C122,'stpl port max capa'!$A$1:$Q$500,4,0)),VLOOKUP($C122,'stpl port max capa'!$A$1:$Q$500,4,0),0)</f>
        <v>0</v>
      </c>
      <c r="BR122" s="22">
        <f>IF(ISNUMBER(VLOOKUP($C122,'stpl port max capa'!$A$1:$Q$500,5,0)),VLOOKUP($C122,'stpl port max capa'!$A$1:$Q$500,5,0),0)</f>
        <v>0</v>
      </c>
      <c r="BS122" s="22">
        <f>IF(ISNUMBER(VLOOKUP($C122,'stpl port max capa'!$A$1:$Q$500,6,0)),VLOOKUP($C122,'stpl port max capa'!$A$1:$Q$500,6,0),0)</f>
        <v>0</v>
      </c>
      <c r="BT122" s="22">
        <f>IF(ISNUMBER(VLOOKUP($C122,'stpl port max capa'!$A$1:$Q$500,7,0)),VLOOKUP($C122,'stpl port max capa'!$A$1:$Q$500,7,0),0)</f>
        <v>0</v>
      </c>
      <c r="BU122" s="22">
        <f>IF(ISNUMBER(VLOOKUP($C122,'stpl port max capa'!$A$1:$Q$500,8,0)),VLOOKUP($C122,'stpl port max capa'!$A$1:$Q$500,8,0),0)</f>
        <v>0</v>
      </c>
      <c r="BV122" s="22">
        <f>IF(ISNUMBER(VLOOKUP($C122,'stpl port max capa'!$A$1:$Q$500,9,0)),VLOOKUP($C122,'stpl port max capa'!$A$1:$Q$500,9,0),0)</f>
        <v>0</v>
      </c>
      <c r="BW122" s="22">
        <f>IF(ISNUMBER(VLOOKUP($C122,'stpl port max capa'!$A$1:$Q$500,10,0)),VLOOKUP($C122,'stpl port max capa'!$A$1:$Q$500,10,0),0)</f>
        <v>0</v>
      </c>
      <c r="BX122" s="22">
        <f>IF(ISNUMBER(VLOOKUP($C122,'stpl port max capa'!$A$1:$Q$500,11,0)),VLOOKUP($C122,'stpl port max capa'!$A$1:$Q$500,11,0),0)</f>
        <v>0</v>
      </c>
      <c r="BY122" s="22">
        <f>IF(ISNUMBER(VLOOKUP($C122,'stpl port max capa'!$A$1:$Q$500,12,0)),VLOOKUP($C122,'stpl port max capa'!$A$1:$Q$500,12,0),0)</f>
        <v>0</v>
      </c>
      <c r="BZ122" s="22">
        <f>IF(ISNUMBER(VLOOKUP($C122,'stpl port max capa'!$A$1:$Q$500,13,0)),VLOOKUP($C122,'stpl port max capa'!$A$1:$Q$500,13,0),0)</f>
        <v>0</v>
      </c>
      <c r="CA122" s="22">
        <f>IF(ISNUMBER(VLOOKUP($C122,'stpl port max capa'!$A$1:$Q$500,14,0)),VLOOKUP($C122,'stpl port max capa'!$A$1:$Q$500,14,0),0)</f>
        <v>0</v>
      </c>
      <c r="CB122" s="22">
        <f>IF(ISNUMBER(VLOOKUP($C122,'stpl port max capa'!$A$1:$Q$500,15,0)),VLOOKUP($C122,'stpl port max capa'!$A$1:$Q$500,15,0),0)</f>
        <v>0</v>
      </c>
      <c r="CC122" s="22">
        <f>IF(ISNUMBER(VLOOKUP($C122,'stpl port max capa'!$A$1:$Q$500,16,0)),VLOOKUP($C122,'stpl port max capa'!$A$1:$Q$500,16,0),0)</f>
        <v>0</v>
      </c>
      <c r="CD122" s="22">
        <f>IF(ISNUMBER(VLOOKUP($C122,'stpl port max capa'!$A$1:$Q$500,17,0)),VLOOKUP($C122,'stpl port max capa'!$A$1:$Q$500,17,0),0)</f>
        <v>0</v>
      </c>
    </row>
    <row r="123" spans="1:82" customFormat="1">
      <c r="A123">
        <v>124</v>
      </c>
      <c r="B123" t="s">
        <v>370</v>
      </c>
      <c r="C123" t="s">
        <v>371</v>
      </c>
      <c r="D123" s="15"/>
      <c r="E123" s="15">
        <f t="shared" si="20"/>
        <v>0</v>
      </c>
      <c r="F123" s="16" t="s">
        <v>2988</v>
      </c>
      <c r="G123" t="s">
        <v>973</v>
      </c>
      <c r="H123" t="s">
        <v>975</v>
      </c>
      <c r="I123" t="e">
        <v>#N/A</v>
      </c>
      <c r="J123" t="s">
        <v>372</v>
      </c>
      <c r="K123" s="1">
        <v>32.217634928540697</v>
      </c>
      <c r="L123" s="1">
        <v>119.065984597026</v>
      </c>
      <c r="M123" s="1" t="str">
        <f>VLOOKUP($F123,'[1]capi for highway network'!$D$1:$L$36,3,0)</f>
        <v>capi Jiangsu</v>
      </c>
      <c r="N123" s="1">
        <f>VLOOKUP($F123,'[1]capi for highway network'!$D$1:$L$36,7,0)</f>
        <v>32.060254999999998</v>
      </c>
      <c r="O123" s="1">
        <f>VLOOKUP($F123,'[1]capi for highway network'!$D$1:$L$36,8,0)</f>
        <v>118.79687699999999</v>
      </c>
      <c r="P123" s="13">
        <f t="shared" si="21"/>
        <v>0.14876</v>
      </c>
      <c r="Q123" s="13">
        <f t="shared" si="22"/>
        <v>0.14876</v>
      </c>
      <c r="R123" s="13">
        <f t="shared" si="23"/>
        <v>0.14876</v>
      </c>
      <c r="S123" s="13">
        <f t="shared" si="24"/>
        <v>0.17652000000000001</v>
      </c>
      <c r="T123" s="13">
        <f t="shared" si="25"/>
        <v>0.23816399999999999</v>
      </c>
      <c r="U123" s="13">
        <f t="shared" si="26"/>
        <v>0.23816399999999999</v>
      </c>
      <c r="V123" s="13">
        <f t="shared" si="27"/>
        <v>0.23816399999999999</v>
      </c>
      <c r="W123" s="13">
        <f t="shared" si="28"/>
        <v>0.23816399999999999</v>
      </c>
      <c r="X123" s="13">
        <f t="shared" si="29"/>
        <v>0.23816399999999999</v>
      </c>
      <c r="Y123" s="13">
        <f t="shared" si="30"/>
        <v>0.23816399999999999</v>
      </c>
      <c r="Z123" s="13">
        <f t="shared" si="31"/>
        <v>0.23816399999999999</v>
      </c>
      <c r="AA123" s="13">
        <f t="shared" si="32"/>
        <v>0.23816399999999999</v>
      </c>
      <c r="AB123" s="13">
        <f t="shared" si="33"/>
        <v>0.23816399999999999</v>
      </c>
      <c r="AC123" s="13">
        <f t="shared" si="34"/>
        <v>0.23816399999999999</v>
      </c>
      <c r="AD123" s="13">
        <f t="shared" si="35"/>
        <v>0.23816399999999999</v>
      </c>
      <c r="AE123" s="13">
        <f t="shared" si="36"/>
        <v>0.23816399999999999</v>
      </c>
      <c r="AF123">
        <f t="shared" si="19"/>
        <v>1</v>
      </c>
      <c r="AI123" s="26">
        <f>IF(ISNUMBER(VLOOKUP($B123,'kpler max capa'!$A$1:$Q$263,2,0)),VLOOKUP($B123,'kpler max capa'!$A$1:$Q$263,2,0),0)</f>
        <v>0.14876</v>
      </c>
      <c r="AJ123" s="26">
        <f>IF(ISNUMBER(VLOOKUP($B123,'kpler max capa'!$A$1:$Q$263,3,0)),VLOOKUP($B123,'kpler max capa'!$A$1:$Q$263,3,0),0)</f>
        <v>0.14876</v>
      </c>
      <c r="AK123" s="26">
        <f>IF(ISNUMBER(VLOOKUP($B123,'kpler max capa'!$A$1:$Q$263,4,0)),VLOOKUP($B123,'kpler max capa'!$A$1:$Q$263,4,0),0)</f>
        <v>0.14876</v>
      </c>
      <c r="AL123" s="26">
        <f>IF(ISNUMBER(VLOOKUP($B123,'kpler max capa'!$A$1:$Q$263,5,0)),VLOOKUP($B123,'kpler max capa'!$A$1:$Q$263,5,0),0)</f>
        <v>0.17652000000000001</v>
      </c>
      <c r="AM123" s="26">
        <f>IF(ISNUMBER(VLOOKUP($B123,'kpler max capa'!$A$1:$Q$263,6,0)),VLOOKUP($B123,'kpler max capa'!$A$1:$Q$263,6,0),0)</f>
        <v>0.23816399999999999</v>
      </c>
      <c r="AN123" s="26">
        <f>IF(ISNUMBER(VLOOKUP($B123,'kpler max capa'!$A$1:$Q$263,7,0)),VLOOKUP($B123,'kpler max capa'!$A$1:$Q$263,7,0),0)</f>
        <v>0.23816399999999999</v>
      </c>
      <c r="AO123" s="26">
        <f>IF(ISNUMBER(VLOOKUP($B123,'kpler max capa'!$A$1:$Q$263,8,0)),VLOOKUP($B123,'kpler max capa'!$A$1:$Q$263,8,0),0)</f>
        <v>0.23816399999999999</v>
      </c>
      <c r="AP123" s="26">
        <f>IF(ISNUMBER(VLOOKUP($B123,'kpler max capa'!$A$1:$Q$263,8,0)),VLOOKUP($B123,'kpler max capa'!$A$1:$Q$263,9,0),0)</f>
        <v>0.23816399999999999</v>
      </c>
      <c r="AQ123" s="26">
        <f>IF(ISNUMBER(VLOOKUP($B123,'kpler max capa'!$A$1:$Q$263,8,0)),VLOOKUP($B123,'kpler max capa'!$A$1:$Q$263,10,0),0)</f>
        <v>0.23816399999999999</v>
      </c>
      <c r="AR123" s="26">
        <f>IF(ISNUMBER(VLOOKUP($B123,'kpler max capa'!$A$1:$Q$263,8,0)),VLOOKUP($B123,'kpler max capa'!$A$1:$Q$263,11,0),0)</f>
        <v>0.23816399999999999</v>
      </c>
      <c r="AS123" s="26">
        <f>IF(ISNUMBER(VLOOKUP($B123,'kpler max capa'!$A$1:$Q$263,9,0)),VLOOKUP($B123,'kpler max capa'!$A$1:$Q$263,12,0),0)</f>
        <v>0.23816399999999999</v>
      </c>
      <c r="AT123" s="26">
        <f>IF(ISNUMBER(VLOOKUP($B123,'kpler max capa'!$A$1:$Q$263,9,0)),VLOOKUP($B123,'kpler max capa'!$A$1:$Q$263,13,0),0)</f>
        <v>0.23816399999999999</v>
      </c>
      <c r="AU123" s="26">
        <f>IF(ISNUMBER(VLOOKUP($B123,'kpler max capa'!$A$1:$Q$263,9,0)),VLOOKUP($B123,'kpler max capa'!$A$1:$Q$263,14,0),0)</f>
        <v>0.23816399999999999</v>
      </c>
      <c r="AV123" s="26">
        <f>IF(ISNUMBER(VLOOKUP($B123,'kpler max capa'!$A$1:$Q$263,9,0)),VLOOKUP($B123,'kpler max capa'!$A$1:$Q$263,15,0),0)</f>
        <v>0.23816399999999999</v>
      </c>
      <c r="AW123" s="26">
        <f>IF(ISNUMBER(VLOOKUP($B123,'kpler max capa'!$A$1:$Q$263,9,0)),VLOOKUP($B123,'kpler max capa'!$A$1:$Q$263,16,0),0)</f>
        <v>0.23816399999999999</v>
      </c>
      <c r="AX123" s="26">
        <f>IF(ISNUMBER(VLOOKUP($B123,'kpler max capa'!$A$1:$Q$263,10,0)),VLOOKUP($B123,'kpler max capa'!$A$1:$Q$263,17,0),0)</f>
        <v>0.23816399999999999</v>
      </c>
      <c r="AY123" s="24">
        <f>IF(ISNUMBER(VLOOKUP($C123,'pp port max capa'!$A$1:$Q$500,2,0)),VLOOKUP($C123,'pp port max capa'!$A$1:$Q$500,2,0),0)</f>
        <v>0</v>
      </c>
      <c r="AZ123" s="24">
        <f>IF(ISNUMBER(VLOOKUP($C123,'pp port max capa'!$A$1:$Q$500,3,0)),VLOOKUP($C123,'pp port max capa'!$A$1:$Q$500,3,0),0)</f>
        <v>0</v>
      </c>
      <c r="BA123" s="24">
        <f>IF(ISNUMBER(VLOOKUP($C123,'pp port max capa'!$A$1:$Q$500,4,0)),VLOOKUP($C123,'pp port max capa'!$A$1:$Q$500,4,0),0)</f>
        <v>0</v>
      </c>
      <c r="BB123" s="24">
        <f>IF(ISNUMBER(VLOOKUP($C123,'pp port max capa'!$A$1:$Q$500,5,0)),VLOOKUP($C123,'pp port max capa'!$A$1:$Q$500,5,0),0)</f>
        <v>0</v>
      </c>
      <c r="BC123" s="24">
        <f>IF(ISNUMBER(VLOOKUP($C123,'pp port max capa'!$A$1:$Q$500,6,0)),VLOOKUP($C123,'pp port max capa'!$A$1:$Q$500,6,0),0)</f>
        <v>0</v>
      </c>
      <c r="BD123" s="24">
        <f>IF(ISNUMBER(VLOOKUP($C123,'pp port max capa'!$A$1:$Q$500,7,0)),VLOOKUP($C123,'pp port max capa'!$A$1:$Q$500,7,0),0)</f>
        <v>0</v>
      </c>
      <c r="BE123" s="24">
        <f>IF(ISNUMBER(VLOOKUP($C123,'pp port max capa'!$A$1:$Q$500,8,0)),VLOOKUP($C123,'pp port max capa'!$A$1:$Q$500,8,0),0)</f>
        <v>0</v>
      </c>
      <c r="BF123" s="24">
        <f>IF(ISNUMBER(VLOOKUP($C123,'pp port max capa'!$A$1:$Q$500,9,0)),VLOOKUP($C123,'pp port max capa'!$A$1:$Q$500,9,0),0)</f>
        <v>0</v>
      </c>
      <c r="BG123" s="24">
        <f>IF(ISNUMBER(VLOOKUP($C123,'pp port max capa'!$A$1:$Q$500,10,0)),VLOOKUP($C123,'pp port max capa'!$A$1:$Q$500,10,0),0)</f>
        <v>0</v>
      </c>
      <c r="BH123" s="24">
        <f>IF(ISNUMBER(VLOOKUP($C123,'pp port max capa'!$A$1:$Q$500,11,0)),VLOOKUP($C123,'pp port max capa'!$A$1:$Q$500,11,0),0)</f>
        <v>0</v>
      </c>
      <c r="BI123" s="24">
        <f>IF(ISNUMBER(VLOOKUP($C123,'pp port max capa'!$A$1:$Q$500,12,0)),VLOOKUP($C123,'pp port max capa'!$A$1:$Q$500,12,0),0)</f>
        <v>0</v>
      </c>
      <c r="BJ123" s="24">
        <f>IF(ISNUMBER(VLOOKUP($C123,'pp port max capa'!$A$1:$Q$500,13,0)),VLOOKUP($C123,'pp port max capa'!$A$1:$Q$500,13,0),0)</f>
        <v>0</v>
      </c>
      <c r="BK123" s="24">
        <f>IF(ISNUMBER(VLOOKUP($C123,'pp port max capa'!$A$1:$Q$500,14,0)),VLOOKUP($C123,'pp port max capa'!$A$1:$Q$500,14,0),0)</f>
        <v>0</v>
      </c>
      <c r="BL123" s="24">
        <f>IF(ISNUMBER(VLOOKUP($C123,'pp port max capa'!$A$1:$Q$500,15,0)),VLOOKUP($C123,'pp port max capa'!$A$1:$Q$500,15,0),0)</f>
        <v>0</v>
      </c>
      <c r="BM123" s="24">
        <f>IF(ISNUMBER(VLOOKUP($C123,'pp port max capa'!$A$1:$Q$500,16,0)),VLOOKUP($C123,'pp port max capa'!$A$1:$Q$500,16,0),0)</f>
        <v>0</v>
      </c>
      <c r="BN123" s="24">
        <f>IF(ISNUMBER(VLOOKUP($C123,'pp port max capa'!$A$1:$Q$500,17,0)),VLOOKUP($C123,'pp port max capa'!$A$1:$Q$500,17,0),0)</f>
        <v>0</v>
      </c>
      <c r="BO123" s="22">
        <f>IF(ISNUMBER(VLOOKUP($C123,'stpl port max capa'!$A$1:$Q$500,2,0)),VLOOKUP($C123,'stpl port max capa'!$A$1:$Q$500,2,0),0)</f>
        <v>0</v>
      </c>
      <c r="BP123" s="22">
        <f>IF(ISNUMBER(VLOOKUP($C123,'stpl port max capa'!$A$1:$Q$500,3,0)),VLOOKUP($C123,'stpl port max capa'!$A$1:$Q$500,3,0),0)</f>
        <v>0</v>
      </c>
      <c r="BQ123" s="22">
        <f>IF(ISNUMBER(VLOOKUP($C123,'stpl port max capa'!$A$1:$Q$500,4,0)),VLOOKUP($C123,'stpl port max capa'!$A$1:$Q$500,4,0),0)</f>
        <v>0</v>
      </c>
      <c r="BR123" s="22">
        <f>IF(ISNUMBER(VLOOKUP($C123,'stpl port max capa'!$A$1:$Q$500,5,0)),VLOOKUP($C123,'stpl port max capa'!$A$1:$Q$500,5,0),0)</f>
        <v>0</v>
      </c>
      <c r="BS123" s="22">
        <f>IF(ISNUMBER(VLOOKUP($C123,'stpl port max capa'!$A$1:$Q$500,6,0)),VLOOKUP($C123,'stpl port max capa'!$A$1:$Q$500,6,0),0)</f>
        <v>0</v>
      </c>
      <c r="BT123" s="22">
        <f>IF(ISNUMBER(VLOOKUP($C123,'stpl port max capa'!$A$1:$Q$500,7,0)),VLOOKUP($C123,'stpl port max capa'!$A$1:$Q$500,7,0),0)</f>
        <v>0</v>
      </c>
      <c r="BU123" s="22">
        <f>IF(ISNUMBER(VLOOKUP($C123,'stpl port max capa'!$A$1:$Q$500,8,0)),VLOOKUP($C123,'stpl port max capa'!$A$1:$Q$500,8,0),0)</f>
        <v>0</v>
      </c>
      <c r="BV123" s="22">
        <f>IF(ISNUMBER(VLOOKUP($C123,'stpl port max capa'!$A$1:$Q$500,9,0)),VLOOKUP($C123,'stpl port max capa'!$A$1:$Q$500,9,0),0)</f>
        <v>0</v>
      </c>
      <c r="BW123" s="22">
        <f>IF(ISNUMBER(VLOOKUP($C123,'stpl port max capa'!$A$1:$Q$500,10,0)),VLOOKUP($C123,'stpl port max capa'!$A$1:$Q$500,10,0),0)</f>
        <v>0</v>
      </c>
      <c r="BX123" s="22">
        <f>IF(ISNUMBER(VLOOKUP($C123,'stpl port max capa'!$A$1:$Q$500,11,0)),VLOOKUP($C123,'stpl port max capa'!$A$1:$Q$500,11,0),0)</f>
        <v>0</v>
      </c>
      <c r="BY123" s="22">
        <f>IF(ISNUMBER(VLOOKUP($C123,'stpl port max capa'!$A$1:$Q$500,12,0)),VLOOKUP($C123,'stpl port max capa'!$A$1:$Q$500,12,0),0)</f>
        <v>0</v>
      </c>
      <c r="BZ123" s="22">
        <f>IF(ISNUMBER(VLOOKUP($C123,'stpl port max capa'!$A$1:$Q$500,13,0)),VLOOKUP($C123,'stpl port max capa'!$A$1:$Q$500,13,0),0)</f>
        <v>0</v>
      </c>
      <c r="CA123" s="22">
        <f>IF(ISNUMBER(VLOOKUP($C123,'stpl port max capa'!$A$1:$Q$500,14,0)),VLOOKUP($C123,'stpl port max capa'!$A$1:$Q$500,14,0),0)</f>
        <v>0</v>
      </c>
      <c r="CB123" s="22">
        <f>IF(ISNUMBER(VLOOKUP($C123,'stpl port max capa'!$A$1:$Q$500,15,0)),VLOOKUP($C123,'stpl port max capa'!$A$1:$Q$500,15,0),0)</f>
        <v>0</v>
      </c>
      <c r="CC123" s="22">
        <f>IF(ISNUMBER(VLOOKUP($C123,'stpl port max capa'!$A$1:$Q$500,16,0)),VLOOKUP($C123,'stpl port max capa'!$A$1:$Q$500,16,0),0)</f>
        <v>0</v>
      </c>
      <c r="CD123" s="22">
        <f>IF(ISNUMBER(VLOOKUP($C123,'stpl port max capa'!$A$1:$Q$500,17,0)),VLOOKUP($C123,'stpl port max capa'!$A$1:$Q$500,17,0),0)</f>
        <v>0</v>
      </c>
    </row>
    <row r="124" spans="1:82" customFormat="1">
      <c r="A124">
        <v>125</v>
      </c>
      <c r="B124" t="s">
        <v>373</v>
      </c>
      <c r="C124" t="s">
        <v>374</v>
      </c>
      <c r="D124" s="15"/>
      <c r="E124" s="15">
        <f t="shared" si="20"/>
        <v>0</v>
      </c>
      <c r="F124" s="16" t="s">
        <v>2993</v>
      </c>
      <c r="G124" t="s">
        <v>973</v>
      </c>
      <c r="H124" t="s">
        <v>975</v>
      </c>
      <c r="I124" t="e">
        <v>#N/A</v>
      </c>
      <c r="J124" t="s">
        <v>375</v>
      </c>
      <c r="K124" s="1">
        <v>31.098581464759899</v>
      </c>
      <c r="L124" s="1">
        <v>121.458018451285</v>
      </c>
      <c r="M124" s="1" t="str">
        <f>VLOOKUP($F124,'[1]capi for highway network'!$D$1:$L$36,3,0)</f>
        <v>capi Shanghai</v>
      </c>
      <c r="N124" s="1">
        <f>VLOOKUP($F124,'[1]capi for highway network'!$D$1:$L$36,7,0)</f>
        <v>31.230416000000002</v>
      </c>
      <c r="O124" s="1">
        <f>VLOOKUP($F124,'[1]capi for highway network'!$D$1:$L$36,8,0)</f>
        <v>121.47370100000001</v>
      </c>
      <c r="P124" s="13">
        <f t="shared" si="21"/>
        <v>0.34182000000000001</v>
      </c>
      <c r="Q124" s="13">
        <f t="shared" si="22"/>
        <v>0.34182000000000001</v>
      </c>
      <c r="R124" s="13">
        <f t="shared" si="23"/>
        <v>0.34182000000000001</v>
      </c>
      <c r="S124" s="13">
        <f t="shared" si="24"/>
        <v>0.34182000000000001</v>
      </c>
      <c r="T124" s="13">
        <f t="shared" si="25"/>
        <v>1.0000599999999999</v>
      </c>
      <c r="U124" s="13">
        <f t="shared" si="26"/>
        <v>1.0000599999999999</v>
      </c>
      <c r="V124" s="13">
        <f t="shared" si="27"/>
        <v>1.0000599999999999</v>
      </c>
      <c r="W124" s="13">
        <f t="shared" si="28"/>
        <v>1.0000599999999999</v>
      </c>
      <c r="X124" s="13">
        <f t="shared" si="29"/>
        <v>1.0000599999999999</v>
      </c>
      <c r="Y124" s="13">
        <f t="shared" si="30"/>
        <v>1.0000599999999999</v>
      </c>
      <c r="Z124" s="13">
        <f t="shared" si="31"/>
        <v>1.0000599999999999</v>
      </c>
      <c r="AA124" s="13">
        <f t="shared" si="32"/>
        <v>1.0000599999999999</v>
      </c>
      <c r="AB124" s="13">
        <f t="shared" si="33"/>
        <v>1.0000599999999999</v>
      </c>
      <c r="AC124" s="13">
        <f t="shared" si="34"/>
        <v>1.0000599999999999</v>
      </c>
      <c r="AD124" s="13">
        <f t="shared" si="35"/>
        <v>1.0000599999999999</v>
      </c>
      <c r="AE124" s="13">
        <f t="shared" si="36"/>
        <v>1.0000599999999999</v>
      </c>
      <c r="AF124">
        <f t="shared" si="19"/>
        <v>1</v>
      </c>
      <c r="AI124" s="26">
        <f>IF(ISNUMBER(VLOOKUP($B124,'kpler max capa'!$A$1:$Q$263,2,0)),VLOOKUP($B124,'kpler max capa'!$A$1:$Q$263,2,0),0)</f>
        <v>0.34182000000000001</v>
      </c>
      <c r="AJ124" s="26">
        <f>IF(ISNUMBER(VLOOKUP($B124,'kpler max capa'!$A$1:$Q$263,3,0)),VLOOKUP($B124,'kpler max capa'!$A$1:$Q$263,3,0),0)</f>
        <v>0.34182000000000001</v>
      </c>
      <c r="AK124" s="26">
        <f>IF(ISNUMBER(VLOOKUP($B124,'kpler max capa'!$A$1:$Q$263,4,0)),VLOOKUP($B124,'kpler max capa'!$A$1:$Q$263,4,0),0)</f>
        <v>0.34182000000000001</v>
      </c>
      <c r="AL124" s="26">
        <f>IF(ISNUMBER(VLOOKUP($B124,'kpler max capa'!$A$1:$Q$263,5,0)),VLOOKUP($B124,'kpler max capa'!$A$1:$Q$263,5,0),0)</f>
        <v>0.34182000000000001</v>
      </c>
      <c r="AM124" s="26">
        <f>IF(ISNUMBER(VLOOKUP($B124,'kpler max capa'!$A$1:$Q$263,6,0)),VLOOKUP($B124,'kpler max capa'!$A$1:$Q$263,6,0),0)</f>
        <v>1.0000599999999999</v>
      </c>
      <c r="AN124" s="26">
        <f>IF(ISNUMBER(VLOOKUP($B124,'kpler max capa'!$A$1:$Q$263,7,0)),VLOOKUP($B124,'kpler max capa'!$A$1:$Q$263,7,0),0)</f>
        <v>1.0000599999999999</v>
      </c>
      <c r="AO124" s="26">
        <f>IF(ISNUMBER(VLOOKUP($B124,'kpler max capa'!$A$1:$Q$263,8,0)),VLOOKUP($B124,'kpler max capa'!$A$1:$Q$263,8,0),0)</f>
        <v>1.0000599999999999</v>
      </c>
      <c r="AP124" s="26">
        <f>IF(ISNUMBER(VLOOKUP($B124,'kpler max capa'!$A$1:$Q$263,8,0)),VLOOKUP($B124,'kpler max capa'!$A$1:$Q$263,9,0),0)</f>
        <v>1.0000599999999999</v>
      </c>
      <c r="AQ124" s="26">
        <f>IF(ISNUMBER(VLOOKUP($B124,'kpler max capa'!$A$1:$Q$263,8,0)),VLOOKUP($B124,'kpler max capa'!$A$1:$Q$263,10,0),0)</f>
        <v>1.0000599999999999</v>
      </c>
      <c r="AR124" s="26">
        <f>IF(ISNUMBER(VLOOKUP($B124,'kpler max capa'!$A$1:$Q$263,8,0)),VLOOKUP($B124,'kpler max capa'!$A$1:$Q$263,11,0),0)</f>
        <v>1.0000599999999999</v>
      </c>
      <c r="AS124" s="26">
        <f>IF(ISNUMBER(VLOOKUP($B124,'kpler max capa'!$A$1:$Q$263,9,0)),VLOOKUP($B124,'kpler max capa'!$A$1:$Q$263,12,0),0)</f>
        <v>1.0000599999999999</v>
      </c>
      <c r="AT124" s="26">
        <f>IF(ISNUMBER(VLOOKUP($B124,'kpler max capa'!$A$1:$Q$263,9,0)),VLOOKUP($B124,'kpler max capa'!$A$1:$Q$263,13,0),0)</f>
        <v>1.0000599999999999</v>
      </c>
      <c r="AU124" s="26">
        <f>IF(ISNUMBER(VLOOKUP($B124,'kpler max capa'!$A$1:$Q$263,9,0)),VLOOKUP($B124,'kpler max capa'!$A$1:$Q$263,14,0),0)</f>
        <v>1.0000599999999999</v>
      </c>
      <c r="AV124" s="26">
        <f>IF(ISNUMBER(VLOOKUP($B124,'kpler max capa'!$A$1:$Q$263,9,0)),VLOOKUP($B124,'kpler max capa'!$A$1:$Q$263,15,0),0)</f>
        <v>1.0000599999999999</v>
      </c>
      <c r="AW124" s="26">
        <f>IF(ISNUMBER(VLOOKUP($B124,'kpler max capa'!$A$1:$Q$263,9,0)),VLOOKUP($B124,'kpler max capa'!$A$1:$Q$263,16,0),0)</f>
        <v>1.0000599999999999</v>
      </c>
      <c r="AX124" s="26">
        <f>IF(ISNUMBER(VLOOKUP($B124,'kpler max capa'!$A$1:$Q$263,10,0)),VLOOKUP($B124,'kpler max capa'!$A$1:$Q$263,17,0),0)</f>
        <v>1.0000599999999999</v>
      </c>
      <c r="AY124" s="24">
        <f>IF(ISNUMBER(VLOOKUP($C124,'pp port max capa'!$A$1:$Q$500,2,0)),VLOOKUP($C124,'pp port max capa'!$A$1:$Q$500,2,0),0)</f>
        <v>0</v>
      </c>
      <c r="AZ124" s="24">
        <f>IF(ISNUMBER(VLOOKUP($C124,'pp port max capa'!$A$1:$Q$500,3,0)),VLOOKUP($C124,'pp port max capa'!$A$1:$Q$500,3,0),0)</f>
        <v>0</v>
      </c>
      <c r="BA124" s="24">
        <f>IF(ISNUMBER(VLOOKUP($C124,'pp port max capa'!$A$1:$Q$500,4,0)),VLOOKUP($C124,'pp port max capa'!$A$1:$Q$500,4,0),0)</f>
        <v>0</v>
      </c>
      <c r="BB124" s="24">
        <f>IF(ISNUMBER(VLOOKUP($C124,'pp port max capa'!$A$1:$Q$500,5,0)),VLOOKUP($C124,'pp port max capa'!$A$1:$Q$500,5,0),0)</f>
        <v>0</v>
      </c>
      <c r="BC124" s="24">
        <f>IF(ISNUMBER(VLOOKUP($C124,'pp port max capa'!$A$1:$Q$500,6,0)),VLOOKUP($C124,'pp port max capa'!$A$1:$Q$500,6,0),0)</f>
        <v>0</v>
      </c>
      <c r="BD124" s="24">
        <f>IF(ISNUMBER(VLOOKUP($C124,'pp port max capa'!$A$1:$Q$500,7,0)),VLOOKUP($C124,'pp port max capa'!$A$1:$Q$500,7,0),0)</f>
        <v>0</v>
      </c>
      <c r="BE124" s="24">
        <f>IF(ISNUMBER(VLOOKUP($C124,'pp port max capa'!$A$1:$Q$500,8,0)),VLOOKUP($C124,'pp port max capa'!$A$1:$Q$500,8,0),0)</f>
        <v>0</v>
      </c>
      <c r="BF124" s="24">
        <f>IF(ISNUMBER(VLOOKUP($C124,'pp port max capa'!$A$1:$Q$500,9,0)),VLOOKUP($C124,'pp port max capa'!$A$1:$Q$500,9,0),0)</f>
        <v>0</v>
      </c>
      <c r="BG124" s="24">
        <f>IF(ISNUMBER(VLOOKUP($C124,'pp port max capa'!$A$1:$Q$500,10,0)),VLOOKUP($C124,'pp port max capa'!$A$1:$Q$500,10,0),0)</f>
        <v>0</v>
      </c>
      <c r="BH124" s="24">
        <f>IF(ISNUMBER(VLOOKUP($C124,'pp port max capa'!$A$1:$Q$500,11,0)),VLOOKUP($C124,'pp port max capa'!$A$1:$Q$500,11,0),0)</f>
        <v>0</v>
      </c>
      <c r="BI124" s="24">
        <f>IF(ISNUMBER(VLOOKUP($C124,'pp port max capa'!$A$1:$Q$500,12,0)),VLOOKUP($C124,'pp port max capa'!$A$1:$Q$500,12,0),0)</f>
        <v>0</v>
      </c>
      <c r="BJ124" s="24">
        <f>IF(ISNUMBER(VLOOKUP($C124,'pp port max capa'!$A$1:$Q$500,13,0)),VLOOKUP($C124,'pp port max capa'!$A$1:$Q$500,13,0),0)</f>
        <v>0</v>
      </c>
      <c r="BK124" s="24">
        <f>IF(ISNUMBER(VLOOKUP($C124,'pp port max capa'!$A$1:$Q$500,14,0)),VLOOKUP($C124,'pp port max capa'!$A$1:$Q$500,14,0),0)</f>
        <v>0</v>
      </c>
      <c r="BL124" s="24">
        <f>IF(ISNUMBER(VLOOKUP($C124,'pp port max capa'!$A$1:$Q$500,15,0)),VLOOKUP($C124,'pp port max capa'!$A$1:$Q$500,15,0),0)</f>
        <v>0</v>
      </c>
      <c r="BM124" s="24">
        <f>IF(ISNUMBER(VLOOKUP($C124,'pp port max capa'!$A$1:$Q$500,16,0)),VLOOKUP($C124,'pp port max capa'!$A$1:$Q$500,16,0),0)</f>
        <v>0</v>
      </c>
      <c r="BN124" s="24">
        <f>IF(ISNUMBER(VLOOKUP($C124,'pp port max capa'!$A$1:$Q$500,17,0)),VLOOKUP($C124,'pp port max capa'!$A$1:$Q$500,17,0),0)</f>
        <v>0</v>
      </c>
      <c r="BO124" s="22">
        <f>IF(ISNUMBER(VLOOKUP($C124,'stpl port max capa'!$A$1:$Q$500,2,0)),VLOOKUP($C124,'stpl port max capa'!$A$1:$Q$500,2,0),0)</f>
        <v>0</v>
      </c>
      <c r="BP124" s="22">
        <f>IF(ISNUMBER(VLOOKUP($C124,'stpl port max capa'!$A$1:$Q$500,3,0)),VLOOKUP($C124,'stpl port max capa'!$A$1:$Q$500,3,0),0)</f>
        <v>0</v>
      </c>
      <c r="BQ124" s="22">
        <f>IF(ISNUMBER(VLOOKUP($C124,'stpl port max capa'!$A$1:$Q$500,4,0)),VLOOKUP($C124,'stpl port max capa'!$A$1:$Q$500,4,0),0)</f>
        <v>0</v>
      </c>
      <c r="BR124" s="22">
        <f>IF(ISNUMBER(VLOOKUP($C124,'stpl port max capa'!$A$1:$Q$500,5,0)),VLOOKUP($C124,'stpl port max capa'!$A$1:$Q$500,5,0),0)</f>
        <v>0</v>
      </c>
      <c r="BS124" s="22">
        <f>IF(ISNUMBER(VLOOKUP($C124,'stpl port max capa'!$A$1:$Q$500,6,0)),VLOOKUP($C124,'stpl port max capa'!$A$1:$Q$500,6,0),0)</f>
        <v>0</v>
      </c>
      <c r="BT124" s="22">
        <f>IF(ISNUMBER(VLOOKUP($C124,'stpl port max capa'!$A$1:$Q$500,7,0)),VLOOKUP($C124,'stpl port max capa'!$A$1:$Q$500,7,0),0)</f>
        <v>0</v>
      </c>
      <c r="BU124" s="22">
        <f>IF(ISNUMBER(VLOOKUP($C124,'stpl port max capa'!$A$1:$Q$500,8,0)),VLOOKUP($C124,'stpl port max capa'!$A$1:$Q$500,8,0),0)</f>
        <v>0</v>
      </c>
      <c r="BV124" s="22">
        <f>IF(ISNUMBER(VLOOKUP($C124,'stpl port max capa'!$A$1:$Q$500,9,0)),VLOOKUP($C124,'stpl port max capa'!$A$1:$Q$500,9,0),0)</f>
        <v>0</v>
      </c>
      <c r="BW124" s="22">
        <f>IF(ISNUMBER(VLOOKUP($C124,'stpl port max capa'!$A$1:$Q$500,10,0)),VLOOKUP($C124,'stpl port max capa'!$A$1:$Q$500,10,0),0)</f>
        <v>0</v>
      </c>
      <c r="BX124" s="22">
        <f>IF(ISNUMBER(VLOOKUP($C124,'stpl port max capa'!$A$1:$Q$500,11,0)),VLOOKUP($C124,'stpl port max capa'!$A$1:$Q$500,11,0),0)</f>
        <v>0</v>
      </c>
      <c r="BY124" s="22">
        <f>IF(ISNUMBER(VLOOKUP($C124,'stpl port max capa'!$A$1:$Q$500,12,0)),VLOOKUP($C124,'stpl port max capa'!$A$1:$Q$500,12,0),0)</f>
        <v>0</v>
      </c>
      <c r="BZ124" s="22">
        <f>IF(ISNUMBER(VLOOKUP($C124,'stpl port max capa'!$A$1:$Q$500,13,0)),VLOOKUP($C124,'stpl port max capa'!$A$1:$Q$500,13,0),0)</f>
        <v>0</v>
      </c>
      <c r="CA124" s="22">
        <f>IF(ISNUMBER(VLOOKUP($C124,'stpl port max capa'!$A$1:$Q$500,14,0)),VLOOKUP($C124,'stpl port max capa'!$A$1:$Q$500,14,0),0)</f>
        <v>0</v>
      </c>
      <c r="CB124" s="22">
        <f>IF(ISNUMBER(VLOOKUP($C124,'stpl port max capa'!$A$1:$Q$500,15,0)),VLOOKUP($C124,'stpl port max capa'!$A$1:$Q$500,15,0),0)</f>
        <v>0</v>
      </c>
      <c r="CC124" s="22">
        <f>IF(ISNUMBER(VLOOKUP($C124,'stpl port max capa'!$A$1:$Q$500,16,0)),VLOOKUP($C124,'stpl port max capa'!$A$1:$Q$500,16,0),0)</f>
        <v>0</v>
      </c>
      <c r="CD124" s="22">
        <f>IF(ISNUMBER(VLOOKUP($C124,'stpl port max capa'!$A$1:$Q$500,17,0)),VLOOKUP($C124,'stpl port max capa'!$A$1:$Q$500,17,0),0)</f>
        <v>0</v>
      </c>
    </row>
    <row r="125" spans="1:82" customFormat="1">
      <c r="A125">
        <v>126</v>
      </c>
      <c r="B125" t="s">
        <v>376</v>
      </c>
      <c r="C125" t="s">
        <v>377</v>
      </c>
      <c r="D125" s="15"/>
      <c r="E125" s="15">
        <f t="shared" si="20"/>
        <v>0</v>
      </c>
      <c r="F125" s="16" t="s">
        <v>2991</v>
      </c>
      <c r="G125" t="s">
        <v>972</v>
      </c>
      <c r="H125" t="s">
        <v>975</v>
      </c>
      <c r="I125" t="e">
        <v>#N/A</v>
      </c>
      <c r="J125" t="s">
        <v>378</v>
      </c>
      <c r="K125" s="1">
        <v>37.420317615126201</v>
      </c>
      <c r="L125" s="1">
        <v>122.636202639968</v>
      </c>
      <c r="M125" s="1" t="str">
        <f>VLOOKUP($F125,'[1]capi for highway network'!$D$1:$L$36,3,0)</f>
        <v>capi Shandong</v>
      </c>
      <c r="N125" s="1">
        <f>VLOOKUP($F125,'[1]capi for highway network'!$D$1:$L$36,7,0)</f>
        <v>36.651200000000003</v>
      </c>
      <c r="O125" s="1">
        <f>VLOOKUP($F125,'[1]capi for highway network'!$D$1:$L$36,8,0)</f>
        <v>117.12009500000001</v>
      </c>
      <c r="P125" s="13">
        <f t="shared" si="21"/>
        <v>0</v>
      </c>
      <c r="Q125" s="13">
        <f t="shared" si="22"/>
        <v>0</v>
      </c>
      <c r="R125" s="13">
        <f t="shared" si="23"/>
        <v>0</v>
      </c>
      <c r="S125" s="13">
        <f t="shared" si="24"/>
        <v>0</v>
      </c>
      <c r="T125" s="13">
        <f t="shared" si="25"/>
        <v>0</v>
      </c>
      <c r="U125" s="13">
        <f t="shared" si="26"/>
        <v>0.10036399999999999</v>
      </c>
      <c r="V125" s="13">
        <f t="shared" si="27"/>
        <v>0.10036399999999999</v>
      </c>
      <c r="W125" s="13">
        <f t="shared" si="28"/>
        <v>0.10036399999999999</v>
      </c>
      <c r="X125" s="13">
        <f t="shared" si="29"/>
        <v>0.10036399999999999</v>
      </c>
      <c r="Y125" s="13">
        <f t="shared" si="30"/>
        <v>0.10036399999999999</v>
      </c>
      <c r="Z125" s="13">
        <f t="shared" si="31"/>
        <v>0.10036399999999999</v>
      </c>
      <c r="AA125" s="13">
        <f t="shared" si="32"/>
        <v>0.10036399999999999</v>
      </c>
      <c r="AB125" s="13">
        <f t="shared" si="33"/>
        <v>0.10036399999999999</v>
      </c>
      <c r="AC125" s="13">
        <f t="shared" si="34"/>
        <v>0.10036399999999999</v>
      </c>
      <c r="AD125" s="13">
        <f t="shared" si="35"/>
        <v>0.10036399999999999</v>
      </c>
      <c r="AE125" s="13">
        <f t="shared" si="36"/>
        <v>0.10036399999999999</v>
      </c>
      <c r="AF125">
        <f t="shared" si="19"/>
        <v>1</v>
      </c>
      <c r="AI125" s="26">
        <f>IF(ISNUMBER(VLOOKUP($B125,'kpler max capa'!$A$1:$Q$263,2,0)),VLOOKUP($B125,'kpler max capa'!$A$1:$Q$263,2,0),0)</f>
        <v>0</v>
      </c>
      <c r="AJ125" s="26">
        <f>IF(ISNUMBER(VLOOKUP($B125,'kpler max capa'!$A$1:$Q$263,3,0)),VLOOKUP($B125,'kpler max capa'!$A$1:$Q$263,3,0),0)</f>
        <v>0</v>
      </c>
      <c r="AK125" s="26">
        <f>IF(ISNUMBER(VLOOKUP($B125,'kpler max capa'!$A$1:$Q$263,4,0)),VLOOKUP($B125,'kpler max capa'!$A$1:$Q$263,4,0),0)</f>
        <v>0</v>
      </c>
      <c r="AL125" s="26">
        <f>IF(ISNUMBER(VLOOKUP($B125,'kpler max capa'!$A$1:$Q$263,5,0)),VLOOKUP($B125,'kpler max capa'!$A$1:$Q$263,5,0),0)</f>
        <v>0</v>
      </c>
      <c r="AM125" s="26">
        <f>IF(ISNUMBER(VLOOKUP($B125,'kpler max capa'!$A$1:$Q$263,6,0)),VLOOKUP($B125,'kpler max capa'!$A$1:$Q$263,6,0),0)</f>
        <v>0</v>
      </c>
      <c r="AN125" s="26">
        <f>IF(ISNUMBER(VLOOKUP($B125,'kpler max capa'!$A$1:$Q$263,7,0)),VLOOKUP($B125,'kpler max capa'!$A$1:$Q$263,7,0),0)</f>
        <v>0.10036399999999999</v>
      </c>
      <c r="AO125" s="26">
        <f>IF(ISNUMBER(VLOOKUP($B125,'kpler max capa'!$A$1:$Q$263,8,0)),VLOOKUP($B125,'kpler max capa'!$A$1:$Q$263,8,0),0)</f>
        <v>0.10036399999999999</v>
      </c>
      <c r="AP125" s="26">
        <f>IF(ISNUMBER(VLOOKUP($B125,'kpler max capa'!$A$1:$Q$263,8,0)),VLOOKUP($B125,'kpler max capa'!$A$1:$Q$263,9,0),0)</f>
        <v>0.10036399999999999</v>
      </c>
      <c r="AQ125" s="26">
        <f>IF(ISNUMBER(VLOOKUP($B125,'kpler max capa'!$A$1:$Q$263,8,0)),VLOOKUP($B125,'kpler max capa'!$A$1:$Q$263,10,0),0)</f>
        <v>0.10036399999999999</v>
      </c>
      <c r="AR125" s="26">
        <f>IF(ISNUMBER(VLOOKUP($B125,'kpler max capa'!$A$1:$Q$263,8,0)),VLOOKUP($B125,'kpler max capa'!$A$1:$Q$263,11,0),0)</f>
        <v>0.10036399999999999</v>
      </c>
      <c r="AS125" s="26">
        <f>IF(ISNUMBER(VLOOKUP($B125,'kpler max capa'!$A$1:$Q$263,9,0)),VLOOKUP($B125,'kpler max capa'!$A$1:$Q$263,12,0),0)</f>
        <v>0.10036399999999999</v>
      </c>
      <c r="AT125" s="26">
        <f>IF(ISNUMBER(VLOOKUP($B125,'kpler max capa'!$A$1:$Q$263,9,0)),VLOOKUP($B125,'kpler max capa'!$A$1:$Q$263,13,0),0)</f>
        <v>0.10036399999999999</v>
      </c>
      <c r="AU125" s="26">
        <f>IF(ISNUMBER(VLOOKUP($B125,'kpler max capa'!$A$1:$Q$263,9,0)),VLOOKUP($B125,'kpler max capa'!$A$1:$Q$263,14,0),0)</f>
        <v>0.10036399999999999</v>
      </c>
      <c r="AV125" s="26">
        <f>IF(ISNUMBER(VLOOKUP($B125,'kpler max capa'!$A$1:$Q$263,9,0)),VLOOKUP($B125,'kpler max capa'!$A$1:$Q$263,15,0),0)</f>
        <v>0.10036399999999999</v>
      </c>
      <c r="AW125" s="26">
        <f>IF(ISNUMBER(VLOOKUP($B125,'kpler max capa'!$A$1:$Q$263,9,0)),VLOOKUP($B125,'kpler max capa'!$A$1:$Q$263,16,0),0)</f>
        <v>0.10036399999999999</v>
      </c>
      <c r="AX125" s="26">
        <f>IF(ISNUMBER(VLOOKUP($B125,'kpler max capa'!$A$1:$Q$263,10,0)),VLOOKUP($B125,'kpler max capa'!$A$1:$Q$263,17,0),0)</f>
        <v>0.10036399999999999</v>
      </c>
      <c r="AY125" s="24">
        <f>IF(ISNUMBER(VLOOKUP($C125,'pp port max capa'!$A$1:$Q$500,2,0)),VLOOKUP($C125,'pp port max capa'!$A$1:$Q$500,2,0),0)</f>
        <v>0</v>
      </c>
      <c r="AZ125" s="24">
        <f>IF(ISNUMBER(VLOOKUP($C125,'pp port max capa'!$A$1:$Q$500,3,0)),VLOOKUP($C125,'pp port max capa'!$A$1:$Q$500,3,0),0)</f>
        <v>0</v>
      </c>
      <c r="BA125" s="24">
        <f>IF(ISNUMBER(VLOOKUP($C125,'pp port max capa'!$A$1:$Q$500,4,0)),VLOOKUP($C125,'pp port max capa'!$A$1:$Q$500,4,0),0)</f>
        <v>0</v>
      </c>
      <c r="BB125" s="24">
        <f>IF(ISNUMBER(VLOOKUP($C125,'pp port max capa'!$A$1:$Q$500,5,0)),VLOOKUP($C125,'pp port max capa'!$A$1:$Q$500,5,0),0)</f>
        <v>0</v>
      </c>
      <c r="BC125" s="24">
        <f>IF(ISNUMBER(VLOOKUP($C125,'pp port max capa'!$A$1:$Q$500,6,0)),VLOOKUP($C125,'pp port max capa'!$A$1:$Q$500,6,0),0)</f>
        <v>0</v>
      </c>
      <c r="BD125" s="24">
        <f>IF(ISNUMBER(VLOOKUP($C125,'pp port max capa'!$A$1:$Q$500,7,0)),VLOOKUP($C125,'pp port max capa'!$A$1:$Q$500,7,0),0)</f>
        <v>0</v>
      </c>
      <c r="BE125" s="24">
        <f>IF(ISNUMBER(VLOOKUP($C125,'pp port max capa'!$A$1:$Q$500,8,0)),VLOOKUP($C125,'pp port max capa'!$A$1:$Q$500,8,0),0)</f>
        <v>0</v>
      </c>
      <c r="BF125" s="24">
        <f>IF(ISNUMBER(VLOOKUP($C125,'pp port max capa'!$A$1:$Q$500,9,0)),VLOOKUP($C125,'pp port max capa'!$A$1:$Q$500,9,0),0)</f>
        <v>0</v>
      </c>
      <c r="BG125" s="24">
        <f>IF(ISNUMBER(VLOOKUP($C125,'pp port max capa'!$A$1:$Q$500,10,0)),VLOOKUP($C125,'pp port max capa'!$A$1:$Q$500,10,0),0)</f>
        <v>0</v>
      </c>
      <c r="BH125" s="24">
        <f>IF(ISNUMBER(VLOOKUP($C125,'pp port max capa'!$A$1:$Q$500,11,0)),VLOOKUP($C125,'pp port max capa'!$A$1:$Q$500,11,0),0)</f>
        <v>0</v>
      </c>
      <c r="BI125" s="24">
        <f>IF(ISNUMBER(VLOOKUP($C125,'pp port max capa'!$A$1:$Q$500,12,0)),VLOOKUP($C125,'pp port max capa'!$A$1:$Q$500,12,0),0)</f>
        <v>0</v>
      </c>
      <c r="BJ125" s="24">
        <f>IF(ISNUMBER(VLOOKUP($C125,'pp port max capa'!$A$1:$Q$500,13,0)),VLOOKUP($C125,'pp port max capa'!$A$1:$Q$500,13,0),0)</f>
        <v>0</v>
      </c>
      <c r="BK125" s="24">
        <f>IF(ISNUMBER(VLOOKUP($C125,'pp port max capa'!$A$1:$Q$500,14,0)),VLOOKUP($C125,'pp port max capa'!$A$1:$Q$500,14,0),0)</f>
        <v>0</v>
      </c>
      <c r="BL125" s="24">
        <f>IF(ISNUMBER(VLOOKUP($C125,'pp port max capa'!$A$1:$Q$500,15,0)),VLOOKUP($C125,'pp port max capa'!$A$1:$Q$500,15,0),0)</f>
        <v>0</v>
      </c>
      <c r="BM125" s="24">
        <f>IF(ISNUMBER(VLOOKUP($C125,'pp port max capa'!$A$1:$Q$500,16,0)),VLOOKUP($C125,'pp port max capa'!$A$1:$Q$500,16,0),0)</f>
        <v>0</v>
      </c>
      <c r="BN125" s="24">
        <f>IF(ISNUMBER(VLOOKUP($C125,'pp port max capa'!$A$1:$Q$500,17,0)),VLOOKUP($C125,'pp port max capa'!$A$1:$Q$500,17,0),0)</f>
        <v>0</v>
      </c>
      <c r="BO125" s="22">
        <f>IF(ISNUMBER(VLOOKUP($C125,'stpl port max capa'!$A$1:$Q$500,2,0)),VLOOKUP($C125,'stpl port max capa'!$A$1:$Q$500,2,0),0)</f>
        <v>0</v>
      </c>
      <c r="BP125" s="22">
        <f>IF(ISNUMBER(VLOOKUP($C125,'stpl port max capa'!$A$1:$Q$500,3,0)),VLOOKUP($C125,'stpl port max capa'!$A$1:$Q$500,3,0),0)</f>
        <v>0</v>
      </c>
      <c r="BQ125" s="22">
        <f>IF(ISNUMBER(VLOOKUP($C125,'stpl port max capa'!$A$1:$Q$500,4,0)),VLOOKUP($C125,'stpl port max capa'!$A$1:$Q$500,4,0),0)</f>
        <v>0</v>
      </c>
      <c r="BR125" s="22">
        <f>IF(ISNUMBER(VLOOKUP($C125,'stpl port max capa'!$A$1:$Q$500,5,0)),VLOOKUP($C125,'stpl port max capa'!$A$1:$Q$500,5,0),0)</f>
        <v>0</v>
      </c>
      <c r="BS125" s="22">
        <f>IF(ISNUMBER(VLOOKUP($C125,'stpl port max capa'!$A$1:$Q$500,6,0)),VLOOKUP($C125,'stpl port max capa'!$A$1:$Q$500,6,0),0)</f>
        <v>0</v>
      </c>
      <c r="BT125" s="22">
        <f>IF(ISNUMBER(VLOOKUP($C125,'stpl port max capa'!$A$1:$Q$500,7,0)),VLOOKUP($C125,'stpl port max capa'!$A$1:$Q$500,7,0),0)</f>
        <v>0</v>
      </c>
      <c r="BU125" s="22">
        <f>IF(ISNUMBER(VLOOKUP($C125,'stpl port max capa'!$A$1:$Q$500,8,0)),VLOOKUP($C125,'stpl port max capa'!$A$1:$Q$500,8,0),0)</f>
        <v>0</v>
      </c>
      <c r="BV125" s="22">
        <f>IF(ISNUMBER(VLOOKUP($C125,'stpl port max capa'!$A$1:$Q$500,9,0)),VLOOKUP($C125,'stpl port max capa'!$A$1:$Q$500,9,0),0)</f>
        <v>0</v>
      </c>
      <c r="BW125" s="22">
        <f>IF(ISNUMBER(VLOOKUP($C125,'stpl port max capa'!$A$1:$Q$500,10,0)),VLOOKUP($C125,'stpl port max capa'!$A$1:$Q$500,10,0),0)</f>
        <v>0</v>
      </c>
      <c r="BX125" s="22">
        <f>IF(ISNUMBER(VLOOKUP($C125,'stpl port max capa'!$A$1:$Q$500,11,0)),VLOOKUP($C125,'stpl port max capa'!$A$1:$Q$500,11,0),0)</f>
        <v>0</v>
      </c>
      <c r="BY125" s="22">
        <f>IF(ISNUMBER(VLOOKUP($C125,'stpl port max capa'!$A$1:$Q$500,12,0)),VLOOKUP($C125,'stpl port max capa'!$A$1:$Q$500,12,0),0)</f>
        <v>0</v>
      </c>
      <c r="BZ125" s="22">
        <f>IF(ISNUMBER(VLOOKUP($C125,'stpl port max capa'!$A$1:$Q$500,13,0)),VLOOKUP($C125,'stpl port max capa'!$A$1:$Q$500,13,0),0)</f>
        <v>0</v>
      </c>
      <c r="CA125" s="22">
        <f>IF(ISNUMBER(VLOOKUP($C125,'stpl port max capa'!$A$1:$Q$500,14,0)),VLOOKUP($C125,'stpl port max capa'!$A$1:$Q$500,14,0),0)</f>
        <v>0</v>
      </c>
      <c r="CB125" s="22">
        <f>IF(ISNUMBER(VLOOKUP($C125,'stpl port max capa'!$A$1:$Q$500,15,0)),VLOOKUP($C125,'stpl port max capa'!$A$1:$Q$500,15,0),0)</f>
        <v>0</v>
      </c>
      <c r="CC125" s="22">
        <f>IF(ISNUMBER(VLOOKUP($C125,'stpl port max capa'!$A$1:$Q$500,16,0)),VLOOKUP($C125,'stpl port max capa'!$A$1:$Q$500,16,0),0)</f>
        <v>0</v>
      </c>
      <c r="CD125" s="22">
        <f>IF(ISNUMBER(VLOOKUP($C125,'stpl port max capa'!$A$1:$Q$500,17,0)),VLOOKUP($C125,'stpl port max capa'!$A$1:$Q$500,17,0),0)</f>
        <v>0</v>
      </c>
    </row>
    <row r="126" spans="1:82" customFormat="1">
      <c r="A126">
        <v>127</v>
      </c>
      <c r="B126" t="s">
        <v>379</v>
      </c>
      <c r="C126" t="s">
        <v>380</v>
      </c>
      <c r="D126" s="15" t="s">
        <v>1253</v>
      </c>
      <c r="E126" s="15">
        <f t="shared" si="20"/>
        <v>1</v>
      </c>
      <c r="F126" s="16" t="s">
        <v>2972</v>
      </c>
      <c r="G126" t="s">
        <v>972</v>
      </c>
      <c r="H126" t="s">
        <v>975</v>
      </c>
      <c r="I126" t="s">
        <v>2943</v>
      </c>
      <c r="J126" t="s">
        <v>381</v>
      </c>
      <c r="K126" s="1">
        <v>22.828250697401401</v>
      </c>
      <c r="L126" s="1">
        <v>115.990349621588</v>
      </c>
      <c r="M126" s="1" t="str">
        <f>VLOOKUP($F126,'[1]capi for highway network'!$D$1:$L$36,3,0)</f>
        <v>capi Guangdong</v>
      </c>
      <c r="N126" s="1">
        <f>VLOOKUP($F126,'[1]capi for highway network'!$D$1:$L$36,7,0)</f>
        <v>23.129110000000001</v>
      </c>
      <c r="O126" s="1">
        <f>VLOOKUP($F126,'[1]capi for highway network'!$D$1:$L$36,8,0)</f>
        <v>113.264385</v>
      </c>
      <c r="P126" s="13">
        <f t="shared" si="21"/>
        <v>0</v>
      </c>
      <c r="Q126" s="13">
        <f t="shared" si="22"/>
        <v>0</v>
      </c>
      <c r="R126" s="13">
        <f t="shared" si="23"/>
        <v>0</v>
      </c>
      <c r="S126" s="13">
        <f t="shared" si="24"/>
        <v>0.94599599999999995</v>
      </c>
      <c r="T126" s="13">
        <f t="shared" si="25"/>
        <v>3.8817768315412184</v>
      </c>
      <c r="U126" s="13">
        <f t="shared" si="26"/>
        <v>7.7635536630824369</v>
      </c>
      <c r="V126" s="13">
        <f t="shared" si="27"/>
        <v>7.7635536630824369</v>
      </c>
      <c r="W126" s="13">
        <f t="shared" si="28"/>
        <v>7.7635536630824369</v>
      </c>
      <c r="X126" s="13">
        <f t="shared" si="29"/>
        <v>7.7635536630824369</v>
      </c>
      <c r="Y126" s="13">
        <f t="shared" si="30"/>
        <v>7.7635536630824369</v>
      </c>
      <c r="Z126" s="13">
        <f t="shared" si="31"/>
        <v>7.7635536630824369</v>
      </c>
      <c r="AA126" s="13">
        <f t="shared" si="32"/>
        <v>7.7635536630824369</v>
      </c>
      <c r="AB126" s="13">
        <f t="shared" si="33"/>
        <v>7.7635536630824369</v>
      </c>
      <c r="AC126" s="13">
        <f t="shared" si="34"/>
        <v>7.7635536630824369</v>
      </c>
      <c r="AD126" s="13">
        <f t="shared" si="35"/>
        <v>7.7635536630824369</v>
      </c>
      <c r="AE126" s="13">
        <f t="shared" si="36"/>
        <v>7.7635536630824369</v>
      </c>
      <c r="AF126">
        <f t="shared" si="19"/>
        <v>1</v>
      </c>
      <c r="AI126" s="26">
        <f>IF(ISNUMBER(VLOOKUP($B126,'kpler max capa'!$A$1:$Q$263,2,0)),VLOOKUP($B126,'kpler max capa'!$A$1:$Q$263,2,0),0)</f>
        <v>0</v>
      </c>
      <c r="AJ126" s="26">
        <f>IF(ISNUMBER(VLOOKUP($B126,'kpler max capa'!$A$1:$Q$263,3,0)),VLOOKUP($B126,'kpler max capa'!$A$1:$Q$263,3,0),0)</f>
        <v>0</v>
      </c>
      <c r="AK126" s="26">
        <f>IF(ISNUMBER(VLOOKUP($B126,'kpler max capa'!$A$1:$Q$263,4,0)),VLOOKUP($B126,'kpler max capa'!$A$1:$Q$263,4,0),0)</f>
        <v>0</v>
      </c>
      <c r="AL126" s="26">
        <f>IF(ISNUMBER(VLOOKUP($B126,'kpler max capa'!$A$1:$Q$263,5,0)),VLOOKUP($B126,'kpler max capa'!$A$1:$Q$263,5,0),0)</f>
        <v>0.94599599999999995</v>
      </c>
      <c r="AM126" s="26">
        <f>IF(ISNUMBER(VLOOKUP($B126,'kpler max capa'!$A$1:$Q$263,6,0)),VLOOKUP($B126,'kpler max capa'!$A$1:$Q$263,6,0),0)</f>
        <v>1.4956719999999999</v>
      </c>
      <c r="AN126" s="26">
        <f>IF(ISNUMBER(VLOOKUP($B126,'kpler max capa'!$A$1:$Q$263,7,0)),VLOOKUP($B126,'kpler max capa'!$A$1:$Q$263,7,0),0)</f>
        <v>4.0660400000000001</v>
      </c>
      <c r="AO126" s="26">
        <f>IF(ISNUMBER(VLOOKUP($B126,'kpler max capa'!$A$1:$Q$263,8,0)),VLOOKUP($B126,'kpler max capa'!$A$1:$Q$263,8,0),0)</f>
        <v>4.0660400000000001</v>
      </c>
      <c r="AP126" s="26">
        <f>IF(ISNUMBER(VLOOKUP($B126,'kpler max capa'!$A$1:$Q$263,8,0)),VLOOKUP($B126,'kpler max capa'!$A$1:$Q$263,9,0),0)</f>
        <v>4.0660400000000001</v>
      </c>
      <c r="AQ126" s="26">
        <f>IF(ISNUMBER(VLOOKUP($B126,'kpler max capa'!$A$1:$Q$263,8,0)),VLOOKUP($B126,'kpler max capa'!$A$1:$Q$263,10,0),0)</f>
        <v>4.0660400000000001</v>
      </c>
      <c r="AR126" s="26">
        <f>IF(ISNUMBER(VLOOKUP($B126,'kpler max capa'!$A$1:$Q$263,8,0)),VLOOKUP($B126,'kpler max capa'!$A$1:$Q$263,11,0),0)</f>
        <v>4.0660400000000001</v>
      </c>
      <c r="AS126" s="26">
        <f>IF(ISNUMBER(VLOOKUP($B126,'kpler max capa'!$A$1:$Q$263,9,0)),VLOOKUP($B126,'kpler max capa'!$A$1:$Q$263,12,0),0)</f>
        <v>4.0660400000000001</v>
      </c>
      <c r="AT126" s="26">
        <f>IF(ISNUMBER(VLOOKUP($B126,'kpler max capa'!$A$1:$Q$263,9,0)),VLOOKUP($B126,'kpler max capa'!$A$1:$Q$263,13,0),0)</f>
        <v>4.0660400000000001</v>
      </c>
      <c r="AU126" s="26">
        <f>IF(ISNUMBER(VLOOKUP($B126,'kpler max capa'!$A$1:$Q$263,9,0)),VLOOKUP($B126,'kpler max capa'!$A$1:$Q$263,14,0),0)</f>
        <v>4.0660400000000001</v>
      </c>
      <c r="AV126" s="26">
        <f>IF(ISNUMBER(VLOOKUP($B126,'kpler max capa'!$A$1:$Q$263,9,0)),VLOOKUP($B126,'kpler max capa'!$A$1:$Q$263,15,0),0)</f>
        <v>4.0660400000000001</v>
      </c>
      <c r="AW126" s="26">
        <f>IF(ISNUMBER(VLOOKUP($B126,'kpler max capa'!$A$1:$Q$263,9,0)),VLOOKUP($B126,'kpler max capa'!$A$1:$Q$263,16,0),0)</f>
        <v>4.0660400000000001</v>
      </c>
      <c r="AX126" s="26">
        <f>IF(ISNUMBER(VLOOKUP($B126,'kpler max capa'!$A$1:$Q$263,10,0)),VLOOKUP($B126,'kpler max capa'!$A$1:$Q$263,17,0),0)</f>
        <v>4.0660400000000001</v>
      </c>
      <c r="AY126" s="24">
        <f>IF(ISNUMBER(VLOOKUP($C126,'pp port max capa'!$A$1:$Q$500,2,0)),VLOOKUP($C126,'pp port max capa'!$A$1:$Q$500,2,0),0)</f>
        <v>0</v>
      </c>
      <c r="AZ126" s="24">
        <f>IF(ISNUMBER(VLOOKUP($C126,'pp port max capa'!$A$1:$Q$500,3,0)),VLOOKUP($C126,'pp port max capa'!$A$1:$Q$500,3,0),0)</f>
        <v>0</v>
      </c>
      <c r="BA126" s="24">
        <f>IF(ISNUMBER(VLOOKUP($C126,'pp port max capa'!$A$1:$Q$500,4,0)),VLOOKUP($C126,'pp port max capa'!$A$1:$Q$500,4,0),0)</f>
        <v>0</v>
      </c>
      <c r="BB126" s="24">
        <f>IF(ISNUMBER(VLOOKUP($C126,'pp port max capa'!$A$1:$Q$500,5,0)),VLOOKUP($C126,'pp port max capa'!$A$1:$Q$500,5,0),0)</f>
        <v>0</v>
      </c>
      <c r="BC126" s="24">
        <f>IF(ISNUMBER(VLOOKUP($C126,'pp port max capa'!$A$1:$Q$500,6,0)),VLOOKUP($C126,'pp port max capa'!$A$1:$Q$500,6,0),0)</f>
        <v>3.8817768315412184</v>
      </c>
      <c r="BD126" s="24">
        <f>IF(ISNUMBER(VLOOKUP($C126,'pp port max capa'!$A$1:$Q$500,7,0)),VLOOKUP($C126,'pp port max capa'!$A$1:$Q$500,7,0),0)</f>
        <v>7.7635536630824369</v>
      </c>
      <c r="BE126" s="24">
        <f>IF(ISNUMBER(VLOOKUP($C126,'pp port max capa'!$A$1:$Q$500,8,0)),VLOOKUP($C126,'pp port max capa'!$A$1:$Q$500,8,0),0)</f>
        <v>7.7635536630824369</v>
      </c>
      <c r="BF126" s="24">
        <f>IF(ISNUMBER(VLOOKUP($C126,'pp port max capa'!$A$1:$Q$500,9,0)),VLOOKUP($C126,'pp port max capa'!$A$1:$Q$500,9,0),0)</f>
        <v>7.7635536630824369</v>
      </c>
      <c r="BG126" s="24">
        <f>IF(ISNUMBER(VLOOKUP($C126,'pp port max capa'!$A$1:$Q$500,10,0)),VLOOKUP($C126,'pp port max capa'!$A$1:$Q$500,10,0),0)</f>
        <v>7.7635536630824369</v>
      </c>
      <c r="BH126" s="24">
        <f>IF(ISNUMBER(VLOOKUP($C126,'pp port max capa'!$A$1:$Q$500,11,0)),VLOOKUP($C126,'pp port max capa'!$A$1:$Q$500,11,0),0)</f>
        <v>7.7635536630824369</v>
      </c>
      <c r="BI126" s="24">
        <f>IF(ISNUMBER(VLOOKUP($C126,'pp port max capa'!$A$1:$Q$500,12,0)),VLOOKUP($C126,'pp port max capa'!$A$1:$Q$500,12,0),0)</f>
        <v>7.7635536630824369</v>
      </c>
      <c r="BJ126" s="24">
        <f>IF(ISNUMBER(VLOOKUP($C126,'pp port max capa'!$A$1:$Q$500,13,0)),VLOOKUP($C126,'pp port max capa'!$A$1:$Q$500,13,0),0)</f>
        <v>7.7635536630824369</v>
      </c>
      <c r="BK126" s="24">
        <f>IF(ISNUMBER(VLOOKUP($C126,'pp port max capa'!$A$1:$Q$500,14,0)),VLOOKUP($C126,'pp port max capa'!$A$1:$Q$500,14,0),0)</f>
        <v>7.7635536630824369</v>
      </c>
      <c r="BL126" s="24">
        <f>IF(ISNUMBER(VLOOKUP($C126,'pp port max capa'!$A$1:$Q$500,15,0)),VLOOKUP($C126,'pp port max capa'!$A$1:$Q$500,15,0),0)</f>
        <v>7.7635536630824369</v>
      </c>
      <c r="BM126" s="24">
        <f>IF(ISNUMBER(VLOOKUP($C126,'pp port max capa'!$A$1:$Q$500,16,0)),VLOOKUP($C126,'pp port max capa'!$A$1:$Q$500,16,0),0)</f>
        <v>7.7635536630824369</v>
      </c>
      <c r="BN126" s="24">
        <f>IF(ISNUMBER(VLOOKUP($C126,'pp port max capa'!$A$1:$Q$500,17,0)),VLOOKUP($C126,'pp port max capa'!$A$1:$Q$500,17,0),0)</f>
        <v>7.7635536630824369</v>
      </c>
      <c r="BO126" s="22">
        <f>IF(ISNUMBER(VLOOKUP($C126,'stpl port max capa'!$A$1:$Q$500,2,0)),VLOOKUP($C126,'stpl port max capa'!$A$1:$Q$500,2,0),0)</f>
        <v>0</v>
      </c>
      <c r="BP126" s="22">
        <f>IF(ISNUMBER(VLOOKUP($C126,'stpl port max capa'!$A$1:$Q$500,3,0)),VLOOKUP($C126,'stpl port max capa'!$A$1:$Q$500,3,0),0)</f>
        <v>0</v>
      </c>
      <c r="BQ126" s="22">
        <f>IF(ISNUMBER(VLOOKUP($C126,'stpl port max capa'!$A$1:$Q$500,4,0)),VLOOKUP($C126,'stpl port max capa'!$A$1:$Q$500,4,0),0)</f>
        <v>0</v>
      </c>
      <c r="BR126" s="22">
        <f>IF(ISNUMBER(VLOOKUP($C126,'stpl port max capa'!$A$1:$Q$500,5,0)),VLOOKUP($C126,'stpl port max capa'!$A$1:$Q$500,5,0),0)</f>
        <v>0</v>
      </c>
      <c r="BS126" s="22">
        <f>IF(ISNUMBER(VLOOKUP($C126,'stpl port max capa'!$A$1:$Q$500,6,0)),VLOOKUP($C126,'stpl port max capa'!$A$1:$Q$500,6,0),0)</f>
        <v>0</v>
      </c>
      <c r="BT126" s="22">
        <f>IF(ISNUMBER(VLOOKUP($C126,'stpl port max capa'!$A$1:$Q$500,7,0)),VLOOKUP($C126,'stpl port max capa'!$A$1:$Q$500,7,0),0)</f>
        <v>0</v>
      </c>
      <c r="BU126" s="22">
        <f>IF(ISNUMBER(VLOOKUP($C126,'stpl port max capa'!$A$1:$Q$500,8,0)),VLOOKUP($C126,'stpl port max capa'!$A$1:$Q$500,8,0),0)</f>
        <v>0</v>
      </c>
      <c r="BV126" s="22">
        <f>IF(ISNUMBER(VLOOKUP($C126,'stpl port max capa'!$A$1:$Q$500,9,0)),VLOOKUP($C126,'stpl port max capa'!$A$1:$Q$500,9,0),0)</f>
        <v>0</v>
      </c>
      <c r="BW126" s="22">
        <f>IF(ISNUMBER(VLOOKUP($C126,'stpl port max capa'!$A$1:$Q$500,10,0)),VLOOKUP($C126,'stpl port max capa'!$A$1:$Q$500,10,0),0)</f>
        <v>0</v>
      </c>
      <c r="BX126" s="22">
        <f>IF(ISNUMBER(VLOOKUP($C126,'stpl port max capa'!$A$1:$Q$500,11,0)),VLOOKUP($C126,'stpl port max capa'!$A$1:$Q$500,11,0),0)</f>
        <v>0</v>
      </c>
      <c r="BY126" s="22">
        <f>IF(ISNUMBER(VLOOKUP($C126,'stpl port max capa'!$A$1:$Q$500,12,0)),VLOOKUP($C126,'stpl port max capa'!$A$1:$Q$500,12,0),0)</f>
        <v>0</v>
      </c>
      <c r="BZ126" s="22">
        <f>IF(ISNUMBER(VLOOKUP($C126,'stpl port max capa'!$A$1:$Q$500,13,0)),VLOOKUP($C126,'stpl port max capa'!$A$1:$Q$500,13,0),0)</f>
        <v>0</v>
      </c>
      <c r="CA126" s="22">
        <f>IF(ISNUMBER(VLOOKUP($C126,'stpl port max capa'!$A$1:$Q$500,14,0)),VLOOKUP($C126,'stpl port max capa'!$A$1:$Q$500,14,0),0)</f>
        <v>0</v>
      </c>
      <c r="CB126" s="22">
        <f>IF(ISNUMBER(VLOOKUP($C126,'stpl port max capa'!$A$1:$Q$500,15,0)),VLOOKUP($C126,'stpl port max capa'!$A$1:$Q$500,15,0),0)</f>
        <v>0</v>
      </c>
      <c r="CC126" s="22">
        <f>IF(ISNUMBER(VLOOKUP($C126,'stpl port max capa'!$A$1:$Q$500,16,0)),VLOOKUP($C126,'stpl port max capa'!$A$1:$Q$500,16,0),0)</f>
        <v>0</v>
      </c>
      <c r="CD126" s="22">
        <f>IF(ISNUMBER(VLOOKUP($C126,'stpl port max capa'!$A$1:$Q$500,17,0)),VLOOKUP($C126,'stpl port max capa'!$A$1:$Q$500,17,0),0)</f>
        <v>0</v>
      </c>
    </row>
    <row r="127" spans="1:82" customFormat="1">
      <c r="A127">
        <v>128</v>
      </c>
      <c r="B127" t="s">
        <v>382</v>
      </c>
      <c r="C127" t="s">
        <v>383</v>
      </c>
      <c r="D127" s="15"/>
      <c r="E127" s="15">
        <f t="shared" si="20"/>
        <v>0</v>
      </c>
      <c r="F127" s="16" t="s">
        <v>2993</v>
      </c>
      <c r="G127" t="s">
        <v>972</v>
      </c>
      <c r="H127" t="s">
        <v>975</v>
      </c>
      <c r="I127" t="e">
        <v>#N/A</v>
      </c>
      <c r="J127" t="s">
        <v>384</v>
      </c>
      <c r="K127" s="1">
        <v>31.493634401822401</v>
      </c>
      <c r="L127" s="1">
        <v>121.371353517142</v>
      </c>
      <c r="M127" s="1" t="str">
        <f>VLOOKUP($F127,'[1]capi for highway network'!$D$1:$L$36,3,0)</f>
        <v>capi Shanghai</v>
      </c>
      <c r="N127" s="1">
        <f>VLOOKUP($F127,'[1]capi for highway network'!$D$1:$L$36,7,0)</f>
        <v>31.230416000000002</v>
      </c>
      <c r="O127" s="1">
        <f>VLOOKUP($F127,'[1]capi for highway network'!$D$1:$L$36,8,0)</f>
        <v>121.47370100000001</v>
      </c>
      <c r="P127" s="13">
        <f t="shared" si="21"/>
        <v>3.5707999999999997E-2</v>
      </c>
      <c r="Q127" s="13">
        <f t="shared" si="22"/>
        <v>3.5707999999999997E-2</v>
      </c>
      <c r="R127" s="13">
        <f t="shared" si="23"/>
        <v>3.5707999999999997E-2</v>
      </c>
      <c r="S127" s="13">
        <f t="shared" si="24"/>
        <v>9.3979999999999994E-2</v>
      </c>
      <c r="T127" s="13">
        <f t="shared" si="25"/>
        <v>0.15113599999999999</v>
      </c>
      <c r="U127" s="13">
        <f t="shared" si="26"/>
        <v>0.61846000000000001</v>
      </c>
      <c r="V127" s="13">
        <f t="shared" si="27"/>
        <v>0.61846000000000001</v>
      </c>
      <c r="W127" s="13">
        <f t="shared" si="28"/>
        <v>0.61846000000000001</v>
      </c>
      <c r="X127" s="13">
        <f t="shared" si="29"/>
        <v>0.61846000000000001</v>
      </c>
      <c r="Y127" s="13">
        <f t="shared" si="30"/>
        <v>0.61846000000000001</v>
      </c>
      <c r="Z127" s="13">
        <f t="shared" si="31"/>
        <v>0.61846000000000001</v>
      </c>
      <c r="AA127" s="13">
        <f t="shared" si="32"/>
        <v>0.61846000000000001</v>
      </c>
      <c r="AB127" s="13">
        <f t="shared" si="33"/>
        <v>0.61846000000000001</v>
      </c>
      <c r="AC127" s="13">
        <f t="shared" si="34"/>
        <v>0.61846000000000001</v>
      </c>
      <c r="AD127" s="13">
        <f t="shared" si="35"/>
        <v>0.61846000000000001</v>
      </c>
      <c r="AE127" s="13">
        <f t="shared" si="36"/>
        <v>0.61846000000000001</v>
      </c>
      <c r="AF127">
        <f t="shared" si="19"/>
        <v>1</v>
      </c>
      <c r="AI127" s="26">
        <f>IF(ISNUMBER(VLOOKUP($B127,'kpler max capa'!$A$1:$Q$263,2,0)),VLOOKUP($B127,'kpler max capa'!$A$1:$Q$263,2,0),0)</f>
        <v>3.5707999999999997E-2</v>
      </c>
      <c r="AJ127" s="26">
        <f>IF(ISNUMBER(VLOOKUP($B127,'kpler max capa'!$A$1:$Q$263,3,0)),VLOOKUP($B127,'kpler max capa'!$A$1:$Q$263,3,0),0)</f>
        <v>3.5707999999999997E-2</v>
      </c>
      <c r="AK127" s="26">
        <f>IF(ISNUMBER(VLOOKUP($B127,'kpler max capa'!$A$1:$Q$263,4,0)),VLOOKUP($B127,'kpler max capa'!$A$1:$Q$263,4,0),0)</f>
        <v>3.5707999999999997E-2</v>
      </c>
      <c r="AL127" s="26">
        <f>IF(ISNUMBER(VLOOKUP($B127,'kpler max capa'!$A$1:$Q$263,5,0)),VLOOKUP($B127,'kpler max capa'!$A$1:$Q$263,5,0),0)</f>
        <v>9.3979999999999994E-2</v>
      </c>
      <c r="AM127" s="26">
        <f>IF(ISNUMBER(VLOOKUP($B127,'kpler max capa'!$A$1:$Q$263,6,0)),VLOOKUP($B127,'kpler max capa'!$A$1:$Q$263,6,0),0)</f>
        <v>0.15113599999999999</v>
      </c>
      <c r="AN127" s="26">
        <f>IF(ISNUMBER(VLOOKUP($B127,'kpler max capa'!$A$1:$Q$263,7,0)),VLOOKUP($B127,'kpler max capa'!$A$1:$Q$263,7,0),0)</f>
        <v>0.61846000000000001</v>
      </c>
      <c r="AO127" s="26">
        <f>IF(ISNUMBER(VLOOKUP($B127,'kpler max capa'!$A$1:$Q$263,8,0)),VLOOKUP($B127,'kpler max capa'!$A$1:$Q$263,8,0),0)</f>
        <v>0.61846000000000001</v>
      </c>
      <c r="AP127" s="26">
        <f>IF(ISNUMBER(VLOOKUP($B127,'kpler max capa'!$A$1:$Q$263,8,0)),VLOOKUP($B127,'kpler max capa'!$A$1:$Q$263,9,0),0)</f>
        <v>0.61846000000000001</v>
      </c>
      <c r="AQ127" s="26">
        <f>IF(ISNUMBER(VLOOKUP($B127,'kpler max capa'!$A$1:$Q$263,8,0)),VLOOKUP($B127,'kpler max capa'!$A$1:$Q$263,10,0),0)</f>
        <v>0.61846000000000001</v>
      </c>
      <c r="AR127" s="26">
        <f>IF(ISNUMBER(VLOOKUP($B127,'kpler max capa'!$A$1:$Q$263,8,0)),VLOOKUP($B127,'kpler max capa'!$A$1:$Q$263,11,0),0)</f>
        <v>0.61846000000000001</v>
      </c>
      <c r="AS127" s="26">
        <f>IF(ISNUMBER(VLOOKUP($B127,'kpler max capa'!$A$1:$Q$263,9,0)),VLOOKUP($B127,'kpler max capa'!$A$1:$Q$263,12,0),0)</f>
        <v>0.61846000000000001</v>
      </c>
      <c r="AT127" s="26">
        <f>IF(ISNUMBER(VLOOKUP($B127,'kpler max capa'!$A$1:$Q$263,9,0)),VLOOKUP($B127,'kpler max capa'!$A$1:$Q$263,13,0),0)</f>
        <v>0.61846000000000001</v>
      </c>
      <c r="AU127" s="26">
        <f>IF(ISNUMBER(VLOOKUP($B127,'kpler max capa'!$A$1:$Q$263,9,0)),VLOOKUP($B127,'kpler max capa'!$A$1:$Q$263,14,0),0)</f>
        <v>0.61846000000000001</v>
      </c>
      <c r="AV127" s="26">
        <f>IF(ISNUMBER(VLOOKUP($B127,'kpler max capa'!$A$1:$Q$263,9,0)),VLOOKUP($B127,'kpler max capa'!$A$1:$Q$263,15,0),0)</f>
        <v>0.61846000000000001</v>
      </c>
      <c r="AW127" s="26">
        <f>IF(ISNUMBER(VLOOKUP($B127,'kpler max capa'!$A$1:$Q$263,9,0)),VLOOKUP($B127,'kpler max capa'!$A$1:$Q$263,16,0),0)</f>
        <v>0.61846000000000001</v>
      </c>
      <c r="AX127" s="26">
        <f>IF(ISNUMBER(VLOOKUP($B127,'kpler max capa'!$A$1:$Q$263,10,0)),VLOOKUP($B127,'kpler max capa'!$A$1:$Q$263,17,0),0)</f>
        <v>0.61846000000000001</v>
      </c>
      <c r="AY127" s="24">
        <f>IF(ISNUMBER(VLOOKUP($C127,'pp port max capa'!$A$1:$Q$500,2,0)),VLOOKUP($C127,'pp port max capa'!$A$1:$Q$500,2,0),0)</f>
        <v>0</v>
      </c>
      <c r="AZ127" s="24">
        <f>IF(ISNUMBER(VLOOKUP($C127,'pp port max capa'!$A$1:$Q$500,3,0)),VLOOKUP($C127,'pp port max capa'!$A$1:$Q$500,3,0),0)</f>
        <v>0</v>
      </c>
      <c r="BA127" s="24">
        <f>IF(ISNUMBER(VLOOKUP($C127,'pp port max capa'!$A$1:$Q$500,4,0)),VLOOKUP($C127,'pp port max capa'!$A$1:$Q$500,4,0),0)</f>
        <v>0</v>
      </c>
      <c r="BB127" s="24">
        <f>IF(ISNUMBER(VLOOKUP($C127,'pp port max capa'!$A$1:$Q$500,5,0)),VLOOKUP($C127,'pp port max capa'!$A$1:$Q$500,5,0),0)</f>
        <v>0</v>
      </c>
      <c r="BC127" s="24">
        <f>IF(ISNUMBER(VLOOKUP($C127,'pp port max capa'!$A$1:$Q$500,6,0)),VLOOKUP($C127,'pp port max capa'!$A$1:$Q$500,6,0),0)</f>
        <v>0</v>
      </c>
      <c r="BD127" s="24">
        <f>IF(ISNUMBER(VLOOKUP($C127,'pp port max capa'!$A$1:$Q$500,7,0)),VLOOKUP($C127,'pp port max capa'!$A$1:$Q$500,7,0),0)</f>
        <v>0</v>
      </c>
      <c r="BE127" s="24">
        <f>IF(ISNUMBER(VLOOKUP($C127,'pp port max capa'!$A$1:$Q$500,8,0)),VLOOKUP($C127,'pp port max capa'!$A$1:$Q$500,8,0),0)</f>
        <v>0</v>
      </c>
      <c r="BF127" s="24">
        <f>IF(ISNUMBER(VLOOKUP($C127,'pp port max capa'!$A$1:$Q$500,9,0)),VLOOKUP($C127,'pp port max capa'!$A$1:$Q$500,9,0),0)</f>
        <v>0</v>
      </c>
      <c r="BG127" s="24">
        <f>IF(ISNUMBER(VLOOKUP($C127,'pp port max capa'!$A$1:$Q$500,10,0)),VLOOKUP($C127,'pp port max capa'!$A$1:$Q$500,10,0),0)</f>
        <v>0</v>
      </c>
      <c r="BH127" s="24">
        <f>IF(ISNUMBER(VLOOKUP($C127,'pp port max capa'!$A$1:$Q$500,11,0)),VLOOKUP($C127,'pp port max capa'!$A$1:$Q$500,11,0),0)</f>
        <v>0</v>
      </c>
      <c r="BI127" s="24">
        <f>IF(ISNUMBER(VLOOKUP($C127,'pp port max capa'!$A$1:$Q$500,12,0)),VLOOKUP($C127,'pp port max capa'!$A$1:$Q$500,12,0),0)</f>
        <v>0</v>
      </c>
      <c r="BJ127" s="24">
        <f>IF(ISNUMBER(VLOOKUP($C127,'pp port max capa'!$A$1:$Q$500,13,0)),VLOOKUP($C127,'pp port max capa'!$A$1:$Q$500,13,0),0)</f>
        <v>0</v>
      </c>
      <c r="BK127" s="24">
        <f>IF(ISNUMBER(VLOOKUP($C127,'pp port max capa'!$A$1:$Q$500,14,0)),VLOOKUP($C127,'pp port max capa'!$A$1:$Q$500,14,0),0)</f>
        <v>0</v>
      </c>
      <c r="BL127" s="24">
        <f>IF(ISNUMBER(VLOOKUP($C127,'pp port max capa'!$A$1:$Q$500,15,0)),VLOOKUP($C127,'pp port max capa'!$A$1:$Q$500,15,0),0)</f>
        <v>0</v>
      </c>
      <c r="BM127" s="24">
        <f>IF(ISNUMBER(VLOOKUP($C127,'pp port max capa'!$A$1:$Q$500,16,0)),VLOOKUP($C127,'pp port max capa'!$A$1:$Q$500,16,0),0)</f>
        <v>0</v>
      </c>
      <c r="BN127" s="24">
        <f>IF(ISNUMBER(VLOOKUP($C127,'pp port max capa'!$A$1:$Q$500,17,0)),VLOOKUP($C127,'pp port max capa'!$A$1:$Q$500,17,0),0)</f>
        <v>0</v>
      </c>
      <c r="BO127" s="22">
        <f>IF(ISNUMBER(VLOOKUP($C127,'stpl port max capa'!$A$1:$Q$500,2,0)),VLOOKUP($C127,'stpl port max capa'!$A$1:$Q$500,2,0),0)</f>
        <v>0</v>
      </c>
      <c r="BP127" s="22">
        <f>IF(ISNUMBER(VLOOKUP($C127,'stpl port max capa'!$A$1:$Q$500,3,0)),VLOOKUP($C127,'stpl port max capa'!$A$1:$Q$500,3,0),0)</f>
        <v>0</v>
      </c>
      <c r="BQ127" s="22">
        <f>IF(ISNUMBER(VLOOKUP($C127,'stpl port max capa'!$A$1:$Q$500,4,0)),VLOOKUP($C127,'stpl port max capa'!$A$1:$Q$500,4,0),0)</f>
        <v>0</v>
      </c>
      <c r="BR127" s="22">
        <f>IF(ISNUMBER(VLOOKUP($C127,'stpl port max capa'!$A$1:$Q$500,5,0)),VLOOKUP($C127,'stpl port max capa'!$A$1:$Q$500,5,0),0)</f>
        <v>0</v>
      </c>
      <c r="BS127" s="22">
        <f>IF(ISNUMBER(VLOOKUP($C127,'stpl port max capa'!$A$1:$Q$500,6,0)),VLOOKUP($C127,'stpl port max capa'!$A$1:$Q$500,6,0),0)</f>
        <v>0</v>
      </c>
      <c r="BT127" s="22">
        <f>IF(ISNUMBER(VLOOKUP($C127,'stpl port max capa'!$A$1:$Q$500,7,0)),VLOOKUP($C127,'stpl port max capa'!$A$1:$Q$500,7,0),0)</f>
        <v>0</v>
      </c>
      <c r="BU127" s="22">
        <f>IF(ISNUMBER(VLOOKUP($C127,'stpl port max capa'!$A$1:$Q$500,8,0)),VLOOKUP($C127,'stpl port max capa'!$A$1:$Q$500,8,0),0)</f>
        <v>0</v>
      </c>
      <c r="BV127" s="22">
        <f>IF(ISNUMBER(VLOOKUP($C127,'stpl port max capa'!$A$1:$Q$500,9,0)),VLOOKUP($C127,'stpl port max capa'!$A$1:$Q$500,9,0),0)</f>
        <v>0</v>
      </c>
      <c r="BW127" s="22">
        <f>IF(ISNUMBER(VLOOKUP($C127,'stpl port max capa'!$A$1:$Q$500,10,0)),VLOOKUP($C127,'stpl port max capa'!$A$1:$Q$500,10,0),0)</f>
        <v>0</v>
      </c>
      <c r="BX127" s="22">
        <f>IF(ISNUMBER(VLOOKUP($C127,'stpl port max capa'!$A$1:$Q$500,11,0)),VLOOKUP($C127,'stpl port max capa'!$A$1:$Q$500,11,0),0)</f>
        <v>0</v>
      </c>
      <c r="BY127" s="22">
        <f>IF(ISNUMBER(VLOOKUP($C127,'stpl port max capa'!$A$1:$Q$500,12,0)),VLOOKUP($C127,'stpl port max capa'!$A$1:$Q$500,12,0),0)</f>
        <v>0</v>
      </c>
      <c r="BZ127" s="22">
        <f>IF(ISNUMBER(VLOOKUP($C127,'stpl port max capa'!$A$1:$Q$500,13,0)),VLOOKUP($C127,'stpl port max capa'!$A$1:$Q$500,13,0),0)</f>
        <v>0</v>
      </c>
      <c r="CA127" s="22">
        <f>IF(ISNUMBER(VLOOKUP($C127,'stpl port max capa'!$A$1:$Q$500,14,0)),VLOOKUP($C127,'stpl port max capa'!$A$1:$Q$500,14,0),0)</f>
        <v>0</v>
      </c>
      <c r="CB127" s="22">
        <f>IF(ISNUMBER(VLOOKUP($C127,'stpl port max capa'!$A$1:$Q$500,15,0)),VLOOKUP($C127,'stpl port max capa'!$A$1:$Q$500,15,0),0)</f>
        <v>0</v>
      </c>
      <c r="CC127" s="22">
        <f>IF(ISNUMBER(VLOOKUP($C127,'stpl port max capa'!$A$1:$Q$500,16,0)),VLOOKUP($C127,'stpl port max capa'!$A$1:$Q$500,16,0),0)</f>
        <v>0</v>
      </c>
      <c r="CD127" s="22">
        <f>IF(ISNUMBER(VLOOKUP($C127,'stpl port max capa'!$A$1:$Q$500,17,0)),VLOOKUP($C127,'stpl port max capa'!$A$1:$Q$500,17,0),0)</f>
        <v>0</v>
      </c>
    </row>
    <row r="128" spans="1:82" customFormat="1">
      <c r="A128">
        <v>129</v>
      </c>
      <c r="B128" t="s">
        <v>385</v>
      </c>
      <c r="C128" t="s">
        <v>386</v>
      </c>
      <c r="D128" s="15" t="s">
        <v>1254</v>
      </c>
      <c r="E128" s="15">
        <f t="shared" si="20"/>
        <v>1</v>
      </c>
      <c r="F128" s="16" t="s">
        <v>2977</v>
      </c>
      <c r="G128" t="s">
        <v>972</v>
      </c>
      <c r="H128" t="s">
        <v>975</v>
      </c>
      <c r="I128" t="s">
        <v>2943</v>
      </c>
      <c r="J128" t="s">
        <v>387</v>
      </c>
      <c r="K128" s="1">
        <v>32.102680014739697</v>
      </c>
      <c r="L128" s="1">
        <v>121.588041198318</v>
      </c>
      <c r="M128" s="1" t="str">
        <f>VLOOKUP($F128,'[1]capi for highway network'!$D$1:$L$36,3,0)</f>
        <v>capi Jiangsu</v>
      </c>
      <c r="N128" s="1">
        <f>VLOOKUP($F128,'[1]capi for highway network'!$D$1:$L$36,7,0)</f>
        <v>32.060254999999998</v>
      </c>
      <c r="O128" s="1">
        <f>VLOOKUP($F128,'[1]capi for highway network'!$D$1:$L$36,8,0)</f>
        <v>118.79687699999999</v>
      </c>
      <c r="P128" s="13">
        <f t="shared" si="21"/>
        <v>11.272679918795697</v>
      </c>
      <c r="Q128" s="13">
        <f t="shared" si="22"/>
        <v>11.272679918795697</v>
      </c>
      <c r="R128" s="13">
        <f t="shared" si="23"/>
        <v>11.272679918795697</v>
      </c>
      <c r="S128" s="13">
        <f t="shared" si="24"/>
        <v>11.272679918795697</v>
      </c>
      <c r="T128" s="13">
        <f t="shared" si="25"/>
        <v>11.272679918795697</v>
      </c>
      <c r="U128" s="13">
        <f t="shared" si="26"/>
        <v>11.272679918795697</v>
      </c>
      <c r="V128" s="13">
        <f t="shared" si="27"/>
        <v>11.272679918795697</v>
      </c>
      <c r="W128" s="13">
        <f t="shared" si="28"/>
        <v>11.272679918795697</v>
      </c>
      <c r="X128" s="13">
        <f t="shared" si="29"/>
        <v>11.272679918795697</v>
      </c>
      <c r="Y128" s="13">
        <f t="shared" si="30"/>
        <v>11.272679918795697</v>
      </c>
      <c r="Z128" s="13">
        <f t="shared" si="31"/>
        <v>11.272679918795697</v>
      </c>
      <c r="AA128" s="13">
        <f t="shared" si="32"/>
        <v>11.272679918795697</v>
      </c>
      <c r="AB128" s="13">
        <f t="shared" si="33"/>
        <v>11.272679918795697</v>
      </c>
      <c r="AC128" s="13">
        <f t="shared" si="34"/>
        <v>11.272679918795697</v>
      </c>
      <c r="AD128" s="13">
        <f t="shared" si="35"/>
        <v>11.272679918795697</v>
      </c>
      <c r="AE128" s="13">
        <f t="shared" si="36"/>
        <v>11.272679918795697</v>
      </c>
      <c r="AF128">
        <f t="shared" si="19"/>
        <v>1</v>
      </c>
      <c r="AI128" s="26">
        <f>IF(ISNUMBER(VLOOKUP($B128,'kpler max capa'!$A$1:$Q$263,2,0)),VLOOKUP($B128,'kpler max capa'!$A$1:$Q$263,2,0),0)</f>
        <v>2.868932</v>
      </c>
      <c r="AJ128" s="26">
        <f>IF(ISNUMBER(VLOOKUP($B128,'kpler max capa'!$A$1:$Q$263,3,0)),VLOOKUP($B128,'kpler max capa'!$A$1:$Q$263,3,0),0)</f>
        <v>2.868932</v>
      </c>
      <c r="AK128" s="26">
        <f>IF(ISNUMBER(VLOOKUP($B128,'kpler max capa'!$A$1:$Q$263,4,0)),VLOOKUP($B128,'kpler max capa'!$A$1:$Q$263,4,0),0)</f>
        <v>2.868932</v>
      </c>
      <c r="AL128" s="26">
        <f>IF(ISNUMBER(VLOOKUP($B128,'kpler max capa'!$A$1:$Q$263,5,0)),VLOOKUP($B128,'kpler max capa'!$A$1:$Q$263,5,0),0)</f>
        <v>3.6481520000000001</v>
      </c>
      <c r="AM128" s="26">
        <f>IF(ISNUMBER(VLOOKUP($B128,'kpler max capa'!$A$1:$Q$263,6,0)),VLOOKUP($B128,'kpler max capa'!$A$1:$Q$263,6,0),0)</f>
        <v>4.2563959999999996</v>
      </c>
      <c r="AN128" s="26">
        <f>IF(ISNUMBER(VLOOKUP($B128,'kpler max capa'!$A$1:$Q$263,7,0)),VLOOKUP($B128,'kpler max capa'!$A$1:$Q$263,7,0),0)</f>
        <v>4.8037960000000002</v>
      </c>
      <c r="AO128" s="26">
        <f>IF(ISNUMBER(VLOOKUP($B128,'kpler max capa'!$A$1:$Q$263,8,0)),VLOOKUP($B128,'kpler max capa'!$A$1:$Q$263,8,0),0)</f>
        <v>4.8037960000000002</v>
      </c>
      <c r="AP128" s="26">
        <f>IF(ISNUMBER(VLOOKUP($B128,'kpler max capa'!$A$1:$Q$263,8,0)),VLOOKUP($B128,'kpler max capa'!$A$1:$Q$263,9,0),0)</f>
        <v>4.8037960000000002</v>
      </c>
      <c r="AQ128" s="26">
        <f>IF(ISNUMBER(VLOOKUP($B128,'kpler max capa'!$A$1:$Q$263,8,0)),VLOOKUP($B128,'kpler max capa'!$A$1:$Q$263,10,0),0)</f>
        <v>4.8037960000000002</v>
      </c>
      <c r="AR128" s="26">
        <f>IF(ISNUMBER(VLOOKUP($B128,'kpler max capa'!$A$1:$Q$263,8,0)),VLOOKUP($B128,'kpler max capa'!$A$1:$Q$263,11,0),0)</f>
        <v>4.8037960000000002</v>
      </c>
      <c r="AS128" s="26">
        <f>IF(ISNUMBER(VLOOKUP($B128,'kpler max capa'!$A$1:$Q$263,9,0)),VLOOKUP($B128,'kpler max capa'!$A$1:$Q$263,12,0),0)</f>
        <v>4.8037960000000002</v>
      </c>
      <c r="AT128" s="26">
        <f>IF(ISNUMBER(VLOOKUP($B128,'kpler max capa'!$A$1:$Q$263,9,0)),VLOOKUP($B128,'kpler max capa'!$A$1:$Q$263,13,0),0)</f>
        <v>4.8037960000000002</v>
      </c>
      <c r="AU128" s="26">
        <f>IF(ISNUMBER(VLOOKUP($B128,'kpler max capa'!$A$1:$Q$263,9,0)),VLOOKUP($B128,'kpler max capa'!$A$1:$Q$263,14,0),0)</f>
        <v>4.8037960000000002</v>
      </c>
      <c r="AV128" s="26">
        <f>IF(ISNUMBER(VLOOKUP($B128,'kpler max capa'!$A$1:$Q$263,9,0)),VLOOKUP($B128,'kpler max capa'!$A$1:$Q$263,15,0),0)</f>
        <v>4.8037960000000002</v>
      </c>
      <c r="AW128" s="26">
        <f>IF(ISNUMBER(VLOOKUP($B128,'kpler max capa'!$A$1:$Q$263,9,0)),VLOOKUP($B128,'kpler max capa'!$A$1:$Q$263,16,0),0)</f>
        <v>4.8037960000000002</v>
      </c>
      <c r="AX128" s="26">
        <f>IF(ISNUMBER(VLOOKUP($B128,'kpler max capa'!$A$1:$Q$263,10,0)),VLOOKUP($B128,'kpler max capa'!$A$1:$Q$263,17,0),0)</f>
        <v>4.8037960000000002</v>
      </c>
      <c r="AY128" s="24">
        <f>IF(ISNUMBER(VLOOKUP($C128,'pp port max capa'!$A$1:$Q$500,2,0)),VLOOKUP($C128,'pp port max capa'!$A$1:$Q$500,2,0),0)</f>
        <v>11.272679918795697</v>
      </c>
      <c r="AZ128" s="24">
        <f>IF(ISNUMBER(VLOOKUP($C128,'pp port max capa'!$A$1:$Q$500,3,0)),VLOOKUP($C128,'pp port max capa'!$A$1:$Q$500,3,0),0)</f>
        <v>11.272679918795697</v>
      </c>
      <c r="BA128" s="24">
        <f>IF(ISNUMBER(VLOOKUP($C128,'pp port max capa'!$A$1:$Q$500,4,0)),VLOOKUP($C128,'pp port max capa'!$A$1:$Q$500,4,0),0)</f>
        <v>11.272679918795697</v>
      </c>
      <c r="BB128" s="24">
        <f>IF(ISNUMBER(VLOOKUP($C128,'pp port max capa'!$A$1:$Q$500,5,0)),VLOOKUP($C128,'pp port max capa'!$A$1:$Q$500,5,0),0)</f>
        <v>11.272679918795697</v>
      </c>
      <c r="BC128" s="24">
        <f>IF(ISNUMBER(VLOOKUP($C128,'pp port max capa'!$A$1:$Q$500,6,0)),VLOOKUP($C128,'pp port max capa'!$A$1:$Q$500,6,0),0)</f>
        <v>11.272679918795697</v>
      </c>
      <c r="BD128" s="24">
        <f>IF(ISNUMBER(VLOOKUP($C128,'pp port max capa'!$A$1:$Q$500,7,0)),VLOOKUP($C128,'pp port max capa'!$A$1:$Q$500,7,0),0)</f>
        <v>11.272679918795697</v>
      </c>
      <c r="BE128" s="24">
        <f>IF(ISNUMBER(VLOOKUP($C128,'pp port max capa'!$A$1:$Q$500,8,0)),VLOOKUP($C128,'pp port max capa'!$A$1:$Q$500,8,0),0)</f>
        <v>11.272679918795697</v>
      </c>
      <c r="BF128" s="24">
        <f>IF(ISNUMBER(VLOOKUP($C128,'pp port max capa'!$A$1:$Q$500,9,0)),VLOOKUP($C128,'pp port max capa'!$A$1:$Q$500,9,0),0)</f>
        <v>11.272679918795697</v>
      </c>
      <c r="BG128" s="24">
        <f>IF(ISNUMBER(VLOOKUP($C128,'pp port max capa'!$A$1:$Q$500,10,0)),VLOOKUP($C128,'pp port max capa'!$A$1:$Q$500,10,0),0)</f>
        <v>11.272679918795697</v>
      </c>
      <c r="BH128" s="24">
        <f>IF(ISNUMBER(VLOOKUP($C128,'pp port max capa'!$A$1:$Q$500,11,0)),VLOOKUP($C128,'pp port max capa'!$A$1:$Q$500,11,0),0)</f>
        <v>11.272679918795697</v>
      </c>
      <c r="BI128" s="24">
        <f>IF(ISNUMBER(VLOOKUP($C128,'pp port max capa'!$A$1:$Q$500,12,0)),VLOOKUP($C128,'pp port max capa'!$A$1:$Q$500,12,0),0)</f>
        <v>11.272679918795697</v>
      </c>
      <c r="BJ128" s="24">
        <f>IF(ISNUMBER(VLOOKUP($C128,'pp port max capa'!$A$1:$Q$500,13,0)),VLOOKUP($C128,'pp port max capa'!$A$1:$Q$500,13,0),0)</f>
        <v>11.272679918795697</v>
      </c>
      <c r="BK128" s="24">
        <f>IF(ISNUMBER(VLOOKUP($C128,'pp port max capa'!$A$1:$Q$500,14,0)),VLOOKUP($C128,'pp port max capa'!$A$1:$Q$500,14,0),0)</f>
        <v>11.272679918795697</v>
      </c>
      <c r="BL128" s="24">
        <f>IF(ISNUMBER(VLOOKUP($C128,'pp port max capa'!$A$1:$Q$500,15,0)),VLOOKUP($C128,'pp port max capa'!$A$1:$Q$500,15,0),0)</f>
        <v>11.272679918795697</v>
      </c>
      <c r="BM128" s="24">
        <f>IF(ISNUMBER(VLOOKUP($C128,'pp port max capa'!$A$1:$Q$500,16,0)),VLOOKUP($C128,'pp port max capa'!$A$1:$Q$500,16,0),0)</f>
        <v>11.272679918795697</v>
      </c>
      <c r="BN128" s="24">
        <f>IF(ISNUMBER(VLOOKUP($C128,'pp port max capa'!$A$1:$Q$500,17,0)),VLOOKUP($C128,'pp port max capa'!$A$1:$Q$500,17,0),0)</f>
        <v>11.272679918795697</v>
      </c>
      <c r="BO128" s="22">
        <f>IF(ISNUMBER(VLOOKUP($C128,'stpl port max capa'!$A$1:$Q$500,2,0)),VLOOKUP($C128,'stpl port max capa'!$A$1:$Q$500,2,0),0)</f>
        <v>0</v>
      </c>
      <c r="BP128" s="22">
        <f>IF(ISNUMBER(VLOOKUP($C128,'stpl port max capa'!$A$1:$Q$500,3,0)),VLOOKUP($C128,'stpl port max capa'!$A$1:$Q$500,3,0),0)</f>
        <v>0</v>
      </c>
      <c r="BQ128" s="22">
        <f>IF(ISNUMBER(VLOOKUP($C128,'stpl port max capa'!$A$1:$Q$500,4,0)),VLOOKUP($C128,'stpl port max capa'!$A$1:$Q$500,4,0),0)</f>
        <v>0</v>
      </c>
      <c r="BR128" s="22">
        <f>IF(ISNUMBER(VLOOKUP($C128,'stpl port max capa'!$A$1:$Q$500,5,0)),VLOOKUP($C128,'stpl port max capa'!$A$1:$Q$500,5,0),0)</f>
        <v>0</v>
      </c>
      <c r="BS128" s="22">
        <f>IF(ISNUMBER(VLOOKUP($C128,'stpl port max capa'!$A$1:$Q$500,6,0)),VLOOKUP($C128,'stpl port max capa'!$A$1:$Q$500,6,0),0)</f>
        <v>0</v>
      </c>
      <c r="BT128" s="22">
        <f>IF(ISNUMBER(VLOOKUP($C128,'stpl port max capa'!$A$1:$Q$500,7,0)),VLOOKUP($C128,'stpl port max capa'!$A$1:$Q$500,7,0),0)</f>
        <v>0</v>
      </c>
      <c r="BU128" s="22">
        <f>IF(ISNUMBER(VLOOKUP($C128,'stpl port max capa'!$A$1:$Q$500,8,0)),VLOOKUP($C128,'stpl port max capa'!$A$1:$Q$500,8,0),0)</f>
        <v>0</v>
      </c>
      <c r="BV128" s="22">
        <f>IF(ISNUMBER(VLOOKUP($C128,'stpl port max capa'!$A$1:$Q$500,9,0)),VLOOKUP($C128,'stpl port max capa'!$A$1:$Q$500,9,0),0)</f>
        <v>0</v>
      </c>
      <c r="BW128" s="22">
        <f>IF(ISNUMBER(VLOOKUP($C128,'stpl port max capa'!$A$1:$Q$500,10,0)),VLOOKUP($C128,'stpl port max capa'!$A$1:$Q$500,10,0),0)</f>
        <v>0</v>
      </c>
      <c r="BX128" s="22">
        <f>IF(ISNUMBER(VLOOKUP($C128,'stpl port max capa'!$A$1:$Q$500,11,0)),VLOOKUP($C128,'stpl port max capa'!$A$1:$Q$500,11,0),0)</f>
        <v>0</v>
      </c>
      <c r="BY128" s="22">
        <f>IF(ISNUMBER(VLOOKUP($C128,'stpl port max capa'!$A$1:$Q$500,12,0)),VLOOKUP($C128,'stpl port max capa'!$A$1:$Q$500,12,0),0)</f>
        <v>0</v>
      </c>
      <c r="BZ128" s="22">
        <f>IF(ISNUMBER(VLOOKUP($C128,'stpl port max capa'!$A$1:$Q$500,13,0)),VLOOKUP($C128,'stpl port max capa'!$A$1:$Q$500,13,0),0)</f>
        <v>0</v>
      </c>
      <c r="CA128" s="22">
        <f>IF(ISNUMBER(VLOOKUP($C128,'stpl port max capa'!$A$1:$Q$500,14,0)),VLOOKUP($C128,'stpl port max capa'!$A$1:$Q$500,14,0),0)</f>
        <v>0</v>
      </c>
      <c r="CB128" s="22">
        <f>IF(ISNUMBER(VLOOKUP($C128,'stpl port max capa'!$A$1:$Q$500,15,0)),VLOOKUP($C128,'stpl port max capa'!$A$1:$Q$500,15,0),0)</f>
        <v>0</v>
      </c>
      <c r="CC128" s="22">
        <f>IF(ISNUMBER(VLOOKUP($C128,'stpl port max capa'!$A$1:$Q$500,16,0)),VLOOKUP($C128,'stpl port max capa'!$A$1:$Q$500,16,0),0)</f>
        <v>0</v>
      </c>
      <c r="CD128" s="22">
        <f>IF(ISNUMBER(VLOOKUP($C128,'stpl port max capa'!$A$1:$Q$500,17,0)),VLOOKUP($C128,'stpl port max capa'!$A$1:$Q$500,17,0),0)</f>
        <v>0</v>
      </c>
    </row>
    <row r="129" spans="1:82" customFormat="1">
      <c r="A129">
        <v>130</v>
      </c>
      <c r="B129" t="s">
        <v>388</v>
      </c>
      <c r="C129" t="s">
        <v>389</v>
      </c>
      <c r="D129" s="15"/>
      <c r="E129" s="15">
        <f t="shared" si="20"/>
        <v>0</v>
      </c>
      <c r="F129" s="16" t="s">
        <v>2994</v>
      </c>
      <c r="G129" t="s">
        <v>972</v>
      </c>
      <c r="H129" t="s">
        <v>975</v>
      </c>
      <c r="I129" t="e">
        <v>#N/A</v>
      </c>
      <c r="J129" t="s">
        <v>390</v>
      </c>
      <c r="K129" s="1">
        <v>19.954932974819801</v>
      </c>
      <c r="L129" s="1">
        <v>110.02033866067799</v>
      </c>
      <c r="M129" s="1" t="str">
        <f>VLOOKUP($F129,'[1]capi for highway network'!$D$1:$L$36,3,0)</f>
        <v>capi Hainan</v>
      </c>
      <c r="N129" s="1">
        <f>VLOOKUP($F129,'[1]capi for highway network'!$D$1:$L$36,7,0)</f>
        <v>20.044412000000001</v>
      </c>
      <c r="O129" s="1">
        <f>VLOOKUP($F129,'[1]capi for highway network'!$D$1:$L$36,8,0)</f>
        <v>110.198286</v>
      </c>
      <c r="P129" s="13">
        <f t="shared" si="21"/>
        <v>0</v>
      </c>
      <c r="Q129" s="13">
        <f t="shared" si="22"/>
        <v>0</v>
      </c>
      <c r="R129" s="13">
        <f t="shared" si="23"/>
        <v>0</v>
      </c>
      <c r="S129" s="13">
        <f t="shared" si="24"/>
        <v>0</v>
      </c>
      <c r="T129" s="13">
        <f t="shared" si="25"/>
        <v>0.16329199999999999</v>
      </c>
      <c r="U129" s="13">
        <f t="shared" si="26"/>
        <v>0.28684799999999999</v>
      </c>
      <c r="V129" s="13">
        <f t="shared" si="27"/>
        <v>0.28684799999999999</v>
      </c>
      <c r="W129" s="13">
        <f t="shared" si="28"/>
        <v>0.28684799999999999</v>
      </c>
      <c r="X129" s="13">
        <f t="shared" si="29"/>
        <v>0.28684799999999999</v>
      </c>
      <c r="Y129" s="13">
        <f t="shared" si="30"/>
        <v>0.28684799999999999</v>
      </c>
      <c r="Z129" s="13">
        <f t="shared" si="31"/>
        <v>0.28684799999999999</v>
      </c>
      <c r="AA129" s="13">
        <f t="shared" si="32"/>
        <v>0.28684799999999999</v>
      </c>
      <c r="AB129" s="13">
        <f t="shared" si="33"/>
        <v>0.28684799999999999</v>
      </c>
      <c r="AC129" s="13">
        <f t="shared" si="34"/>
        <v>0.28684799999999999</v>
      </c>
      <c r="AD129" s="13">
        <f t="shared" si="35"/>
        <v>0.28684799999999999</v>
      </c>
      <c r="AE129" s="13">
        <f t="shared" si="36"/>
        <v>0.28684799999999999</v>
      </c>
      <c r="AF129">
        <f t="shared" ref="AF129:AF192" si="37">IF(SUM(P129:AE129)&gt;0,1,0)</f>
        <v>1</v>
      </c>
      <c r="AI129" s="26">
        <f>IF(ISNUMBER(VLOOKUP($B129,'kpler max capa'!$A$1:$Q$263,2,0)),VLOOKUP($B129,'kpler max capa'!$A$1:$Q$263,2,0),0)</f>
        <v>0</v>
      </c>
      <c r="AJ129" s="26">
        <f>IF(ISNUMBER(VLOOKUP($B129,'kpler max capa'!$A$1:$Q$263,3,0)),VLOOKUP($B129,'kpler max capa'!$A$1:$Q$263,3,0),0)</f>
        <v>0</v>
      </c>
      <c r="AK129" s="26">
        <f>IF(ISNUMBER(VLOOKUP($B129,'kpler max capa'!$A$1:$Q$263,4,0)),VLOOKUP($B129,'kpler max capa'!$A$1:$Q$263,4,0),0)</f>
        <v>0</v>
      </c>
      <c r="AL129" s="26">
        <f>IF(ISNUMBER(VLOOKUP($B129,'kpler max capa'!$A$1:$Q$263,5,0)),VLOOKUP($B129,'kpler max capa'!$A$1:$Q$263,5,0),0)</f>
        <v>0</v>
      </c>
      <c r="AM129" s="26">
        <f>IF(ISNUMBER(VLOOKUP($B129,'kpler max capa'!$A$1:$Q$263,6,0)),VLOOKUP($B129,'kpler max capa'!$A$1:$Q$263,6,0),0)</f>
        <v>0.16329199999999999</v>
      </c>
      <c r="AN129" s="26">
        <f>IF(ISNUMBER(VLOOKUP($B129,'kpler max capa'!$A$1:$Q$263,7,0)),VLOOKUP($B129,'kpler max capa'!$A$1:$Q$263,7,0),0)</f>
        <v>0.28684799999999999</v>
      </c>
      <c r="AO129" s="26">
        <f>IF(ISNUMBER(VLOOKUP($B129,'kpler max capa'!$A$1:$Q$263,8,0)),VLOOKUP($B129,'kpler max capa'!$A$1:$Q$263,8,0),0)</f>
        <v>0.28684799999999999</v>
      </c>
      <c r="AP129" s="26">
        <f>IF(ISNUMBER(VLOOKUP($B129,'kpler max capa'!$A$1:$Q$263,8,0)),VLOOKUP($B129,'kpler max capa'!$A$1:$Q$263,9,0),0)</f>
        <v>0.28684799999999999</v>
      </c>
      <c r="AQ129" s="26">
        <f>IF(ISNUMBER(VLOOKUP($B129,'kpler max capa'!$A$1:$Q$263,8,0)),VLOOKUP($B129,'kpler max capa'!$A$1:$Q$263,10,0),0)</f>
        <v>0.28684799999999999</v>
      </c>
      <c r="AR129" s="26">
        <f>IF(ISNUMBER(VLOOKUP($B129,'kpler max capa'!$A$1:$Q$263,8,0)),VLOOKUP($B129,'kpler max capa'!$A$1:$Q$263,11,0),0)</f>
        <v>0.28684799999999999</v>
      </c>
      <c r="AS129" s="26">
        <f>IF(ISNUMBER(VLOOKUP($B129,'kpler max capa'!$A$1:$Q$263,9,0)),VLOOKUP($B129,'kpler max capa'!$A$1:$Q$263,12,0),0)</f>
        <v>0.28684799999999999</v>
      </c>
      <c r="AT129" s="26">
        <f>IF(ISNUMBER(VLOOKUP($B129,'kpler max capa'!$A$1:$Q$263,9,0)),VLOOKUP($B129,'kpler max capa'!$A$1:$Q$263,13,0),0)</f>
        <v>0.28684799999999999</v>
      </c>
      <c r="AU129" s="26">
        <f>IF(ISNUMBER(VLOOKUP($B129,'kpler max capa'!$A$1:$Q$263,9,0)),VLOOKUP($B129,'kpler max capa'!$A$1:$Q$263,14,0),0)</f>
        <v>0.28684799999999999</v>
      </c>
      <c r="AV129" s="26">
        <f>IF(ISNUMBER(VLOOKUP($B129,'kpler max capa'!$A$1:$Q$263,9,0)),VLOOKUP($B129,'kpler max capa'!$A$1:$Q$263,15,0),0)</f>
        <v>0.28684799999999999</v>
      </c>
      <c r="AW129" s="26">
        <f>IF(ISNUMBER(VLOOKUP($B129,'kpler max capa'!$A$1:$Q$263,9,0)),VLOOKUP($B129,'kpler max capa'!$A$1:$Q$263,16,0),0)</f>
        <v>0.28684799999999999</v>
      </c>
      <c r="AX129" s="26">
        <f>IF(ISNUMBER(VLOOKUP($B129,'kpler max capa'!$A$1:$Q$263,10,0)),VLOOKUP($B129,'kpler max capa'!$A$1:$Q$263,17,0),0)</f>
        <v>0.28684799999999999</v>
      </c>
      <c r="AY129" s="24">
        <f>IF(ISNUMBER(VLOOKUP($C129,'pp port max capa'!$A$1:$Q$500,2,0)),VLOOKUP($C129,'pp port max capa'!$A$1:$Q$500,2,0),0)</f>
        <v>0</v>
      </c>
      <c r="AZ129" s="24">
        <f>IF(ISNUMBER(VLOOKUP($C129,'pp port max capa'!$A$1:$Q$500,3,0)),VLOOKUP($C129,'pp port max capa'!$A$1:$Q$500,3,0),0)</f>
        <v>0</v>
      </c>
      <c r="BA129" s="24">
        <f>IF(ISNUMBER(VLOOKUP($C129,'pp port max capa'!$A$1:$Q$500,4,0)),VLOOKUP($C129,'pp port max capa'!$A$1:$Q$500,4,0),0)</f>
        <v>0</v>
      </c>
      <c r="BB129" s="24">
        <f>IF(ISNUMBER(VLOOKUP($C129,'pp port max capa'!$A$1:$Q$500,5,0)),VLOOKUP($C129,'pp port max capa'!$A$1:$Q$500,5,0),0)</f>
        <v>0</v>
      </c>
      <c r="BC129" s="24">
        <f>IF(ISNUMBER(VLOOKUP($C129,'pp port max capa'!$A$1:$Q$500,6,0)),VLOOKUP($C129,'pp port max capa'!$A$1:$Q$500,6,0),0)</f>
        <v>0</v>
      </c>
      <c r="BD129" s="24">
        <f>IF(ISNUMBER(VLOOKUP($C129,'pp port max capa'!$A$1:$Q$500,7,0)),VLOOKUP($C129,'pp port max capa'!$A$1:$Q$500,7,0),0)</f>
        <v>0</v>
      </c>
      <c r="BE129" s="24">
        <f>IF(ISNUMBER(VLOOKUP($C129,'pp port max capa'!$A$1:$Q$500,8,0)),VLOOKUP($C129,'pp port max capa'!$A$1:$Q$500,8,0),0)</f>
        <v>0</v>
      </c>
      <c r="BF129" s="24">
        <f>IF(ISNUMBER(VLOOKUP($C129,'pp port max capa'!$A$1:$Q$500,9,0)),VLOOKUP($C129,'pp port max capa'!$A$1:$Q$500,9,0),0)</f>
        <v>0</v>
      </c>
      <c r="BG129" s="24">
        <f>IF(ISNUMBER(VLOOKUP($C129,'pp port max capa'!$A$1:$Q$500,10,0)),VLOOKUP($C129,'pp port max capa'!$A$1:$Q$500,10,0),0)</f>
        <v>0</v>
      </c>
      <c r="BH129" s="24">
        <f>IF(ISNUMBER(VLOOKUP($C129,'pp port max capa'!$A$1:$Q$500,11,0)),VLOOKUP($C129,'pp port max capa'!$A$1:$Q$500,11,0),0)</f>
        <v>0</v>
      </c>
      <c r="BI129" s="24">
        <f>IF(ISNUMBER(VLOOKUP($C129,'pp port max capa'!$A$1:$Q$500,12,0)),VLOOKUP($C129,'pp port max capa'!$A$1:$Q$500,12,0),0)</f>
        <v>0</v>
      </c>
      <c r="BJ129" s="24">
        <f>IF(ISNUMBER(VLOOKUP($C129,'pp port max capa'!$A$1:$Q$500,13,0)),VLOOKUP($C129,'pp port max capa'!$A$1:$Q$500,13,0),0)</f>
        <v>0</v>
      </c>
      <c r="BK129" s="24">
        <f>IF(ISNUMBER(VLOOKUP($C129,'pp port max capa'!$A$1:$Q$500,14,0)),VLOOKUP($C129,'pp port max capa'!$A$1:$Q$500,14,0),0)</f>
        <v>0</v>
      </c>
      <c r="BL129" s="24">
        <f>IF(ISNUMBER(VLOOKUP($C129,'pp port max capa'!$A$1:$Q$500,15,0)),VLOOKUP($C129,'pp port max capa'!$A$1:$Q$500,15,0),0)</f>
        <v>0</v>
      </c>
      <c r="BM129" s="24">
        <f>IF(ISNUMBER(VLOOKUP($C129,'pp port max capa'!$A$1:$Q$500,16,0)),VLOOKUP($C129,'pp port max capa'!$A$1:$Q$500,16,0),0)</f>
        <v>0</v>
      </c>
      <c r="BN129" s="24">
        <f>IF(ISNUMBER(VLOOKUP($C129,'pp port max capa'!$A$1:$Q$500,17,0)),VLOOKUP($C129,'pp port max capa'!$A$1:$Q$500,17,0),0)</f>
        <v>0</v>
      </c>
      <c r="BO129" s="22">
        <f>IF(ISNUMBER(VLOOKUP($C129,'stpl port max capa'!$A$1:$Q$500,2,0)),VLOOKUP($C129,'stpl port max capa'!$A$1:$Q$500,2,0),0)</f>
        <v>0</v>
      </c>
      <c r="BP129" s="22">
        <f>IF(ISNUMBER(VLOOKUP($C129,'stpl port max capa'!$A$1:$Q$500,3,0)),VLOOKUP($C129,'stpl port max capa'!$A$1:$Q$500,3,0),0)</f>
        <v>0</v>
      </c>
      <c r="BQ129" s="22">
        <f>IF(ISNUMBER(VLOOKUP($C129,'stpl port max capa'!$A$1:$Q$500,4,0)),VLOOKUP($C129,'stpl port max capa'!$A$1:$Q$500,4,0),0)</f>
        <v>0</v>
      </c>
      <c r="BR129" s="22">
        <f>IF(ISNUMBER(VLOOKUP($C129,'stpl port max capa'!$A$1:$Q$500,5,0)),VLOOKUP($C129,'stpl port max capa'!$A$1:$Q$500,5,0),0)</f>
        <v>0</v>
      </c>
      <c r="BS129" s="22">
        <f>IF(ISNUMBER(VLOOKUP($C129,'stpl port max capa'!$A$1:$Q$500,6,0)),VLOOKUP($C129,'stpl port max capa'!$A$1:$Q$500,6,0),0)</f>
        <v>0</v>
      </c>
      <c r="BT129" s="22">
        <f>IF(ISNUMBER(VLOOKUP($C129,'stpl port max capa'!$A$1:$Q$500,7,0)),VLOOKUP($C129,'stpl port max capa'!$A$1:$Q$500,7,0),0)</f>
        <v>0</v>
      </c>
      <c r="BU129" s="22">
        <f>IF(ISNUMBER(VLOOKUP($C129,'stpl port max capa'!$A$1:$Q$500,8,0)),VLOOKUP($C129,'stpl port max capa'!$A$1:$Q$500,8,0),0)</f>
        <v>0</v>
      </c>
      <c r="BV129" s="22">
        <f>IF(ISNUMBER(VLOOKUP($C129,'stpl port max capa'!$A$1:$Q$500,9,0)),VLOOKUP($C129,'stpl port max capa'!$A$1:$Q$500,9,0),0)</f>
        <v>0</v>
      </c>
      <c r="BW129" s="22">
        <f>IF(ISNUMBER(VLOOKUP($C129,'stpl port max capa'!$A$1:$Q$500,10,0)),VLOOKUP($C129,'stpl port max capa'!$A$1:$Q$500,10,0),0)</f>
        <v>0</v>
      </c>
      <c r="BX129" s="22">
        <f>IF(ISNUMBER(VLOOKUP($C129,'stpl port max capa'!$A$1:$Q$500,11,0)),VLOOKUP($C129,'stpl port max capa'!$A$1:$Q$500,11,0),0)</f>
        <v>0</v>
      </c>
      <c r="BY129" s="22">
        <f>IF(ISNUMBER(VLOOKUP($C129,'stpl port max capa'!$A$1:$Q$500,12,0)),VLOOKUP($C129,'stpl port max capa'!$A$1:$Q$500,12,0),0)</f>
        <v>0</v>
      </c>
      <c r="BZ129" s="22">
        <f>IF(ISNUMBER(VLOOKUP($C129,'stpl port max capa'!$A$1:$Q$500,13,0)),VLOOKUP($C129,'stpl port max capa'!$A$1:$Q$500,13,0),0)</f>
        <v>0</v>
      </c>
      <c r="CA129" s="22">
        <f>IF(ISNUMBER(VLOOKUP($C129,'stpl port max capa'!$A$1:$Q$500,14,0)),VLOOKUP($C129,'stpl port max capa'!$A$1:$Q$500,14,0),0)</f>
        <v>0</v>
      </c>
      <c r="CB129" s="22">
        <f>IF(ISNUMBER(VLOOKUP($C129,'stpl port max capa'!$A$1:$Q$500,15,0)),VLOOKUP($C129,'stpl port max capa'!$A$1:$Q$500,15,0),0)</f>
        <v>0</v>
      </c>
      <c r="CC129" s="22">
        <f>IF(ISNUMBER(VLOOKUP($C129,'stpl port max capa'!$A$1:$Q$500,16,0)),VLOOKUP($C129,'stpl port max capa'!$A$1:$Q$500,16,0),0)</f>
        <v>0</v>
      </c>
      <c r="CD129" s="22">
        <f>IF(ISNUMBER(VLOOKUP($C129,'stpl port max capa'!$A$1:$Q$500,17,0)),VLOOKUP($C129,'stpl port max capa'!$A$1:$Q$500,17,0),0)</f>
        <v>0</v>
      </c>
    </row>
    <row r="130" spans="1:82" customFormat="1">
      <c r="A130">
        <v>131</v>
      </c>
      <c r="B130" t="s">
        <v>391</v>
      </c>
      <c r="C130" t="s">
        <v>392</v>
      </c>
      <c r="D130" s="15"/>
      <c r="E130" s="15">
        <f t="shared" si="20"/>
        <v>0</v>
      </c>
      <c r="F130" s="16" t="s">
        <v>2992</v>
      </c>
      <c r="G130" t="s">
        <v>972</v>
      </c>
      <c r="H130" t="s">
        <v>975</v>
      </c>
      <c r="I130" t="e">
        <v>#N/A</v>
      </c>
      <c r="J130" t="s">
        <v>393</v>
      </c>
      <c r="K130" s="1">
        <v>30.669264722225499</v>
      </c>
      <c r="L130" s="1">
        <v>122.41403812074</v>
      </c>
      <c r="M130" s="1" t="str">
        <f>VLOOKUP($F130,'[1]capi for highway network'!$D$1:$L$36,3,0)</f>
        <v>capi Zhejiang</v>
      </c>
      <c r="N130" s="1">
        <f>VLOOKUP($F130,'[1]capi for highway network'!$D$1:$L$36,7,0)</f>
        <v>30.274083999999998</v>
      </c>
      <c r="O130" s="1">
        <f>VLOOKUP($F130,'[1]capi for highway network'!$D$1:$L$36,8,0)</f>
        <v>120.15506999999999</v>
      </c>
      <c r="P130" s="13">
        <f t="shared" si="21"/>
        <v>0.204684</v>
      </c>
      <c r="Q130" s="13">
        <f t="shared" si="22"/>
        <v>0.204684</v>
      </c>
      <c r="R130" s="13">
        <f t="shared" si="23"/>
        <v>0.204684</v>
      </c>
      <c r="S130" s="13">
        <f t="shared" si="24"/>
        <v>0.204684</v>
      </c>
      <c r="T130" s="13">
        <f t="shared" si="25"/>
        <v>0.204684</v>
      </c>
      <c r="U130" s="13">
        <f t="shared" si="26"/>
        <v>0.204684</v>
      </c>
      <c r="V130" s="13">
        <f t="shared" si="27"/>
        <v>0.204684</v>
      </c>
      <c r="W130" s="13">
        <f t="shared" si="28"/>
        <v>0.204684</v>
      </c>
      <c r="X130" s="13">
        <f t="shared" si="29"/>
        <v>0.204684</v>
      </c>
      <c r="Y130" s="13">
        <f t="shared" si="30"/>
        <v>0.204684</v>
      </c>
      <c r="Z130" s="13">
        <f t="shared" si="31"/>
        <v>0.204684</v>
      </c>
      <c r="AA130" s="13">
        <f t="shared" si="32"/>
        <v>0.204684</v>
      </c>
      <c r="AB130" s="13">
        <f t="shared" si="33"/>
        <v>0.204684</v>
      </c>
      <c r="AC130" s="13">
        <f t="shared" si="34"/>
        <v>0.204684</v>
      </c>
      <c r="AD130" s="13">
        <f t="shared" si="35"/>
        <v>0.204684</v>
      </c>
      <c r="AE130" s="13">
        <f t="shared" si="36"/>
        <v>0.204684</v>
      </c>
      <c r="AF130">
        <f t="shared" si="37"/>
        <v>1</v>
      </c>
      <c r="AI130" s="26">
        <f>IF(ISNUMBER(VLOOKUP($B130,'kpler max capa'!$A$1:$Q$263,2,0)),VLOOKUP($B130,'kpler max capa'!$A$1:$Q$263,2,0),0)</f>
        <v>0.204684</v>
      </c>
      <c r="AJ130" s="26">
        <f>IF(ISNUMBER(VLOOKUP($B130,'kpler max capa'!$A$1:$Q$263,3,0)),VLOOKUP($B130,'kpler max capa'!$A$1:$Q$263,3,0),0)</f>
        <v>0.204684</v>
      </c>
      <c r="AK130" s="26">
        <f>IF(ISNUMBER(VLOOKUP($B130,'kpler max capa'!$A$1:$Q$263,4,0)),VLOOKUP($B130,'kpler max capa'!$A$1:$Q$263,4,0),0)</f>
        <v>0.204684</v>
      </c>
      <c r="AL130" s="26">
        <f>IF(ISNUMBER(VLOOKUP($B130,'kpler max capa'!$A$1:$Q$263,5,0)),VLOOKUP($B130,'kpler max capa'!$A$1:$Q$263,5,0),0)</f>
        <v>0.204684</v>
      </c>
      <c r="AM130" s="26">
        <f>IF(ISNUMBER(VLOOKUP($B130,'kpler max capa'!$A$1:$Q$263,6,0)),VLOOKUP($B130,'kpler max capa'!$A$1:$Q$263,6,0),0)</f>
        <v>0.204684</v>
      </c>
      <c r="AN130" s="26">
        <f>IF(ISNUMBER(VLOOKUP($B130,'kpler max capa'!$A$1:$Q$263,7,0)),VLOOKUP($B130,'kpler max capa'!$A$1:$Q$263,7,0),0)</f>
        <v>0.204684</v>
      </c>
      <c r="AO130" s="26">
        <f>IF(ISNUMBER(VLOOKUP($B130,'kpler max capa'!$A$1:$Q$263,8,0)),VLOOKUP($B130,'kpler max capa'!$A$1:$Q$263,8,0),0)</f>
        <v>0.204684</v>
      </c>
      <c r="AP130" s="26">
        <f>IF(ISNUMBER(VLOOKUP($B130,'kpler max capa'!$A$1:$Q$263,8,0)),VLOOKUP($B130,'kpler max capa'!$A$1:$Q$263,9,0),0)</f>
        <v>0.204684</v>
      </c>
      <c r="AQ130" s="26">
        <f>IF(ISNUMBER(VLOOKUP($B130,'kpler max capa'!$A$1:$Q$263,8,0)),VLOOKUP($B130,'kpler max capa'!$A$1:$Q$263,10,0),0)</f>
        <v>0.204684</v>
      </c>
      <c r="AR130" s="26">
        <f>IF(ISNUMBER(VLOOKUP($B130,'kpler max capa'!$A$1:$Q$263,8,0)),VLOOKUP($B130,'kpler max capa'!$A$1:$Q$263,11,0),0)</f>
        <v>0.204684</v>
      </c>
      <c r="AS130" s="26">
        <f>IF(ISNUMBER(VLOOKUP($B130,'kpler max capa'!$A$1:$Q$263,9,0)),VLOOKUP($B130,'kpler max capa'!$A$1:$Q$263,12,0),0)</f>
        <v>0.204684</v>
      </c>
      <c r="AT130" s="26">
        <f>IF(ISNUMBER(VLOOKUP($B130,'kpler max capa'!$A$1:$Q$263,9,0)),VLOOKUP($B130,'kpler max capa'!$A$1:$Q$263,13,0),0)</f>
        <v>0.204684</v>
      </c>
      <c r="AU130" s="26">
        <f>IF(ISNUMBER(VLOOKUP($B130,'kpler max capa'!$A$1:$Q$263,9,0)),VLOOKUP($B130,'kpler max capa'!$A$1:$Q$263,14,0),0)</f>
        <v>0.204684</v>
      </c>
      <c r="AV130" s="26">
        <f>IF(ISNUMBER(VLOOKUP($B130,'kpler max capa'!$A$1:$Q$263,9,0)),VLOOKUP($B130,'kpler max capa'!$A$1:$Q$263,15,0),0)</f>
        <v>0.204684</v>
      </c>
      <c r="AW130" s="26">
        <f>IF(ISNUMBER(VLOOKUP($B130,'kpler max capa'!$A$1:$Q$263,9,0)),VLOOKUP($B130,'kpler max capa'!$A$1:$Q$263,16,0),0)</f>
        <v>0.204684</v>
      </c>
      <c r="AX130" s="26">
        <f>IF(ISNUMBER(VLOOKUP($B130,'kpler max capa'!$A$1:$Q$263,10,0)),VLOOKUP($B130,'kpler max capa'!$A$1:$Q$263,17,0),0)</f>
        <v>0.204684</v>
      </c>
      <c r="AY130" s="24">
        <f>IF(ISNUMBER(VLOOKUP($C130,'pp port max capa'!$A$1:$Q$500,2,0)),VLOOKUP($C130,'pp port max capa'!$A$1:$Q$500,2,0),0)</f>
        <v>0</v>
      </c>
      <c r="AZ130" s="24">
        <f>IF(ISNUMBER(VLOOKUP($C130,'pp port max capa'!$A$1:$Q$500,3,0)),VLOOKUP($C130,'pp port max capa'!$A$1:$Q$500,3,0),0)</f>
        <v>0</v>
      </c>
      <c r="BA130" s="24">
        <f>IF(ISNUMBER(VLOOKUP($C130,'pp port max capa'!$A$1:$Q$500,4,0)),VLOOKUP($C130,'pp port max capa'!$A$1:$Q$500,4,0),0)</f>
        <v>0</v>
      </c>
      <c r="BB130" s="24">
        <f>IF(ISNUMBER(VLOOKUP($C130,'pp port max capa'!$A$1:$Q$500,5,0)),VLOOKUP($C130,'pp port max capa'!$A$1:$Q$500,5,0),0)</f>
        <v>0</v>
      </c>
      <c r="BC130" s="24">
        <f>IF(ISNUMBER(VLOOKUP($C130,'pp port max capa'!$A$1:$Q$500,6,0)),VLOOKUP($C130,'pp port max capa'!$A$1:$Q$500,6,0),0)</f>
        <v>0</v>
      </c>
      <c r="BD130" s="24">
        <f>IF(ISNUMBER(VLOOKUP($C130,'pp port max capa'!$A$1:$Q$500,7,0)),VLOOKUP($C130,'pp port max capa'!$A$1:$Q$500,7,0),0)</f>
        <v>0</v>
      </c>
      <c r="BE130" s="24">
        <f>IF(ISNUMBER(VLOOKUP($C130,'pp port max capa'!$A$1:$Q$500,8,0)),VLOOKUP($C130,'pp port max capa'!$A$1:$Q$500,8,0),0)</f>
        <v>0</v>
      </c>
      <c r="BF130" s="24">
        <f>IF(ISNUMBER(VLOOKUP($C130,'pp port max capa'!$A$1:$Q$500,9,0)),VLOOKUP($C130,'pp port max capa'!$A$1:$Q$500,9,0),0)</f>
        <v>0</v>
      </c>
      <c r="BG130" s="24">
        <f>IF(ISNUMBER(VLOOKUP($C130,'pp port max capa'!$A$1:$Q$500,10,0)),VLOOKUP($C130,'pp port max capa'!$A$1:$Q$500,10,0),0)</f>
        <v>0</v>
      </c>
      <c r="BH130" s="24">
        <f>IF(ISNUMBER(VLOOKUP($C130,'pp port max capa'!$A$1:$Q$500,11,0)),VLOOKUP($C130,'pp port max capa'!$A$1:$Q$500,11,0),0)</f>
        <v>0</v>
      </c>
      <c r="BI130" s="24">
        <f>IF(ISNUMBER(VLOOKUP($C130,'pp port max capa'!$A$1:$Q$500,12,0)),VLOOKUP($C130,'pp port max capa'!$A$1:$Q$500,12,0),0)</f>
        <v>0</v>
      </c>
      <c r="BJ130" s="24">
        <f>IF(ISNUMBER(VLOOKUP($C130,'pp port max capa'!$A$1:$Q$500,13,0)),VLOOKUP($C130,'pp port max capa'!$A$1:$Q$500,13,0),0)</f>
        <v>0</v>
      </c>
      <c r="BK130" s="24">
        <f>IF(ISNUMBER(VLOOKUP($C130,'pp port max capa'!$A$1:$Q$500,14,0)),VLOOKUP($C130,'pp port max capa'!$A$1:$Q$500,14,0),0)</f>
        <v>0</v>
      </c>
      <c r="BL130" s="24">
        <f>IF(ISNUMBER(VLOOKUP($C130,'pp port max capa'!$A$1:$Q$500,15,0)),VLOOKUP($C130,'pp port max capa'!$A$1:$Q$500,15,0),0)</f>
        <v>0</v>
      </c>
      <c r="BM130" s="24">
        <f>IF(ISNUMBER(VLOOKUP($C130,'pp port max capa'!$A$1:$Q$500,16,0)),VLOOKUP($C130,'pp port max capa'!$A$1:$Q$500,16,0),0)</f>
        <v>0</v>
      </c>
      <c r="BN130" s="24">
        <f>IF(ISNUMBER(VLOOKUP($C130,'pp port max capa'!$A$1:$Q$500,17,0)),VLOOKUP($C130,'pp port max capa'!$A$1:$Q$500,17,0),0)</f>
        <v>0</v>
      </c>
      <c r="BO130" s="22">
        <f>IF(ISNUMBER(VLOOKUP($C130,'stpl port max capa'!$A$1:$Q$500,2,0)),VLOOKUP($C130,'stpl port max capa'!$A$1:$Q$500,2,0),0)</f>
        <v>0</v>
      </c>
      <c r="BP130" s="22">
        <f>IF(ISNUMBER(VLOOKUP($C130,'stpl port max capa'!$A$1:$Q$500,3,0)),VLOOKUP($C130,'stpl port max capa'!$A$1:$Q$500,3,0),0)</f>
        <v>0</v>
      </c>
      <c r="BQ130" s="22">
        <f>IF(ISNUMBER(VLOOKUP($C130,'stpl port max capa'!$A$1:$Q$500,4,0)),VLOOKUP($C130,'stpl port max capa'!$A$1:$Q$500,4,0),0)</f>
        <v>0</v>
      </c>
      <c r="BR130" s="22">
        <f>IF(ISNUMBER(VLOOKUP($C130,'stpl port max capa'!$A$1:$Q$500,5,0)),VLOOKUP($C130,'stpl port max capa'!$A$1:$Q$500,5,0),0)</f>
        <v>0</v>
      </c>
      <c r="BS130" s="22">
        <f>IF(ISNUMBER(VLOOKUP($C130,'stpl port max capa'!$A$1:$Q$500,6,0)),VLOOKUP($C130,'stpl port max capa'!$A$1:$Q$500,6,0),0)</f>
        <v>0</v>
      </c>
      <c r="BT130" s="22">
        <f>IF(ISNUMBER(VLOOKUP($C130,'stpl port max capa'!$A$1:$Q$500,7,0)),VLOOKUP($C130,'stpl port max capa'!$A$1:$Q$500,7,0),0)</f>
        <v>0</v>
      </c>
      <c r="BU130" s="22">
        <f>IF(ISNUMBER(VLOOKUP($C130,'stpl port max capa'!$A$1:$Q$500,8,0)),VLOOKUP($C130,'stpl port max capa'!$A$1:$Q$500,8,0),0)</f>
        <v>0</v>
      </c>
      <c r="BV130" s="22">
        <f>IF(ISNUMBER(VLOOKUP($C130,'stpl port max capa'!$A$1:$Q$500,9,0)),VLOOKUP($C130,'stpl port max capa'!$A$1:$Q$500,9,0),0)</f>
        <v>0</v>
      </c>
      <c r="BW130" s="22">
        <f>IF(ISNUMBER(VLOOKUP($C130,'stpl port max capa'!$A$1:$Q$500,10,0)),VLOOKUP($C130,'stpl port max capa'!$A$1:$Q$500,10,0),0)</f>
        <v>0</v>
      </c>
      <c r="BX130" s="22">
        <f>IF(ISNUMBER(VLOOKUP($C130,'stpl port max capa'!$A$1:$Q$500,11,0)),VLOOKUP($C130,'stpl port max capa'!$A$1:$Q$500,11,0),0)</f>
        <v>0</v>
      </c>
      <c r="BY130" s="22">
        <f>IF(ISNUMBER(VLOOKUP($C130,'stpl port max capa'!$A$1:$Q$500,12,0)),VLOOKUP($C130,'stpl port max capa'!$A$1:$Q$500,12,0),0)</f>
        <v>0</v>
      </c>
      <c r="BZ130" s="22">
        <f>IF(ISNUMBER(VLOOKUP($C130,'stpl port max capa'!$A$1:$Q$500,13,0)),VLOOKUP($C130,'stpl port max capa'!$A$1:$Q$500,13,0),0)</f>
        <v>0</v>
      </c>
      <c r="CA130" s="22">
        <f>IF(ISNUMBER(VLOOKUP($C130,'stpl port max capa'!$A$1:$Q$500,14,0)),VLOOKUP($C130,'stpl port max capa'!$A$1:$Q$500,14,0),0)</f>
        <v>0</v>
      </c>
      <c r="CB130" s="22">
        <f>IF(ISNUMBER(VLOOKUP($C130,'stpl port max capa'!$A$1:$Q$500,15,0)),VLOOKUP($C130,'stpl port max capa'!$A$1:$Q$500,15,0),0)</f>
        <v>0</v>
      </c>
      <c r="CC130" s="22">
        <f>IF(ISNUMBER(VLOOKUP($C130,'stpl port max capa'!$A$1:$Q$500,16,0)),VLOOKUP($C130,'stpl port max capa'!$A$1:$Q$500,16,0),0)</f>
        <v>0</v>
      </c>
      <c r="CD130" s="22">
        <f>IF(ISNUMBER(VLOOKUP($C130,'stpl port max capa'!$A$1:$Q$500,17,0)),VLOOKUP($C130,'stpl port max capa'!$A$1:$Q$500,17,0),0)</f>
        <v>0</v>
      </c>
    </row>
    <row r="131" spans="1:82" customFormat="1">
      <c r="A131">
        <v>132</v>
      </c>
      <c r="B131" t="s">
        <v>394</v>
      </c>
      <c r="C131" t="s">
        <v>395</v>
      </c>
      <c r="D131" s="15" t="s">
        <v>1255</v>
      </c>
      <c r="E131" s="15">
        <f t="shared" ref="E131:E194" si="38">COUNTIF($D$1:$D$5000,D131)</f>
        <v>1</v>
      </c>
      <c r="F131" s="16" t="s">
        <v>2972</v>
      </c>
      <c r="G131" t="s">
        <v>972</v>
      </c>
      <c r="H131" t="s">
        <v>975</v>
      </c>
      <c r="I131" t="s">
        <v>2943</v>
      </c>
      <c r="J131" t="s">
        <v>396</v>
      </c>
      <c r="K131" s="1">
        <v>22.469924853116801</v>
      </c>
      <c r="L131" s="1">
        <v>113.878810039299</v>
      </c>
      <c r="M131" s="1" t="str">
        <f>VLOOKUP($F131,'[1]capi for highway network'!$D$1:$L$36,3,0)</f>
        <v>capi Guangdong</v>
      </c>
      <c r="N131" s="1">
        <f>VLOOKUP($F131,'[1]capi for highway network'!$D$1:$L$36,7,0)</f>
        <v>23.129110000000001</v>
      </c>
      <c r="O131" s="1">
        <f>VLOOKUP($F131,'[1]capi for highway network'!$D$1:$L$36,8,0)</f>
        <v>113.264385</v>
      </c>
      <c r="P131" s="13">
        <f t="shared" ref="P131:P194" si="39">IF(AI131&gt;(AY131+BO131),AI131,(AY131+BO131))</f>
        <v>10.029227418121863</v>
      </c>
      <c r="Q131" s="13">
        <f t="shared" ref="Q131:Q194" si="40">IF(AJ131&gt;(AZ131+BP131),AJ131,(AZ131+BP131))</f>
        <v>10.029227418121863</v>
      </c>
      <c r="R131" s="13">
        <f t="shared" ref="R131:R194" si="41">IF(AK131&gt;(BA131+BQ131),AK131,(BA131+BQ131))</f>
        <v>10.029227418121863</v>
      </c>
      <c r="S131" s="13">
        <f t="shared" ref="S131:S194" si="42">IF(AL131&gt;(BB131+BR131),AL131,(BB131+BR131))</f>
        <v>10.029227418121863</v>
      </c>
      <c r="T131" s="13">
        <f t="shared" ref="T131:T194" si="43">IF(AM131&gt;(BC131+BS131),AM131,(BC131+BS131))</f>
        <v>10.029227418121863</v>
      </c>
      <c r="U131" s="13">
        <f t="shared" ref="U131:U194" si="44">IF(AN131&gt;(BD131+BT131),AN131,(BD131+BT131))</f>
        <v>10.029227418121863</v>
      </c>
      <c r="V131" s="13">
        <f t="shared" ref="V131:V194" si="45">IF(AO131&gt;(BE131+BU131),AO131,(BE131+BU131))</f>
        <v>10.029227418121863</v>
      </c>
      <c r="W131" s="13">
        <f t="shared" ref="W131:W194" si="46">IF(AP131&gt;(BF131+BV131),AP131,(BF131+BV131))</f>
        <v>10.029227418121863</v>
      </c>
      <c r="X131" s="13">
        <f t="shared" ref="X131:X194" si="47">IF(AQ131&gt;(BG131+BW131),AQ131,(BG131+BW131))</f>
        <v>8.3304657707526868</v>
      </c>
      <c r="Y131" s="13">
        <f t="shared" ref="Y131:Y194" si="48">IF(AR131&gt;(BH131+BX131),AR131,(BH131+BX131))</f>
        <v>6.6317041233835115</v>
      </c>
      <c r="Z131" s="13">
        <f t="shared" ref="Z131:Z194" si="49">IF(AS131&gt;(BI131+BY131),AS131,(BI131+BY131))</f>
        <v>6.6317041233835115</v>
      </c>
      <c r="AA131" s="13">
        <f t="shared" ref="AA131:AA194" si="50">IF(AT131&gt;(BJ131+BZ131),AT131,(BJ131+BZ131))</f>
        <v>4.9329424760143361</v>
      </c>
      <c r="AB131" s="13">
        <f t="shared" ref="AB131:AB194" si="51">IF(AU131&gt;(BK131+CA131),AU131,(BK131+CA131))</f>
        <v>4.7643199999999997</v>
      </c>
      <c r="AC131" s="13">
        <f t="shared" ref="AC131:AC194" si="52">IF(AV131&gt;(BL131+CB131),AV131,(BL131+CB131))</f>
        <v>4.7643199999999997</v>
      </c>
      <c r="AD131" s="13">
        <f t="shared" ref="AD131:AD194" si="53">IF(AW131&gt;(BM131+CC131),AW131,(BM131+CC131))</f>
        <v>4.7643199999999997</v>
      </c>
      <c r="AE131" s="13">
        <f t="shared" ref="AE131:AE194" si="54">IF(AX131&gt;(BN131+CD131),AX131,(BN131+CD131))</f>
        <v>4.7643199999999997</v>
      </c>
      <c r="AF131">
        <f t="shared" si="37"/>
        <v>1</v>
      </c>
      <c r="AI131" s="26">
        <f>IF(ISNUMBER(VLOOKUP($B131,'kpler max capa'!$A$1:$Q$263,2,0)),VLOOKUP($B131,'kpler max capa'!$A$1:$Q$263,2,0),0)</f>
        <v>3.2320720000000001</v>
      </c>
      <c r="AJ131" s="26">
        <f>IF(ISNUMBER(VLOOKUP($B131,'kpler max capa'!$A$1:$Q$263,3,0)),VLOOKUP($B131,'kpler max capa'!$A$1:$Q$263,3,0),0)</f>
        <v>3.2320720000000001</v>
      </c>
      <c r="AK131" s="26">
        <f>IF(ISNUMBER(VLOOKUP($B131,'kpler max capa'!$A$1:$Q$263,4,0)),VLOOKUP($B131,'kpler max capa'!$A$1:$Q$263,4,0),0)</f>
        <v>3.2320720000000001</v>
      </c>
      <c r="AL131" s="26">
        <f>IF(ISNUMBER(VLOOKUP($B131,'kpler max capa'!$A$1:$Q$263,5,0)),VLOOKUP($B131,'kpler max capa'!$A$1:$Q$263,5,0),0)</f>
        <v>3.5784959999999999</v>
      </c>
      <c r="AM131" s="26">
        <f>IF(ISNUMBER(VLOOKUP($B131,'kpler max capa'!$A$1:$Q$263,6,0)),VLOOKUP($B131,'kpler max capa'!$A$1:$Q$263,6,0),0)</f>
        <v>4.7643199999999997</v>
      </c>
      <c r="AN131" s="26">
        <f>IF(ISNUMBER(VLOOKUP($B131,'kpler max capa'!$A$1:$Q$263,7,0)),VLOOKUP($B131,'kpler max capa'!$A$1:$Q$263,7,0),0)</f>
        <v>4.7643199999999997</v>
      </c>
      <c r="AO131" s="26">
        <f>IF(ISNUMBER(VLOOKUP($B131,'kpler max capa'!$A$1:$Q$263,8,0)),VLOOKUP($B131,'kpler max capa'!$A$1:$Q$263,8,0),0)</f>
        <v>4.7643199999999997</v>
      </c>
      <c r="AP131" s="26">
        <f>IF(ISNUMBER(VLOOKUP($B131,'kpler max capa'!$A$1:$Q$263,8,0)),VLOOKUP($B131,'kpler max capa'!$A$1:$Q$263,9,0),0)</f>
        <v>4.7643199999999997</v>
      </c>
      <c r="AQ131" s="26">
        <f>IF(ISNUMBER(VLOOKUP($B131,'kpler max capa'!$A$1:$Q$263,8,0)),VLOOKUP($B131,'kpler max capa'!$A$1:$Q$263,10,0),0)</f>
        <v>4.7643199999999997</v>
      </c>
      <c r="AR131" s="26">
        <f>IF(ISNUMBER(VLOOKUP($B131,'kpler max capa'!$A$1:$Q$263,8,0)),VLOOKUP($B131,'kpler max capa'!$A$1:$Q$263,11,0),0)</f>
        <v>4.7643199999999997</v>
      </c>
      <c r="AS131" s="26">
        <f>IF(ISNUMBER(VLOOKUP($B131,'kpler max capa'!$A$1:$Q$263,9,0)),VLOOKUP($B131,'kpler max capa'!$A$1:$Q$263,12,0),0)</f>
        <v>4.7643199999999997</v>
      </c>
      <c r="AT131" s="26">
        <f>IF(ISNUMBER(VLOOKUP($B131,'kpler max capa'!$A$1:$Q$263,9,0)),VLOOKUP($B131,'kpler max capa'!$A$1:$Q$263,13,0),0)</f>
        <v>4.7643199999999997</v>
      </c>
      <c r="AU131" s="26">
        <f>IF(ISNUMBER(VLOOKUP($B131,'kpler max capa'!$A$1:$Q$263,9,0)),VLOOKUP($B131,'kpler max capa'!$A$1:$Q$263,14,0),0)</f>
        <v>4.7643199999999997</v>
      </c>
      <c r="AV131" s="26">
        <f>IF(ISNUMBER(VLOOKUP($B131,'kpler max capa'!$A$1:$Q$263,9,0)),VLOOKUP($B131,'kpler max capa'!$A$1:$Q$263,15,0),0)</f>
        <v>4.7643199999999997</v>
      </c>
      <c r="AW131" s="26">
        <f>IF(ISNUMBER(VLOOKUP($B131,'kpler max capa'!$A$1:$Q$263,9,0)),VLOOKUP($B131,'kpler max capa'!$A$1:$Q$263,16,0),0)</f>
        <v>4.7643199999999997</v>
      </c>
      <c r="AX131" s="26">
        <f>IF(ISNUMBER(VLOOKUP($B131,'kpler max capa'!$A$1:$Q$263,10,0)),VLOOKUP($B131,'kpler max capa'!$A$1:$Q$263,17,0),0)</f>
        <v>4.7643199999999997</v>
      </c>
      <c r="AY131" s="24">
        <f>IF(ISNUMBER(VLOOKUP($C131,'pp port max capa'!$A$1:$Q$500,2,0)),VLOOKUP($C131,'pp port max capa'!$A$1:$Q$500,2,0),0)</f>
        <v>10.029227418121863</v>
      </c>
      <c r="AZ131" s="24">
        <f>IF(ISNUMBER(VLOOKUP($C131,'pp port max capa'!$A$1:$Q$500,3,0)),VLOOKUP($C131,'pp port max capa'!$A$1:$Q$500,3,0),0)</f>
        <v>10.029227418121863</v>
      </c>
      <c r="BA131" s="24">
        <f>IF(ISNUMBER(VLOOKUP($C131,'pp port max capa'!$A$1:$Q$500,4,0)),VLOOKUP($C131,'pp port max capa'!$A$1:$Q$500,4,0),0)</f>
        <v>10.029227418121863</v>
      </c>
      <c r="BB131" s="24">
        <f>IF(ISNUMBER(VLOOKUP($C131,'pp port max capa'!$A$1:$Q$500,5,0)),VLOOKUP($C131,'pp port max capa'!$A$1:$Q$500,5,0),0)</f>
        <v>10.029227418121863</v>
      </c>
      <c r="BC131" s="24">
        <f>IF(ISNUMBER(VLOOKUP($C131,'pp port max capa'!$A$1:$Q$500,6,0)),VLOOKUP($C131,'pp port max capa'!$A$1:$Q$500,6,0),0)</f>
        <v>10.029227418121863</v>
      </c>
      <c r="BD131" s="24">
        <f>IF(ISNUMBER(VLOOKUP($C131,'pp port max capa'!$A$1:$Q$500,7,0)),VLOOKUP($C131,'pp port max capa'!$A$1:$Q$500,7,0),0)</f>
        <v>10.029227418121863</v>
      </c>
      <c r="BE131" s="24">
        <f>IF(ISNUMBER(VLOOKUP($C131,'pp port max capa'!$A$1:$Q$500,8,0)),VLOOKUP($C131,'pp port max capa'!$A$1:$Q$500,8,0),0)</f>
        <v>10.029227418121863</v>
      </c>
      <c r="BF131" s="24">
        <f>IF(ISNUMBER(VLOOKUP($C131,'pp port max capa'!$A$1:$Q$500,9,0)),VLOOKUP($C131,'pp port max capa'!$A$1:$Q$500,9,0),0)</f>
        <v>10.029227418121863</v>
      </c>
      <c r="BG131" s="24">
        <f>IF(ISNUMBER(VLOOKUP($C131,'pp port max capa'!$A$1:$Q$500,10,0)),VLOOKUP($C131,'pp port max capa'!$A$1:$Q$500,10,0),0)</f>
        <v>8.3304657707526868</v>
      </c>
      <c r="BH131" s="24">
        <f>IF(ISNUMBER(VLOOKUP($C131,'pp port max capa'!$A$1:$Q$500,11,0)),VLOOKUP($C131,'pp port max capa'!$A$1:$Q$500,11,0),0)</f>
        <v>6.6317041233835115</v>
      </c>
      <c r="BI131" s="24">
        <f>IF(ISNUMBER(VLOOKUP($C131,'pp port max capa'!$A$1:$Q$500,12,0)),VLOOKUP($C131,'pp port max capa'!$A$1:$Q$500,12,0),0)</f>
        <v>6.6317041233835115</v>
      </c>
      <c r="BJ131" s="24">
        <f>IF(ISNUMBER(VLOOKUP($C131,'pp port max capa'!$A$1:$Q$500,13,0)),VLOOKUP($C131,'pp port max capa'!$A$1:$Q$500,13,0),0)</f>
        <v>4.9329424760143361</v>
      </c>
      <c r="BK131" s="24">
        <f>IF(ISNUMBER(VLOOKUP($C131,'pp port max capa'!$A$1:$Q$500,14,0)),VLOOKUP($C131,'pp port max capa'!$A$1:$Q$500,14,0),0)</f>
        <v>3.2341808286451608</v>
      </c>
      <c r="BL131" s="24">
        <f>IF(ISNUMBER(VLOOKUP($C131,'pp port max capa'!$A$1:$Q$500,15,0)),VLOOKUP($C131,'pp port max capa'!$A$1:$Q$500,15,0),0)</f>
        <v>3.2341808286451608</v>
      </c>
      <c r="BM131" s="24">
        <f>IF(ISNUMBER(VLOOKUP($C131,'pp port max capa'!$A$1:$Q$500,16,0)),VLOOKUP($C131,'pp port max capa'!$A$1:$Q$500,16,0),0)</f>
        <v>3.2341808286451608</v>
      </c>
      <c r="BN131" s="24">
        <f>IF(ISNUMBER(VLOOKUP($C131,'pp port max capa'!$A$1:$Q$500,17,0)),VLOOKUP($C131,'pp port max capa'!$A$1:$Q$500,17,0),0)</f>
        <v>3.2341808286451608</v>
      </c>
      <c r="BO131" s="22">
        <f>IF(ISNUMBER(VLOOKUP($C131,'stpl port max capa'!$A$1:$Q$500,2,0)),VLOOKUP($C131,'stpl port max capa'!$A$1:$Q$500,2,0),0)</f>
        <v>0</v>
      </c>
      <c r="BP131" s="22">
        <f>IF(ISNUMBER(VLOOKUP($C131,'stpl port max capa'!$A$1:$Q$500,3,0)),VLOOKUP($C131,'stpl port max capa'!$A$1:$Q$500,3,0),0)</f>
        <v>0</v>
      </c>
      <c r="BQ131" s="22">
        <f>IF(ISNUMBER(VLOOKUP($C131,'stpl port max capa'!$A$1:$Q$500,4,0)),VLOOKUP($C131,'stpl port max capa'!$A$1:$Q$500,4,0),0)</f>
        <v>0</v>
      </c>
      <c r="BR131" s="22">
        <f>IF(ISNUMBER(VLOOKUP($C131,'stpl port max capa'!$A$1:$Q$500,5,0)),VLOOKUP($C131,'stpl port max capa'!$A$1:$Q$500,5,0),0)</f>
        <v>0</v>
      </c>
      <c r="BS131" s="22">
        <f>IF(ISNUMBER(VLOOKUP($C131,'stpl port max capa'!$A$1:$Q$500,6,0)),VLOOKUP($C131,'stpl port max capa'!$A$1:$Q$500,6,0),0)</f>
        <v>0</v>
      </c>
      <c r="BT131" s="22">
        <f>IF(ISNUMBER(VLOOKUP($C131,'stpl port max capa'!$A$1:$Q$500,7,0)),VLOOKUP($C131,'stpl port max capa'!$A$1:$Q$500,7,0),0)</f>
        <v>0</v>
      </c>
      <c r="BU131" s="22">
        <f>IF(ISNUMBER(VLOOKUP($C131,'stpl port max capa'!$A$1:$Q$500,8,0)),VLOOKUP($C131,'stpl port max capa'!$A$1:$Q$500,8,0),0)</f>
        <v>0</v>
      </c>
      <c r="BV131" s="22">
        <f>IF(ISNUMBER(VLOOKUP($C131,'stpl port max capa'!$A$1:$Q$500,9,0)),VLOOKUP($C131,'stpl port max capa'!$A$1:$Q$500,9,0),0)</f>
        <v>0</v>
      </c>
      <c r="BW131" s="22">
        <f>IF(ISNUMBER(VLOOKUP($C131,'stpl port max capa'!$A$1:$Q$500,10,0)),VLOOKUP($C131,'stpl port max capa'!$A$1:$Q$500,10,0),0)</f>
        <v>0</v>
      </c>
      <c r="BX131" s="22">
        <f>IF(ISNUMBER(VLOOKUP($C131,'stpl port max capa'!$A$1:$Q$500,11,0)),VLOOKUP($C131,'stpl port max capa'!$A$1:$Q$500,11,0),0)</f>
        <v>0</v>
      </c>
      <c r="BY131" s="22">
        <f>IF(ISNUMBER(VLOOKUP($C131,'stpl port max capa'!$A$1:$Q$500,12,0)),VLOOKUP($C131,'stpl port max capa'!$A$1:$Q$500,12,0),0)</f>
        <v>0</v>
      </c>
      <c r="BZ131" s="22">
        <f>IF(ISNUMBER(VLOOKUP($C131,'stpl port max capa'!$A$1:$Q$500,13,0)),VLOOKUP($C131,'stpl port max capa'!$A$1:$Q$500,13,0),0)</f>
        <v>0</v>
      </c>
      <c r="CA131" s="22">
        <f>IF(ISNUMBER(VLOOKUP($C131,'stpl port max capa'!$A$1:$Q$500,14,0)),VLOOKUP($C131,'stpl port max capa'!$A$1:$Q$500,14,0),0)</f>
        <v>0</v>
      </c>
      <c r="CB131" s="22">
        <f>IF(ISNUMBER(VLOOKUP($C131,'stpl port max capa'!$A$1:$Q$500,15,0)),VLOOKUP($C131,'stpl port max capa'!$A$1:$Q$500,15,0),0)</f>
        <v>0</v>
      </c>
      <c r="CC131" s="22">
        <f>IF(ISNUMBER(VLOOKUP($C131,'stpl port max capa'!$A$1:$Q$500,16,0)),VLOOKUP($C131,'stpl port max capa'!$A$1:$Q$500,16,0),0)</f>
        <v>0</v>
      </c>
      <c r="CD131" s="22">
        <f>IF(ISNUMBER(VLOOKUP($C131,'stpl port max capa'!$A$1:$Q$500,17,0)),VLOOKUP($C131,'stpl port max capa'!$A$1:$Q$500,17,0),0)</f>
        <v>0</v>
      </c>
    </row>
    <row r="132" spans="1:82" customFormat="1">
      <c r="A132">
        <v>133</v>
      </c>
      <c r="B132" t="s">
        <v>397</v>
      </c>
      <c r="C132" t="s">
        <v>398</v>
      </c>
      <c r="D132" s="15" t="s">
        <v>1256</v>
      </c>
      <c r="E132" s="15">
        <f t="shared" si="38"/>
        <v>1</v>
      </c>
      <c r="F132" s="16" t="s">
        <v>2980</v>
      </c>
      <c r="G132" t="s">
        <v>972</v>
      </c>
      <c r="H132" t="s">
        <v>1001</v>
      </c>
      <c r="I132" t="s">
        <v>2943</v>
      </c>
      <c r="J132" t="s">
        <v>399</v>
      </c>
      <c r="K132" s="1">
        <v>25.1466383635379</v>
      </c>
      <c r="L132" s="1">
        <v>119.02981470324301</v>
      </c>
      <c r="M132" s="1" t="str">
        <f>VLOOKUP($F132,'[1]capi for highway network'!$D$1:$L$36,3,0)</f>
        <v>capi Fujian</v>
      </c>
      <c r="N132" s="1">
        <f>VLOOKUP($F132,'[1]capi for highway network'!$D$1:$L$36,7,0)</f>
        <v>26.074477999999999</v>
      </c>
      <c r="O132" s="1">
        <f>VLOOKUP($F132,'[1]capi for highway network'!$D$1:$L$36,8,0)</f>
        <v>119.296482</v>
      </c>
      <c r="P132" s="13">
        <f t="shared" si="39"/>
        <v>5.6643800000000004</v>
      </c>
      <c r="Q132" s="13">
        <f t="shared" si="40"/>
        <v>5.6643800000000004</v>
      </c>
      <c r="R132" s="13">
        <f t="shared" si="41"/>
        <v>5.6643800000000004</v>
      </c>
      <c r="S132" s="13">
        <f t="shared" si="42"/>
        <v>12.412419999999999</v>
      </c>
      <c r="T132" s="13">
        <f t="shared" si="43"/>
        <v>21.539691999999999</v>
      </c>
      <c r="U132" s="13">
        <f t="shared" si="44"/>
        <v>21.539691999999999</v>
      </c>
      <c r="V132" s="13">
        <f t="shared" si="45"/>
        <v>21.539691999999999</v>
      </c>
      <c r="W132" s="13">
        <f t="shared" si="46"/>
        <v>21.539691999999999</v>
      </c>
      <c r="X132" s="13">
        <f t="shared" si="47"/>
        <v>21.539691999999999</v>
      </c>
      <c r="Y132" s="13">
        <f t="shared" si="48"/>
        <v>21.539691999999999</v>
      </c>
      <c r="Z132" s="13">
        <f t="shared" si="49"/>
        <v>21.539691999999999</v>
      </c>
      <c r="AA132" s="13">
        <f t="shared" si="50"/>
        <v>21.539691999999999</v>
      </c>
      <c r="AB132" s="13">
        <f t="shared" si="51"/>
        <v>21.539691999999999</v>
      </c>
      <c r="AC132" s="13">
        <f t="shared" si="52"/>
        <v>21.539691999999999</v>
      </c>
      <c r="AD132" s="13">
        <f t="shared" si="53"/>
        <v>21.539691999999999</v>
      </c>
      <c r="AE132" s="13">
        <f t="shared" si="54"/>
        <v>21.539691999999999</v>
      </c>
      <c r="AF132">
        <f t="shared" si="37"/>
        <v>1</v>
      </c>
      <c r="AI132" s="26">
        <f>IF(ISNUMBER(VLOOKUP($B132,'kpler max capa'!$A$1:$Q$263,2,0)),VLOOKUP($B132,'kpler max capa'!$A$1:$Q$263,2,0),0)</f>
        <v>5.6643800000000004</v>
      </c>
      <c r="AJ132" s="26">
        <f>IF(ISNUMBER(VLOOKUP($B132,'kpler max capa'!$A$1:$Q$263,3,0)),VLOOKUP($B132,'kpler max capa'!$A$1:$Q$263,3,0),0)</f>
        <v>5.6643800000000004</v>
      </c>
      <c r="AK132" s="26">
        <f>IF(ISNUMBER(VLOOKUP($B132,'kpler max capa'!$A$1:$Q$263,4,0)),VLOOKUP($B132,'kpler max capa'!$A$1:$Q$263,4,0),0)</f>
        <v>5.6643800000000004</v>
      </c>
      <c r="AL132" s="26">
        <f>IF(ISNUMBER(VLOOKUP($B132,'kpler max capa'!$A$1:$Q$263,5,0)),VLOOKUP($B132,'kpler max capa'!$A$1:$Q$263,5,0),0)</f>
        <v>12.412419999999999</v>
      </c>
      <c r="AM132" s="26">
        <f>IF(ISNUMBER(VLOOKUP($B132,'kpler max capa'!$A$1:$Q$263,6,0)),VLOOKUP($B132,'kpler max capa'!$A$1:$Q$263,6,0),0)</f>
        <v>21.539691999999999</v>
      </c>
      <c r="AN132" s="26">
        <f>IF(ISNUMBER(VLOOKUP($B132,'kpler max capa'!$A$1:$Q$263,7,0)),VLOOKUP($B132,'kpler max capa'!$A$1:$Q$263,7,0),0)</f>
        <v>21.539691999999999</v>
      </c>
      <c r="AO132" s="26">
        <f>IF(ISNUMBER(VLOOKUP($B132,'kpler max capa'!$A$1:$Q$263,8,0)),VLOOKUP($B132,'kpler max capa'!$A$1:$Q$263,8,0),0)</f>
        <v>21.539691999999999</v>
      </c>
      <c r="AP132" s="26">
        <f>IF(ISNUMBER(VLOOKUP($B132,'kpler max capa'!$A$1:$Q$263,8,0)),VLOOKUP($B132,'kpler max capa'!$A$1:$Q$263,9,0),0)</f>
        <v>21.539691999999999</v>
      </c>
      <c r="AQ132" s="26">
        <f>IF(ISNUMBER(VLOOKUP($B132,'kpler max capa'!$A$1:$Q$263,8,0)),VLOOKUP($B132,'kpler max capa'!$A$1:$Q$263,10,0),0)</f>
        <v>21.539691999999999</v>
      </c>
      <c r="AR132" s="26">
        <f>IF(ISNUMBER(VLOOKUP($B132,'kpler max capa'!$A$1:$Q$263,8,0)),VLOOKUP($B132,'kpler max capa'!$A$1:$Q$263,11,0),0)</f>
        <v>21.539691999999999</v>
      </c>
      <c r="AS132" s="26">
        <f>IF(ISNUMBER(VLOOKUP($B132,'kpler max capa'!$A$1:$Q$263,9,0)),VLOOKUP($B132,'kpler max capa'!$A$1:$Q$263,12,0),0)</f>
        <v>21.539691999999999</v>
      </c>
      <c r="AT132" s="26">
        <f>IF(ISNUMBER(VLOOKUP($B132,'kpler max capa'!$A$1:$Q$263,9,0)),VLOOKUP($B132,'kpler max capa'!$A$1:$Q$263,13,0),0)</f>
        <v>21.539691999999999</v>
      </c>
      <c r="AU132" s="26">
        <f>IF(ISNUMBER(VLOOKUP($B132,'kpler max capa'!$A$1:$Q$263,9,0)),VLOOKUP($B132,'kpler max capa'!$A$1:$Q$263,14,0),0)</f>
        <v>21.539691999999999</v>
      </c>
      <c r="AV132" s="26">
        <f>IF(ISNUMBER(VLOOKUP($B132,'kpler max capa'!$A$1:$Q$263,9,0)),VLOOKUP($B132,'kpler max capa'!$A$1:$Q$263,15,0),0)</f>
        <v>21.539691999999999</v>
      </c>
      <c r="AW132" s="26">
        <f>IF(ISNUMBER(VLOOKUP($B132,'kpler max capa'!$A$1:$Q$263,9,0)),VLOOKUP($B132,'kpler max capa'!$A$1:$Q$263,16,0),0)</f>
        <v>21.539691999999999</v>
      </c>
      <c r="AX132" s="26">
        <f>IF(ISNUMBER(VLOOKUP($B132,'kpler max capa'!$A$1:$Q$263,10,0)),VLOOKUP($B132,'kpler max capa'!$A$1:$Q$263,17,0),0)</f>
        <v>21.539691999999999</v>
      </c>
      <c r="AY132" s="24">
        <f>IF(ISNUMBER(VLOOKUP($C132,'pp port max capa'!$A$1:$Q$500,2,0)),VLOOKUP($C132,'pp port max capa'!$A$1:$Q$500,2,0),0)</f>
        <v>3.8516153504774184</v>
      </c>
      <c r="AZ132" s="24">
        <f>IF(ISNUMBER(VLOOKUP($C132,'pp port max capa'!$A$1:$Q$500,3,0)),VLOOKUP($C132,'pp port max capa'!$A$1:$Q$500,3,0),0)</f>
        <v>3.8516153504774184</v>
      </c>
      <c r="BA132" s="24">
        <f>IF(ISNUMBER(VLOOKUP($C132,'pp port max capa'!$A$1:$Q$500,4,0)),VLOOKUP($C132,'pp port max capa'!$A$1:$Q$500,4,0),0)</f>
        <v>3.8516153504774184</v>
      </c>
      <c r="BB132" s="24">
        <f>IF(ISNUMBER(VLOOKUP($C132,'pp port max capa'!$A$1:$Q$500,5,0)),VLOOKUP($C132,'pp port max capa'!$A$1:$Q$500,5,0),0)</f>
        <v>11.615169013559854</v>
      </c>
      <c r="BC132" s="24">
        <f>IF(ISNUMBER(VLOOKUP($C132,'pp port max capa'!$A$1:$Q$500,6,0)),VLOOKUP($C132,'pp port max capa'!$A$1:$Q$500,6,0),0)</f>
        <v>11.615169013559854</v>
      </c>
      <c r="BD132" s="24">
        <f>IF(ISNUMBER(VLOOKUP($C132,'pp port max capa'!$A$1:$Q$500,7,0)),VLOOKUP($C132,'pp port max capa'!$A$1:$Q$500,7,0),0)</f>
        <v>11.615169013559854</v>
      </c>
      <c r="BE132" s="24">
        <f>IF(ISNUMBER(VLOOKUP($C132,'pp port max capa'!$A$1:$Q$500,8,0)),VLOOKUP($C132,'pp port max capa'!$A$1:$Q$500,8,0),0)</f>
        <v>11.615169013559854</v>
      </c>
      <c r="BF132" s="24">
        <f>IF(ISNUMBER(VLOOKUP($C132,'pp port max capa'!$A$1:$Q$500,9,0)),VLOOKUP($C132,'pp port max capa'!$A$1:$Q$500,9,0),0)</f>
        <v>11.615169013559854</v>
      </c>
      <c r="BG132" s="24">
        <f>IF(ISNUMBER(VLOOKUP($C132,'pp port max capa'!$A$1:$Q$500,10,0)),VLOOKUP($C132,'pp port max capa'!$A$1:$Q$500,10,0),0)</f>
        <v>11.615169013559854</v>
      </c>
      <c r="BH132" s="24">
        <f>IF(ISNUMBER(VLOOKUP($C132,'pp port max capa'!$A$1:$Q$500,11,0)),VLOOKUP($C132,'pp port max capa'!$A$1:$Q$500,11,0),0)</f>
        <v>11.615169013559854</v>
      </c>
      <c r="BI132" s="24">
        <f>IF(ISNUMBER(VLOOKUP($C132,'pp port max capa'!$A$1:$Q$500,12,0)),VLOOKUP($C132,'pp port max capa'!$A$1:$Q$500,12,0),0)</f>
        <v>11.615169013559854</v>
      </c>
      <c r="BJ132" s="24">
        <f>IF(ISNUMBER(VLOOKUP($C132,'pp port max capa'!$A$1:$Q$500,13,0)),VLOOKUP($C132,'pp port max capa'!$A$1:$Q$500,13,0),0)</f>
        <v>11.615169013559854</v>
      </c>
      <c r="BK132" s="24">
        <f>IF(ISNUMBER(VLOOKUP($C132,'pp port max capa'!$A$1:$Q$500,14,0)),VLOOKUP($C132,'pp port max capa'!$A$1:$Q$500,14,0),0)</f>
        <v>11.615169013559854</v>
      </c>
      <c r="BL132" s="24">
        <f>IF(ISNUMBER(VLOOKUP($C132,'pp port max capa'!$A$1:$Q$500,15,0)),VLOOKUP($C132,'pp port max capa'!$A$1:$Q$500,15,0),0)</f>
        <v>11.615169013559854</v>
      </c>
      <c r="BM132" s="24">
        <f>IF(ISNUMBER(VLOOKUP($C132,'pp port max capa'!$A$1:$Q$500,16,0)),VLOOKUP($C132,'pp port max capa'!$A$1:$Q$500,16,0),0)</f>
        <v>11.615169013559854</v>
      </c>
      <c r="BN132" s="24">
        <f>IF(ISNUMBER(VLOOKUP($C132,'pp port max capa'!$A$1:$Q$500,17,0)),VLOOKUP($C132,'pp port max capa'!$A$1:$Q$500,17,0),0)</f>
        <v>11.615169013559854</v>
      </c>
      <c r="BO132" s="22">
        <f>IF(ISNUMBER(VLOOKUP($C132,'stpl port max capa'!$A$1:$Q$500,2,0)),VLOOKUP($C132,'stpl port max capa'!$A$1:$Q$500,2,0),0)</f>
        <v>0</v>
      </c>
      <c r="BP132" s="22">
        <f>IF(ISNUMBER(VLOOKUP($C132,'stpl port max capa'!$A$1:$Q$500,3,0)),VLOOKUP($C132,'stpl port max capa'!$A$1:$Q$500,3,0),0)</f>
        <v>0</v>
      </c>
      <c r="BQ132" s="22">
        <f>IF(ISNUMBER(VLOOKUP($C132,'stpl port max capa'!$A$1:$Q$500,4,0)),VLOOKUP($C132,'stpl port max capa'!$A$1:$Q$500,4,0),0)</f>
        <v>0</v>
      </c>
      <c r="BR132" s="22">
        <f>IF(ISNUMBER(VLOOKUP($C132,'stpl port max capa'!$A$1:$Q$500,5,0)),VLOOKUP($C132,'stpl port max capa'!$A$1:$Q$500,5,0),0)</f>
        <v>0</v>
      </c>
      <c r="BS132" s="22">
        <f>IF(ISNUMBER(VLOOKUP($C132,'stpl port max capa'!$A$1:$Q$500,6,0)),VLOOKUP($C132,'stpl port max capa'!$A$1:$Q$500,6,0),0)</f>
        <v>0</v>
      </c>
      <c r="BT132" s="22">
        <f>IF(ISNUMBER(VLOOKUP($C132,'stpl port max capa'!$A$1:$Q$500,7,0)),VLOOKUP($C132,'stpl port max capa'!$A$1:$Q$500,7,0),0)</f>
        <v>0</v>
      </c>
      <c r="BU132" s="22">
        <f>IF(ISNUMBER(VLOOKUP($C132,'stpl port max capa'!$A$1:$Q$500,8,0)),VLOOKUP($C132,'stpl port max capa'!$A$1:$Q$500,8,0),0)</f>
        <v>0</v>
      </c>
      <c r="BV132" s="22">
        <f>IF(ISNUMBER(VLOOKUP($C132,'stpl port max capa'!$A$1:$Q$500,9,0)),VLOOKUP($C132,'stpl port max capa'!$A$1:$Q$500,9,0),0)</f>
        <v>0</v>
      </c>
      <c r="BW132" s="22">
        <f>IF(ISNUMBER(VLOOKUP($C132,'stpl port max capa'!$A$1:$Q$500,10,0)),VLOOKUP($C132,'stpl port max capa'!$A$1:$Q$500,10,0),0)</f>
        <v>0</v>
      </c>
      <c r="BX132" s="22">
        <f>IF(ISNUMBER(VLOOKUP($C132,'stpl port max capa'!$A$1:$Q$500,11,0)),VLOOKUP($C132,'stpl port max capa'!$A$1:$Q$500,11,0),0)</f>
        <v>0</v>
      </c>
      <c r="BY132" s="22">
        <f>IF(ISNUMBER(VLOOKUP($C132,'stpl port max capa'!$A$1:$Q$500,12,0)),VLOOKUP($C132,'stpl port max capa'!$A$1:$Q$500,12,0),0)</f>
        <v>0</v>
      </c>
      <c r="BZ132" s="22">
        <f>IF(ISNUMBER(VLOOKUP($C132,'stpl port max capa'!$A$1:$Q$500,13,0)),VLOOKUP($C132,'stpl port max capa'!$A$1:$Q$500,13,0),0)</f>
        <v>0</v>
      </c>
      <c r="CA132" s="22">
        <f>IF(ISNUMBER(VLOOKUP($C132,'stpl port max capa'!$A$1:$Q$500,14,0)),VLOOKUP($C132,'stpl port max capa'!$A$1:$Q$500,14,0),0)</f>
        <v>0</v>
      </c>
      <c r="CB132" s="22">
        <f>IF(ISNUMBER(VLOOKUP($C132,'stpl port max capa'!$A$1:$Q$500,15,0)),VLOOKUP($C132,'stpl port max capa'!$A$1:$Q$500,15,0),0)</f>
        <v>0</v>
      </c>
      <c r="CC132" s="22">
        <f>IF(ISNUMBER(VLOOKUP($C132,'stpl port max capa'!$A$1:$Q$500,16,0)),VLOOKUP($C132,'stpl port max capa'!$A$1:$Q$500,16,0),0)</f>
        <v>0</v>
      </c>
      <c r="CD132" s="22">
        <f>IF(ISNUMBER(VLOOKUP($C132,'stpl port max capa'!$A$1:$Q$500,17,0)),VLOOKUP($C132,'stpl port max capa'!$A$1:$Q$500,17,0),0)</f>
        <v>0</v>
      </c>
    </row>
    <row r="133" spans="1:82" customFormat="1">
      <c r="A133">
        <v>134</v>
      </c>
      <c r="B133" t="s">
        <v>400</v>
      </c>
      <c r="C133" t="s">
        <v>401</v>
      </c>
      <c r="D133" s="15"/>
      <c r="E133" s="15">
        <f t="shared" si="38"/>
        <v>0</v>
      </c>
      <c r="F133" s="16" t="s">
        <v>2988</v>
      </c>
      <c r="G133" t="s">
        <v>973</v>
      </c>
      <c r="H133" t="s">
        <v>975</v>
      </c>
      <c r="I133" t="e">
        <v>#N/A</v>
      </c>
      <c r="J133" t="s">
        <v>402</v>
      </c>
      <c r="K133" s="1">
        <v>32.184586579308501</v>
      </c>
      <c r="L133" s="1">
        <v>119.028750452325</v>
      </c>
      <c r="M133" s="1" t="str">
        <f>VLOOKUP($F133,'[1]capi for highway network'!$D$1:$L$36,3,0)</f>
        <v>capi Jiangsu</v>
      </c>
      <c r="N133" s="1">
        <f>VLOOKUP($F133,'[1]capi for highway network'!$D$1:$L$36,7,0)</f>
        <v>32.060254999999998</v>
      </c>
      <c r="O133" s="1">
        <f>VLOOKUP($F133,'[1]capi for highway network'!$D$1:$L$36,8,0)</f>
        <v>118.79687699999999</v>
      </c>
      <c r="P133" s="13">
        <f t="shared" si="39"/>
        <v>0.60122399999999998</v>
      </c>
      <c r="Q133" s="13">
        <f t="shared" si="40"/>
        <v>0.60122399999999998</v>
      </c>
      <c r="R133" s="13">
        <f t="shared" si="41"/>
        <v>0.60122399999999998</v>
      </c>
      <c r="S133" s="13">
        <f t="shared" si="42"/>
        <v>2.1468639999999999</v>
      </c>
      <c r="T133" s="13">
        <f t="shared" si="43"/>
        <v>3.448588</v>
      </c>
      <c r="U133" s="13">
        <f t="shared" si="44"/>
        <v>4.151872</v>
      </c>
      <c r="V133" s="13">
        <f t="shared" si="45"/>
        <v>4.151872</v>
      </c>
      <c r="W133" s="13">
        <f t="shared" si="46"/>
        <v>4.151872</v>
      </c>
      <c r="X133" s="13">
        <f t="shared" si="47"/>
        <v>4.151872</v>
      </c>
      <c r="Y133" s="13">
        <f t="shared" si="48"/>
        <v>4.151872</v>
      </c>
      <c r="Z133" s="13">
        <f t="shared" si="49"/>
        <v>4.151872</v>
      </c>
      <c r="AA133" s="13">
        <f t="shared" si="50"/>
        <v>4.151872</v>
      </c>
      <c r="AB133" s="13">
        <f t="shared" si="51"/>
        <v>4.151872</v>
      </c>
      <c r="AC133" s="13">
        <f t="shared" si="52"/>
        <v>4.151872</v>
      </c>
      <c r="AD133" s="13">
        <f t="shared" si="53"/>
        <v>4.151872</v>
      </c>
      <c r="AE133" s="13">
        <f t="shared" si="54"/>
        <v>4.151872</v>
      </c>
      <c r="AF133">
        <f t="shared" si="37"/>
        <v>1</v>
      </c>
      <c r="AI133" s="26">
        <f>IF(ISNUMBER(VLOOKUP($B133,'kpler max capa'!$A$1:$Q$263,2,0)),VLOOKUP($B133,'kpler max capa'!$A$1:$Q$263,2,0),0)</f>
        <v>0.60122399999999998</v>
      </c>
      <c r="AJ133" s="26">
        <f>IF(ISNUMBER(VLOOKUP($B133,'kpler max capa'!$A$1:$Q$263,3,0)),VLOOKUP($B133,'kpler max capa'!$A$1:$Q$263,3,0),0)</f>
        <v>0.60122399999999998</v>
      </c>
      <c r="AK133" s="26">
        <f>IF(ISNUMBER(VLOOKUP($B133,'kpler max capa'!$A$1:$Q$263,4,0)),VLOOKUP($B133,'kpler max capa'!$A$1:$Q$263,4,0),0)</f>
        <v>0.60122399999999998</v>
      </c>
      <c r="AL133" s="26">
        <f>IF(ISNUMBER(VLOOKUP($B133,'kpler max capa'!$A$1:$Q$263,5,0)),VLOOKUP($B133,'kpler max capa'!$A$1:$Q$263,5,0),0)</f>
        <v>2.1468639999999999</v>
      </c>
      <c r="AM133" s="26">
        <f>IF(ISNUMBER(VLOOKUP($B133,'kpler max capa'!$A$1:$Q$263,6,0)),VLOOKUP($B133,'kpler max capa'!$A$1:$Q$263,6,0),0)</f>
        <v>3.448588</v>
      </c>
      <c r="AN133" s="26">
        <f>IF(ISNUMBER(VLOOKUP($B133,'kpler max capa'!$A$1:$Q$263,7,0)),VLOOKUP($B133,'kpler max capa'!$A$1:$Q$263,7,0),0)</f>
        <v>4.151872</v>
      </c>
      <c r="AO133" s="26">
        <f>IF(ISNUMBER(VLOOKUP($B133,'kpler max capa'!$A$1:$Q$263,8,0)),VLOOKUP($B133,'kpler max capa'!$A$1:$Q$263,8,0),0)</f>
        <v>4.151872</v>
      </c>
      <c r="AP133" s="26">
        <f>IF(ISNUMBER(VLOOKUP($B133,'kpler max capa'!$A$1:$Q$263,8,0)),VLOOKUP($B133,'kpler max capa'!$A$1:$Q$263,9,0),0)</f>
        <v>4.151872</v>
      </c>
      <c r="AQ133" s="26">
        <f>IF(ISNUMBER(VLOOKUP($B133,'kpler max capa'!$A$1:$Q$263,8,0)),VLOOKUP($B133,'kpler max capa'!$A$1:$Q$263,10,0),0)</f>
        <v>4.151872</v>
      </c>
      <c r="AR133" s="26">
        <f>IF(ISNUMBER(VLOOKUP($B133,'kpler max capa'!$A$1:$Q$263,8,0)),VLOOKUP($B133,'kpler max capa'!$A$1:$Q$263,11,0),0)</f>
        <v>4.151872</v>
      </c>
      <c r="AS133" s="26">
        <f>IF(ISNUMBER(VLOOKUP($B133,'kpler max capa'!$A$1:$Q$263,9,0)),VLOOKUP($B133,'kpler max capa'!$A$1:$Q$263,12,0),0)</f>
        <v>4.151872</v>
      </c>
      <c r="AT133" s="26">
        <f>IF(ISNUMBER(VLOOKUP($B133,'kpler max capa'!$A$1:$Q$263,9,0)),VLOOKUP($B133,'kpler max capa'!$A$1:$Q$263,13,0),0)</f>
        <v>4.151872</v>
      </c>
      <c r="AU133" s="26">
        <f>IF(ISNUMBER(VLOOKUP($B133,'kpler max capa'!$A$1:$Q$263,9,0)),VLOOKUP($B133,'kpler max capa'!$A$1:$Q$263,14,0),0)</f>
        <v>4.151872</v>
      </c>
      <c r="AV133" s="26">
        <f>IF(ISNUMBER(VLOOKUP($B133,'kpler max capa'!$A$1:$Q$263,9,0)),VLOOKUP($B133,'kpler max capa'!$A$1:$Q$263,15,0),0)</f>
        <v>4.151872</v>
      </c>
      <c r="AW133" s="26">
        <f>IF(ISNUMBER(VLOOKUP($B133,'kpler max capa'!$A$1:$Q$263,9,0)),VLOOKUP($B133,'kpler max capa'!$A$1:$Q$263,16,0),0)</f>
        <v>4.151872</v>
      </c>
      <c r="AX133" s="26">
        <f>IF(ISNUMBER(VLOOKUP($B133,'kpler max capa'!$A$1:$Q$263,10,0)),VLOOKUP($B133,'kpler max capa'!$A$1:$Q$263,17,0),0)</f>
        <v>4.151872</v>
      </c>
      <c r="AY133" s="24">
        <f>IF(ISNUMBER(VLOOKUP($C133,'pp port max capa'!$A$1:$Q$500,2,0)),VLOOKUP($C133,'pp port max capa'!$A$1:$Q$500,2,0),0)</f>
        <v>0</v>
      </c>
      <c r="AZ133" s="24">
        <f>IF(ISNUMBER(VLOOKUP($C133,'pp port max capa'!$A$1:$Q$500,3,0)),VLOOKUP($C133,'pp port max capa'!$A$1:$Q$500,3,0),0)</f>
        <v>0</v>
      </c>
      <c r="BA133" s="24">
        <f>IF(ISNUMBER(VLOOKUP($C133,'pp port max capa'!$A$1:$Q$500,4,0)),VLOOKUP($C133,'pp port max capa'!$A$1:$Q$500,4,0),0)</f>
        <v>0</v>
      </c>
      <c r="BB133" s="24">
        <f>IF(ISNUMBER(VLOOKUP($C133,'pp port max capa'!$A$1:$Q$500,5,0)),VLOOKUP($C133,'pp port max capa'!$A$1:$Q$500,5,0),0)</f>
        <v>0</v>
      </c>
      <c r="BC133" s="24">
        <f>IF(ISNUMBER(VLOOKUP($C133,'pp port max capa'!$A$1:$Q$500,6,0)),VLOOKUP($C133,'pp port max capa'!$A$1:$Q$500,6,0),0)</f>
        <v>0</v>
      </c>
      <c r="BD133" s="24">
        <f>IF(ISNUMBER(VLOOKUP($C133,'pp port max capa'!$A$1:$Q$500,7,0)),VLOOKUP($C133,'pp port max capa'!$A$1:$Q$500,7,0),0)</f>
        <v>0</v>
      </c>
      <c r="BE133" s="24">
        <f>IF(ISNUMBER(VLOOKUP($C133,'pp port max capa'!$A$1:$Q$500,8,0)),VLOOKUP($C133,'pp port max capa'!$A$1:$Q$500,8,0),0)</f>
        <v>0</v>
      </c>
      <c r="BF133" s="24">
        <f>IF(ISNUMBER(VLOOKUP($C133,'pp port max capa'!$A$1:$Q$500,9,0)),VLOOKUP($C133,'pp port max capa'!$A$1:$Q$500,9,0),0)</f>
        <v>0</v>
      </c>
      <c r="BG133" s="24">
        <f>IF(ISNUMBER(VLOOKUP($C133,'pp port max capa'!$A$1:$Q$500,10,0)),VLOOKUP($C133,'pp port max capa'!$A$1:$Q$500,10,0),0)</f>
        <v>0</v>
      </c>
      <c r="BH133" s="24">
        <f>IF(ISNUMBER(VLOOKUP($C133,'pp port max capa'!$A$1:$Q$500,11,0)),VLOOKUP($C133,'pp port max capa'!$A$1:$Q$500,11,0),0)</f>
        <v>0</v>
      </c>
      <c r="BI133" s="24">
        <f>IF(ISNUMBER(VLOOKUP($C133,'pp port max capa'!$A$1:$Q$500,12,0)),VLOOKUP($C133,'pp port max capa'!$A$1:$Q$500,12,0),0)</f>
        <v>0</v>
      </c>
      <c r="BJ133" s="24">
        <f>IF(ISNUMBER(VLOOKUP($C133,'pp port max capa'!$A$1:$Q$500,13,0)),VLOOKUP($C133,'pp port max capa'!$A$1:$Q$500,13,0),0)</f>
        <v>0</v>
      </c>
      <c r="BK133" s="24">
        <f>IF(ISNUMBER(VLOOKUP($C133,'pp port max capa'!$A$1:$Q$500,14,0)),VLOOKUP($C133,'pp port max capa'!$A$1:$Q$500,14,0),0)</f>
        <v>0</v>
      </c>
      <c r="BL133" s="24">
        <f>IF(ISNUMBER(VLOOKUP($C133,'pp port max capa'!$A$1:$Q$500,15,0)),VLOOKUP($C133,'pp port max capa'!$A$1:$Q$500,15,0),0)</f>
        <v>0</v>
      </c>
      <c r="BM133" s="24">
        <f>IF(ISNUMBER(VLOOKUP($C133,'pp port max capa'!$A$1:$Q$500,16,0)),VLOOKUP($C133,'pp port max capa'!$A$1:$Q$500,16,0),0)</f>
        <v>0</v>
      </c>
      <c r="BN133" s="24">
        <f>IF(ISNUMBER(VLOOKUP($C133,'pp port max capa'!$A$1:$Q$500,17,0)),VLOOKUP($C133,'pp port max capa'!$A$1:$Q$500,17,0),0)</f>
        <v>0</v>
      </c>
      <c r="BO133" s="22">
        <f>IF(ISNUMBER(VLOOKUP($C133,'stpl port max capa'!$A$1:$Q$500,2,0)),VLOOKUP($C133,'stpl port max capa'!$A$1:$Q$500,2,0),0)</f>
        <v>0</v>
      </c>
      <c r="BP133" s="22">
        <f>IF(ISNUMBER(VLOOKUP($C133,'stpl port max capa'!$A$1:$Q$500,3,0)),VLOOKUP($C133,'stpl port max capa'!$A$1:$Q$500,3,0),0)</f>
        <v>0</v>
      </c>
      <c r="BQ133" s="22">
        <f>IF(ISNUMBER(VLOOKUP($C133,'stpl port max capa'!$A$1:$Q$500,4,0)),VLOOKUP($C133,'stpl port max capa'!$A$1:$Q$500,4,0),0)</f>
        <v>0</v>
      </c>
      <c r="BR133" s="22">
        <f>IF(ISNUMBER(VLOOKUP($C133,'stpl port max capa'!$A$1:$Q$500,5,0)),VLOOKUP($C133,'stpl port max capa'!$A$1:$Q$500,5,0),0)</f>
        <v>0</v>
      </c>
      <c r="BS133" s="22">
        <f>IF(ISNUMBER(VLOOKUP($C133,'stpl port max capa'!$A$1:$Q$500,6,0)),VLOOKUP($C133,'stpl port max capa'!$A$1:$Q$500,6,0),0)</f>
        <v>0</v>
      </c>
      <c r="BT133" s="22">
        <f>IF(ISNUMBER(VLOOKUP($C133,'stpl port max capa'!$A$1:$Q$500,7,0)),VLOOKUP($C133,'stpl port max capa'!$A$1:$Q$500,7,0),0)</f>
        <v>0</v>
      </c>
      <c r="BU133" s="22">
        <f>IF(ISNUMBER(VLOOKUP($C133,'stpl port max capa'!$A$1:$Q$500,8,0)),VLOOKUP($C133,'stpl port max capa'!$A$1:$Q$500,8,0),0)</f>
        <v>0</v>
      </c>
      <c r="BV133" s="22">
        <f>IF(ISNUMBER(VLOOKUP($C133,'stpl port max capa'!$A$1:$Q$500,9,0)),VLOOKUP($C133,'stpl port max capa'!$A$1:$Q$500,9,0),0)</f>
        <v>0</v>
      </c>
      <c r="BW133" s="22">
        <f>IF(ISNUMBER(VLOOKUP($C133,'stpl port max capa'!$A$1:$Q$500,10,0)),VLOOKUP($C133,'stpl port max capa'!$A$1:$Q$500,10,0),0)</f>
        <v>0</v>
      </c>
      <c r="BX133" s="22">
        <f>IF(ISNUMBER(VLOOKUP($C133,'stpl port max capa'!$A$1:$Q$500,11,0)),VLOOKUP($C133,'stpl port max capa'!$A$1:$Q$500,11,0),0)</f>
        <v>0</v>
      </c>
      <c r="BY133" s="22">
        <f>IF(ISNUMBER(VLOOKUP($C133,'stpl port max capa'!$A$1:$Q$500,12,0)),VLOOKUP($C133,'stpl port max capa'!$A$1:$Q$500,12,0),0)</f>
        <v>0</v>
      </c>
      <c r="BZ133" s="22">
        <f>IF(ISNUMBER(VLOOKUP($C133,'stpl port max capa'!$A$1:$Q$500,13,0)),VLOOKUP($C133,'stpl port max capa'!$A$1:$Q$500,13,0),0)</f>
        <v>0</v>
      </c>
      <c r="CA133" s="22">
        <f>IF(ISNUMBER(VLOOKUP($C133,'stpl port max capa'!$A$1:$Q$500,14,0)),VLOOKUP($C133,'stpl port max capa'!$A$1:$Q$500,14,0),0)</f>
        <v>0</v>
      </c>
      <c r="CB133" s="22">
        <f>IF(ISNUMBER(VLOOKUP($C133,'stpl port max capa'!$A$1:$Q$500,15,0)),VLOOKUP($C133,'stpl port max capa'!$A$1:$Q$500,15,0),0)</f>
        <v>0</v>
      </c>
      <c r="CC133" s="22">
        <f>IF(ISNUMBER(VLOOKUP($C133,'stpl port max capa'!$A$1:$Q$500,16,0)),VLOOKUP($C133,'stpl port max capa'!$A$1:$Q$500,16,0),0)</f>
        <v>0</v>
      </c>
      <c r="CD133" s="22">
        <f>IF(ISNUMBER(VLOOKUP($C133,'stpl port max capa'!$A$1:$Q$500,17,0)),VLOOKUP($C133,'stpl port max capa'!$A$1:$Q$500,17,0),0)</f>
        <v>0</v>
      </c>
    </row>
    <row r="134" spans="1:82" customFormat="1">
      <c r="A134">
        <v>135</v>
      </c>
      <c r="B134" t="s">
        <v>403</v>
      </c>
      <c r="C134" t="s">
        <v>404</v>
      </c>
      <c r="D134" s="15"/>
      <c r="E134" s="15">
        <f t="shared" si="38"/>
        <v>0</v>
      </c>
      <c r="F134" s="16" t="s">
        <v>2992</v>
      </c>
      <c r="G134" t="s">
        <v>972</v>
      </c>
      <c r="H134" t="s">
        <v>975</v>
      </c>
      <c r="I134" t="e">
        <v>#N/A</v>
      </c>
      <c r="J134" t="s">
        <v>405</v>
      </c>
      <c r="K134" s="1">
        <v>28.686751430428298</v>
      </c>
      <c r="L134" s="1">
        <v>121.749128369376</v>
      </c>
      <c r="M134" s="1" t="str">
        <f>VLOOKUP($F134,'[1]capi for highway network'!$D$1:$L$36,3,0)</f>
        <v>capi Zhejiang</v>
      </c>
      <c r="N134" s="1">
        <f>VLOOKUP($F134,'[1]capi for highway network'!$D$1:$L$36,7,0)</f>
        <v>30.274083999999998</v>
      </c>
      <c r="O134" s="1">
        <f>VLOOKUP($F134,'[1]capi for highway network'!$D$1:$L$36,8,0)</f>
        <v>120.15506999999999</v>
      </c>
      <c r="P134" s="13">
        <f t="shared" si="39"/>
        <v>0.19365599999999999</v>
      </c>
      <c r="Q134" s="13">
        <f t="shared" si="40"/>
        <v>0.19365599999999999</v>
      </c>
      <c r="R134" s="13">
        <f t="shared" si="41"/>
        <v>0.19365599999999999</v>
      </c>
      <c r="S134" s="13">
        <f t="shared" si="42"/>
        <v>0.32422400000000001</v>
      </c>
      <c r="T134" s="13">
        <f t="shared" si="43"/>
        <v>0.83418800000000004</v>
      </c>
      <c r="U134" s="13">
        <f t="shared" si="44"/>
        <v>1.1667639999999999</v>
      </c>
      <c r="V134" s="13">
        <f t="shared" si="45"/>
        <v>1.1667639999999999</v>
      </c>
      <c r="W134" s="13">
        <f t="shared" si="46"/>
        <v>1.1667639999999999</v>
      </c>
      <c r="X134" s="13">
        <f t="shared" si="47"/>
        <v>1.1667639999999999</v>
      </c>
      <c r="Y134" s="13">
        <f t="shared" si="48"/>
        <v>1.1667639999999999</v>
      </c>
      <c r="Z134" s="13">
        <f t="shared" si="49"/>
        <v>1.1667639999999999</v>
      </c>
      <c r="AA134" s="13">
        <f t="shared" si="50"/>
        <v>1.1667639999999999</v>
      </c>
      <c r="AB134" s="13">
        <f t="shared" si="51"/>
        <v>1.1667639999999999</v>
      </c>
      <c r="AC134" s="13">
        <f t="shared" si="52"/>
        <v>1.1667639999999999</v>
      </c>
      <c r="AD134" s="13">
        <f t="shared" si="53"/>
        <v>1.1667639999999999</v>
      </c>
      <c r="AE134" s="13">
        <f t="shared" si="54"/>
        <v>1.1667639999999999</v>
      </c>
      <c r="AF134">
        <f t="shared" si="37"/>
        <v>1</v>
      </c>
      <c r="AI134" s="26">
        <f>IF(ISNUMBER(VLOOKUP($B134,'kpler max capa'!$A$1:$Q$263,2,0)),VLOOKUP($B134,'kpler max capa'!$A$1:$Q$263,2,0),0)</f>
        <v>0.19365599999999999</v>
      </c>
      <c r="AJ134" s="26">
        <f>IF(ISNUMBER(VLOOKUP($B134,'kpler max capa'!$A$1:$Q$263,3,0)),VLOOKUP($B134,'kpler max capa'!$A$1:$Q$263,3,0),0)</f>
        <v>0.19365599999999999</v>
      </c>
      <c r="AK134" s="26">
        <f>IF(ISNUMBER(VLOOKUP($B134,'kpler max capa'!$A$1:$Q$263,4,0)),VLOOKUP($B134,'kpler max capa'!$A$1:$Q$263,4,0),0)</f>
        <v>0.19365599999999999</v>
      </c>
      <c r="AL134" s="26">
        <f>IF(ISNUMBER(VLOOKUP($B134,'kpler max capa'!$A$1:$Q$263,5,0)),VLOOKUP($B134,'kpler max capa'!$A$1:$Q$263,5,0),0)</f>
        <v>0.32422400000000001</v>
      </c>
      <c r="AM134" s="26">
        <f>IF(ISNUMBER(VLOOKUP($B134,'kpler max capa'!$A$1:$Q$263,6,0)),VLOOKUP($B134,'kpler max capa'!$A$1:$Q$263,6,0),0)</f>
        <v>0.83418800000000004</v>
      </c>
      <c r="AN134" s="26">
        <f>IF(ISNUMBER(VLOOKUP($B134,'kpler max capa'!$A$1:$Q$263,7,0)),VLOOKUP($B134,'kpler max capa'!$A$1:$Q$263,7,0),0)</f>
        <v>1.1667639999999999</v>
      </c>
      <c r="AO134" s="26">
        <f>IF(ISNUMBER(VLOOKUP($B134,'kpler max capa'!$A$1:$Q$263,8,0)),VLOOKUP($B134,'kpler max capa'!$A$1:$Q$263,8,0),0)</f>
        <v>1.1667639999999999</v>
      </c>
      <c r="AP134" s="26">
        <f>IF(ISNUMBER(VLOOKUP($B134,'kpler max capa'!$A$1:$Q$263,8,0)),VLOOKUP($B134,'kpler max capa'!$A$1:$Q$263,9,0),0)</f>
        <v>1.1667639999999999</v>
      </c>
      <c r="AQ134" s="26">
        <f>IF(ISNUMBER(VLOOKUP($B134,'kpler max capa'!$A$1:$Q$263,8,0)),VLOOKUP($B134,'kpler max capa'!$A$1:$Q$263,10,0),0)</f>
        <v>1.1667639999999999</v>
      </c>
      <c r="AR134" s="26">
        <f>IF(ISNUMBER(VLOOKUP($B134,'kpler max capa'!$A$1:$Q$263,8,0)),VLOOKUP($B134,'kpler max capa'!$A$1:$Q$263,11,0),0)</f>
        <v>1.1667639999999999</v>
      </c>
      <c r="AS134" s="26">
        <f>IF(ISNUMBER(VLOOKUP($B134,'kpler max capa'!$A$1:$Q$263,9,0)),VLOOKUP($B134,'kpler max capa'!$A$1:$Q$263,12,0),0)</f>
        <v>1.1667639999999999</v>
      </c>
      <c r="AT134" s="26">
        <f>IF(ISNUMBER(VLOOKUP($B134,'kpler max capa'!$A$1:$Q$263,9,0)),VLOOKUP($B134,'kpler max capa'!$A$1:$Q$263,13,0),0)</f>
        <v>1.1667639999999999</v>
      </c>
      <c r="AU134" s="26">
        <f>IF(ISNUMBER(VLOOKUP($B134,'kpler max capa'!$A$1:$Q$263,9,0)),VLOOKUP($B134,'kpler max capa'!$A$1:$Q$263,14,0),0)</f>
        <v>1.1667639999999999</v>
      </c>
      <c r="AV134" s="26">
        <f>IF(ISNUMBER(VLOOKUP($B134,'kpler max capa'!$A$1:$Q$263,9,0)),VLOOKUP($B134,'kpler max capa'!$A$1:$Q$263,15,0),0)</f>
        <v>1.1667639999999999</v>
      </c>
      <c r="AW134" s="26">
        <f>IF(ISNUMBER(VLOOKUP($B134,'kpler max capa'!$A$1:$Q$263,9,0)),VLOOKUP($B134,'kpler max capa'!$A$1:$Q$263,16,0),0)</f>
        <v>1.1667639999999999</v>
      </c>
      <c r="AX134" s="26">
        <f>IF(ISNUMBER(VLOOKUP($B134,'kpler max capa'!$A$1:$Q$263,10,0)),VLOOKUP($B134,'kpler max capa'!$A$1:$Q$263,17,0),0)</f>
        <v>1.1667639999999999</v>
      </c>
      <c r="AY134" s="24">
        <f>IF(ISNUMBER(VLOOKUP($C134,'pp port max capa'!$A$1:$Q$500,2,0)),VLOOKUP($C134,'pp port max capa'!$A$1:$Q$500,2,0),0)</f>
        <v>0</v>
      </c>
      <c r="AZ134" s="24">
        <f>IF(ISNUMBER(VLOOKUP($C134,'pp port max capa'!$A$1:$Q$500,3,0)),VLOOKUP($C134,'pp port max capa'!$A$1:$Q$500,3,0),0)</f>
        <v>0</v>
      </c>
      <c r="BA134" s="24">
        <f>IF(ISNUMBER(VLOOKUP($C134,'pp port max capa'!$A$1:$Q$500,4,0)),VLOOKUP($C134,'pp port max capa'!$A$1:$Q$500,4,0),0)</f>
        <v>0</v>
      </c>
      <c r="BB134" s="24">
        <f>IF(ISNUMBER(VLOOKUP($C134,'pp port max capa'!$A$1:$Q$500,5,0)),VLOOKUP($C134,'pp port max capa'!$A$1:$Q$500,5,0),0)</f>
        <v>0</v>
      </c>
      <c r="BC134" s="24">
        <f>IF(ISNUMBER(VLOOKUP($C134,'pp port max capa'!$A$1:$Q$500,6,0)),VLOOKUP($C134,'pp port max capa'!$A$1:$Q$500,6,0),0)</f>
        <v>0</v>
      </c>
      <c r="BD134" s="24">
        <f>IF(ISNUMBER(VLOOKUP($C134,'pp port max capa'!$A$1:$Q$500,7,0)),VLOOKUP($C134,'pp port max capa'!$A$1:$Q$500,7,0),0)</f>
        <v>0</v>
      </c>
      <c r="BE134" s="24">
        <f>IF(ISNUMBER(VLOOKUP($C134,'pp port max capa'!$A$1:$Q$500,8,0)),VLOOKUP($C134,'pp port max capa'!$A$1:$Q$500,8,0),0)</f>
        <v>0</v>
      </c>
      <c r="BF134" s="24">
        <f>IF(ISNUMBER(VLOOKUP($C134,'pp port max capa'!$A$1:$Q$500,9,0)),VLOOKUP($C134,'pp port max capa'!$A$1:$Q$500,9,0),0)</f>
        <v>0</v>
      </c>
      <c r="BG134" s="24">
        <f>IF(ISNUMBER(VLOOKUP($C134,'pp port max capa'!$A$1:$Q$500,10,0)),VLOOKUP($C134,'pp port max capa'!$A$1:$Q$500,10,0),0)</f>
        <v>0</v>
      </c>
      <c r="BH134" s="24">
        <f>IF(ISNUMBER(VLOOKUP($C134,'pp port max capa'!$A$1:$Q$500,11,0)),VLOOKUP($C134,'pp port max capa'!$A$1:$Q$500,11,0),0)</f>
        <v>0</v>
      </c>
      <c r="BI134" s="24">
        <f>IF(ISNUMBER(VLOOKUP($C134,'pp port max capa'!$A$1:$Q$500,12,0)),VLOOKUP($C134,'pp port max capa'!$A$1:$Q$500,12,0),0)</f>
        <v>0</v>
      </c>
      <c r="BJ134" s="24">
        <f>IF(ISNUMBER(VLOOKUP($C134,'pp port max capa'!$A$1:$Q$500,13,0)),VLOOKUP($C134,'pp port max capa'!$A$1:$Q$500,13,0),0)</f>
        <v>0</v>
      </c>
      <c r="BK134" s="24">
        <f>IF(ISNUMBER(VLOOKUP($C134,'pp port max capa'!$A$1:$Q$500,14,0)),VLOOKUP($C134,'pp port max capa'!$A$1:$Q$500,14,0),0)</f>
        <v>0</v>
      </c>
      <c r="BL134" s="24">
        <f>IF(ISNUMBER(VLOOKUP($C134,'pp port max capa'!$A$1:$Q$500,15,0)),VLOOKUP($C134,'pp port max capa'!$A$1:$Q$500,15,0),0)</f>
        <v>0</v>
      </c>
      <c r="BM134" s="24">
        <f>IF(ISNUMBER(VLOOKUP($C134,'pp port max capa'!$A$1:$Q$500,16,0)),VLOOKUP($C134,'pp port max capa'!$A$1:$Q$500,16,0),0)</f>
        <v>0</v>
      </c>
      <c r="BN134" s="24">
        <f>IF(ISNUMBER(VLOOKUP($C134,'pp port max capa'!$A$1:$Q$500,17,0)),VLOOKUP($C134,'pp port max capa'!$A$1:$Q$500,17,0),0)</f>
        <v>0</v>
      </c>
      <c r="BO134" s="22">
        <f>IF(ISNUMBER(VLOOKUP($C134,'stpl port max capa'!$A$1:$Q$500,2,0)),VLOOKUP($C134,'stpl port max capa'!$A$1:$Q$500,2,0),0)</f>
        <v>0</v>
      </c>
      <c r="BP134" s="22">
        <f>IF(ISNUMBER(VLOOKUP($C134,'stpl port max capa'!$A$1:$Q$500,3,0)),VLOOKUP($C134,'stpl port max capa'!$A$1:$Q$500,3,0),0)</f>
        <v>0</v>
      </c>
      <c r="BQ134" s="22">
        <f>IF(ISNUMBER(VLOOKUP($C134,'stpl port max capa'!$A$1:$Q$500,4,0)),VLOOKUP($C134,'stpl port max capa'!$A$1:$Q$500,4,0),0)</f>
        <v>0</v>
      </c>
      <c r="BR134" s="22">
        <f>IF(ISNUMBER(VLOOKUP($C134,'stpl port max capa'!$A$1:$Q$500,5,0)),VLOOKUP($C134,'stpl port max capa'!$A$1:$Q$500,5,0),0)</f>
        <v>0</v>
      </c>
      <c r="BS134" s="22">
        <f>IF(ISNUMBER(VLOOKUP($C134,'stpl port max capa'!$A$1:$Q$500,6,0)),VLOOKUP($C134,'stpl port max capa'!$A$1:$Q$500,6,0),0)</f>
        <v>0</v>
      </c>
      <c r="BT134" s="22">
        <f>IF(ISNUMBER(VLOOKUP($C134,'stpl port max capa'!$A$1:$Q$500,7,0)),VLOOKUP($C134,'stpl port max capa'!$A$1:$Q$500,7,0),0)</f>
        <v>0</v>
      </c>
      <c r="BU134" s="22">
        <f>IF(ISNUMBER(VLOOKUP($C134,'stpl port max capa'!$A$1:$Q$500,8,0)),VLOOKUP($C134,'stpl port max capa'!$A$1:$Q$500,8,0),0)</f>
        <v>0</v>
      </c>
      <c r="BV134" s="22">
        <f>IF(ISNUMBER(VLOOKUP($C134,'stpl port max capa'!$A$1:$Q$500,9,0)),VLOOKUP($C134,'stpl port max capa'!$A$1:$Q$500,9,0),0)</f>
        <v>0</v>
      </c>
      <c r="BW134" s="22">
        <f>IF(ISNUMBER(VLOOKUP($C134,'stpl port max capa'!$A$1:$Q$500,10,0)),VLOOKUP($C134,'stpl port max capa'!$A$1:$Q$500,10,0),0)</f>
        <v>0</v>
      </c>
      <c r="BX134" s="22">
        <f>IF(ISNUMBER(VLOOKUP($C134,'stpl port max capa'!$A$1:$Q$500,11,0)),VLOOKUP($C134,'stpl port max capa'!$A$1:$Q$500,11,0),0)</f>
        <v>0</v>
      </c>
      <c r="BY134" s="22">
        <f>IF(ISNUMBER(VLOOKUP($C134,'stpl port max capa'!$A$1:$Q$500,12,0)),VLOOKUP($C134,'stpl port max capa'!$A$1:$Q$500,12,0),0)</f>
        <v>0</v>
      </c>
      <c r="BZ134" s="22">
        <f>IF(ISNUMBER(VLOOKUP($C134,'stpl port max capa'!$A$1:$Q$500,13,0)),VLOOKUP($C134,'stpl port max capa'!$A$1:$Q$500,13,0),0)</f>
        <v>0</v>
      </c>
      <c r="CA134" s="22">
        <f>IF(ISNUMBER(VLOOKUP($C134,'stpl port max capa'!$A$1:$Q$500,14,0)),VLOOKUP($C134,'stpl port max capa'!$A$1:$Q$500,14,0),0)</f>
        <v>0</v>
      </c>
      <c r="CB134" s="22">
        <f>IF(ISNUMBER(VLOOKUP($C134,'stpl port max capa'!$A$1:$Q$500,15,0)),VLOOKUP($C134,'stpl port max capa'!$A$1:$Q$500,15,0),0)</f>
        <v>0</v>
      </c>
      <c r="CC134" s="22">
        <f>IF(ISNUMBER(VLOOKUP($C134,'stpl port max capa'!$A$1:$Q$500,16,0)),VLOOKUP($C134,'stpl port max capa'!$A$1:$Q$500,16,0),0)</f>
        <v>0</v>
      </c>
      <c r="CD134" s="22">
        <f>IF(ISNUMBER(VLOOKUP($C134,'stpl port max capa'!$A$1:$Q$500,17,0)),VLOOKUP($C134,'stpl port max capa'!$A$1:$Q$500,17,0),0)</f>
        <v>0</v>
      </c>
    </row>
    <row r="135" spans="1:82" customFormat="1">
      <c r="A135">
        <v>136</v>
      </c>
      <c r="B135" t="s">
        <v>406</v>
      </c>
      <c r="C135" t="s">
        <v>407</v>
      </c>
      <c r="D135" s="15" t="s">
        <v>1257</v>
      </c>
      <c r="E135" s="15">
        <f t="shared" si="38"/>
        <v>1</v>
      </c>
      <c r="F135" s="16" t="s">
        <v>2980</v>
      </c>
      <c r="G135" t="s">
        <v>972</v>
      </c>
      <c r="H135" t="s">
        <v>975</v>
      </c>
      <c r="I135" t="s">
        <v>2943</v>
      </c>
      <c r="J135" t="s">
        <v>408</v>
      </c>
      <c r="K135" s="1">
        <v>25.207449598702599</v>
      </c>
      <c r="L135" s="1">
        <v>118.951181756702</v>
      </c>
      <c r="M135" s="1" t="str">
        <f>VLOOKUP($F135,'[1]capi for highway network'!$D$1:$L$36,3,0)</f>
        <v>capi Fujian</v>
      </c>
      <c r="N135" s="1">
        <f>VLOOKUP($F135,'[1]capi for highway network'!$D$1:$L$36,7,0)</f>
        <v>26.074477999999999</v>
      </c>
      <c r="O135" s="1">
        <f>VLOOKUP($F135,'[1]capi for highway network'!$D$1:$L$36,8,0)</f>
        <v>119.296482</v>
      </c>
      <c r="P135" s="13">
        <f t="shared" si="39"/>
        <v>8.2278933844085991</v>
      </c>
      <c r="Q135" s="13">
        <f t="shared" si="40"/>
        <v>8.2278933844085991</v>
      </c>
      <c r="R135" s="13">
        <f t="shared" si="41"/>
        <v>8.2278933844085991</v>
      </c>
      <c r="S135" s="13">
        <f t="shared" si="42"/>
        <v>8.2278933844085991</v>
      </c>
      <c r="T135" s="13">
        <f t="shared" si="43"/>
        <v>9.3385400000000001</v>
      </c>
      <c r="U135" s="13">
        <f t="shared" si="44"/>
        <v>9.3385400000000001</v>
      </c>
      <c r="V135" s="13">
        <f t="shared" si="45"/>
        <v>9.3385400000000001</v>
      </c>
      <c r="W135" s="13">
        <f t="shared" si="46"/>
        <v>9.3385400000000001</v>
      </c>
      <c r="X135" s="13">
        <f t="shared" si="47"/>
        <v>9.3385400000000001</v>
      </c>
      <c r="Y135" s="13">
        <f t="shared" si="48"/>
        <v>9.3385400000000001</v>
      </c>
      <c r="Z135" s="13">
        <f t="shared" si="49"/>
        <v>9.3385400000000001</v>
      </c>
      <c r="AA135" s="13">
        <f t="shared" si="50"/>
        <v>9.3385400000000001</v>
      </c>
      <c r="AB135" s="13">
        <f t="shared" si="51"/>
        <v>9.3385400000000001</v>
      </c>
      <c r="AC135" s="13">
        <f t="shared" si="52"/>
        <v>9.3385400000000001</v>
      </c>
      <c r="AD135" s="13">
        <f t="shared" si="53"/>
        <v>9.3385400000000001</v>
      </c>
      <c r="AE135" s="13">
        <f t="shared" si="54"/>
        <v>9.3385400000000001</v>
      </c>
      <c r="AF135">
        <f t="shared" si="37"/>
        <v>1</v>
      </c>
      <c r="AI135" s="26">
        <f>IF(ISNUMBER(VLOOKUP($B135,'kpler max capa'!$A$1:$Q$263,2,0)),VLOOKUP($B135,'kpler max capa'!$A$1:$Q$263,2,0),0)</f>
        <v>4.5007840000000003</v>
      </c>
      <c r="AJ135" s="26">
        <f>IF(ISNUMBER(VLOOKUP($B135,'kpler max capa'!$A$1:$Q$263,3,0)),VLOOKUP($B135,'kpler max capa'!$A$1:$Q$263,3,0),0)</f>
        <v>4.5007840000000003</v>
      </c>
      <c r="AK135" s="26">
        <f>IF(ISNUMBER(VLOOKUP($B135,'kpler max capa'!$A$1:$Q$263,4,0)),VLOOKUP($B135,'kpler max capa'!$A$1:$Q$263,4,0),0)</f>
        <v>4.5007840000000003</v>
      </c>
      <c r="AL135" s="26">
        <f>IF(ISNUMBER(VLOOKUP($B135,'kpler max capa'!$A$1:$Q$263,5,0)),VLOOKUP($B135,'kpler max capa'!$A$1:$Q$263,5,0),0)</f>
        <v>8.0429680000000001</v>
      </c>
      <c r="AM135" s="26">
        <f>IF(ISNUMBER(VLOOKUP($B135,'kpler max capa'!$A$1:$Q$263,6,0)),VLOOKUP($B135,'kpler max capa'!$A$1:$Q$263,6,0),0)</f>
        <v>9.3385400000000001</v>
      </c>
      <c r="AN135" s="26">
        <f>IF(ISNUMBER(VLOOKUP($B135,'kpler max capa'!$A$1:$Q$263,7,0)),VLOOKUP($B135,'kpler max capa'!$A$1:$Q$263,7,0),0)</f>
        <v>9.3385400000000001</v>
      </c>
      <c r="AO135" s="26">
        <f>IF(ISNUMBER(VLOOKUP($B135,'kpler max capa'!$A$1:$Q$263,8,0)),VLOOKUP($B135,'kpler max capa'!$A$1:$Q$263,8,0),0)</f>
        <v>9.3385400000000001</v>
      </c>
      <c r="AP135" s="26">
        <f>IF(ISNUMBER(VLOOKUP($B135,'kpler max capa'!$A$1:$Q$263,8,0)),VLOOKUP($B135,'kpler max capa'!$A$1:$Q$263,9,0),0)</f>
        <v>9.3385400000000001</v>
      </c>
      <c r="AQ135" s="26">
        <f>IF(ISNUMBER(VLOOKUP($B135,'kpler max capa'!$A$1:$Q$263,8,0)),VLOOKUP($B135,'kpler max capa'!$A$1:$Q$263,10,0),0)</f>
        <v>9.3385400000000001</v>
      </c>
      <c r="AR135" s="26">
        <f>IF(ISNUMBER(VLOOKUP($B135,'kpler max capa'!$A$1:$Q$263,8,0)),VLOOKUP($B135,'kpler max capa'!$A$1:$Q$263,11,0),0)</f>
        <v>9.3385400000000001</v>
      </c>
      <c r="AS135" s="26">
        <f>IF(ISNUMBER(VLOOKUP($B135,'kpler max capa'!$A$1:$Q$263,9,0)),VLOOKUP($B135,'kpler max capa'!$A$1:$Q$263,12,0),0)</f>
        <v>9.3385400000000001</v>
      </c>
      <c r="AT135" s="26">
        <f>IF(ISNUMBER(VLOOKUP($B135,'kpler max capa'!$A$1:$Q$263,9,0)),VLOOKUP($B135,'kpler max capa'!$A$1:$Q$263,13,0),0)</f>
        <v>9.3385400000000001</v>
      </c>
      <c r="AU135" s="26">
        <f>IF(ISNUMBER(VLOOKUP($B135,'kpler max capa'!$A$1:$Q$263,9,0)),VLOOKUP($B135,'kpler max capa'!$A$1:$Q$263,14,0),0)</f>
        <v>9.3385400000000001</v>
      </c>
      <c r="AV135" s="26">
        <f>IF(ISNUMBER(VLOOKUP($B135,'kpler max capa'!$A$1:$Q$263,9,0)),VLOOKUP($B135,'kpler max capa'!$A$1:$Q$263,15,0),0)</f>
        <v>9.3385400000000001</v>
      </c>
      <c r="AW135" s="26">
        <f>IF(ISNUMBER(VLOOKUP($B135,'kpler max capa'!$A$1:$Q$263,9,0)),VLOOKUP($B135,'kpler max capa'!$A$1:$Q$263,16,0),0)</f>
        <v>9.3385400000000001</v>
      </c>
      <c r="AX135" s="26">
        <f>IF(ISNUMBER(VLOOKUP($B135,'kpler max capa'!$A$1:$Q$263,10,0)),VLOOKUP($B135,'kpler max capa'!$A$1:$Q$263,17,0),0)</f>
        <v>9.3385400000000001</v>
      </c>
      <c r="AY135" s="24">
        <f>IF(ISNUMBER(VLOOKUP($C135,'pp port max capa'!$A$1:$Q$500,2,0)),VLOOKUP($C135,'pp port max capa'!$A$1:$Q$500,2,0),0)</f>
        <v>8.2278933844085991</v>
      </c>
      <c r="AZ135" s="24">
        <f>IF(ISNUMBER(VLOOKUP($C135,'pp port max capa'!$A$1:$Q$500,3,0)),VLOOKUP($C135,'pp port max capa'!$A$1:$Q$500,3,0),0)</f>
        <v>8.2278933844085991</v>
      </c>
      <c r="BA135" s="24">
        <f>IF(ISNUMBER(VLOOKUP($C135,'pp port max capa'!$A$1:$Q$500,4,0)),VLOOKUP($C135,'pp port max capa'!$A$1:$Q$500,4,0),0)</f>
        <v>8.2278933844085991</v>
      </c>
      <c r="BB135" s="24">
        <f>IF(ISNUMBER(VLOOKUP($C135,'pp port max capa'!$A$1:$Q$500,5,0)),VLOOKUP($C135,'pp port max capa'!$A$1:$Q$500,5,0),0)</f>
        <v>8.2278933844085991</v>
      </c>
      <c r="BC135" s="24">
        <f>IF(ISNUMBER(VLOOKUP($C135,'pp port max capa'!$A$1:$Q$500,6,0)),VLOOKUP($C135,'pp port max capa'!$A$1:$Q$500,6,0),0)</f>
        <v>8.2278933844085991</v>
      </c>
      <c r="BD135" s="24">
        <f>IF(ISNUMBER(VLOOKUP($C135,'pp port max capa'!$A$1:$Q$500,7,0)),VLOOKUP($C135,'pp port max capa'!$A$1:$Q$500,7,0),0)</f>
        <v>8.2278933844085991</v>
      </c>
      <c r="BE135" s="24">
        <f>IF(ISNUMBER(VLOOKUP($C135,'pp port max capa'!$A$1:$Q$500,8,0)),VLOOKUP($C135,'pp port max capa'!$A$1:$Q$500,8,0),0)</f>
        <v>8.2278933844085991</v>
      </c>
      <c r="BF135" s="24">
        <f>IF(ISNUMBER(VLOOKUP($C135,'pp port max capa'!$A$1:$Q$500,9,0)),VLOOKUP($C135,'pp port max capa'!$A$1:$Q$500,9,0),0)</f>
        <v>8.2278933844085991</v>
      </c>
      <c r="BG135" s="24">
        <f>IF(ISNUMBER(VLOOKUP($C135,'pp port max capa'!$A$1:$Q$500,10,0)),VLOOKUP($C135,'pp port max capa'!$A$1:$Q$500,10,0),0)</f>
        <v>8.2278933844085991</v>
      </c>
      <c r="BH135" s="24">
        <f>IF(ISNUMBER(VLOOKUP($C135,'pp port max capa'!$A$1:$Q$500,11,0)),VLOOKUP($C135,'pp port max capa'!$A$1:$Q$500,11,0),0)</f>
        <v>8.2278933844085991</v>
      </c>
      <c r="BI135" s="24">
        <f>IF(ISNUMBER(VLOOKUP($C135,'pp port max capa'!$A$1:$Q$500,12,0)),VLOOKUP($C135,'pp port max capa'!$A$1:$Q$500,12,0),0)</f>
        <v>8.2278933844085991</v>
      </c>
      <c r="BJ135" s="24">
        <f>IF(ISNUMBER(VLOOKUP($C135,'pp port max capa'!$A$1:$Q$500,13,0)),VLOOKUP($C135,'pp port max capa'!$A$1:$Q$500,13,0),0)</f>
        <v>8.2278933844085991</v>
      </c>
      <c r="BK135" s="24">
        <f>IF(ISNUMBER(VLOOKUP($C135,'pp port max capa'!$A$1:$Q$500,14,0)),VLOOKUP($C135,'pp port max capa'!$A$1:$Q$500,14,0),0)</f>
        <v>8.2278933844085991</v>
      </c>
      <c r="BL135" s="24">
        <f>IF(ISNUMBER(VLOOKUP($C135,'pp port max capa'!$A$1:$Q$500,15,0)),VLOOKUP($C135,'pp port max capa'!$A$1:$Q$500,15,0),0)</f>
        <v>8.2278933844085991</v>
      </c>
      <c r="BM135" s="24">
        <f>IF(ISNUMBER(VLOOKUP($C135,'pp port max capa'!$A$1:$Q$500,16,0)),VLOOKUP($C135,'pp port max capa'!$A$1:$Q$500,16,0),0)</f>
        <v>8.2278933844085991</v>
      </c>
      <c r="BN135" s="24">
        <f>IF(ISNUMBER(VLOOKUP($C135,'pp port max capa'!$A$1:$Q$500,17,0)),VLOOKUP($C135,'pp port max capa'!$A$1:$Q$500,17,0),0)</f>
        <v>8.2278933844085991</v>
      </c>
      <c r="BO135" s="22">
        <f>IF(ISNUMBER(VLOOKUP($C135,'stpl port max capa'!$A$1:$Q$500,2,0)),VLOOKUP($C135,'stpl port max capa'!$A$1:$Q$500,2,0),0)</f>
        <v>0</v>
      </c>
      <c r="BP135" s="22">
        <f>IF(ISNUMBER(VLOOKUP($C135,'stpl port max capa'!$A$1:$Q$500,3,0)),VLOOKUP($C135,'stpl port max capa'!$A$1:$Q$500,3,0),0)</f>
        <v>0</v>
      </c>
      <c r="BQ135" s="22">
        <f>IF(ISNUMBER(VLOOKUP($C135,'stpl port max capa'!$A$1:$Q$500,4,0)),VLOOKUP($C135,'stpl port max capa'!$A$1:$Q$500,4,0),0)</f>
        <v>0</v>
      </c>
      <c r="BR135" s="22">
        <f>IF(ISNUMBER(VLOOKUP($C135,'stpl port max capa'!$A$1:$Q$500,5,0)),VLOOKUP($C135,'stpl port max capa'!$A$1:$Q$500,5,0),0)</f>
        <v>0</v>
      </c>
      <c r="BS135" s="22">
        <f>IF(ISNUMBER(VLOOKUP($C135,'stpl port max capa'!$A$1:$Q$500,6,0)),VLOOKUP($C135,'stpl port max capa'!$A$1:$Q$500,6,0),0)</f>
        <v>0</v>
      </c>
      <c r="BT135" s="22">
        <f>IF(ISNUMBER(VLOOKUP($C135,'stpl port max capa'!$A$1:$Q$500,7,0)),VLOOKUP($C135,'stpl port max capa'!$A$1:$Q$500,7,0),0)</f>
        <v>0</v>
      </c>
      <c r="BU135" s="22">
        <f>IF(ISNUMBER(VLOOKUP($C135,'stpl port max capa'!$A$1:$Q$500,8,0)),VLOOKUP($C135,'stpl port max capa'!$A$1:$Q$500,8,0),0)</f>
        <v>0</v>
      </c>
      <c r="BV135" s="22">
        <f>IF(ISNUMBER(VLOOKUP($C135,'stpl port max capa'!$A$1:$Q$500,9,0)),VLOOKUP($C135,'stpl port max capa'!$A$1:$Q$500,9,0),0)</f>
        <v>0</v>
      </c>
      <c r="BW135" s="22">
        <f>IF(ISNUMBER(VLOOKUP($C135,'stpl port max capa'!$A$1:$Q$500,10,0)),VLOOKUP($C135,'stpl port max capa'!$A$1:$Q$500,10,0),0)</f>
        <v>0</v>
      </c>
      <c r="BX135" s="22">
        <f>IF(ISNUMBER(VLOOKUP($C135,'stpl port max capa'!$A$1:$Q$500,11,0)),VLOOKUP($C135,'stpl port max capa'!$A$1:$Q$500,11,0),0)</f>
        <v>0</v>
      </c>
      <c r="BY135" s="22">
        <f>IF(ISNUMBER(VLOOKUP($C135,'stpl port max capa'!$A$1:$Q$500,12,0)),VLOOKUP($C135,'stpl port max capa'!$A$1:$Q$500,12,0),0)</f>
        <v>0</v>
      </c>
      <c r="BZ135" s="22">
        <f>IF(ISNUMBER(VLOOKUP($C135,'stpl port max capa'!$A$1:$Q$500,13,0)),VLOOKUP($C135,'stpl port max capa'!$A$1:$Q$500,13,0),0)</f>
        <v>0</v>
      </c>
      <c r="CA135" s="22">
        <f>IF(ISNUMBER(VLOOKUP($C135,'stpl port max capa'!$A$1:$Q$500,14,0)),VLOOKUP($C135,'stpl port max capa'!$A$1:$Q$500,14,0),0)</f>
        <v>0</v>
      </c>
      <c r="CB135" s="22">
        <f>IF(ISNUMBER(VLOOKUP($C135,'stpl port max capa'!$A$1:$Q$500,15,0)),VLOOKUP($C135,'stpl port max capa'!$A$1:$Q$500,15,0),0)</f>
        <v>0</v>
      </c>
      <c r="CC135" s="22">
        <f>IF(ISNUMBER(VLOOKUP($C135,'stpl port max capa'!$A$1:$Q$500,16,0)),VLOOKUP($C135,'stpl port max capa'!$A$1:$Q$500,16,0),0)</f>
        <v>0</v>
      </c>
      <c r="CD135" s="22">
        <f>IF(ISNUMBER(VLOOKUP($C135,'stpl port max capa'!$A$1:$Q$500,17,0)),VLOOKUP($C135,'stpl port max capa'!$A$1:$Q$500,17,0),0)</f>
        <v>0</v>
      </c>
    </row>
    <row r="136" spans="1:82" customFormat="1">
      <c r="A136">
        <v>137</v>
      </c>
      <c r="B136" t="s">
        <v>409</v>
      </c>
      <c r="C136" t="s">
        <v>410</v>
      </c>
      <c r="D136" s="15"/>
      <c r="E136" s="15">
        <f t="shared" si="38"/>
        <v>0</v>
      </c>
      <c r="F136" s="16" t="s">
        <v>2990</v>
      </c>
      <c r="G136" t="s">
        <v>972</v>
      </c>
      <c r="H136" t="s">
        <v>975</v>
      </c>
      <c r="I136" t="e">
        <v>#N/A</v>
      </c>
      <c r="J136" t="s">
        <v>411</v>
      </c>
      <c r="K136" s="1">
        <v>22.671203647745799</v>
      </c>
      <c r="L136" s="1">
        <v>113.669225843128</v>
      </c>
      <c r="M136" s="1" t="str">
        <f>VLOOKUP($F136,'[1]capi for highway network'!$D$1:$L$36,3,0)</f>
        <v>capi Guangdong</v>
      </c>
      <c r="N136" s="1">
        <f>VLOOKUP($F136,'[1]capi for highway network'!$D$1:$L$36,7,0)</f>
        <v>23.129110000000001</v>
      </c>
      <c r="O136" s="1">
        <f>VLOOKUP($F136,'[1]capi for highway network'!$D$1:$L$36,8,0)</f>
        <v>113.264385</v>
      </c>
      <c r="P136" s="13">
        <f t="shared" si="39"/>
        <v>1.365164</v>
      </c>
      <c r="Q136" s="13">
        <f t="shared" si="40"/>
        <v>1.365164</v>
      </c>
      <c r="R136" s="13">
        <f t="shared" si="41"/>
        <v>1.365164</v>
      </c>
      <c r="S136" s="13">
        <f t="shared" si="42"/>
        <v>1.365164</v>
      </c>
      <c r="T136" s="13">
        <f t="shared" si="43"/>
        <v>1.365164</v>
      </c>
      <c r="U136" s="13">
        <f t="shared" si="44"/>
        <v>1.365164</v>
      </c>
      <c r="V136" s="13">
        <f t="shared" si="45"/>
        <v>1.365164</v>
      </c>
      <c r="W136" s="13">
        <f t="shared" si="46"/>
        <v>1.365164</v>
      </c>
      <c r="X136" s="13">
        <f t="shared" si="47"/>
        <v>1.365164</v>
      </c>
      <c r="Y136" s="13">
        <f t="shared" si="48"/>
        <v>1.365164</v>
      </c>
      <c r="Z136" s="13">
        <f t="shared" si="49"/>
        <v>1.365164</v>
      </c>
      <c r="AA136" s="13">
        <f t="shared" si="50"/>
        <v>1.365164</v>
      </c>
      <c r="AB136" s="13">
        <f t="shared" si="51"/>
        <v>1.365164</v>
      </c>
      <c r="AC136" s="13">
        <f t="shared" si="52"/>
        <v>1.365164</v>
      </c>
      <c r="AD136" s="13">
        <f t="shared" si="53"/>
        <v>1.365164</v>
      </c>
      <c r="AE136" s="13">
        <f t="shared" si="54"/>
        <v>1.365164</v>
      </c>
      <c r="AF136">
        <f t="shared" si="37"/>
        <v>1</v>
      </c>
      <c r="AI136" s="26">
        <f>IF(ISNUMBER(VLOOKUP($B136,'kpler max capa'!$A$1:$Q$263,2,0)),VLOOKUP($B136,'kpler max capa'!$A$1:$Q$263,2,0),0)</f>
        <v>1.365164</v>
      </c>
      <c r="AJ136" s="26">
        <f>IF(ISNUMBER(VLOOKUP($B136,'kpler max capa'!$A$1:$Q$263,3,0)),VLOOKUP($B136,'kpler max capa'!$A$1:$Q$263,3,0),0)</f>
        <v>1.365164</v>
      </c>
      <c r="AK136" s="26">
        <f>IF(ISNUMBER(VLOOKUP($B136,'kpler max capa'!$A$1:$Q$263,4,0)),VLOOKUP($B136,'kpler max capa'!$A$1:$Q$263,4,0),0)</f>
        <v>1.365164</v>
      </c>
      <c r="AL136" s="26">
        <f>IF(ISNUMBER(VLOOKUP($B136,'kpler max capa'!$A$1:$Q$263,5,0)),VLOOKUP($B136,'kpler max capa'!$A$1:$Q$263,5,0),0)</f>
        <v>1.365164</v>
      </c>
      <c r="AM136" s="26">
        <f>IF(ISNUMBER(VLOOKUP($B136,'kpler max capa'!$A$1:$Q$263,6,0)),VLOOKUP($B136,'kpler max capa'!$A$1:$Q$263,6,0),0)</f>
        <v>1.365164</v>
      </c>
      <c r="AN136" s="26">
        <f>IF(ISNUMBER(VLOOKUP($B136,'kpler max capa'!$A$1:$Q$263,7,0)),VLOOKUP($B136,'kpler max capa'!$A$1:$Q$263,7,0),0)</f>
        <v>1.365164</v>
      </c>
      <c r="AO136" s="26">
        <f>IF(ISNUMBER(VLOOKUP($B136,'kpler max capa'!$A$1:$Q$263,8,0)),VLOOKUP($B136,'kpler max capa'!$A$1:$Q$263,8,0),0)</f>
        <v>1.365164</v>
      </c>
      <c r="AP136" s="26">
        <f>IF(ISNUMBER(VLOOKUP($B136,'kpler max capa'!$A$1:$Q$263,8,0)),VLOOKUP($B136,'kpler max capa'!$A$1:$Q$263,9,0),0)</f>
        <v>1.365164</v>
      </c>
      <c r="AQ136" s="26">
        <f>IF(ISNUMBER(VLOOKUP($B136,'kpler max capa'!$A$1:$Q$263,8,0)),VLOOKUP($B136,'kpler max capa'!$A$1:$Q$263,10,0),0)</f>
        <v>1.365164</v>
      </c>
      <c r="AR136" s="26">
        <f>IF(ISNUMBER(VLOOKUP($B136,'kpler max capa'!$A$1:$Q$263,8,0)),VLOOKUP($B136,'kpler max capa'!$A$1:$Q$263,11,0),0)</f>
        <v>1.365164</v>
      </c>
      <c r="AS136" s="26">
        <f>IF(ISNUMBER(VLOOKUP($B136,'kpler max capa'!$A$1:$Q$263,9,0)),VLOOKUP($B136,'kpler max capa'!$A$1:$Q$263,12,0),0)</f>
        <v>1.365164</v>
      </c>
      <c r="AT136" s="26">
        <f>IF(ISNUMBER(VLOOKUP($B136,'kpler max capa'!$A$1:$Q$263,9,0)),VLOOKUP($B136,'kpler max capa'!$A$1:$Q$263,13,0),0)</f>
        <v>1.365164</v>
      </c>
      <c r="AU136" s="26">
        <f>IF(ISNUMBER(VLOOKUP($B136,'kpler max capa'!$A$1:$Q$263,9,0)),VLOOKUP($B136,'kpler max capa'!$A$1:$Q$263,14,0),0)</f>
        <v>1.365164</v>
      </c>
      <c r="AV136" s="26">
        <f>IF(ISNUMBER(VLOOKUP($B136,'kpler max capa'!$A$1:$Q$263,9,0)),VLOOKUP($B136,'kpler max capa'!$A$1:$Q$263,15,0),0)</f>
        <v>1.365164</v>
      </c>
      <c r="AW136" s="26">
        <f>IF(ISNUMBER(VLOOKUP($B136,'kpler max capa'!$A$1:$Q$263,9,0)),VLOOKUP($B136,'kpler max capa'!$A$1:$Q$263,16,0),0)</f>
        <v>1.365164</v>
      </c>
      <c r="AX136" s="26">
        <f>IF(ISNUMBER(VLOOKUP($B136,'kpler max capa'!$A$1:$Q$263,10,0)),VLOOKUP($B136,'kpler max capa'!$A$1:$Q$263,17,0),0)</f>
        <v>1.365164</v>
      </c>
      <c r="AY136" s="24">
        <f>IF(ISNUMBER(VLOOKUP($C136,'pp port max capa'!$A$1:$Q$500,2,0)),VLOOKUP($C136,'pp port max capa'!$A$1:$Q$500,2,0),0)</f>
        <v>0</v>
      </c>
      <c r="AZ136" s="24">
        <f>IF(ISNUMBER(VLOOKUP($C136,'pp port max capa'!$A$1:$Q$500,3,0)),VLOOKUP($C136,'pp port max capa'!$A$1:$Q$500,3,0),0)</f>
        <v>0</v>
      </c>
      <c r="BA136" s="24">
        <f>IF(ISNUMBER(VLOOKUP($C136,'pp port max capa'!$A$1:$Q$500,4,0)),VLOOKUP($C136,'pp port max capa'!$A$1:$Q$500,4,0),0)</f>
        <v>0</v>
      </c>
      <c r="BB136" s="24">
        <f>IF(ISNUMBER(VLOOKUP($C136,'pp port max capa'!$A$1:$Q$500,5,0)),VLOOKUP($C136,'pp port max capa'!$A$1:$Q$500,5,0),0)</f>
        <v>0</v>
      </c>
      <c r="BC136" s="24">
        <f>IF(ISNUMBER(VLOOKUP($C136,'pp port max capa'!$A$1:$Q$500,6,0)),VLOOKUP($C136,'pp port max capa'!$A$1:$Q$500,6,0),0)</f>
        <v>0</v>
      </c>
      <c r="BD136" s="24">
        <f>IF(ISNUMBER(VLOOKUP($C136,'pp port max capa'!$A$1:$Q$500,7,0)),VLOOKUP($C136,'pp port max capa'!$A$1:$Q$500,7,0),0)</f>
        <v>0</v>
      </c>
      <c r="BE136" s="24">
        <f>IF(ISNUMBER(VLOOKUP($C136,'pp port max capa'!$A$1:$Q$500,8,0)),VLOOKUP($C136,'pp port max capa'!$A$1:$Q$500,8,0),0)</f>
        <v>0</v>
      </c>
      <c r="BF136" s="24">
        <f>IF(ISNUMBER(VLOOKUP($C136,'pp port max capa'!$A$1:$Q$500,9,0)),VLOOKUP($C136,'pp port max capa'!$A$1:$Q$500,9,0),0)</f>
        <v>0</v>
      </c>
      <c r="BG136" s="24">
        <f>IF(ISNUMBER(VLOOKUP($C136,'pp port max capa'!$A$1:$Q$500,10,0)),VLOOKUP($C136,'pp port max capa'!$A$1:$Q$500,10,0),0)</f>
        <v>0</v>
      </c>
      <c r="BH136" s="24">
        <f>IF(ISNUMBER(VLOOKUP($C136,'pp port max capa'!$A$1:$Q$500,11,0)),VLOOKUP($C136,'pp port max capa'!$A$1:$Q$500,11,0),0)</f>
        <v>0</v>
      </c>
      <c r="BI136" s="24">
        <f>IF(ISNUMBER(VLOOKUP($C136,'pp port max capa'!$A$1:$Q$500,12,0)),VLOOKUP($C136,'pp port max capa'!$A$1:$Q$500,12,0),0)</f>
        <v>0</v>
      </c>
      <c r="BJ136" s="24">
        <f>IF(ISNUMBER(VLOOKUP($C136,'pp port max capa'!$A$1:$Q$500,13,0)),VLOOKUP($C136,'pp port max capa'!$A$1:$Q$500,13,0),0)</f>
        <v>0</v>
      </c>
      <c r="BK136" s="24">
        <f>IF(ISNUMBER(VLOOKUP($C136,'pp port max capa'!$A$1:$Q$500,14,0)),VLOOKUP($C136,'pp port max capa'!$A$1:$Q$500,14,0),0)</f>
        <v>0</v>
      </c>
      <c r="BL136" s="24">
        <f>IF(ISNUMBER(VLOOKUP($C136,'pp port max capa'!$A$1:$Q$500,15,0)),VLOOKUP($C136,'pp port max capa'!$A$1:$Q$500,15,0),0)</f>
        <v>0</v>
      </c>
      <c r="BM136" s="24">
        <f>IF(ISNUMBER(VLOOKUP($C136,'pp port max capa'!$A$1:$Q$500,16,0)),VLOOKUP($C136,'pp port max capa'!$A$1:$Q$500,16,0),0)</f>
        <v>0</v>
      </c>
      <c r="BN136" s="24">
        <f>IF(ISNUMBER(VLOOKUP($C136,'pp port max capa'!$A$1:$Q$500,17,0)),VLOOKUP($C136,'pp port max capa'!$A$1:$Q$500,17,0),0)</f>
        <v>0</v>
      </c>
      <c r="BO136" s="22">
        <f>IF(ISNUMBER(VLOOKUP($C136,'stpl port max capa'!$A$1:$Q$500,2,0)),VLOOKUP($C136,'stpl port max capa'!$A$1:$Q$500,2,0),0)</f>
        <v>0</v>
      </c>
      <c r="BP136" s="22">
        <f>IF(ISNUMBER(VLOOKUP($C136,'stpl port max capa'!$A$1:$Q$500,3,0)),VLOOKUP($C136,'stpl port max capa'!$A$1:$Q$500,3,0),0)</f>
        <v>0</v>
      </c>
      <c r="BQ136" s="22">
        <f>IF(ISNUMBER(VLOOKUP($C136,'stpl port max capa'!$A$1:$Q$500,4,0)),VLOOKUP($C136,'stpl port max capa'!$A$1:$Q$500,4,0),0)</f>
        <v>0</v>
      </c>
      <c r="BR136" s="22">
        <f>IF(ISNUMBER(VLOOKUP($C136,'stpl port max capa'!$A$1:$Q$500,5,0)),VLOOKUP($C136,'stpl port max capa'!$A$1:$Q$500,5,0),0)</f>
        <v>0</v>
      </c>
      <c r="BS136" s="22">
        <f>IF(ISNUMBER(VLOOKUP($C136,'stpl port max capa'!$A$1:$Q$500,6,0)),VLOOKUP($C136,'stpl port max capa'!$A$1:$Q$500,6,0),0)</f>
        <v>0</v>
      </c>
      <c r="BT136" s="22">
        <f>IF(ISNUMBER(VLOOKUP($C136,'stpl port max capa'!$A$1:$Q$500,7,0)),VLOOKUP($C136,'stpl port max capa'!$A$1:$Q$500,7,0),0)</f>
        <v>0</v>
      </c>
      <c r="BU136" s="22">
        <f>IF(ISNUMBER(VLOOKUP($C136,'stpl port max capa'!$A$1:$Q$500,8,0)),VLOOKUP($C136,'stpl port max capa'!$A$1:$Q$500,8,0),0)</f>
        <v>0</v>
      </c>
      <c r="BV136" s="22">
        <f>IF(ISNUMBER(VLOOKUP($C136,'stpl port max capa'!$A$1:$Q$500,9,0)),VLOOKUP($C136,'stpl port max capa'!$A$1:$Q$500,9,0),0)</f>
        <v>0</v>
      </c>
      <c r="BW136" s="22">
        <f>IF(ISNUMBER(VLOOKUP($C136,'stpl port max capa'!$A$1:$Q$500,10,0)),VLOOKUP($C136,'stpl port max capa'!$A$1:$Q$500,10,0),0)</f>
        <v>0</v>
      </c>
      <c r="BX136" s="22">
        <f>IF(ISNUMBER(VLOOKUP($C136,'stpl port max capa'!$A$1:$Q$500,11,0)),VLOOKUP($C136,'stpl port max capa'!$A$1:$Q$500,11,0),0)</f>
        <v>0</v>
      </c>
      <c r="BY136" s="22">
        <f>IF(ISNUMBER(VLOOKUP($C136,'stpl port max capa'!$A$1:$Q$500,12,0)),VLOOKUP($C136,'stpl port max capa'!$A$1:$Q$500,12,0),0)</f>
        <v>0</v>
      </c>
      <c r="BZ136" s="22">
        <f>IF(ISNUMBER(VLOOKUP($C136,'stpl port max capa'!$A$1:$Q$500,13,0)),VLOOKUP($C136,'stpl port max capa'!$A$1:$Q$500,13,0),0)</f>
        <v>0</v>
      </c>
      <c r="CA136" s="22">
        <f>IF(ISNUMBER(VLOOKUP($C136,'stpl port max capa'!$A$1:$Q$500,14,0)),VLOOKUP($C136,'stpl port max capa'!$A$1:$Q$500,14,0),0)</f>
        <v>0</v>
      </c>
      <c r="CB136" s="22">
        <f>IF(ISNUMBER(VLOOKUP($C136,'stpl port max capa'!$A$1:$Q$500,15,0)),VLOOKUP($C136,'stpl port max capa'!$A$1:$Q$500,15,0),0)</f>
        <v>0</v>
      </c>
      <c r="CC136" s="22">
        <f>IF(ISNUMBER(VLOOKUP($C136,'stpl port max capa'!$A$1:$Q$500,16,0)),VLOOKUP($C136,'stpl port max capa'!$A$1:$Q$500,16,0),0)</f>
        <v>0</v>
      </c>
      <c r="CD136" s="22">
        <f>IF(ISNUMBER(VLOOKUP($C136,'stpl port max capa'!$A$1:$Q$500,17,0)),VLOOKUP($C136,'stpl port max capa'!$A$1:$Q$500,17,0),0)</f>
        <v>0</v>
      </c>
    </row>
    <row r="137" spans="1:82" customFormat="1">
      <c r="A137">
        <v>138</v>
      </c>
      <c r="B137" t="s">
        <v>412</v>
      </c>
      <c r="C137" t="s">
        <v>413</v>
      </c>
      <c r="D137" s="15"/>
      <c r="E137" s="15">
        <f t="shared" si="38"/>
        <v>0</v>
      </c>
      <c r="F137" s="16" t="s">
        <v>2990</v>
      </c>
      <c r="G137" t="s">
        <v>972</v>
      </c>
      <c r="H137" t="s">
        <v>975</v>
      </c>
      <c r="I137" t="e">
        <v>#N/A</v>
      </c>
      <c r="J137" t="s">
        <v>414</v>
      </c>
      <c r="K137" s="1">
        <v>22.678502320635999</v>
      </c>
      <c r="L137" s="1">
        <v>113.66588079196499</v>
      </c>
      <c r="M137" s="1" t="str">
        <f>VLOOKUP($F137,'[1]capi for highway network'!$D$1:$L$36,3,0)</f>
        <v>capi Guangdong</v>
      </c>
      <c r="N137" s="1">
        <f>VLOOKUP($F137,'[1]capi for highway network'!$D$1:$L$36,7,0)</f>
        <v>23.129110000000001</v>
      </c>
      <c r="O137" s="1">
        <f>VLOOKUP($F137,'[1]capi for highway network'!$D$1:$L$36,8,0)</f>
        <v>113.264385</v>
      </c>
      <c r="P137" s="13">
        <f t="shared" si="39"/>
        <v>1.172436</v>
      </c>
      <c r="Q137" s="13">
        <f t="shared" si="40"/>
        <v>1.172436</v>
      </c>
      <c r="R137" s="13">
        <f t="shared" si="41"/>
        <v>1.172436</v>
      </c>
      <c r="S137" s="13">
        <f t="shared" si="42"/>
        <v>4.2844160000000002</v>
      </c>
      <c r="T137" s="13">
        <f t="shared" si="43"/>
        <v>4.7367400000000002</v>
      </c>
      <c r="U137" s="13">
        <f t="shared" si="44"/>
        <v>4.7367400000000002</v>
      </c>
      <c r="V137" s="13">
        <f t="shared" si="45"/>
        <v>4.7367400000000002</v>
      </c>
      <c r="W137" s="13">
        <f t="shared" si="46"/>
        <v>4.7367400000000002</v>
      </c>
      <c r="X137" s="13">
        <f t="shared" si="47"/>
        <v>4.7367400000000002</v>
      </c>
      <c r="Y137" s="13">
        <f t="shared" si="48"/>
        <v>4.7367400000000002</v>
      </c>
      <c r="Z137" s="13">
        <f t="shared" si="49"/>
        <v>4.7367400000000002</v>
      </c>
      <c r="AA137" s="13">
        <f t="shared" si="50"/>
        <v>4.7367400000000002</v>
      </c>
      <c r="AB137" s="13">
        <f t="shared" si="51"/>
        <v>4.7367400000000002</v>
      </c>
      <c r="AC137" s="13">
        <f t="shared" si="52"/>
        <v>4.7367400000000002</v>
      </c>
      <c r="AD137" s="13">
        <f t="shared" si="53"/>
        <v>4.7367400000000002</v>
      </c>
      <c r="AE137" s="13">
        <f t="shared" si="54"/>
        <v>4.7367400000000002</v>
      </c>
      <c r="AF137">
        <f t="shared" si="37"/>
        <v>1</v>
      </c>
      <c r="AI137" s="26">
        <f>IF(ISNUMBER(VLOOKUP($B137,'kpler max capa'!$A$1:$Q$263,2,0)),VLOOKUP($B137,'kpler max capa'!$A$1:$Q$263,2,0),0)</f>
        <v>1.172436</v>
      </c>
      <c r="AJ137" s="26">
        <f>IF(ISNUMBER(VLOOKUP($B137,'kpler max capa'!$A$1:$Q$263,3,0)),VLOOKUP($B137,'kpler max capa'!$A$1:$Q$263,3,0),0)</f>
        <v>1.172436</v>
      </c>
      <c r="AK137" s="26">
        <f>IF(ISNUMBER(VLOOKUP($B137,'kpler max capa'!$A$1:$Q$263,4,0)),VLOOKUP($B137,'kpler max capa'!$A$1:$Q$263,4,0),0)</f>
        <v>1.172436</v>
      </c>
      <c r="AL137" s="26">
        <f>IF(ISNUMBER(VLOOKUP($B137,'kpler max capa'!$A$1:$Q$263,5,0)),VLOOKUP($B137,'kpler max capa'!$A$1:$Q$263,5,0),0)</f>
        <v>4.2844160000000002</v>
      </c>
      <c r="AM137" s="26">
        <f>IF(ISNUMBER(VLOOKUP($B137,'kpler max capa'!$A$1:$Q$263,6,0)),VLOOKUP($B137,'kpler max capa'!$A$1:$Q$263,6,0),0)</f>
        <v>4.7367400000000002</v>
      </c>
      <c r="AN137" s="26">
        <f>IF(ISNUMBER(VLOOKUP($B137,'kpler max capa'!$A$1:$Q$263,7,0)),VLOOKUP($B137,'kpler max capa'!$A$1:$Q$263,7,0),0)</f>
        <v>4.7367400000000002</v>
      </c>
      <c r="AO137" s="26">
        <f>IF(ISNUMBER(VLOOKUP($B137,'kpler max capa'!$A$1:$Q$263,8,0)),VLOOKUP($B137,'kpler max capa'!$A$1:$Q$263,8,0),0)</f>
        <v>4.7367400000000002</v>
      </c>
      <c r="AP137" s="26">
        <f>IF(ISNUMBER(VLOOKUP($B137,'kpler max capa'!$A$1:$Q$263,8,0)),VLOOKUP($B137,'kpler max capa'!$A$1:$Q$263,9,0),0)</f>
        <v>4.7367400000000002</v>
      </c>
      <c r="AQ137" s="26">
        <f>IF(ISNUMBER(VLOOKUP($B137,'kpler max capa'!$A$1:$Q$263,8,0)),VLOOKUP($B137,'kpler max capa'!$A$1:$Q$263,10,0),0)</f>
        <v>4.7367400000000002</v>
      </c>
      <c r="AR137" s="26">
        <f>IF(ISNUMBER(VLOOKUP($B137,'kpler max capa'!$A$1:$Q$263,8,0)),VLOOKUP($B137,'kpler max capa'!$A$1:$Q$263,11,0),0)</f>
        <v>4.7367400000000002</v>
      </c>
      <c r="AS137" s="26">
        <f>IF(ISNUMBER(VLOOKUP($B137,'kpler max capa'!$A$1:$Q$263,9,0)),VLOOKUP($B137,'kpler max capa'!$A$1:$Q$263,12,0),0)</f>
        <v>4.7367400000000002</v>
      </c>
      <c r="AT137" s="26">
        <f>IF(ISNUMBER(VLOOKUP($B137,'kpler max capa'!$A$1:$Q$263,9,0)),VLOOKUP($B137,'kpler max capa'!$A$1:$Q$263,13,0),0)</f>
        <v>4.7367400000000002</v>
      </c>
      <c r="AU137" s="26">
        <f>IF(ISNUMBER(VLOOKUP($B137,'kpler max capa'!$A$1:$Q$263,9,0)),VLOOKUP($B137,'kpler max capa'!$A$1:$Q$263,14,0),0)</f>
        <v>4.7367400000000002</v>
      </c>
      <c r="AV137" s="26">
        <f>IF(ISNUMBER(VLOOKUP($B137,'kpler max capa'!$A$1:$Q$263,9,0)),VLOOKUP($B137,'kpler max capa'!$A$1:$Q$263,15,0),0)</f>
        <v>4.7367400000000002</v>
      </c>
      <c r="AW137" s="26">
        <f>IF(ISNUMBER(VLOOKUP($B137,'kpler max capa'!$A$1:$Q$263,9,0)),VLOOKUP($B137,'kpler max capa'!$A$1:$Q$263,16,0),0)</f>
        <v>4.7367400000000002</v>
      </c>
      <c r="AX137" s="26">
        <f>IF(ISNUMBER(VLOOKUP($B137,'kpler max capa'!$A$1:$Q$263,10,0)),VLOOKUP($B137,'kpler max capa'!$A$1:$Q$263,17,0),0)</f>
        <v>4.7367400000000002</v>
      </c>
      <c r="AY137" s="24">
        <f>IF(ISNUMBER(VLOOKUP($C137,'pp port max capa'!$A$1:$Q$500,2,0)),VLOOKUP($C137,'pp port max capa'!$A$1:$Q$500,2,0),0)</f>
        <v>0</v>
      </c>
      <c r="AZ137" s="24">
        <f>IF(ISNUMBER(VLOOKUP($C137,'pp port max capa'!$A$1:$Q$500,3,0)),VLOOKUP($C137,'pp port max capa'!$A$1:$Q$500,3,0),0)</f>
        <v>0</v>
      </c>
      <c r="BA137" s="24">
        <f>IF(ISNUMBER(VLOOKUP($C137,'pp port max capa'!$A$1:$Q$500,4,0)),VLOOKUP($C137,'pp port max capa'!$A$1:$Q$500,4,0),0)</f>
        <v>0</v>
      </c>
      <c r="BB137" s="24">
        <f>IF(ISNUMBER(VLOOKUP($C137,'pp port max capa'!$A$1:$Q$500,5,0)),VLOOKUP($C137,'pp port max capa'!$A$1:$Q$500,5,0),0)</f>
        <v>0</v>
      </c>
      <c r="BC137" s="24">
        <f>IF(ISNUMBER(VLOOKUP($C137,'pp port max capa'!$A$1:$Q$500,6,0)),VLOOKUP($C137,'pp port max capa'!$A$1:$Q$500,6,0),0)</f>
        <v>0</v>
      </c>
      <c r="BD137" s="24">
        <f>IF(ISNUMBER(VLOOKUP($C137,'pp port max capa'!$A$1:$Q$500,7,0)),VLOOKUP($C137,'pp port max capa'!$A$1:$Q$500,7,0),0)</f>
        <v>0</v>
      </c>
      <c r="BE137" s="24">
        <f>IF(ISNUMBER(VLOOKUP($C137,'pp port max capa'!$A$1:$Q$500,8,0)),VLOOKUP($C137,'pp port max capa'!$A$1:$Q$500,8,0),0)</f>
        <v>0</v>
      </c>
      <c r="BF137" s="24">
        <f>IF(ISNUMBER(VLOOKUP($C137,'pp port max capa'!$A$1:$Q$500,9,0)),VLOOKUP($C137,'pp port max capa'!$A$1:$Q$500,9,0),0)</f>
        <v>0</v>
      </c>
      <c r="BG137" s="24">
        <f>IF(ISNUMBER(VLOOKUP($C137,'pp port max capa'!$A$1:$Q$500,10,0)),VLOOKUP($C137,'pp port max capa'!$A$1:$Q$500,10,0),0)</f>
        <v>0</v>
      </c>
      <c r="BH137" s="24">
        <f>IF(ISNUMBER(VLOOKUP($C137,'pp port max capa'!$A$1:$Q$500,11,0)),VLOOKUP($C137,'pp port max capa'!$A$1:$Q$500,11,0),0)</f>
        <v>0</v>
      </c>
      <c r="BI137" s="24">
        <f>IF(ISNUMBER(VLOOKUP($C137,'pp port max capa'!$A$1:$Q$500,12,0)),VLOOKUP($C137,'pp port max capa'!$A$1:$Q$500,12,0),0)</f>
        <v>0</v>
      </c>
      <c r="BJ137" s="24">
        <f>IF(ISNUMBER(VLOOKUP($C137,'pp port max capa'!$A$1:$Q$500,13,0)),VLOOKUP($C137,'pp port max capa'!$A$1:$Q$500,13,0),0)</f>
        <v>0</v>
      </c>
      <c r="BK137" s="24">
        <f>IF(ISNUMBER(VLOOKUP($C137,'pp port max capa'!$A$1:$Q$500,14,0)),VLOOKUP($C137,'pp port max capa'!$A$1:$Q$500,14,0),0)</f>
        <v>0</v>
      </c>
      <c r="BL137" s="24">
        <f>IF(ISNUMBER(VLOOKUP($C137,'pp port max capa'!$A$1:$Q$500,15,0)),VLOOKUP($C137,'pp port max capa'!$A$1:$Q$500,15,0),0)</f>
        <v>0</v>
      </c>
      <c r="BM137" s="24">
        <f>IF(ISNUMBER(VLOOKUP($C137,'pp port max capa'!$A$1:$Q$500,16,0)),VLOOKUP($C137,'pp port max capa'!$A$1:$Q$500,16,0),0)</f>
        <v>0</v>
      </c>
      <c r="BN137" s="24">
        <f>IF(ISNUMBER(VLOOKUP($C137,'pp port max capa'!$A$1:$Q$500,17,0)),VLOOKUP($C137,'pp port max capa'!$A$1:$Q$500,17,0),0)</f>
        <v>0</v>
      </c>
      <c r="BO137" s="22">
        <f>IF(ISNUMBER(VLOOKUP($C137,'stpl port max capa'!$A$1:$Q$500,2,0)),VLOOKUP($C137,'stpl port max capa'!$A$1:$Q$500,2,0),0)</f>
        <v>0</v>
      </c>
      <c r="BP137" s="22">
        <f>IF(ISNUMBER(VLOOKUP($C137,'stpl port max capa'!$A$1:$Q$500,3,0)),VLOOKUP($C137,'stpl port max capa'!$A$1:$Q$500,3,0),0)</f>
        <v>0</v>
      </c>
      <c r="BQ137" s="22">
        <f>IF(ISNUMBER(VLOOKUP($C137,'stpl port max capa'!$A$1:$Q$500,4,0)),VLOOKUP($C137,'stpl port max capa'!$A$1:$Q$500,4,0),0)</f>
        <v>0</v>
      </c>
      <c r="BR137" s="22">
        <f>IF(ISNUMBER(VLOOKUP($C137,'stpl port max capa'!$A$1:$Q$500,5,0)),VLOOKUP($C137,'stpl port max capa'!$A$1:$Q$500,5,0),0)</f>
        <v>0</v>
      </c>
      <c r="BS137" s="22">
        <f>IF(ISNUMBER(VLOOKUP($C137,'stpl port max capa'!$A$1:$Q$500,6,0)),VLOOKUP($C137,'stpl port max capa'!$A$1:$Q$500,6,0),0)</f>
        <v>0</v>
      </c>
      <c r="BT137" s="22">
        <f>IF(ISNUMBER(VLOOKUP($C137,'stpl port max capa'!$A$1:$Q$500,7,0)),VLOOKUP($C137,'stpl port max capa'!$A$1:$Q$500,7,0),0)</f>
        <v>0</v>
      </c>
      <c r="BU137" s="22">
        <f>IF(ISNUMBER(VLOOKUP($C137,'stpl port max capa'!$A$1:$Q$500,8,0)),VLOOKUP($C137,'stpl port max capa'!$A$1:$Q$500,8,0),0)</f>
        <v>0</v>
      </c>
      <c r="BV137" s="22">
        <f>IF(ISNUMBER(VLOOKUP($C137,'stpl port max capa'!$A$1:$Q$500,9,0)),VLOOKUP($C137,'stpl port max capa'!$A$1:$Q$500,9,0),0)</f>
        <v>0</v>
      </c>
      <c r="BW137" s="22">
        <f>IF(ISNUMBER(VLOOKUP($C137,'stpl port max capa'!$A$1:$Q$500,10,0)),VLOOKUP($C137,'stpl port max capa'!$A$1:$Q$500,10,0),0)</f>
        <v>0</v>
      </c>
      <c r="BX137" s="22">
        <f>IF(ISNUMBER(VLOOKUP($C137,'stpl port max capa'!$A$1:$Q$500,11,0)),VLOOKUP($C137,'stpl port max capa'!$A$1:$Q$500,11,0),0)</f>
        <v>0</v>
      </c>
      <c r="BY137" s="22">
        <f>IF(ISNUMBER(VLOOKUP($C137,'stpl port max capa'!$A$1:$Q$500,12,0)),VLOOKUP($C137,'stpl port max capa'!$A$1:$Q$500,12,0),0)</f>
        <v>0</v>
      </c>
      <c r="BZ137" s="22">
        <f>IF(ISNUMBER(VLOOKUP($C137,'stpl port max capa'!$A$1:$Q$500,13,0)),VLOOKUP($C137,'stpl port max capa'!$A$1:$Q$500,13,0),0)</f>
        <v>0</v>
      </c>
      <c r="CA137" s="22">
        <f>IF(ISNUMBER(VLOOKUP($C137,'stpl port max capa'!$A$1:$Q$500,14,0)),VLOOKUP($C137,'stpl port max capa'!$A$1:$Q$500,14,0),0)</f>
        <v>0</v>
      </c>
      <c r="CB137" s="22">
        <f>IF(ISNUMBER(VLOOKUP($C137,'stpl port max capa'!$A$1:$Q$500,15,0)),VLOOKUP($C137,'stpl port max capa'!$A$1:$Q$500,15,0),0)</f>
        <v>0</v>
      </c>
      <c r="CC137" s="22">
        <f>IF(ISNUMBER(VLOOKUP($C137,'stpl port max capa'!$A$1:$Q$500,16,0)),VLOOKUP($C137,'stpl port max capa'!$A$1:$Q$500,16,0),0)</f>
        <v>0</v>
      </c>
      <c r="CD137" s="22">
        <f>IF(ISNUMBER(VLOOKUP($C137,'stpl port max capa'!$A$1:$Q$500,17,0)),VLOOKUP($C137,'stpl port max capa'!$A$1:$Q$500,17,0),0)</f>
        <v>0</v>
      </c>
    </row>
    <row r="138" spans="1:82" customFormat="1">
      <c r="A138">
        <v>139</v>
      </c>
      <c r="B138" t="s">
        <v>415</v>
      </c>
      <c r="C138" t="s">
        <v>416</v>
      </c>
      <c r="D138" s="15"/>
      <c r="E138" s="15">
        <f t="shared" si="38"/>
        <v>0</v>
      </c>
      <c r="F138" s="16" t="s">
        <v>2988</v>
      </c>
      <c r="G138" t="s">
        <v>972</v>
      </c>
      <c r="H138" t="s">
        <v>975</v>
      </c>
      <c r="I138" t="e">
        <v>#N/A</v>
      </c>
      <c r="J138" t="s">
        <v>16</v>
      </c>
      <c r="K138" s="1">
        <v>31.923392835608201</v>
      </c>
      <c r="L138" s="1">
        <v>120.89917360632801</v>
      </c>
      <c r="M138" s="1" t="str">
        <f>VLOOKUP($F138,'[1]capi for highway network'!$D$1:$L$36,3,0)</f>
        <v>capi Jiangsu</v>
      </c>
      <c r="N138" s="1">
        <f>VLOOKUP($F138,'[1]capi for highway network'!$D$1:$L$36,7,0)</f>
        <v>32.060254999999998</v>
      </c>
      <c r="O138" s="1">
        <f>VLOOKUP($F138,'[1]capi for highway network'!$D$1:$L$36,8,0)</f>
        <v>118.79687699999999</v>
      </c>
      <c r="P138" s="13">
        <f t="shared" si="39"/>
        <v>1.6876800000000001</v>
      </c>
      <c r="Q138" s="13">
        <f t="shared" si="40"/>
        <v>1.6876800000000001</v>
      </c>
      <c r="R138" s="13">
        <f t="shared" si="41"/>
        <v>1.6876800000000001</v>
      </c>
      <c r="S138" s="13">
        <f t="shared" si="42"/>
        <v>3.2453720000000001</v>
      </c>
      <c r="T138" s="13">
        <f t="shared" si="43"/>
        <v>4.5295360000000002</v>
      </c>
      <c r="U138" s="13">
        <f t="shared" si="44"/>
        <v>4.5295360000000002</v>
      </c>
      <c r="V138" s="13">
        <f t="shared" si="45"/>
        <v>4.5295360000000002</v>
      </c>
      <c r="W138" s="13">
        <f t="shared" si="46"/>
        <v>4.5295360000000002</v>
      </c>
      <c r="X138" s="13">
        <f t="shared" si="47"/>
        <v>4.5295360000000002</v>
      </c>
      <c r="Y138" s="13">
        <f t="shared" si="48"/>
        <v>4.5295360000000002</v>
      </c>
      <c r="Z138" s="13">
        <f t="shared" si="49"/>
        <v>4.5295360000000002</v>
      </c>
      <c r="AA138" s="13">
        <f t="shared" si="50"/>
        <v>4.5295360000000002</v>
      </c>
      <c r="AB138" s="13">
        <f t="shared" si="51"/>
        <v>4.5295360000000002</v>
      </c>
      <c r="AC138" s="13">
        <f t="shared" si="52"/>
        <v>4.5295360000000002</v>
      </c>
      <c r="AD138" s="13">
        <f t="shared" si="53"/>
        <v>4.5295360000000002</v>
      </c>
      <c r="AE138" s="13">
        <f t="shared" si="54"/>
        <v>4.5295360000000002</v>
      </c>
      <c r="AF138">
        <f t="shared" si="37"/>
        <v>1</v>
      </c>
      <c r="AI138" s="26">
        <f>IF(ISNUMBER(VLOOKUP($B138,'kpler max capa'!$A$1:$Q$263,2,0)),VLOOKUP($B138,'kpler max capa'!$A$1:$Q$263,2,0),0)</f>
        <v>1.6876800000000001</v>
      </c>
      <c r="AJ138" s="26">
        <f>IF(ISNUMBER(VLOOKUP($B138,'kpler max capa'!$A$1:$Q$263,3,0)),VLOOKUP($B138,'kpler max capa'!$A$1:$Q$263,3,0),0)</f>
        <v>1.6876800000000001</v>
      </c>
      <c r="AK138" s="26">
        <f>IF(ISNUMBER(VLOOKUP($B138,'kpler max capa'!$A$1:$Q$263,4,0)),VLOOKUP($B138,'kpler max capa'!$A$1:$Q$263,4,0),0)</f>
        <v>1.6876800000000001</v>
      </c>
      <c r="AL138" s="26">
        <f>IF(ISNUMBER(VLOOKUP($B138,'kpler max capa'!$A$1:$Q$263,5,0)),VLOOKUP($B138,'kpler max capa'!$A$1:$Q$263,5,0),0)</f>
        <v>3.2453720000000001</v>
      </c>
      <c r="AM138" s="26">
        <f>IF(ISNUMBER(VLOOKUP($B138,'kpler max capa'!$A$1:$Q$263,6,0)),VLOOKUP($B138,'kpler max capa'!$A$1:$Q$263,6,0),0)</f>
        <v>4.5295360000000002</v>
      </c>
      <c r="AN138" s="26">
        <f>IF(ISNUMBER(VLOOKUP($B138,'kpler max capa'!$A$1:$Q$263,7,0)),VLOOKUP($B138,'kpler max capa'!$A$1:$Q$263,7,0),0)</f>
        <v>4.5295360000000002</v>
      </c>
      <c r="AO138" s="26">
        <f>IF(ISNUMBER(VLOOKUP($B138,'kpler max capa'!$A$1:$Q$263,8,0)),VLOOKUP($B138,'kpler max capa'!$A$1:$Q$263,8,0),0)</f>
        <v>4.5295360000000002</v>
      </c>
      <c r="AP138" s="26">
        <f>IF(ISNUMBER(VLOOKUP($B138,'kpler max capa'!$A$1:$Q$263,8,0)),VLOOKUP($B138,'kpler max capa'!$A$1:$Q$263,9,0),0)</f>
        <v>4.5295360000000002</v>
      </c>
      <c r="AQ138" s="26">
        <f>IF(ISNUMBER(VLOOKUP($B138,'kpler max capa'!$A$1:$Q$263,8,0)),VLOOKUP($B138,'kpler max capa'!$A$1:$Q$263,10,0),0)</f>
        <v>4.5295360000000002</v>
      </c>
      <c r="AR138" s="26">
        <f>IF(ISNUMBER(VLOOKUP($B138,'kpler max capa'!$A$1:$Q$263,8,0)),VLOOKUP($B138,'kpler max capa'!$A$1:$Q$263,11,0),0)</f>
        <v>4.5295360000000002</v>
      </c>
      <c r="AS138" s="26">
        <f>IF(ISNUMBER(VLOOKUP($B138,'kpler max capa'!$A$1:$Q$263,9,0)),VLOOKUP($B138,'kpler max capa'!$A$1:$Q$263,12,0),0)</f>
        <v>4.5295360000000002</v>
      </c>
      <c r="AT138" s="26">
        <f>IF(ISNUMBER(VLOOKUP($B138,'kpler max capa'!$A$1:$Q$263,9,0)),VLOOKUP($B138,'kpler max capa'!$A$1:$Q$263,13,0),0)</f>
        <v>4.5295360000000002</v>
      </c>
      <c r="AU138" s="26">
        <f>IF(ISNUMBER(VLOOKUP($B138,'kpler max capa'!$A$1:$Q$263,9,0)),VLOOKUP($B138,'kpler max capa'!$A$1:$Q$263,14,0),0)</f>
        <v>4.5295360000000002</v>
      </c>
      <c r="AV138" s="26">
        <f>IF(ISNUMBER(VLOOKUP($B138,'kpler max capa'!$A$1:$Q$263,9,0)),VLOOKUP($B138,'kpler max capa'!$A$1:$Q$263,15,0),0)</f>
        <v>4.5295360000000002</v>
      </c>
      <c r="AW138" s="26">
        <f>IF(ISNUMBER(VLOOKUP($B138,'kpler max capa'!$A$1:$Q$263,9,0)),VLOOKUP($B138,'kpler max capa'!$A$1:$Q$263,16,0),0)</f>
        <v>4.5295360000000002</v>
      </c>
      <c r="AX138" s="26">
        <f>IF(ISNUMBER(VLOOKUP($B138,'kpler max capa'!$A$1:$Q$263,10,0)),VLOOKUP($B138,'kpler max capa'!$A$1:$Q$263,17,0),0)</f>
        <v>4.5295360000000002</v>
      </c>
      <c r="AY138" s="24">
        <f>IF(ISNUMBER(VLOOKUP($C138,'pp port max capa'!$A$1:$Q$500,2,0)),VLOOKUP($C138,'pp port max capa'!$A$1:$Q$500,2,0),0)</f>
        <v>0</v>
      </c>
      <c r="AZ138" s="24">
        <f>IF(ISNUMBER(VLOOKUP($C138,'pp port max capa'!$A$1:$Q$500,3,0)),VLOOKUP($C138,'pp port max capa'!$A$1:$Q$500,3,0),0)</f>
        <v>0</v>
      </c>
      <c r="BA138" s="24">
        <f>IF(ISNUMBER(VLOOKUP($C138,'pp port max capa'!$A$1:$Q$500,4,0)),VLOOKUP($C138,'pp port max capa'!$A$1:$Q$500,4,0),0)</f>
        <v>0</v>
      </c>
      <c r="BB138" s="24">
        <f>IF(ISNUMBER(VLOOKUP($C138,'pp port max capa'!$A$1:$Q$500,5,0)),VLOOKUP($C138,'pp port max capa'!$A$1:$Q$500,5,0),0)</f>
        <v>0</v>
      </c>
      <c r="BC138" s="24">
        <f>IF(ISNUMBER(VLOOKUP($C138,'pp port max capa'!$A$1:$Q$500,6,0)),VLOOKUP($C138,'pp port max capa'!$A$1:$Q$500,6,0),0)</f>
        <v>0</v>
      </c>
      <c r="BD138" s="24">
        <f>IF(ISNUMBER(VLOOKUP($C138,'pp port max capa'!$A$1:$Q$500,7,0)),VLOOKUP($C138,'pp port max capa'!$A$1:$Q$500,7,0),0)</f>
        <v>0</v>
      </c>
      <c r="BE138" s="24">
        <f>IF(ISNUMBER(VLOOKUP($C138,'pp port max capa'!$A$1:$Q$500,8,0)),VLOOKUP($C138,'pp port max capa'!$A$1:$Q$500,8,0),0)</f>
        <v>0</v>
      </c>
      <c r="BF138" s="24">
        <f>IF(ISNUMBER(VLOOKUP($C138,'pp port max capa'!$A$1:$Q$500,9,0)),VLOOKUP($C138,'pp port max capa'!$A$1:$Q$500,9,0),0)</f>
        <v>0</v>
      </c>
      <c r="BG138" s="24">
        <f>IF(ISNUMBER(VLOOKUP($C138,'pp port max capa'!$A$1:$Q$500,10,0)),VLOOKUP($C138,'pp port max capa'!$A$1:$Q$500,10,0),0)</f>
        <v>0</v>
      </c>
      <c r="BH138" s="24">
        <f>IF(ISNUMBER(VLOOKUP($C138,'pp port max capa'!$A$1:$Q$500,11,0)),VLOOKUP($C138,'pp port max capa'!$A$1:$Q$500,11,0),0)</f>
        <v>0</v>
      </c>
      <c r="BI138" s="24">
        <f>IF(ISNUMBER(VLOOKUP($C138,'pp port max capa'!$A$1:$Q$500,12,0)),VLOOKUP($C138,'pp port max capa'!$A$1:$Q$500,12,0),0)</f>
        <v>0</v>
      </c>
      <c r="BJ138" s="24">
        <f>IF(ISNUMBER(VLOOKUP($C138,'pp port max capa'!$A$1:$Q$500,13,0)),VLOOKUP($C138,'pp port max capa'!$A$1:$Q$500,13,0),0)</f>
        <v>0</v>
      </c>
      <c r="BK138" s="24">
        <f>IF(ISNUMBER(VLOOKUP($C138,'pp port max capa'!$A$1:$Q$500,14,0)),VLOOKUP($C138,'pp port max capa'!$A$1:$Q$500,14,0),0)</f>
        <v>0</v>
      </c>
      <c r="BL138" s="24">
        <f>IF(ISNUMBER(VLOOKUP($C138,'pp port max capa'!$A$1:$Q$500,15,0)),VLOOKUP($C138,'pp port max capa'!$A$1:$Q$500,15,0),0)</f>
        <v>0</v>
      </c>
      <c r="BM138" s="24">
        <f>IF(ISNUMBER(VLOOKUP($C138,'pp port max capa'!$A$1:$Q$500,16,0)),VLOOKUP($C138,'pp port max capa'!$A$1:$Q$500,16,0),0)</f>
        <v>0</v>
      </c>
      <c r="BN138" s="24">
        <f>IF(ISNUMBER(VLOOKUP($C138,'pp port max capa'!$A$1:$Q$500,17,0)),VLOOKUP($C138,'pp port max capa'!$A$1:$Q$500,17,0),0)</f>
        <v>0</v>
      </c>
      <c r="BO138" s="22">
        <f>IF(ISNUMBER(VLOOKUP($C138,'stpl port max capa'!$A$1:$Q$500,2,0)),VLOOKUP($C138,'stpl port max capa'!$A$1:$Q$500,2,0),0)</f>
        <v>0</v>
      </c>
      <c r="BP138" s="22">
        <f>IF(ISNUMBER(VLOOKUP($C138,'stpl port max capa'!$A$1:$Q$500,3,0)),VLOOKUP($C138,'stpl port max capa'!$A$1:$Q$500,3,0),0)</f>
        <v>0</v>
      </c>
      <c r="BQ138" s="22">
        <f>IF(ISNUMBER(VLOOKUP($C138,'stpl port max capa'!$A$1:$Q$500,4,0)),VLOOKUP($C138,'stpl port max capa'!$A$1:$Q$500,4,0),0)</f>
        <v>0</v>
      </c>
      <c r="BR138" s="22">
        <f>IF(ISNUMBER(VLOOKUP($C138,'stpl port max capa'!$A$1:$Q$500,5,0)),VLOOKUP($C138,'stpl port max capa'!$A$1:$Q$500,5,0),0)</f>
        <v>0</v>
      </c>
      <c r="BS138" s="22">
        <f>IF(ISNUMBER(VLOOKUP($C138,'stpl port max capa'!$A$1:$Q$500,6,0)),VLOOKUP($C138,'stpl port max capa'!$A$1:$Q$500,6,0),0)</f>
        <v>0</v>
      </c>
      <c r="BT138" s="22">
        <f>IF(ISNUMBER(VLOOKUP($C138,'stpl port max capa'!$A$1:$Q$500,7,0)),VLOOKUP($C138,'stpl port max capa'!$A$1:$Q$500,7,0),0)</f>
        <v>0</v>
      </c>
      <c r="BU138" s="22">
        <f>IF(ISNUMBER(VLOOKUP($C138,'stpl port max capa'!$A$1:$Q$500,8,0)),VLOOKUP($C138,'stpl port max capa'!$A$1:$Q$500,8,0),0)</f>
        <v>0</v>
      </c>
      <c r="BV138" s="22">
        <f>IF(ISNUMBER(VLOOKUP($C138,'stpl port max capa'!$A$1:$Q$500,9,0)),VLOOKUP($C138,'stpl port max capa'!$A$1:$Q$500,9,0),0)</f>
        <v>0</v>
      </c>
      <c r="BW138" s="22">
        <f>IF(ISNUMBER(VLOOKUP($C138,'stpl port max capa'!$A$1:$Q$500,10,0)),VLOOKUP($C138,'stpl port max capa'!$A$1:$Q$500,10,0),0)</f>
        <v>0</v>
      </c>
      <c r="BX138" s="22">
        <f>IF(ISNUMBER(VLOOKUP($C138,'stpl port max capa'!$A$1:$Q$500,11,0)),VLOOKUP($C138,'stpl port max capa'!$A$1:$Q$500,11,0),0)</f>
        <v>0</v>
      </c>
      <c r="BY138" s="22">
        <f>IF(ISNUMBER(VLOOKUP($C138,'stpl port max capa'!$A$1:$Q$500,12,0)),VLOOKUP($C138,'stpl port max capa'!$A$1:$Q$500,12,0),0)</f>
        <v>0</v>
      </c>
      <c r="BZ138" s="22">
        <f>IF(ISNUMBER(VLOOKUP($C138,'stpl port max capa'!$A$1:$Q$500,13,0)),VLOOKUP($C138,'stpl port max capa'!$A$1:$Q$500,13,0),0)</f>
        <v>0</v>
      </c>
      <c r="CA138" s="22">
        <f>IF(ISNUMBER(VLOOKUP($C138,'stpl port max capa'!$A$1:$Q$500,14,0)),VLOOKUP($C138,'stpl port max capa'!$A$1:$Q$500,14,0),0)</f>
        <v>0</v>
      </c>
      <c r="CB138" s="22">
        <f>IF(ISNUMBER(VLOOKUP($C138,'stpl port max capa'!$A$1:$Q$500,15,0)),VLOOKUP($C138,'stpl port max capa'!$A$1:$Q$500,15,0),0)</f>
        <v>0</v>
      </c>
      <c r="CC138" s="22">
        <f>IF(ISNUMBER(VLOOKUP($C138,'stpl port max capa'!$A$1:$Q$500,16,0)),VLOOKUP($C138,'stpl port max capa'!$A$1:$Q$500,16,0),0)</f>
        <v>0</v>
      </c>
      <c r="CD138" s="22">
        <f>IF(ISNUMBER(VLOOKUP($C138,'stpl port max capa'!$A$1:$Q$500,17,0)),VLOOKUP($C138,'stpl port max capa'!$A$1:$Q$500,17,0),0)</f>
        <v>0</v>
      </c>
    </row>
    <row r="139" spans="1:82" customFormat="1">
      <c r="A139">
        <v>140</v>
      </c>
      <c r="B139" t="s">
        <v>417</v>
      </c>
      <c r="C139" t="s">
        <v>418</v>
      </c>
      <c r="D139" s="15"/>
      <c r="E139" s="15">
        <f t="shared" si="38"/>
        <v>0</v>
      </c>
      <c r="F139" s="16" t="s">
        <v>2988</v>
      </c>
      <c r="G139" t="s">
        <v>972</v>
      </c>
      <c r="H139" t="s">
        <v>975</v>
      </c>
      <c r="I139" t="e">
        <v>#N/A</v>
      </c>
      <c r="J139" t="s">
        <v>419</v>
      </c>
      <c r="K139" s="1">
        <v>31.980026928047199</v>
      </c>
      <c r="L139" s="1">
        <v>120.849025142987</v>
      </c>
      <c r="M139" s="1" t="str">
        <f>VLOOKUP($F139,'[1]capi for highway network'!$D$1:$L$36,3,0)</f>
        <v>capi Jiangsu</v>
      </c>
      <c r="N139" s="1">
        <f>VLOOKUP($F139,'[1]capi for highway network'!$D$1:$L$36,7,0)</f>
        <v>32.060254999999998</v>
      </c>
      <c r="O139" s="1">
        <f>VLOOKUP($F139,'[1]capi for highway network'!$D$1:$L$36,8,0)</f>
        <v>118.79687699999999</v>
      </c>
      <c r="P139" s="13">
        <f t="shared" si="39"/>
        <v>0.87190000000000001</v>
      </c>
      <c r="Q139" s="13">
        <f t="shared" si="40"/>
        <v>0.87190000000000001</v>
      </c>
      <c r="R139" s="13">
        <f t="shared" si="41"/>
        <v>0.87190000000000001</v>
      </c>
      <c r="S139" s="13">
        <f t="shared" si="42"/>
        <v>0.87190000000000001</v>
      </c>
      <c r="T139" s="13">
        <f t="shared" si="43"/>
        <v>0.87190000000000001</v>
      </c>
      <c r="U139" s="13">
        <f t="shared" si="44"/>
        <v>0.87190000000000001</v>
      </c>
      <c r="V139" s="13">
        <f t="shared" si="45"/>
        <v>0.87190000000000001</v>
      </c>
      <c r="W139" s="13">
        <f t="shared" si="46"/>
        <v>0.87190000000000001</v>
      </c>
      <c r="X139" s="13">
        <f t="shared" si="47"/>
        <v>0.87190000000000001</v>
      </c>
      <c r="Y139" s="13">
        <f t="shared" si="48"/>
        <v>0.87190000000000001</v>
      </c>
      <c r="Z139" s="13">
        <f t="shared" si="49"/>
        <v>0.87190000000000001</v>
      </c>
      <c r="AA139" s="13">
        <f t="shared" si="50"/>
        <v>0.87190000000000001</v>
      </c>
      <c r="AB139" s="13">
        <f t="shared" si="51"/>
        <v>0.87190000000000001</v>
      </c>
      <c r="AC139" s="13">
        <f t="shared" si="52"/>
        <v>0.87190000000000001</v>
      </c>
      <c r="AD139" s="13">
        <f t="shared" si="53"/>
        <v>0.87190000000000001</v>
      </c>
      <c r="AE139" s="13">
        <f t="shared" si="54"/>
        <v>0.87190000000000001</v>
      </c>
      <c r="AF139">
        <f t="shared" si="37"/>
        <v>1</v>
      </c>
      <c r="AI139" s="26">
        <f>IF(ISNUMBER(VLOOKUP($B139,'kpler max capa'!$A$1:$Q$263,2,0)),VLOOKUP($B139,'kpler max capa'!$A$1:$Q$263,2,0),0)</f>
        <v>0.87190000000000001</v>
      </c>
      <c r="AJ139" s="26">
        <f>IF(ISNUMBER(VLOOKUP($B139,'kpler max capa'!$A$1:$Q$263,3,0)),VLOOKUP($B139,'kpler max capa'!$A$1:$Q$263,3,0),0)</f>
        <v>0.87190000000000001</v>
      </c>
      <c r="AK139" s="26">
        <f>IF(ISNUMBER(VLOOKUP($B139,'kpler max capa'!$A$1:$Q$263,4,0)),VLOOKUP($B139,'kpler max capa'!$A$1:$Q$263,4,0),0)</f>
        <v>0.87190000000000001</v>
      </c>
      <c r="AL139" s="26">
        <f>IF(ISNUMBER(VLOOKUP($B139,'kpler max capa'!$A$1:$Q$263,5,0)),VLOOKUP($B139,'kpler max capa'!$A$1:$Q$263,5,0),0)</f>
        <v>0.87190000000000001</v>
      </c>
      <c r="AM139" s="26">
        <f>IF(ISNUMBER(VLOOKUP($B139,'kpler max capa'!$A$1:$Q$263,6,0)),VLOOKUP($B139,'kpler max capa'!$A$1:$Q$263,6,0),0)</f>
        <v>0.87190000000000001</v>
      </c>
      <c r="AN139" s="26">
        <f>IF(ISNUMBER(VLOOKUP($B139,'kpler max capa'!$A$1:$Q$263,7,0)),VLOOKUP($B139,'kpler max capa'!$A$1:$Q$263,7,0),0)</f>
        <v>0.87190000000000001</v>
      </c>
      <c r="AO139" s="26">
        <f>IF(ISNUMBER(VLOOKUP($B139,'kpler max capa'!$A$1:$Q$263,8,0)),VLOOKUP($B139,'kpler max capa'!$A$1:$Q$263,8,0),0)</f>
        <v>0.87190000000000001</v>
      </c>
      <c r="AP139" s="26">
        <f>IF(ISNUMBER(VLOOKUP($B139,'kpler max capa'!$A$1:$Q$263,8,0)),VLOOKUP($B139,'kpler max capa'!$A$1:$Q$263,9,0),0)</f>
        <v>0.87190000000000001</v>
      </c>
      <c r="AQ139" s="26">
        <f>IF(ISNUMBER(VLOOKUP($B139,'kpler max capa'!$A$1:$Q$263,8,0)),VLOOKUP($B139,'kpler max capa'!$A$1:$Q$263,10,0),0)</f>
        <v>0.87190000000000001</v>
      </c>
      <c r="AR139" s="26">
        <f>IF(ISNUMBER(VLOOKUP($B139,'kpler max capa'!$A$1:$Q$263,8,0)),VLOOKUP($B139,'kpler max capa'!$A$1:$Q$263,11,0),0)</f>
        <v>0.87190000000000001</v>
      </c>
      <c r="AS139" s="26">
        <f>IF(ISNUMBER(VLOOKUP($B139,'kpler max capa'!$A$1:$Q$263,9,0)),VLOOKUP($B139,'kpler max capa'!$A$1:$Q$263,12,0),0)</f>
        <v>0.87190000000000001</v>
      </c>
      <c r="AT139" s="26">
        <f>IF(ISNUMBER(VLOOKUP($B139,'kpler max capa'!$A$1:$Q$263,9,0)),VLOOKUP($B139,'kpler max capa'!$A$1:$Q$263,13,0),0)</f>
        <v>0.87190000000000001</v>
      </c>
      <c r="AU139" s="26">
        <f>IF(ISNUMBER(VLOOKUP($B139,'kpler max capa'!$A$1:$Q$263,9,0)),VLOOKUP($B139,'kpler max capa'!$A$1:$Q$263,14,0),0)</f>
        <v>0.87190000000000001</v>
      </c>
      <c r="AV139" s="26">
        <f>IF(ISNUMBER(VLOOKUP($B139,'kpler max capa'!$A$1:$Q$263,9,0)),VLOOKUP($B139,'kpler max capa'!$A$1:$Q$263,15,0),0)</f>
        <v>0.87190000000000001</v>
      </c>
      <c r="AW139" s="26">
        <f>IF(ISNUMBER(VLOOKUP($B139,'kpler max capa'!$A$1:$Q$263,9,0)),VLOOKUP($B139,'kpler max capa'!$A$1:$Q$263,16,0),0)</f>
        <v>0.87190000000000001</v>
      </c>
      <c r="AX139" s="26">
        <f>IF(ISNUMBER(VLOOKUP($B139,'kpler max capa'!$A$1:$Q$263,10,0)),VLOOKUP($B139,'kpler max capa'!$A$1:$Q$263,17,0),0)</f>
        <v>0.87190000000000001</v>
      </c>
      <c r="AY139" s="24">
        <f>IF(ISNUMBER(VLOOKUP($C139,'pp port max capa'!$A$1:$Q$500,2,0)),VLOOKUP($C139,'pp port max capa'!$A$1:$Q$500,2,0),0)</f>
        <v>0</v>
      </c>
      <c r="AZ139" s="24">
        <f>IF(ISNUMBER(VLOOKUP($C139,'pp port max capa'!$A$1:$Q$500,3,0)),VLOOKUP($C139,'pp port max capa'!$A$1:$Q$500,3,0),0)</f>
        <v>0</v>
      </c>
      <c r="BA139" s="24">
        <f>IF(ISNUMBER(VLOOKUP($C139,'pp port max capa'!$A$1:$Q$500,4,0)),VLOOKUP($C139,'pp port max capa'!$A$1:$Q$500,4,0),0)</f>
        <v>0</v>
      </c>
      <c r="BB139" s="24">
        <f>IF(ISNUMBER(VLOOKUP($C139,'pp port max capa'!$A$1:$Q$500,5,0)),VLOOKUP($C139,'pp port max capa'!$A$1:$Q$500,5,0),0)</f>
        <v>0</v>
      </c>
      <c r="BC139" s="24">
        <f>IF(ISNUMBER(VLOOKUP($C139,'pp port max capa'!$A$1:$Q$500,6,0)),VLOOKUP($C139,'pp port max capa'!$A$1:$Q$500,6,0),0)</f>
        <v>0</v>
      </c>
      <c r="BD139" s="24">
        <f>IF(ISNUMBER(VLOOKUP($C139,'pp port max capa'!$A$1:$Q$500,7,0)),VLOOKUP($C139,'pp port max capa'!$A$1:$Q$500,7,0),0)</f>
        <v>0</v>
      </c>
      <c r="BE139" s="24">
        <f>IF(ISNUMBER(VLOOKUP($C139,'pp port max capa'!$A$1:$Q$500,8,0)),VLOOKUP($C139,'pp port max capa'!$A$1:$Q$500,8,0),0)</f>
        <v>0</v>
      </c>
      <c r="BF139" s="24">
        <f>IF(ISNUMBER(VLOOKUP($C139,'pp port max capa'!$A$1:$Q$500,9,0)),VLOOKUP($C139,'pp port max capa'!$A$1:$Q$500,9,0),0)</f>
        <v>0</v>
      </c>
      <c r="BG139" s="24">
        <f>IF(ISNUMBER(VLOOKUP($C139,'pp port max capa'!$A$1:$Q$500,10,0)),VLOOKUP($C139,'pp port max capa'!$A$1:$Q$500,10,0),0)</f>
        <v>0</v>
      </c>
      <c r="BH139" s="24">
        <f>IF(ISNUMBER(VLOOKUP($C139,'pp port max capa'!$A$1:$Q$500,11,0)),VLOOKUP($C139,'pp port max capa'!$A$1:$Q$500,11,0),0)</f>
        <v>0</v>
      </c>
      <c r="BI139" s="24">
        <f>IF(ISNUMBER(VLOOKUP($C139,'pp port max capa'!$A$1:$Q$500,12,0)),VLOOKUP($C139,'pp port max capa'!$A$1:$Q$500,12,0),0)</f>
        <v>0</v>
      </c>
      <c r="BJ139" s="24">
        <f>IF(ISNUMBER(VLOOKUP($C139,'pp port max capa'!$A$1:$Q$500,13,0)),VLOOKUP($C139,'pp port max capa'!$A$1:$Q$500,13,0),0)</f>
        <v>0</v>
      </c>
      <c r="BK139" s="24">
        <f>IF(ISNUMBER(VLOOKUP($C139,'pp port max capa'!$A$1:$Q$500,14,0)),VLOOKUP($C139,'pp port max capa'!$A$1:$Q$500,14,0),0)</f>
        <v>0</v>
      </c>
      <c r="BL139" s="24">
        <f>IF(ISNUMBER(VLOOKUP($C139,'pp port max capa'!$A$1:$Q$500,15,0)),VLOOKUP($C139,'pp port max capa'!$A$1:$Q$500,15,0),0)</f>
        <v>0</v>
      </c>
      <c r="BM139" s="24">
        <f>IF(ISNUMBER(VLOOKUP($C139,'pp port max capa'!$A$1:$Q$500,16,0)),VLOOKUP($C139,'pp port max capa'!$A$1:$Q$500,16,0),0)</f>
        <v>0</v>
      </c>
      <c r="BN139" s="24">
        <f>IF(ISNUMBER(VLOOKUP($C139,'pp port max capa'!$A$1:$Q$500,17,0)),VLOOKUP($C139,'pp port max capa'!$A$1:$Q$500,17,0),0)</f>
        <v>0</v>
      </c>
      <c r="BO139" s="22">
        <f>IF(ISNUMBER(VLOOKUP($C139,'stpl port max capa'!$A$1:$Q$500,2,0)),VLOOKUP($C139,'stpl port max capa'!$A$1:$Q$500,2,0),0)</f>
        <v>0</v>
      </c>
      <c r="BP139" s="22">
        <f>IF(ISNUMBER(VLOOKUP($C139,'stpl port max capa'!$A$1:$Q$500,3,0)),VLOOKUP($C139,'stpl port max capa'!$A$1:$Q$500,3,0),0)</f>
        <v>0</v>
      </c>
      <c r="BQ139" s="22">
        <f>IF(ISNUMBER(VLOOKUP($C139,'stpl port max capa'!$A$1:$Q$500,4,0)),VLOOKUP($C139,'stpl port max capa'!$A$1:$Q$500,4,0),0)</f>
        <v>0</v>
      </c>
      <c r="BR139" s="22">
        <f>IF(ISNUMBER(VLOOKUP($C139,'stpl port max capa'!$A$1:$Q$500,5,0)),VLOOKUP($C139,'stpl port max capa'!$A$1:$Q$500,5,0),0)</f>
        <v>0</v>
      </c>
      <c r="BS139" s="22">
        <f>IF(ISNUMBER(VLOOKUP($C139,'stpl port max capa'!$A$1:$Q$500,6,0)),VLOOKUP($C139,'stpl port max capa'!$A$1:$Q$500,6,0),0)</f>
        <v>0</v>
      </c>
      <c r="BT139" s="22">
        <f>IF(ISNUMBER(VLOOKUP($C139,'stpl port max capa'!$A$1:$Q$500,7,0)),VLOOKUP($C139,'stpl port max capa'!$A$1:$Q$500,7,0),0)</f>
        <v>0</v>
      </c>
      <c r="BU139" s="22">
        <f>IF(ISNUMBER(VLOOKUP($C139,'stpl port max capa'!$A$1:$Q$500,8,0)),VLOOKUP($C139,'stpl port max capa'!$A$1:$Q$500,8,0),0)</f>
        <v>0</v>
      </c>
      <c r="BV139" s="22">
        <f>IF(ISNUMBER(VLOOKUP($C139,'stpl port max capa'!$A$1:$Q$500,9,0)),VLOOKUP($C139,'stpl port max capa'!$A$1:$Q$500,9,0),0)</f>
        <v>0</v>
      </c>
      <c r="BW139" s="22">
        <f>IF(ISNUMBER(VLOOKUP($C139,'stpl port max capa'!$A$1:$Q$500,10,0)),VLOOKUP($C139,'stpl port max capa'!$A$1:$Q$500,10,0),0)</f>
        <v>0</v>
      </c>
      <c r="BX139" s="22">
        <f>IF(ISNUMBER(VLOOKUP($C139,'stpl port max capa'!$A$1:$Q$500,11,0)),VLOOKUP($C139,'stpl port max capa'!$A$1:$Q$500,11,0),0)</f>
        <v>0</v>
      </c>
      <c r="BY139" s="22">
        <f>IF(ISNUMBER(VLOOKUP($C139,'stpl port max capa'!$A$1:$Q$500,12,0)),VLOOKUP($C139,'stpl port max capa'!$A$1:$Q$500,12,0),0)</f>
        <v>0</v>
      </c>
      <c r="BZ139" s="22">
        <f>IF(ISNUMBER(VLOOKUP($C139,'stpl port max capa'!$A$1:$Q$500,13,0)),VLOOKUP($C139,'stpl port max capa'!$A$1:$Q$500,13,0),0)</f>
        <v>0</v>
      </c>
      <c r="CA139" s="22">
        <f>IF(ISNUMBER(VLOOKUP($C139,'stpl port max capa'!$A$1:$Q$500,14,0)),VLOOKUP($C139,'stpl port max capa'!$A$1:$Q$500,14,0),0)</f>
        <v>0</v>
      </c>
      <c r="CB139" s="22">
        <f>IF(ISNUMBER(VLOOKUP($C139,'stpl port max capa'!$A$1:$Q$500,15,0)),VLOOKUP($C139,'stpl port max capa'!$A$1:$Q$500,15,0),0)</f>
        <v>0</v>
      </c>
      <c r="CC139" s="22">
        <f>IF(ISNUMBER(VLOOKUP($C139,'stpl port max capa'!$A$1:$Q$500,16,0)),VLOOKUP($C139,'stpl port max capa'!$A$1:$Q$500,16,0),0)</f>
        <v>0</v>
      </c>
      <c r="CD139" s="22">
        <f>IF(ISNUMBER(VLOOKUP($C139,'stpl port max capa'!$A$1:$Q$500,17,0)),VLOOKUP($C139,'stpl port max capa'!$A$1:$Q$500,17,0),0)</f>
        <v>0</v>
      </c>
    </row>
    <row r="140" spans="1:82" customFormat="1">
      <c r="A140">
        <v>141</v>
      </c>
      <c r="B140" t="s">
        <v>420</v>
      </c>
      <c r="C140" t="s">
        <v>421</v>
      </c>
      <c r="D140" s="15" t="s">
        <v>1258</v>
      </c>
      <c r="E140" s="15">
        <f t="shared" si="38"/>
        <v>1</v>
      </c>
      <c r="F140" s="16" t="s">
        <v>2979</v>
      </c>
      <c r="G140" t="s">
        <v>972</v>
      </c>
      <c r="H140" t="s">
        <v>981</v>
      </c>
      <c r="I140" t="s">
        <v>2943</v>
      </c>
      <c r="J140" t="s">
        <v>422</v>
      </c>
      <c r="K140" s="1">
        <v>29.9450740702414</v>
      </c>
      <c r="L140" s="1">
        <v>121.949454238062</v>
      </c>
      <c r="M140" s="1" t="str">
        <f>VLOOKUP($F140,'[1]capi for highway network'!$D$1:$L$36,3,0)</f>
        <v>capi Zhejiang</v>
      </c>
      <c r="N140" s="1">
        <f>VLOOKUP($F140,'[1]capi for highway network'!$D$1:$L$36,7,0)</f>
        <v>30.274083999999998</v>
      </c>
      <c r="O140" s="1">
        <f>VLOOKUP($F140,'[1]capi for highway network'!$D$1:$L$36,8,0)</f>
        <v>120.15506999999999</v>
      </c>
      <c r="P140" s="13">
        <f t="shared" si="39"/>
        <v>0.26247277880824371</v>
      </c>
      <c r="Q140" s="13">
        <f t="shared" si="40"/>
        <v>0.26247277880824371</v>
      </c>
      <c r="R140" s="13">
        <f t="shared" si="41"/>
        <v>0.26247277880824371</v>
      </c>
      <c r="S140" s="13">
        <f t="shared" si="42"/>
        <v>0.813504</v>
      </c>
      <c r="T140" s="13">
        <f t="shared" si="43"/>
        <v>0.813504</v>
      </c>
      <c r="U140" s="13">
        <f t="shared" si="44"/>
        <v>1.7577480000000001</v>
      </c>
      <c r="V140" s="13">
        <f t="shared" si="45"/>
        <v>1.7577480000000001</v>
      </c>
      <c r="W140" s="13">
        <f t="shared" si="46"/>
        <v>1.7577480000000001</v>
      </c>
      <c r="X140" s="13">
        <f t="shared" si="47"/>
        <v>1.7577480000000001</v>
      </c>
      <c r="Y140" s="13">
        <f t="shared" si="48"/>
        <v>1.7577480000000001</v>
      </c>
      <c r="Z140" s="13">
        <f t="shared" si="49"/>
        <v>1.7577480000000001</v>
      </c>
      <c r="AA140" s="13">
        <f t="shared" si="50"/>
        <v>1.7577480000000001</v>
      </c>
      <c r="AB140" s="13">
        <f t="shared" si="51"/>
        <v>1.7577480000000001</v>
      </c>
      <c r="AC140" s="13">
        <f t="shared" si="52"/>
        <v>1.7577480000000001</v>
      </c>
      <c r="AD140" s="13">
        <f t="shared" si="53"/>
        <v>1.7577480000000001</v>
      </c>
      <c r="AE140" s="13">
        <f t="shared" si="54"/>
        <v>1.7577480000000001</v>
      </c>
      <c r="AF140">
        <f t="shared" si="37"/>
        <v>1</v>
      </c>
      <c r="AI140" s="26">
        <f>IF(ISNUMBER(VLOOKUP($B140,'kpler max capa'!$A$1:$Q$263,2,0)),VLOOKUP($B140,'kpler max capa'!$A$1:$Q$263,2,0),0)</f>
        <v>9.4399999999999996E-4</v>
      </c>
      <c r="AJ140" s="26">
        <f>IF(ISNUMBER(VLOOKUP($B140,'kpler max capa'!$A$1:$Q$263,3,0)),VLOOKUP($B140,'kpler max capa'!$A$1:$Q$263,3,0),0)</f>
        <v>9.4399999999999996E-4</v>
      </c>
      <c r="AK140" s="26">
        <f>IF(ISNUMBER(VLOOKUP($B140,'kpler max capa'!$A$1:$Q$263,4,0)),VLOOKUP($B140,'kpler max capa'!$A$1:$Q$263,4,0),0)</f>
        <v>9.4399999999999996E-4</v>
      </c>
      <c r="AL140" s="26">
        <f>IF(ISNUMBER(VLOOKUP($B140,'kpler max capa'!$A$1:$Q$263,5,0)),VLOOKUP($B140,'kpler max capa'!$A$1:$Q$263,5,0),0)</f>
        <v>0.813504</v>
      </c>
      <c r="AM140" s="26">
        <f>IF(ISNUMBER(VLOOKUP($B140,'kpler max capa'!$A$1:$Q$263,6,0)),VLOOKUP($B140,'kpler max capa'!$A$1:$Q$263,6,0),0)</f>
        <v>0.813504</v>
      </c>
      <c r="AN140" s="26">
        <f>IF(ISNUMBER(VLOOKUP($B140,'kpler max capa'!$A$1:$Q$263,7,0)),VLOOKUP($B140,'kpler max capa'!$A$1:$Q$263,7,0),0)</f>
        <v>1.7577480000000001</v>
      </c>
      <c r="AO140" s="26">
        <f>IF(ISNUMBER(VLOOKUP($B140,'kpler max capa'!$A$1:$Q$263,8,0)),VLOOKUP($B140,'kpler max capa'!$A$1:$Q$263,8,0),0)</f>
        <v>1.7577480000000001</v>
      </c>
      <c r="AP140" s="26">
        <f>IF(ISNUMBER(VLOOKUP($B140,'kpler max capa'!$A$1:$Q$263,8,0)),VLOOKUP($B140,'kpler max capa'!$A$1:$Q$263,9,0),0)</f>
        <v>1.7577480000000001</v>
      </c>
      <c r="AQ140" s="26">
        <f>IF(ISNUMBER(VLOOKUP($B140,'kpler max capa'!$A$1:$Q$263,8,0)),VLOOKUP($B140,'kpler max capa'!$A$1:$Q$263,10,0),0)</f>
        <v>1.7577480000000001</v>
      </c>
      <c r="AR140" s="26">
        <f>IF(ISNUMBER(VLOOKUP($B140,'kpler max capa'!$A$1:$Q$263,8,0)),VLOOKUP($B140,'kpler max capa'!$A$1:$Q$263,11,0),0)</f>
        <v>1.7577480000000001</v>
      </c>
      <c r="AS140" s="26">
        <f>IF(ISNUMBER(VLOOKUP($B140,'kpler max capa'!$A$1:$Q$263,9,0)),VLOOKUP($B140,'kpler max capa'!$A$1:$Q$263,12,0),0)</f>
        <v>1.7577480000000001</v>
      </c>
      <c r="AT140" s="26">
        <f>IF(ISNUMBER(VLOOKUP($B140,'kpler max capa'!$A$1:$Q$263,9,0)),VLOOKUP($B140,'kpler max capa'!$A$1:$Q$263,13,0),0)</f>
        <v>1.7577480000000001</v>
      </c>
      <c r="AU140" s="26">
        <f>IF(ISNUMBER(VLOOKUP($B140,'kpler max capa'!$A$1:$Q$263,9,0)),VLOOKUP($B140,'kpler max capa'!$A$1:$Q$263,14,0),0)</f>
        <v>1.7577480000000001</v>
      </c>
      <c r="AV140" s="26">
        <f>IF(ISNUMBER(VLOOKUP($B140,'kpler max capa'!$A$1:$Q$263,9,0)),VLOOKUP($B140,'kpler max capa'!$A$1:$Q$263,15,0),0)</f>
        <v>1.7577480000000001</v>
      </c>
      <c r="AW140" s="26">
        <f>IF(ISNUMBER(VLOOKUP($B140,'kpler max capa'!$A$1:$Q$263,9,0)),VLOOKUP($B140,'kpler max capa'!$A$1:$Q$263,16,0),0)</f>
        <v>1.7577480000000001</v>
      </c>
      <c r="AX140" s="26">
        <f>IF(ISNUMBER(VLOOKUP($B140,'kpler max capa'!$A$1:$Q$263,10,0)),VLOOKUP($B140,'kpler max capa'!$A$1:$Q$263,17,0),0)</f>
        <v>1.7577480000000001</v>
      </c>
      <c r="AY140" s="24">
        <f>IF(ISNUMBER(VLOOKUP($C140,'pp port max capa'!$A$1:$Q$500,2,0)),VLOOKUP($C140,'pp port max capa'!$A$1:$Q$500,2,0),0)</f>
        <v>0.26247277880824371</v>
      </c>
      <c r="AZ140" s="24">
        <f>IF(ISNUMBER(VLOOKUP($C140,'pp port max capa'!$A$1:$Q$500,3,0)),VLOOKUP($C140,'pp port max capa'!$A$1:$Q$500,3,0),0)</f>
        <v>0.26247277880824371</v>
      </c>
      <c r="BA140" s="24">
        <f>IF(ISNUMBER(VLOOKUP($C140,'pp port max capa'!$A$1:$Q$500,4,0)),VLOOKUP($C140,'pp port max capa'!$A$1:$Q$500,4,0),0)</f>
        <v>0.26247277880824371</v>
      </c>
      <c r="BB140" s="24">
        <f>IF(ISNUMBER(VLOOKUP($C140,'pp port max capa'!$A$1:$Q$500,5,0)),VLOOKUP($C140,'pp port max capa'!$A$1:$Q$500,5,0),0)</f>
        <v>0.26247277880824371</v>
      </c>
      <c r="BC140" s="24">
        <f>IF(ISNUMBER(VLOOKUP($C140,'pp port max capa'!$A$1:$Q$500,6,0)),VLOOKUP($C140,'pp port max capa'!$A$1:$Q$500,6,0),0)</f>
        <v>0.26247277880824371</v>
      </c>
      <c r="BD140" s="24">
        <f>IF(ISNUMBER(VLOOKUP($C140,'pp port max capa'!$A$1:$Q$500,7,0)),VLOOKUP($C140,'pp port max capa'!$A$1:$Q$500,7,0),0)</f>
        <v>0.26247277880824371</v>
      </c>
      <c r="BE140" s="24">
        <f>IF(ISNUMBER(VLOOKUP($C140,'pp port max capa'!$A$1:$Q$500,8,0)),VLOOKUP($C140,'pp port max capa'!$A$1:$Q$500,8,0),0)</f>
        <v>0.26247277880824371</v>
      </c>
      <c r="BF140" s="24">
        <f>IF(ISNUMBER(VLOOKUP($C140,'pp port max capa'!$A$1:$Q$500,9,0)),VLOOKUP($C140,'pp port max capa'!$A$1:$Q$500,9,0),0)</f>
        <v>0.26247277880824371</v>
      </c>
      <c r="BG140" s="24">
        <f>IF(ISNUMBER(VLOOKUP($C140,'pp port max capa'!$A$1:$Q$500,10,0)),VLOOKUP($C140,'pp port max capa'!$A$1:$Q$500,10,0),0)</f>
        <v>0.26247277880824371</v>
      </c>
      <c r="BH140" s="24">
        <f>IF(ISNUMBER(VLOOKUP($C140,'pp port max capa'!$A$1:$Q$500,11,0)),VLOOKUP($C140,'pp port max capa'!$A$1:$Q$500,11,0),0)</f>
        <v>0.26247277880824371</v>
      </c>
      <c r="BI140" s="24">
        <f>IF(ISNUMBER(VLOOKUP($C140,'pp port max capa'!$A$1:$Q$500,12,0)),VLOOKUP($C140,'pp port max capa'!$A$1:$Q$500,12,0),0)</f>
        <v>0.26247277880824371</v>
      </c>
      <c r="BJ140" s="24">
        <f>IF(ISNUMBER(VLOOKUP($C140,'pp port max capa'!$A$1:$Q$500,13,0)),VLOOKUP($C140,'pp port max capa'!$A$1:$Q$500,13,0),0)</f>
        <v>0.26247277880824371</v>
      </c>
      <c r="BK140" s="24">
        <f>IF(ISNUMBER(VLOOKUP($C140,'pp port max capa'!$A$1:$Q$500,14,0)),VLOOKUP($C140,'pp port max capa'!$A$1:$Q$500,14,0),0)</f>
        <v>0.26247277880824371</v>
      </c>
      <c r="BL140" s="24">
        <f>IF(ISNUMBER(VLOOKUP($C140,'pp port max capa'!$A$1:$Q$500,15,0)),VLOOKUP($C140,'pp port max capa'!$A$1:$Q$500,15,0),0)</f>
        <v>0.26247277880824371</v>
      </c>
      <c r="BM140" s="24">
        <f>IF(ISNUMBER(VLOOKUP($C140,'pp port max capa'!$A$1:$Q$500,16,0)),VLOOKUP($C140,'pp port max capa'!$A$1:$Q$500,16,0),0)</f>
        <v>0.26247277880824371</v>
      </c>
      <c r="BN140" s="24">
        <f>IF(ISNUMBER(VLOOKUP($C140,'pp port max capa'!$A$1:$Q$500,17,0)),VLOOKUP($C140,'pp port max capa'!$A$1:$Q$500,17,0),0)</f>
        <v>0.26247277880824371</v>
      </c>
      <c r="BO140" s="22">
        <f>IF(ISNUMBER(VLOOKUP($C140,'stpl port max capa'!$A$1:$Q$500,2,0)),VLOOKUP($C140,'stpl port max capa'!$A$1:$Q$500,2,0),0)</f>
        <v>0</v>
      </c>
      <c r="BP140" s="22">
        <f>IF(ISNUMBER(VLOOKUP($C140,'stpl port max capa'!$A$1:$Q$500,3,0)),VLOOKUP($C140,'stpl port max capa'!$A$1:$Q$500,3,0),0)</f>
        <v>0</v>
      </c>
      <c r="BQ140" s="22">
        <f>IF(ISNUMBER(VLOOKUP($C140,'stpl port max capa'!$A$1:$Q$500,4,0)),VLOOKUP($C140,'stpl port max capa'!$A$1:$Q$500,4,0),0)</f>
        <v>0</v>
      </c>
      <c r="BR140" s="22">
        <f>IF(ISNUMBER(VLOOKUP($C140,'stpl port max capa'!$A$1:$Q$500,5,0)),VLOOKUP($C140,'stpl port max capa'!$A$1:$Q$500,5,0),0)</f>
        <v>0</v>
      </c>
      <c r="BS140" s="22">
        <f>IF(ISNUMBER(VLOOKUP($C140,'stpl port max capa'!$A$1:$Q$500,6,0)),VLOOKUP($C140,'stpl port max capa'!$A$1:$Q$500,6,0),0)</f>
        <v>0</v>
      </c>
      <c r="BT140" s="22">
        <f>IF(ISNUMBER(VLOOKUP($C140,'stpl port max capa'!$A$1:$Q$500,7,0)),VLOOKUP($C140,'stpl port max capa'!$A$1:$Q$500,7,0),0)</f>
        <v>0</v>
      </c>
      <c r="BU140" s="22">
        <f>IF(ISNUMBER(VLOOKUP($C140,'stpl port max capa'!$A$1:$Q$500,8,0)),VLOOKUP($C140,'stpl port max capa'!$A$1:$Q$500,8,0),0)</f>
        <v>0</v>
      </c>
      <c r="BV140" s="22">
        <f>IF(ISNUMBER(VLOOKUP($C140,'stpl port max capa'!$A$1:$Q$500,9,0)),VLOOKUP($C140,'stpl port max capa'!$A$1:$Q$500,9,0),0)</f>
        <v>0</v>
      </c>
      <c r="BW140" s="22">
        <f>IF(ISNUMBER(VLOOKUP($C140,'stpl port max capa'!$A$1:$Q$500,10,0)),VLOOKUP($C140,'stpl port max capa'!$A$1:$Q$500,10,0),0)</f>
        <v>0</v>
      </c>
      <c r="BX140" s="22">
        <f>IF(ISNUMBER(VLOOKUP($C140,'stpl port max capa'!$A$1:$Q$500,11,0)),VLOOKUP($C140,'stpl port max capa'!$A$1:$Q$500,11,0),0)</f>
        <v>0</v>
      </c>
      <c r="BY140" s="22">
        <f>IF(ISNUMBER(VLOOKUP($C140,'stpl port max capa'!$A$1:$Q$500,12,0)),VLOOKUP($C140,'stpl port max capa'!$A$1:$Q$500,12,0),0)</f>
        <v>0</v>
      </c>
      <c r="BZ140" s="22">
        <f>IF(ISNUMBER(VLOOKUP($C140,'stpl port max capa'!$A$1:$Q$500,13,0)),VLOOKUP($C140,'stpl port max capa'!$A$1:$Q$500,13,0),0)</f>
        <v>0</v>
      </c>
      <c r="CA140" s="22">
        <f>IF(ISNUMBER(VLOOKUP($C140,'stpl port max capa'!$A$1:$Q$500,14,0)),VLOOKUP($C140,'stpl port max capa'!$A$1:$Q$500,14,0),0)</f>
        <v>0</v>
      </c>
      <c r="CB140" s="22">
        <f>IF(ISNUMBER(VLOOKUP($C140,'stpl port max capa'!$A$1:$Q$500,15,0)),VLOOKUP($C140,'stpl port max capa'!$A$1:$Q$500,15,0),0)</f>
        <v>0</v>
      </c>
      <c r="CC140" s="22">
        <f>IF(ISNUMBER(VLOOKUP($C140,'stpl port max capa'!$A$1:$Q$500,16,0)),VLOOKUP($C140,'stpl port max capa'!$A$1:$Q$500,16,0),0)</f>
        <v>0</v>
      </c>
      <c r="CD140" s="22">
        <f>IF(ISNUMBER(VLOOKUP($C140,'stpl port max capa'!$A$1:$Q$500,17,0)),VLOOKUP($C140,'stpl port max capa'!$A$1:$Q$500,17,0),0)</f>
        <v>0</v>
      </c>
    </row>
    <row r="141" spans="1:82" customFormat="1">
      <c r="A141">
        <v>142</v>
      </c>
      <c r="B141" t="s">
        <v>423</v>
      </c>
      <c r="C141" t="s">
        <v>424</v>
      </c>
      <c r="D141" s="15" t="s">
        <v>1259</v>
      </c>
      <c r="E141" s="15">
        <f t="shared" si="38"/>
        <v>1</v>
      </c>
      <c r="F141" s="16" t="s">
        <v>2979</v>
      </c>
      <c r="G141" t="s">
        <v>972</v>
      </c>
      <c r="H141" t="s">
        <v>981</v>
      </c>
      <c r="I141" t="s">
        <v>2943</v>
      </c>
      <c r="J141" t="s">
        <v>425</v>
      </c>
      <c r="K141" s="1">
        <v>29.926546224138399</v>
      </c>
      <c r="L141" s="1">
        <v>121.879897875122</v>
      </c>
      <c r="M141" s="1" t="str">
        <f>VLOOKUP($F141,'[1]capi for highway network'!$D$1:$L$36,3,0)</f>
        <v>capi Zhejiang</v>
      </c>
      <c r="N141" s="1">
        <f>VLOOKUP($F141,'[1]capi for highway network'!$D$1:$L$36,7,0)</f>
        <v>30.274083999999998</v>
      </c>
      <c r="O141" s="1">
        <f>VLOOKUP($F141,'[1]capi for highway network'!$D$1:$L$36,8,0)</f>
        <v>120.15506999999999</v>
      </c>
      <c r="P141" s="13">
        <f t="shared" si="39"/>
        <v>2.3888835666129031</v>
      </c>
      <c r="Q141" s="13">
        <f t="shared" si="40"/>
        <v>2.3888835666129031</v>
      </c>
      <c r="R141" s="13">
        <f t="shared" si="41"/>
        <v>2.3888835666129031</v>
      </c>
      <c r="S141" s="13">
        <f t="shared" si="42"/>
        <v>2.4603839999999999</v>
      </c>
      <c r="T141" s="13">
        <f t="shared" si="43"/>
        <v>2.4603839999999999</v>
      </c>
      <c r="U141" s="13">
        <f t="shared" si="44"/>
        <v>2.4603839999999999</v>
      </c>
      <c r="V141" s="13">
        <f t="shared" si="45"/>
        <v>4.4588835666129025</v>
      </c>
      <c r="W141" s="13">
        <f t="shared" si="46"/>
        <v>4.4588835666129025</v>
      </c>
      <c r="X141" s="13">
        <f t="shared" si="47"/>
        <v>4.4588835666129025</v>
      </c>
      <c r="Y141" s="13">
        <f t="shared" si="48"/>
        <v>4.4588835666129025</v>
      </c>
      <c r="Z141" s="13">
        <f t="shared" si="49"/>
        <v>4.4588835666129025</v>
      </c>
      <c r="AA141" s="13">
        <f t="shared" si="50"/>
        <v>4.4588835666129025</v>
      </c>
      <c r="AB141" s="13">
        <f t="shared" si="51"/>
        <v>4.4588835666129025</v>
      </c>
      <c r="AC141" s="13">
        <f t="shared" si="52"/>
        <v>4.4588835666129025</v>
      </c>
      <c r="AD141" s="13">
        <f t="shared" si="53"/>
        <v>4.4588835666129025</v>
      </c>
      <c r="AE141" s="13">
        <f t="shared" si="54"/>
        <v>4.4588835666129025</v>
      </c>
      <c r="AF141">
        <f t="shared" si="37"/>
        <v>1</v>
      </c>
      <c r="AI141" s="26">
        <f>IF(ISNUMBER(VLOOKUP($B141,'kpler max capa'!$A$1:$Q$263,2,0)),VLOOKUP($B141,'kpler max capa'!$A$1:$Q$263,2,0),0)</f>
        <v>0.94969199999999998</v>
      </c>
      <c r="AJ141" s="26">
        <f>IF(ISNUMBER(VLOOKUP($B141,'kpler max capa'!$A$1:$Q$263,3,0)),VLOOKUP($B141,'kpler max capa'!$A$1:$Q$263,3,0),0)</f>
        <v>0.94969199999999998</v>
      </c>
      <c r="AK141" s="26">
        <f>IF(ISNUMBER(VLOOKUP($B141,'kpler max capa'!$A$1:$Q$263,4,0)),VLOOKUP($B141,'kpler max capa'!$A$1:$Q$263,4,0),0)</f>
        <v>0.94969199999999998</v>
      </c>
      <c r="AL141" s="26">
        <f>IF(ISNUMBER(VLOOKUP($B141,'kpler max capa'!$A$1:$Q$263,5,0)),VLOOKUP($B141,'kpler max capa'!$A$1:$Q$263,5,0),0)</f>
        <v>2.4603839999999999</v>
      </c>
      <c r="AM141" s="26">
        <f>IF(ISNUMBER(VLOOKUP($B141,'kpler max capa'!$A$1:$Q$263,6,0)),VLOOKUP($B141,'kpler max capa'!$A$1:$Q$263,6,0),0)</f>
        <v>2.4603839999999999</v>
      </c>
      <c r="AN141" s="26">
        <f>IF(ISNUMBER(VLOOKUP($B141,'kpler max capa'!$A$1:$Q$263,7,0)),VLOOKUP($B141,'kpler max capa'!$A$1:$Q$263,7,0),0)</f>
        <v>2.4603839999999999</v>
      </c>
      <c r="AO141" s="26">
        <f>IF(ISNUMBER(VLOOKUP($B141,'kpler max capa'!$A$1:$Q$263,8,0)),VLOOKUP($B141,'kpler max capa'!$A$1:$Q$263,8,0),0)</f>
        <v>2.4603839999999999</v>
      </c>
      <c r="AP141" s="26">
        <f>IF(ISNUMBER(VLOOKUP($B141,'kpler max capa'!$A$1:$Q$263,8,0)),VLOOKUP($B141,'kpler max capa'!$A$1:$Q$263,9,0),0)</f>
        <v>2.4603839999999999</v>
      </c>
      <c r="AQ141" s="26">
        <f>IF(ISNUMBER(VLOOKUP($B141,'kpler max capa'!$A$1:$Q$263,8,0)),VLOOKUP($B141,'kpler max capa'!$A$1:$Q$263,10,0),0)</f>
        <v>2.4603839999999999</v>
      </c>
      <c r="AR141" s="26">
        <f>IF(ISNUMBER(VLOOKUP($B141,'kpler max capa'!$A$1:$Q$263,8,0)),VLOOKUP($B141,'kpler max capa'!$A$1:$Q$263,11,0),0)</f>
        <v>2.4603839999999999</v>
      </c>
      <c r="AS141" s="26">
        <f>IF(ISNUMBER(VLOOKUP($B141,'kpler max capa'!$A$1:$Q$263,9,0)),VLOOKUP($B141,'kpler max capa'!$A$1:$Q$263,12,0),0)</f>
        <v>2.4603839999999999</v>
      </c>
      <c r="AT141" s="26">
        <f>IF(ISNUMBER(VLOOKUP($B141,'kpler max capa'!$A$1:$Q$263,9,0)),VLOOKUP($B141,'kpler max capa'!$A$1:$Q$263,13,0),0)</f>
        <v>2.4603839999999999</v>
      </c>
      <c r="AU141" s="26">
        <f>IF(ISNUMBER(VLOOKUP($B141,'kpler max capa'!$A$1:$Q$263,9,0)),VLOOKUP($B141,'kpler max capa'!$A$1:$Q$263,14,0),0)</f>
        <v>2.4603839999999999</v>
      </c>
      <c r="AV141" s="26">
        <f>IF(ISNUMBER(VLOOKUP($B141,'kpler max capa'!$A$1:$Q$263,9,0)),VLOOKUP($B141,'kpler max capa'!$A$1:$Q$263,15,0),0)</f>
        <v>2.4603839999999999</v>
      </c>
      <c r="AW141" s="26">
        <f>IF(ISNUMBER(VLOOKUP($B141,'kpler max capa'!$A$1:$Q$263,9,0)),VLOOKUP($B141,'kpler max capa'!$A$1:$Q$263,16,0),0)</f>
        <v>2.4603839999999999</v>
      </c>
      <c r="AX141" s="26">
        <f>IF(ISNUMBER(VLOOKUP($B141,'kpler max capa'!$A$1:$Q$263,10,0)),VLOOKUP($B141,'kpler max capa'!$A$1:$Q$263,17,0),0)</f>
        <v>2.4603839999999999</v>
      </c>
      <c r="AY141" s="24">
        <f>IF(ISNUMBER(VLOOKUP($C141,'pp port max capa'!$A$1:$Q$500,2,0)),VLOOKUP($C141,'pp port max capa'!$A$1:$Q$500,2,0),0)</f>
        <v>2.3888835666129031</v>
      </c>
      <c r="AZ141" s="24">
        <f>IF(ISNUMBER(VLOOKUP($C141,'pp port max capa'!$A$1:$Q$500,3,0)),VLOOKUP($C141,'pp port max capa'!$A$1:$Q$500,3,0),0)</f>
        <v>2.3888835666129031</v>
      </c>
      <c r="BA141" s="24">
        <f>IF(ISNUMBER(VLOOKUP($C141,'pp port max capa'!$A$1:$Q$500,4,0)),VLOOKUP($C141,'pp port max capa'!$A$1:$Q$500,4,0),0)</f>
        <v>2.3888835666129031</v>
      </c>
      <c r="BB141" s="24">
        <f>IF(ISNUMBER(VLOOKUP($C141,'pp port max capa'!$A$1:$Q$500,5,0)),VLOOKUP($C141,'pp port max capa'!$A$1:$Q$500,5,0),0)</f>
        <v>2.3888835666129031</v>
      </c>
      <c r="BC141" s="24">
        <f>IF(ISNUMBER(VLOOKUP($C141,'pp port max capa'!$A$1:$Q$500,6,0)),VLOOKUP($C141,'pp port max capa'!$A$1:$Q$500,6,0),0)</f>
        <v>2.3888835666129031</v>
      </c>
      <c r="BD141" s="24">
        <f>IF(ISNUMBER(VLOOKUP($C141,'pp port max capa'!$A$1:$Q$500,7,0)),VLOOKUP($C141,'pp port max capa'!$A$1:$Q$500,7,0),0)</f>
        <v>2.3888835666129031</v>
      </c>
      <c r="BE141" s="24">
        <f>IF(ISNUMBER(VLOOKUP($C141,'pp port max capa'!$A$1:$Q$500,8,0)),VLOOKUP($C141,'pp port max capa'!$A$1:$Q$500,8,0),0)</f>
        <v>2.3888835666129031</v>
      </c>
      <c r="BF141" s="24">
        <f>IF(ISNUMBER(VLOOKUP($C141,'pp port max capa'!$A$1:$Q$500,9,0)),VLOOKUP($C141,'pp port max capa'!$A$1:$Q$500,9,0),0)</f>
        <v>2.3888835666129031</v>
      </c>
      <c r="BG141" s="24">
        <f>IF(ISNUMBER(VLOOKUP($C141,'pp port max capa'!$A$1:$Q$500,10,0)),VLOOKUP($C141,'pp port max capa'!$A$1:$Q$500,10,0),0)</f>
        <v>2.3888835666129031</v>
      </c>
      <c r="BH141" s="24">
        <f>IF(ISNUMBER(VLOOKUP($C141,'pp port max capa'!$A$1:$Q$500,11,0)),VLOOKUP($C141,'pp port max capa'!$A$1:$Q$500,11,0),0)</f>
        <v>2.3888835666129031</v>
      </c>
      <c r="BI141" s="24">
        <f>IF(ISNUMBER(VLOOKUP($C141,'pp port max capa'!$A$1:$Q$500,12,0)),VLOOKUP($C141,'pp port max capa'!$A$1:$Q$500,12,0),0)</f>
        <v>2.3888835666129031</v>
      </c>
      <c r="BJ141" s="24">
        <f>IF(ISNUMBER(VLOOKUP($C141,'pp port max capa'!$A$1:$Q$500,13,0)),VLOOKUP($C141,'pp port max capa'!$A$1:$Q$500,13,0),0)</f>
        <v>2.3888835666129031</v>
      </c>
      <c r="BK141" s="24">
        <f>IF(ISNUMBER(VLOOKUP($C141,'pp port max capa'!$A$1:$Q$500,14,0)),VLOOKUP($C141,'pp port max capa'!$A$1:$Q$500,14,0),0)</f>
        <v>2.3888835666129031</v>
      </c>
      <c r="BL141" s="24">
        <f>IF(ISNUMBER(VLOOKUP($C141,'pp port max capa'!$A$1:$Q$500,15,0)),VLOOKUP($C141,'pp port max capa'!$A$1:$Q$500,15,0),0)</f>
        <v>2.3888835666129031</v>
      </c>
      <c r="BM141" s="24">
        <f>IF(ISNUMBER(VLOOKUP($C141,'pp port max capa'!$A$1:$Q$500,16,0)),VLOOKUP($C141,'pp port max capa'!$A$1:$Q$500,16,0),0)</f>
        <v>2.3888835666129031</v>
      </c>
      <c r="BN141" s="24">
        <f>IF(ISNUMBER(VLOOKUP($C141,'pp port max capa'!$A$1:$Q$500,17,0)),VLOOKUP($C141,'pp port max capa'!$A$1:$Q$500,17,0),0)</f>
        <v>2.3888835666129031</v>
      </c>
      <c r="BO141" s="22">
        <f>IF(ISNUMBER(VLOOKUP($C141,'stpl port max capa'!$A$1:$Q$500,2,0)),VLOOKUP($C141,'stpl port max capa'!$A$1:$Q$500,2,0),0)</f>
        <v>0</v>
      </c>
      <c r="BP141" s="22">
        <f>IF(ISNUMBER(VLOOKUP($C141,'stpl port max capa'!$A$1:$Q$500,3,0)),VLOOKUP($C141,'stpl port max capa'!$A$1:$Q$500,3,0),0)</f>
        <v>0</v>
      </c>
      <c r="BQ141" s="22">
        <f>IF(ISNUMBER(VLOOKUP($C141,'stpl port max capa'!$A$1:$Q$500,4,0)),VLOOKUP($C141,'stpl port max capa'!$A$1:$Q$500,4,0),0)</f>
        <v>0</v>
      </c>
      <c r="BR141" s="22">
        <f>IF(ISNUMBER(VLOOKUP($C141,'stpl port max capa'!$A$1:$Q$500,5,0)),VLOOKUP($C141,'stpl port max capa'!$A$1:$Q$500,5,0),0)</f>
        <v>0</v>
      </c>
      <c r="BS141" s="22">
        <f>IF(ISNUMBER(VLOOKUP($C141,'stpl port max capa'!$A$1:$Q$500,6,0)),VLOOKUP($C141,'stpl port max capa'!$A$1:$Q$500,6,0),0)</f>
        <v>0</v>
      </c>
      <c r="BT141" s="22">
        <f>IF(ISNUMBER(VLOOKUP($C141,'stpl port max capa'!$A$1:$Q$500,7,0)),VLOOKUP($C141,'stpl port max capa'!$A$1:$Q$500,7,0),0)</f>
        <v>0</v>
      </c>
      <c r="BU141" s="22">
        <f>IF(ISNUMBER(VLOOKUP($C141,'stpl port max capa'!$A$1:$Q$500,8,0)),VLOOKUP($C141,'stpl port max capa'!$A$1:$Q$500,8,0),0)</f>
        <v>2.0699999999999998</v>
      </c>
      <c r="BV141" s="22">
        <f>IF(ISNUMBER(VLOOKUP($C141,'stpl port max capa'!$A$1:$Q$500,9,0)),VLOOKUP($C141,'stpl port max capa'!$A$1:$Q$500,9,0),0)</f>
        <v>2.0699999999999998</v>
      </c>
      <c r="BW141" s="22">
        <f>IF(ISNUMBER(VLOOKUP($C141,'stpl port max capa'!$A$1:$Q$500,10,0)),VLOOKUP($C141,'stpl port max capa'!$A$1:$Q$500,10,0),0)</f>
        <v>2.0699999999999998</v>
      </c>
      <c r="BX141" s="22">
        <f>IF(ISNUMBER(VLOOKUP($C141,'stpl port max capa'!$A$1:$Q$500,11,0)),VLOOKUP($C141,'stpl port max capa'!$A$1:$Q$500,11,0),0)</f>
        <v>2.0699999999999998</v>
      </c>
      <c r="BY141" s="22">
        <f>IF(ISNUMBER(VLOOKUP($C141,'stpl port max capa'!$A$1:$Q$500,12,0)),VLOOKUP($C141,'stpl port max capa'!$A$1:$Q$500,12,0),0)</f>
        <v>2.0699999999999998</v>
      </c>
      <c r="BZ141" s="22">
        <f>IF(ISNUMBER(VLOOKUP($C141,'stpl port max capa'!$A$1:$Q$500,13,0)),VLOOKUP($C141,'stpl port max capa'!$A$1:$Q$500,13,0),0)</f>
        <v>2.0699999999999998</v>
      </c>
      <c r="CA141" s="22">
        <f>IF(ISNUMBER(VLOOKUP($C141,'stpl port max capa'!$A$1:$Q$500,14,0)),VLOOKUP($C141,'stpl port max capa'!$A$1:$Q$500,14,0),0)</f>
        <v>2.0699999999999998</v>
      </c>
      <c r="CB141" s="22">
        <f>IF(ISNUMBER(VLOOKUP($C141,'stpl port max capa'!$A$1:$Q$500,15,0)),VLOOKUP($C141,'stpl port max capa'!$A$1:$Q$500,15,0),0)</f>
        <v>2.0699999999999998</v>
      </c>
      <c r="CC141" s="22">
        <f>IF(ISNUMBER(VLOOKUP($C141,'stpl port max capa'!$A$1:$Q$500,16,0)),VLOOKUP($C141,'stpl port max capa'!$A$1:$Q$500,16,0),0)</f>
        <v>2.0699999999999998</v>
      </c>
      <c r="CD141" s="22">
        <f>IF(ISNUMBER(VLOOKUP($C141,'stpl port max capa'!$A$1:$Q$500,17,0)),VLOOKUP($C141,'stpl port max capa'!$A$1:$Q$500,17,0),0)</f>
        <v>2.0699999999999998</v>
      </c>
    </row>
    <row r="142" spans="1:82" customFormat="1">
      <c r="A142">
        <v>143</v>
      </c>
      <c r="B142" t="s">
        <v>426</v>
      </c>
      <c r="C142" t="s">
        <v>427</v>
      </c>
      <c r="D142" s="15"/>
      <c r="E142" s="15">
        <f t="shared" si="38"/>
        <v>0</v>
      </c>
      <c r="F142" s="16" t="s">
        <v>2992</v>
      </c>
      <c r="G142" t="s">
        <v>972</v>
      </c>
      <c r="H142" t="s">
        <v>975</v>
      </c>
      <c r="I142" t="e">
        <v>#N/A</v>
      </c>
      <c r="J142" t="s">
        <v>428</v>
      </c>
      <c r="K142" s="1">
        <v>30.043135671888301</v>
      </c>
      <c r="L142" s="1">
        <v>122.001416127314</v>
      </c>
      <c r="M142" s="1" t="str">
        <f>VLOOKUP($F142,'[1]capi for highway network'!$D$1:$L$36,3,0)</f>
        <v>capi Zhejiang</v>
      </c>
      <c r="N142" s="1">
        <f>VLOOKUP($F142,'[1]capi for highway network'!$D$1:$L$36,7,0)</f>
        <v>30.274083999999998</v>
      </c>
      <c r="O142" s="1">
        <f>VLOOKUP($F142,'[1]capi for highway network'!$D$1:$L$36,8,0)</f>
        <v>120.15506999999999</v>
      </c>
      <c r="P142" s="13">
        <f t="shared" si="39"/>
        <v>0.54979199999999995</v>
      </c>
      <c r="Q142" s="13">
        <f t="shared" si="40"/>
        <v>0.54979199999999995</v>
      </c>
      <c r="R142" s="13">
        <f t="shared" si="41"/>
        <v>0.54979199999999995</v>
      </c>
      <c r="S142" s="13">
        <f t="shared" si="42"/>
        <v>1.1491359999999999</v>
      </c>
      <c r="T142" s="13">
        <f t="shared" si="43"/>
        <v>1.7437800000000001</v>
      </c>
      <c r="U142" s="13">
        <f t="shared" si="44"/>
        <v>3.464928</v>
      </c>
      <c r="V142" s="13">
        <f t="shared" si="45"/>
        <v>3.464928</v>
      </c>
      <c r="W142" s="13">
        <f t="shared" si="46"/>
        <v>3.464928</v>
      </c>
      <c r="X142" s="13">
        <f t="shared" si="47"/>
        <v>3.464928</v>
      </c>
      <c r="Y142" s="13">
        <f t="shared" si="48"/>
        <v>3.464928</v>
      </c>
      <c r="Z142" s="13">
        <f t="shared" si="49"/>
        <v>3.464928</v>
      </c>
      <c r="AA142" s="13">
        <f t="shared" si="50"/>
        <v>3.464928</v>
      </c>
      <c r="AB142" s="13">
        <f t="shared" si="51"/>
        <v>3.464928</v>
      </c>
      <c r="AC142" s="13">
        <f t="shared" si="52"/>
        <v>3.464928</v>
      </c>
      <c r="AD142" s="13">
        <f t="shared" si="53"/>
        <v>3.464928</v>
      </c>
      <c r="AE142" s="13">
        <f t="shared" si="54"/>
        <v>3.464928</v>
      </c>
      <c r="AF142">
        <f t="shared" si="37"/>
        <v>1</v>
      </c>
      <c r="AI142" s="26">
        <f>IF(ISNUMBER(VLOOKUP($B142,'kpler max capa'!$A$1:$Q$263,2,0)),VLOOKUP($B142,'kpler max capa'!$A$1:$Q$263,2,0),0)</f>
        <v>0.54979199999999995</v>
      </c>
      <c r="AJ142" s="26">
        <f>IF(ISNUMBER(VLOOKUP($B142,'kpler max capa'!$A$1:$Q$263,3,0)),VLOOKUP($B142,'kpler max capa'!$A$1:$Q$263,3,0),0)</f>
        <v>0.54979199999999995</v>
      </c>
      <c r="AK142" s="26">
        <f>IF(ISNUMBER(VLOOKUP($B142,'kpler max capa'!$A$1:$Q$263,4,0)),VLOOKUP($B142,'kpler max capa'!$A$1:$Q$263,4,0),0)</f>
        <v>0.54979199999999995</v>
      </c>
      <c r="AL142" s="26">
        <f>IF(ISNUMBER(VLOOKUP($B142,'kpler max capa'!$A$1:$Q$263,5,0)),VLOOKUP($B142,'kpler max capa'!$A$1:$Q$263,5,0),0)</f>
        <v>1.1491359999999999</v>
      </c>
      <c r="AM142" s="26">
        <f>IF(ISNUMBER(VLOOKUP($B142,'kpler max capa'!$A$1:$Q$263,6,0)),VLOOKUP($B142,'kpler max capa'!$A$1:$Q$263,6,0),0)</f>
        <v>1.7437800000000001</v>
      </c>
      <c r="AN142" s="26">
        <f>IF(ISNUMBER(VLOOKUP($B142,'kpler max capa'!$A$1:$Q$263,7,0)),VLOOKUP($B142,'kpler max capa'!$A$1:$Q$263,7,0),0)</f>
        <v>3.464928</v>
      </c>
      <c r="AO142" s="26">
        <f>IF(ISNUMBER(VLOOKUP($B142,'kpler max capa'!$A$1:$Q$263,8,0)),VLOOKUP($B142,'kpler max capa'!$A$1:$Q$263,8,0),0)</f>
        <v>3.464928</v>
      </c>
      <c r="AP142" s="26">
        <f>IF(ISNUMBER(VLOOKUP($B142,'kpler max capa'!$A$1:$Q$263,8,0)),VLOOKUP($B142,'kpler max capa'!$A$1:$Q$263,9,0),0)</f>
        <v>3.464928</v>
      </c>
      <c r="AQ142" s="26">
        <f>IF(ISNUMBER(VLOOKUP($B142,'kpler max capa'!$A$1:$Q$263,8,0)),VLOOKUP($B142,'kpler max capa'!$A$1:$Q$263,10,0),0)</f>
        <v>3.464928</v>
      </c>
      <c r="AR142" s="26">
        <f>IF(ISNUMBER(VLOOKUP($B142,'kpler max capa'!$A$1:$Q$263,8,0)),VLOOKUP($B142,'kpler max capa'!$A$1:$Q$263,11,0),0)</f>
        <v>3.464928</v>
      </c>
      <c r="AS142" s="26">
        <f>IF(ISNUMBER(VLOOKUP($B142,'kpler max capa'!$A$1:$Q$263,9,0)),VLOOKUP($B142,'kpler max capa'!$A$1:$Q$263,12,0),0)</f>
        <v>3.464928</v>
      </c>
      <c r="AT142" s="26">
        <f>IF(ISNUMBER(VLOOKUP($B142,'kpler max capa'!$A$1:$Q$263,9,0)),VLOOKUP($B142,'kpler max capa'!$A$1:$Q$263,13,0),0)</f>
        <v>3.464928</v>
      </c>
      <c r="AU142" s="26">
        <f>IF(ISNUMBER(VLOOKUP($B142,'kpler max capa'!$A$1:$Q$263,9,0)),VLOOKUP($B142,'kpler max capa'!$A$1:$Q$263,14,0),0)</f>
        <v>3.464928</v>
      </c>
      <c r="AV142" s="26">
        <f>IF(ISNUMBER(VLOOKUP($B142,'kpler max capa'!$A$1:$Q$263,9,0)),VLOOKUP($B142,'kpler max capa'!$A$1:$Q$263,15,0),0)</f>
        <v>3.464928</v>
      </c>
      <c r="AW142" s="26">
        <f>IF(ISNUMBER(VLOOKUP($B142,'kpler max capa'!$A$1:$Q$263,9,0)),VLOOKUP($B142,'kpler max capa'!$A$1:$Q$263,16,0),0)</f>
        <v>3.464928</v>
      </c>
      <c r="AX142" s="26">
        <f>IF(ISNUMBER(VLOOKUP($B142,'kpler max capa'!$A$1:$Q$263,10,0)),VLOOKUP($B142,'kpler max capa'!$A$1:$Q$263,17,0),0)</f>
        <v>3.464928</v>
      </c>
      <c r="AY142" s="24">
        <f>IF(ISNUMBER(VLOOKUP($C142,'pp port max capa'!$A$1:$Q$500,2,0)),VLOOKUP($C142,'pp port max capa'!$A$1:$Q$500,2,0),0)</f>
        <v>0</v>
      </c>
      <c r="AZ142" s="24">
        <f>IF(ISNUMBER(VLOOKUP($C142,'pp port max capa'!$A$1:$Q$500,3,0)),VLOOKUP($C142,'pp port max capa'!$A$1:$Q$500,3,0),0)</f>
        <v>0</v>
      </c>
      <c r="BA142" s="24">
        <f>IF(ISNUMBER(VLOOKUP($C142,'pp port max capa'!$A$1:$Q$500,4,0)),VLOOKUP($C142,'pp port max capa'!$A$1:$Q$500,4,0),0)</f>
        <v>0</v>
      </c>
      <c r="BB142" s="24">
        <f>IF(ISNUMBER(VLOOKUP($C142,'pp port max capa'!$A$1:$Q$500,5,0)),VLOOKUP($C142,'pp port max capa'!$A$1:$Q$500,5,0),0)</f>
        <v>0</v>
      </c>
      <c r="BC142" s="24">
        <f>IF(ISNUMBER(VLOOKUP($C142,'pp port max capa'!$A$1:$Q$500,6,0)),VLOOKUP($C142,'pp port max capa'!$A$1:$Q$500,6,0),0)</f>
        <v>0</v>
      </c>
      <c r="BD142" s="24">
        <f>IF(ISNUMBER(VLOOKUP($C142,'pp port max capa'!$A$1:$Q$500,7,0)),VLOOKUP($C142,'pp port max capa'!$A$1:$Q$500,7,0),0)</f>
        <v>0</v>
      </c>
      <c r="BE142" s="24">
        <f>IF(ISNUMBER(VLOOKUP($C142,'pp port max capa'!$A$1:$Q$500,8,0)),VLOOKUP($C142,'pp port max capa'!$A$1:$Q$500,8,0),0)</f>
        <v>0</v>
      </c>
      <c r="BF142" s="24">
        <f>IF(ISNUMBER(VLOOKUP($C142,'pp port max capa'!$A$1:$Q$500,9,0)),VLOOKUP($C142,'pp port max capa'!$A$1:$Q$500,9,0),0)</f>
        <v>0</v>
      </c>
      <c r="BG142" s="24">
        <f>IF(ISNUMBER(VLOOKUP($C142,'pp port max capa'!$A$1:$Q$500,10,0)),VLOOKUP($C142,'pp port max capa'!$A$1:$Q$500,10,0),0)</f>
        <v>0</v>
      </c>
      <c r="BH142" s="24">
        <f>IF(ISNUMBER(VLOOKUP($C142,'pp port max capa'!$A$1:$Q$500,11,0)),VLOOKUP($C142,'pp port max capa'!$A$1:$Q$500,11,0),0)</f>
        <v>0</v>
      </c>
      <c r="BI142" s="24">
        <f>IF(ISNUMBER(VLOOKUP($C142,'pp port max capa'!$A$1:$Q$500,12,0)),VLOOKUP($C142,'pp port max capa'!$A$1:$Q$500,12,0),0)</f>
        <v>0</v>
      </c>
      <c r="BJ142" s="24">
        <f>IF(ISNUMBER(VLOOKUP($C142,'pp port max capa'!$A$1:$Q$500,13,0)),VLOOKUP($C142,'pp port max capa'!$A$1:$Q$500,13,0),0)</f>
        <v>0</v>
      </c>
      <c r="BK142" s="24">
        <f>IF(ISNUMBER(VLOOKUP($C142,'pp port max capa'!$A$1:$Q$500,14,0)),VLOOKUP($C142,'pp port max capa'!$A$1:$Q$500,14,0),0)</f>
        <v>0</v>
      </c>
      <c r="BL142" s="24">
        <f>IF(ISNUMBER(VLOOKUP($C142,'pp port max capa'!$A$1:$Q$500,15,0)),VLOOKUP($C142,'pp port max capa'!$A$1:$Q$500,15,0),0)</f>
        <v>0</v>
      </c>
      <c r="BM142" s="24">
        <f>IF(ISNUMBER(VLOOKUP($C142,'pp port max capa'!$A$1:$Q$500,16,0)),VLOOKUP($C142,'pp port max capa'!$A$1:$Q$500,16,0),0)</f>
        <v>0</v>
      </c>
      <c r="BN142" s="24">
        <f>IF(ISNUMBER(VLOOKUP($C142,'pp port max capa'!$A$1:$Q$500,17,0)),VLOOKUP($C142,'pp port max capa'!$A$1:$Q$500,17,0),0)</f>
        <v>0</v>
      </c>
      <c r="BO142" s="22">
        <f>IF(ISNUMBER(VLOOKUP($C142,'stpl port max capa'!$A$1:$Q$500,2,0)),VLOOKUP($C142,'stpl port max capa'!$A$1:$Q$500,2,0),0)</f>
        <v>0</v>
      </c>
      <c r="BP142" s="22">
        <f>IF(ISNUMBER(VLOOKUP($C142,'stpl port max capa'!$A$1:$Q$500,3,0)),VLOOKUP($C142,'stpl port max capa'!$A$1:$Q$500,3,0),0)</f>
        <v>0</v>
      </c>
      <c r="BQ142" s="22">
        <f>IF(ISNUMBER(VLOOKUP($C142,'stpl port max capa'!$A$1:$Q$500,4,0)),VLOOKUP($C142,'stpl port max capa'!$A$1:$Q$500,4,0),0)</f>
        <v>0</v>
      </c>
      <c r="BR142" s="22">
        <f>IF(ISNUMBER(VLOOKUP($C142,'stpl port max capa'!$A$1:$Q$500,5,0)),VLOOKUP($C142,'stpl port max capa'!$A$1:$Q$500,5,0),0)</f>
        <v>0</v>
      </c>
      <c r="BS142" s="22">
        <f>IF(ISNUMBER(VLOOKUP($C142,'stpl port max capa'!$A$1:$Q$500,6,0)),VLOOKUP($C142,'stpl port max capa'!$A$1:$Q$500,6,0),0)</f>
        <v>0</v>
      </c>
      <c r="BT142" s="22">
        <f>IF(ISNUMBER(VLOOKUP($C142,'stpl port max capa'!$A$1:$Q$500,7,0)),VLOOKUP($C142,'stpl port max capa'!$A$1:$Q$500,7,0),0)</f>
        <v>0</v>
      </c>
      <c r="BU142" s="22">
        <f>IF(ISNUMBER(VLOOKUP($C142,'stpl port max capa'!$A$1:$Q$500,8,0)),VLOOKUP($C142,'stpl port max capa'!$A$1:$Q$500,8,0),0)</f>
        <v>0</v>
      </c>
      <c r="BV142" s="22">
        <f>IF(ISNUMBER(VLOOKUP($C142,'stpl port max capa'!$A$1:$Q$500,9,0)),VLOOKUP($C142,'stpl port max capa'!$A$1:$Q$500,9,0),0)</f>
        <v>0</v>
      </c>
      <c r="BW142" s="22">
        <f>IF(ISNUMBER(VLOOKUP($C142,'stpl port max capa'!$A$1:$Q$500,10,0)),VLOOKUP($C142,'stpl port max capa'!$A$1:$Q$500,10,0),0)</f>
        <v>0</v>
      </c>
      <c r="BX142" s="22">
        <f>IF(ISNUMBER(VLOOKUP($C142,'stpl port max capa'!$A$1:$Q$500,11,0)),VLOOKUP($C142,'stpl port max capa'!$A$1:$Q$500,11,0),0)</f>
        <v>0</v>
      </c>
      <c r="BY142" s="22">
        <f>IF(ISNUMBER(VLOOKUP($C142,'stpl port max capa'!$A$1:$Q$500,12,0)),VLOOKUP($C142,'stpl port max capa'!$A$1:$Q$500,12,0),0)</f>
        <v>0</v>
      </c>
      <c r="BZ142" s="22">
        <f>IF(ISNUMBER(VLOOKUP($C142,'stpl port max capa'!$A$1:$Q$500,13,0)),VLOOKUP($C142,'stpl port max capa'!$A$1:$Q$500,13,0),0)</f>
        <v>0</v>
      </c>
      <c r="CA142" s="22">
        <f>IF(ISNUMBER(VLOOKUP($C142,'stpl port max capa'!$A$1:$Q$500,14,0)),VLOOKUP($C142,'stpl port max capa'!$A$1:$Q$500,14,0),0)</f>
        <v>0</v>
      </c>
      <c r="CB142" s="22">
        <f>IF(ISNUMBER(VLOOKUP($C142,'stpl port max capa'!$A$1:$Q$500,15,0)),VLOOKUP($C142,'stpl port max capa'!$A$1:$Q$500,15,0),0)</f>
        <v>0</v>
      </c>
      <c r="CC142" s="22">
        <f>IF(ISNUMBER(VLOOKUP($C142,'stpl port max capa'!$A$1:$Q$500,16,0)),VLOOKUP($C142,'stpl port max capa'!$A$1:$Q$500,16,0),0)</f>
        <v>0</v>
      </c>
      <c r="CD142" s="22">
        <f>IF(ISNUMBER(VLOOKUP($C142,'stpl port max capa'!$A$1:$Q$500,17,0)),VLOOKUP($C142,'stpl port max capa'!$A$1:$Q$500,17,0),0)</f>
        <v>0</v>
      </c>
    </row>
    <row r="143" spans="1:82" customFormat="1">
      <c r="A143">
        <v>144</v>
      </c>
      <c r="B143" t="s">
        <v>429</v>
      </c>
      <c r="C143" t="s">
        <v>430</v>
      </c>
      <c r="D143" s="15"/>
      <c r="E143" s="15">
        <f t="shared" si="38"/>
        <v>0</v>
      </c>
      <c r="F143" s="16" t="s">
        <v>2989</v>
      </c>
      <c r="G143" t="s">
        <v>972</v>
      </c>
      <c r="H143" t="s">
        <v>975</v>
      </c>
      <c r="I143" t="e">
        <v>#N/A</v>
      </c>
      <c r="J143" t="s">
        <v>431</v>
      </c>
      <c r="K143" s="1">
        <v>26.7708387976006</v>
      </c>
      <c r="L143" s="1">
        <v>119.72584412809699</v>
      </c>
      <c r="M143" s="1" t="str">
        <f>VLOOKUP($F143,'[1]capi for highway network'!$D$1:$L$36,3,0)</f>
        <v>capi Fujian</v>
      </c>
      <c r="N143" s="1">
        <f>VLOOKUP($F143,'[1]capi for highway network'!$D$1:$L$36,7,0)</f>
        <v>26.074477999999999</v>
      </c>
      <c r="O143" s="1">
        <f>VLOOKUP($F143,'[1]capi for highway network'!$D$1:$L$36,8,0)</f>
        <v>119.296482</v>
      </c>
      <c r="P143" s="13">
        <f t="shared" si="39"/>
        <v>3.5999999999999996</v>
      </c>
      <c r="Q143" s="13">
        <f t="shared" si="40"/>
        <v>3.5999999999999996</v>
      </c>
      <c r="R143" s="13">
        <f t="shared" si="41"/>
        <v>3.5999999999999996</v>
      </c>
      <c r="S143" s="13">
        <f t="shared" si="42"/>
        <v>3.5999999999999996</v>
      </c>
      <c r="T143" s="13">
        <f t="shared" si="43"/>
        <v>3.5999999999999996</v>
      </c>
      <c r="U143" s="13">
        <f t="shared" si="44"/>
        <v>3.5999999999999996</v>
      </c>
      <c r="V143" s="13">
        <f t="shared" si="45"/>
        <v>3.5999999999999996</v>
      </c>
      <c r="W143" s="13">
        <f t="shared" si="46"/>
        <v>3.5999999999999996</v>
      </c>
      <c r="X143" s="13">
        <f t="shared" si="47"/>
        <v>3.5999999999999996</v>
      </c>
      <c r="Y143" s="13">
        <f t="shared" si="48"/>
        <v>3.5999999999999996</v>
      </c>
      <c r="Z143" s="13">
        <f t="shared" si="49"/>
        <v>3.5999999999999996</v>
      </c>
      <c r="AA143" s="13">
        <f t="shared" si="50"/>
        <v>3.5999999999999996</v>
      </c>
      <c r="AB143" s="13">
        <f t="shared" si="51"/>
        <v>3.5999999999999996</v>
      </c>
      <c r="AC143" s="13">
        <f t="shared" si="52"/>
        <v>3.5999999999999996</v>
      </c>
      <c r="AD143" s="13">
        <f t="shared" si="53"/>
        <v>3.5999999999999996</v>
      </c>
      <c r="AE143" s="13">
        <f t="shared" si="54"/>
        <v>3.5999999999999996</v>
      </c>
      <c r="AF143">
        <f t="shared" si="37"/>
        <v>1</v>
      </c>
      <c r="AI143" s="26">
        <f>IF(ISNUMBER(VLOOKUP($B143,'kpler max capa'!$A$1:$Q$263,2,0)),VLOOKUP($B143,'kpler max capa'!$A$1:$Q$263,2,0),0)</f>
        <v>0</v>
      </c>
      <c r="AJ143" s="26">
        <f>IF(ISNUMBER(VLOOKUP($B143,'kpler max capa'!$A$1:$Q$263,3,0)),VLOOKUP($B143,'kpler max capa'!$A$1:$Q$263,3,0),0)</f>
        <v>0</v>
      </c>
      <c r="AK143" s="26">
        <f>IF(ISNUMBER(VLOOKUP($B143,'kpler max capa'!$A$1:$Q$263,4,0)),VLOOKUP($B143,'kpler max capa'!$A$1:$Q$263,4,0),0)</f>
        <v>0</v>
      </c>
      <c r="AL143" s="26">
        <f>IF(ISNUMBER(VLOOKUP($B143,'kpler max capa'!$A$1:$Q$263,5,0)),VLOOKUP($B143,'kpler max capa'!$A$1:$Q$263,5,0),0)</f>
        <v>0</v>
      </c>
      <c r="AM143" s="26">
        <f>IF(ISNUMBER(VLOOKUP($B143,'kpler max capa'!$A$1:$Q$263,6,0)),VLOOKUP($B143,'kpler max capa'!$A$1:$Q$263,6,0),0)</f>
        <v>0.62305200000000005</v>
      </c>
      <c r="AN143" s="26">
        <f>IF(ISNUMBER(VLOOKUP($B143,'kpler max capa'!$A$1:$Q$263,7,0)),VLOOKUP($B143,'kpler max capa'!$A$1:$Q$263,7,0),0)</f>
        <v>1.571224</v>
      </c>
      <c r="AO143" s="26">
        <f>IF(ISNUMBER(VLOOKUP($B143,'kpler max capa'!$A$1:$Q$263,8,0)),VLOOKUP($B143,'kpler max capa'!$A$1:$Q$263,8,0),0)</f>
        <v>1.571224</v>
      </c>
      <c r="AP143" s="26">
        <f>IF(ISNUMBER(VLOOKUP($B143,'kpler max capa'!$A$1:$Q$263,8,0)),VLOOKUP($B143,'kpler max capa'!$A$1:$Q$263,9,0),0)</f>
        <v>1.571224</v>
      </c>
      <c r="AQ143" s="26">
        <f>IF(ISNUMBER(VLOOKUP($B143,'kpler max capa'!$A$1:$Q$263,8,0)),VLOOKUP($B143,'kpler max capa'!$A$1:$Q$263,10,0),0)</f>
        <v>1.571224</v>
      </c>
      <c r="AR143" s="26">
        <f>IF(ISNUMBER(VLOOKUP($B143,'kpler max capa'!$A$1:$Q$263,8,0)),VLOOKUP($B143,'kpler max capa'!$A$1:$Q$263,11,0),0)</f>
        <v>1.571224</v>
      </c>
      <c r="AS143" s="26">
        <f>IF(ISNUMBER(VLOOKUP($B143,'kpler max capa'!$A$1:$Q$263,9,0)),VLOOKUP($B143,'kpler max capa'!$A$1:$Q$263,12,0),0)</f>
        <v>1.571224</v>
      </c>
      <c r="AT143" s="26">
        <f>IF(ISNUMBER(VLOOKUP($B143,'kpler max capa'!$A$1:$Q$263,9,0)),VLOOKUP($B143,'kpler max capa'!$A$1:$Q$263,13,0),0)</f>
        <v>1.571224</v>
      </c>
      <c r="AU143" s="26">
        <f>IF(ISNUMBER(VLOOKUP($B143,'kpler max capa'!$A$1:$Q$263,9,0)),VLOOKUP($B143,'kpler max capa'!$A$1:$Q$263,14,0),0)</f>
        <v>1.571224</v>
      </c>
      <c r="AV143" s="26">
        <f>IF(ISNUMBER(VLOOKUP($B143,'kpler max capa'!$A$1:$Q$263,9,0)),VLOOKUP($B143,'kpler max capa'!$A$1:$Q$263,15,0),0)</f>
        <v>1.571224</v>
      </c>
      <c r="AW143" s="26">
        <f>IF(ISNUMBER(VLOOKUP($B143,'kpler max capa'!$A$1:$Q$263,9,0)),VLOOKUP($B143,'kpler max capa'!$A$1:$Q$263,16,0),0)</f>
        <v>1.571224</v>
      </c>
      <c r="AX143" s="26">
        <f>IF(ISNUMBER(VLOOKUP($B143,'kpler max capa'!$A$1:$Q$263,10,0)),VLOOKUP($B143,'kpler max capa'!$A$1:$Q$263,17,0),0)</f>
        <v>1.571224</v>
      </c>
      <c r="AY143" s="24">
        <f>IF(ISNUMBER(VLOOKUP($C143,'pp port max capa'!$A$1:$Q$500,2,0)),VLOOKUP($C143,'pp port max capa'!$A$1:$Q$500,2,0),0)</f>
        <v>0</v>
      </c>
      <c r="AZ143" s="24">
        <f>IF(ISNUMBER(VLOOKUP($C143,'pp port max capa'!$A$1:$Q$500,3,0)),VLOOKUP($C143,'pp port max capa'!$A$1:$Q$500,3,0),0)</f>
        <v>0</v>
      </c>
      <c r="BA143" s="24">
        <f>IF(ISNUMBER(VLOOKUP($C143,'pp port max capa'!$A$1:$Q$500,4,0)),VLOOKUP($C143,'pp port max capa'!$A$1:$Q$500,4,0),0)</f>
        <v>0</v>
      </c>
      <c r="BB143" s="24">
        <f>IF(ISNUMBER(VLOOKUP($C143,'pp port max capa'!$A$1:$Q$500,5,0)),VLOOKUP($C143,'pp port max capa'!$A$1:$Q$500,5,0),0)</f>
        <v>0</v>
      </c>
      <c r="BC143" s="24">
        <f>IF(ISNUMBER(VLOOKUP($C143,'pp port max capa'!$A$1:$Q$500,6,0)),VLOOKUP($C143,'pp port max capa'!$A$1:$Q$500,6,0),0)</f>
        <v>0</v>
      </c>
      <c r="BD143" s="24">
        <f>IF(ISNUMBER(VLOOKUP($C143,'pp port max capa'!$A$1:$Q$500,7,0)),VLOOKUP($C143,'pp port max capa'!$A$1:$Q$500,7,0),0)</f>
        <v>0</v>
      </c>
      <c r="BE143" s="24">
        <f>IF(ISNUMBER(VLOOKUP($C143,'pp port max capa'!$A$1:$Q$500,8,0)),VLOOKUP($C143,'pp port max capa'!$A$1:$Q$500,8,0),0)</f>
        <v>0</v>
      </c>
      <c r="BF143" s="24">
        <f>IF(ISNUMBER(VLOOKUP($C143,'pp port max capa'!$A$1:$Q$500,9,0)),VLOOKUP($C143,'pp port max capa'!$A$1:$Q$500,9,0),0)</f>
        <v>0</v>
      </c>
      <c r="BG143" s="24">
        <f>IF(ISNUMBER(VLOOKUP($C143,'pp port max capa'!$A$1:$Q$500,10,0)),VLOOKUP($C143,'pp port max capa'!$A$1:$Q$500,10,0),0)</f>
        <v>0</v>
      </c>
      <c r="BH143" s="24">
        <f>IF(ISNUMBER(VLOOKUP($C143,'pp port max capa'!$A$1:$Q$500,11,0)),VLOOKUP($C143,'pp port max capa'!$A$1:$Q$500,11,0),0)</f>
        <v>0</v>
      </c>
      <c r="BI143" s="24">
        <f>IF(ISNUMBER(VLOOKUP($C143,'pp port max capa'!$A$1:$Q$500,12,0)),VLOOKUP($C143,'pp port max capa'!$A$1:$Q$500,12,0),0)</f>
        <v>0</v>
      </c>
      <c r="BJ143" s="24">
        <f>IF(ISNUMBER(VLOOKUP($C143,'pp port max capa'!$A$1:$Q$500,13,0)),VLOOKUP($C143,'pp port max capa'!$A$1:$Q$500,13,0),0)</f>
        <v>0</v>
      </c>
      <c r="BK143" s="24">
        <f>IF(ISNUMBER(VLOOKUP($C143,'pp port max capa'!$A$1:$Q$500,14,0)),VLOOKUP($C143,'pp port max capa'!$A$1:$Q$500,14,0),0)</f>
        <v>0</v>
      </c>
      <c r="BL143" s="24">
        <f>IF(ISNUMBER(VLOOKUP($C143,'pp port max capa'!$A$1:$Q$500,15,0)),VLOOKUP($C143,'pp port max capa'!$A$1:$Q$500,15,0),0)</f>
        <v>0</v>
      </c>
      <c r="BM143" s="24">
        <f>IF(ISNUMBER(VLOOKUP($C143,'pp port max capa'!$A$1:$Q$500,16,0)),VLOOKUP($C143,'pp port max capa'!$A$1:$Q$500,16,0),0)</f>
        <v>0</v>
      </c>
      <c r="BN143" s="24">
        <f>IF(ISNUMBER(VLOOKUP($C143,'pp port max capa'!$A$1:$Q$500,17,0)),VLOOKUP($C143,'pp port max capa'!$A$1:$Q$500,17,0),0)</f>
        <v>0</v>
      </c>
      <c r="BO143" s="22">
        <f>IF(ISNUMBER(VLOOKUP($C143,'stpl port max capa'!$A$1:$Q$500,2,0)),VLOOKUP($C143,'stpl port max capa'!$A$1:$Q$500,2,0),0)</f>
        <v>3.5999999999999996</v>
      </c>
      <c r="BP143" s="22">
        <f>IF(ISNUMBER(VLOOKUP($C143,'stpl port max capa'!$A$1:$Q$500,3,0)),VLOOKUP($C143,'stpl port max capa'!$A$1:$Q$500,3,0),0)</f>
        <v>3.5999999999999996</v>
      </c>
      <c r="BQ143" s="22">
        <f>IF(ISNUMBER(VLOOKUP($C143,'stpl port max capa'!$A$1:$Q$500,4,0)),VLOOKUP($C143,'stpl port max capa'!$A$1:$Q$500,4,0),0)</f>
        <v>3.5999999999999996</v>
      </c>
      <c r="BR143" s="22">
        <f>IF(ISNUMBER(VLOOKUP($C143,'stpl port max capa'!$A$1:$Q$500,5,0)),VLOOKUP($C143,'stpl port max capa'!$A$1:$Q$500,5,0),0)</f>
        <v>3.5999999999999996</v>
      </c>
      <c r="BS143" s="22">
        <f>IF(ISNUMBER(VLOOKUP($C143,'stpl port max capa'!$A$1:$Q$500,6,0)),VLOOKUP($C143,'stpl port max capa'!$A$1:$Q$500,6,0),0)</f>
        <v>3.5999999999999996</v>
      </c>
      <c r="BT143" s="22">
        <f>IF(ISNUMBER(VLOOKUP($C143,'stpl port max capa'!$A$1:$Q$500,7,0)),VLOOKUP($C143,'stpl port max capa'!$A$1:$Q$500,7,0),0)</f>
        <v>3.5999999999999996</v>
      </c>
      <c r="BU143" s="22">
        <f>IF(ISNUMBER(VLOOKUP($C143,'stpl port max capa'!$A$1:$Q$500,8,0)),VLOOKUP($C143,'stpl port max capa'!$A$1:$Q$500,8,0),0)</f>
        <v>3.5999999999999996</v>
      </c>
      <c r="BV143" s="22">
        <f>IF(ISNUMBER(VLOOKUP($C143,'stpl port max capa'!$A$1:$Q$500,9,0)),VLOOKUP($C143,'stpl port max capa'!$A$1:$Q$500,9,0),0)</f>
        <v>3.5999999999999996</v>
      </c>
      <c r="BW143" s="22">
        <f>IF(ISNUMBER(VLOOKUP($C143,'stpl port max capa'!$A$1:$Q$500,10,0)),VLOOKUP($C143,'stpl port max capa'!$A$1:$Q$500,10,0),0)</f>
        <v>3.5999999999999996</v>
      </c>
      <c r="BX143" s="22">
        <f>IF(ISNUMBER(VLOOKUP($C143,'stpl port max capa'!$A$1:$Q$500,11,0)),VLOOKUP($C143,'stpl port max capa'!$A$1:$Q$500,11,0),0)</f>
        <v>3.5999999999999996</v>
      </c>
      <c r="BY143" s="22">
        <f>IF(ISNUMBER(VLOOKUP($C143,'stpl port max capa'!$A$1:$Q$500,12,0)),VLOOKUP($C143,'stpl port max capa'!$A$1:$Q$500,12,0),0)</f>
        <v>3.5999999999999996</v>
      </c>
      <c r="BZ143" s="22">
        <f>IF(ISNUMBER(VLOOKUP($C143,'stpl port max capa'!$A$1:$Q$500,13,0)),VLOOKUP($C143,'stpl port max capa'!$A$1:$Q$500,13,0),0)</f>
        <v>3.5999999999999996</v>
      </c>
      <c r="CA143" s="22">
        <f>IF(ISNUMBER(VLOOKUP($C143,'stpl port max capa'!$A$1:$Q$500,14,0)),VLOOKUP($C143,'stpl port max capa'!$A$1:$Q$500,14,0),0)</f>
        <v>3.5999999999999996</v>
      </c>
      <c r="CB143" s="22">
        <f>IF(ISNUMBER(VLOOKUP($C143,'stpl port max capa'!$A$1:$Q$500,15,0)),VLOOKUP($C143,'stpl port max capa'!$A$1:$Q$500,15,0),0)</f>
        <v>3.5999999999999996</v>
      </c>
      <c r="CC143" s="22">
        <f>IF(ISNUMBER(VLOOKUP($C143,'stpl port max capa'!$A$1:$Q$500,16,0)),VLOOKUP($C143,'stpl port max capa'!$A$1:$Q$500,16,0),0)</f>
        <v>3.5999999999999996</v>
      </c>
      <c r="CD143" s="22">
        <f>IF(ISNUMBER(VLOOKUP($C143,'stpl port max capa'!$A$1:$Q$500,17,0)),VLOOKUP($C143,'stpl port max capa'!$A$1:$Q$500,17,0),0)</f>
        <v>3.5999999999999996</v>
      </c>
    </row>
    <row r="144" spans="1:82" customFormat="1">
      <c r="A144">
        <v>145</v>
      </c>
      <c r="B144" t="s">
        <v>432</v>
      </c>
      <c r="C144" t="s">
        <v>433</v>
      </c>
      <c r="D144" s="15" t="s">
        <v>1260</v>
      </c>
      <c r="E144" s="15">
        <f t="shared" si="38"/>
        <v>1</v>
      </c>
      <c r="F144" s="16" t="s">
        <v>2979</v>
      </c>
      <c r="G144" t="s">
        <v>972</v>
      </c>
      <c r="H144" t="s">
        <v>975</v>
      </c>
      <c r="I144" t="s">
        <v>2943</v>
      </c>
      <c r="J144" t="s">
        <v>434</v>
      </c>
      <c r="K144" s="1">
        <v>29.4861259127801</v>
      </c>
      <c r="L144" s="1">
        <v>121.51331285851001</v>
      </c>
      <c r="M144" s="1" t="str">
        <f>VLOOKUP($F144,'[1]capi for highway network'!$D$1:$L$36,3,0)</f>
        <v>capi Zhejiang</v>
      </c>
      <c r="N144" s="1">
        <f>VLOOKUP($F144,'[1]capi for highway network'!$D$1:$L$36,7,0)</f>
        <v>30.274083999999998</v>
      </c>
      <c r="O144" s="1">
        <f>VLOOKUP($F144,'[1]capi for highway network'!$D$1:$L$36,8,0)</f>
        <v>120.15506999999999</v>
      </c>
      <c r="P144" s="13">
        <f t="shared" si="39"/>
        <v>19.320511791541215</v>
      </c>
      <c r="Q144" s="13">
        <f t="shared" si="40"/>
        <v>19.320511791541215</v>
      </c>
      <c r="R144" s="13">
        <f t="shared" si="41"/>
        <v>19.320511791541215</v>
      </c>
      <c r="S144" s="13">
        <f t="shared" si="42"/>
        <v>19.320511791541215</v>
      </c>
      <c r="T144" s="13">
        <f t="shared" si="43"/>
        <v>19.320511791541215</v>
      </c>
      <c r="U144" s="13">
        <f t="shared" si="44"/>
        <v>19.320511791541215</v>
      </c>
      <c r="V144" s="13">
        <f t="shared" si="45"/>
        <v>19.320511791541215</v>
      </c>
      <c r="W144" s="13">
        <f t="shared" si="46"/>
        <v>19.320511791541215</v>
      </c>
      <c r="X144" s="13">
        <f t="shared" si="47"/>
        <v>19.320511791541215</v>
      </c>
      <c r="Y144" s="13">
        <f t="shared" si="48"/>
        <v>19.320511791541215</v>
      </c>
      <c r="Z144" s="13">
        <f t="shared" si="49"/>
        <v>19.320511791541215</v>
      </c>
      <c r="AA144" s="13">
        <f t="shared" si="50"/>
        <v>19.320511791541215</v>
      </c>
      <c r="AB144" s="13">
        <f t="shared" si="51"/>
        <v>19.320511791541215</v>
      </c>
      <c r="AC144" s="13">
        <f t="shared" si="52"/>
        <v>19.320511791541215</v>
      </c>
      <c r="AD144" s="13">
        <f t="shared" si="53"/>
        <v>19.320511791541215</v>
      </c>
      <c r="AE144" s="13">
        <f t="shared" si="54"/>
        <v>19.320511791541215</v>
      </c>
      <c r="AF144">
        <f t="shared" si="37"/>
        <v>1</v>
      </c>
      <c r="AI144" s="26">
        <f>IF(ISNUMBER(VLOOKUP($B144,'kpler max capa'!$A$1:$Q$263,2,0)),VLOOKUP($B144,'kpler max capa'!$A$1:$Q$263,2,0),0)</f>
        <v>6.6364479999999997</v>
      </c>
      <c r="AJ144" s="26">
        <f>IF(ISNUMBER(VLOOKUP($B144,'kpler max capa'!$A$1:$Q$263,3,0)),VLOOKUP($B144,'kpler max capa'!$A$1:$Q$263,3,0),0)</f>
        <v>6.6364479999999997</v>
      </c>
      <c r="AK144" s="26">
        <f>IF(ISNUMBER(VLOOKUP($B144,'kpler max capa'!$A$1:$Q$263,4,0)),VLOOKUP($B144,'kpler max capa'!$A$1:$Q$263,4,0),0)</f>
        <v>6.6364479999999997</v>
      </c>
      <c r="AL144" s="26">
        <f>IF(ISNUMBER(VLOOKUP($B144,'kpler max capa'!$A$1:$Q$263,5,0)),VLOOKUP($B144,'kpler max capa'!$A$1:$Q$263,5,0),0)</f>
        <v>6.6364479999999997</v>
      </c>
      <c r="AM144" s="26">
        <f>IF(ISNUMBER(VLOOKUP($B144,'kpler max capa'!$A$1:$Q$263,6,0)),VLOOKUP($B144,'kpler max capa'!$A$1:$Q$263,6,0),0)</f>
        <v>6.9569279999999996</v>
      </c>
      <c r="AN144" s="26">
        <f>IF(ISNUMBER(VLOOKUP($B144,'kpler max capa'!$A$1:$Q$263,7,0)),VLOOKUP($B144,'kpler max capa'!$A$1:$Q$263,7,0),0)</f>
        <v>9.286664</v>
      </c>
      <c r="AO144" s="26">
        <f>IF(ISNUMBER(VLOOKUP($B144,'kpler max capa'!$A$1:$Q$263,8,0)),VLOOKUP($B144,'kpler max capa'!$A$1:$Q$263,8,0),0)</f>
        <v>9.286664</v>
      </c>
      <c r="AP144" s="26">
        <f>IF(ISNUMBER(VLOOKUP($B144,'kpler max capa'!$A$1:$Q$263,8,0)),VLOOKUP($B144,'kpler max capa'!$A$1:$Q$263,9,0),0)</f>
        <v>9.286664</v>
      </c>
      <c r="AQ144" s="26">
        <f>IF(ISNUMBER(VLOOKUP($B144,'kpler max capa'!$A$1:$Q$263,8,0)),VLOOKUP($B144,'kpler max capa'!$A$1:$Q$263,10,0),0)</f>
        <v>9.286664</v>
      </c>
      <c r="AR144" s="26">
        <f>IF(ISNUMBER(VLOOKUP($B144,'kpler max capa'!$A$1:$Q$263,8,0)),VLOOKUP($B144,'kpler max capa'!$A$1:$Q$263,11,0),0)</f>
        <v>9.286664</v>
      </c>
      <c r="AS144" s="26">
        <f>IF(ISNUMBER(VLOOKUP($B144,'kpler max capa'!$A$1:$Q$263,9,0)),VLOOKUP($B144,'kpler max capa'!$A$1:$Q$263,12,0),0)</f>
        <v>9.286664</v>
      </c>
      <c r="AT144" s="26">
        <f>IF(ISNUMBER(VLOOKUP($B144,'kpler max capa'!$A$1:$Q$263,9,0)),VLOOKUP($B144,'kpler max capa'!$A$1:$Q$263,13,0),0)</f>
        <v>9.286664</v>
      </c>
      <c r="AU144" s="26">
        <f>IF(ISNUMBER(VLOOKUP($B144,'kpler max capa'!$A$1:$Q$263,9,0)),VLOOKUP($B144,'kpler max capa'!$A$1:$Q$263,14,0),0)</f>
        <v>9.286664</v>
      </c>
      <c r="AV144" s="26">
        <f>IF(ISNUMBER(VLOOKUP($B144,'kpler max capa'!$A$1:$Q$263,9,0)),VLOOKUP($B144,'kpler max capa'!$A$1:$Q$263,15,0),0)</f>
        <v>9.286664</v>
      </c>
      <c r="AW144" s="26">
        <f>IF(ISNUMBER(VLOOKUP($B144,'kpler max capa'!$A$1:$Q$263,9,0)),VLOOKUP($B144,'kpler max capa'!$A$1:$Q$263,16,0),0)</f>
        <v>9.286664</v>
      </c>
      <c r="AX144" s="26">
        <f>IF(ISNUMBER(VLOOKUP($B144,'kpler max capa'!$A$1:$Q$263,10,0)),VLOOKUP($B144,'kpler max capa'!$A$1:$Q$263,17,0),0)</f>
        <v>9.286664</v>
      </c>
      <c r="AY144" s="24">
        <f>IF(ISNUMBER(VLOOKUP($C144,'pp port max capa'!$A$1:$Q$500,2,0)),VLOOKUP($C144,'pp port max capa'!$A$1:$Q$500,2,0),0)</f>
        <v>19.320511791541215</v>
      </c>
      <c r="AZ144" s="24">
        <f>IF(ISNUMBER(VLOOKUP($C144,'pp port max capa'!$A$1:$Q$500,3,0)),VLOOKUP($C144,'pp port max capa'!$A$1:$Q$500,3,0),0)</f>
        <v>19.320511791541215</v>
      </c>
      <c r="BA144" s="24">
        <f>IF(ISNUMBER(VLOOKUP($C144,'pp port max capa'!$A$1:$Q$500,4,0)),VLOOKUP($C144,'pp port max capa'!$A$1:$Q$500,4,0),0)</f>
        <v>19.320511791541215</v>
      </c>
      <c r="BB144" s="24">
        <f>IF(ISNUMBER(VLOOKUP($C144,'pp port max capa'!$A$1:$Q$500,5,0)),VLOOKUP($C144,'pp port max capa'!$A$1:$Q$500,5,0),0)</f>
        <v>19.320511791541215</v>
      </c>
      <c r="BC144" s="24">
        <f>IF(ISNUMBER(VLOOKUP($C144,'pp port max capa'!$A$1:$Q$500,6,0)),VLOOKUP($C144,'pp port max capa'!$A$1:$Q$500,6,0),0)</f>
        <v>19.320511791541215</v>
      </c>
      <c r="BD144" s="24">
        <f>IF(ISNUMBER(VLOOKUP($C144,'pp port max capa'!$A$1:$Q$500,7,0)),VLOOKUP($C144,'pp port max capa'!$A$1:$Q$500,7,0),0)</f>
        <v>19.320511791541215</v>
      </c>
      <c r="BE144" s="24">
        <f>IF(ISNUMBER(VLOOKUP($C144,'pp port max capa'!$A$1:$Q$500,8,0)),VLOOKUP($C144,'pp port max capa'!$A$1:$Q$500,8,0),0)</f>
        <v>19.320511791541215</v>
      </c>
      <c r="BF144" s="24">
        <f>IF(ISNUMBER(VLOOKUP($C144,'pp port max capa'!$A$1:$Q$500,9,0)),VLOOKUP($C144,'pp port max capa'!$A$1:$Q$500,9,0),0)</f>
        <v>19.320511791541215</v>
      </c>
      <c r="BG144" s="24">
        <f>IF(ISNUMBER(VLOOKUP($C144,'pp port max capa'!$A$1:$Q$500,10,0)),VLOOKUP($C144,'pp port max capa'!$A$1:$Q$500,10,0),0)</f>
        <v>19.320511791541215</v>
      </c>
      <c r="BH144" s="24">
        <f>IF(ISNUMBER(VLOOKUP($C144,'pp port max capa'!$A$1:$Q$500,11,0)),VLOOKUP($C144,'pp port max capa'!$A$1:$Q$500,11,0),0)</f>
        <v>19.320511791541215</v>
      </c>
      <c r="BI144" s="24">
        <f>IF(ISNUMBER(VLOOKUP($C144,'pp port max capa'!$A$1:$Q$500,12,0)),VLOOKUP($C144,'pp port max capa'!$A$1:$Q$500,12,0),0)</f>
        <v>19.320511791541215</v>
      </c>
      <c r="BJ144" s="24">
        <f>IF(ISNUMBER(VLOOKUP($C144,'pp port max capa'!$A$1:$Q$500,13,0)),VLOOKUP($C144,'pp port max capa'!$A$1:$Q$500,13,0),0)</f>
        <v>19.320511791541215</v>
      </c>
      <c r="BK144" s="24">
        <f>IF(ISNUMBER(VLOOKUP($C144,'pp port max capa'!$A$1:$Q$500,14,0)),VLOOKUP($C144,'pp port max capa'!$A$1:$Q$500,14,0),0)</f>
        <v>19.320511791541215</v>
      </c>
      <c r="BL144" s="24">
        <f>IF(ISNUMBER(VLOOKUP($C144,'pp port max capa'!$A$1:$Q$500,15,0)),VLOOKUP($C144,'pp port max capa'!$A$1:$Q$500,15,0),0)</f>
        <v>19.320511791541215</v>
      </c>
      <c r="BM144" s="24">
        <f>IF(ISNUMBER(VLOOKUP($C144,'pp port max capa'!$A$1:$Q$500,16,0)),VLOOKUP($C144,'pp port max capa'!$A$1:$Q$500,16,0),0)</f>
        <v>19.320511791541215</v>
      </c>
      <c r="BN144" s="24">
        <f>IF(ISNUMBER(VLOOKUP($C144,'pp port max capa'!$A$1:$Q$500,17,0)),VLOOKUP($C144,'pp port max capa'!$A$1:$Q$500,17,0),0)</f>
        <v>19.320511791541215</v>
      </c>
      <c r="BO144" s="22">
        <f>IF(ISNUMBER(VLOOKUP($C144,'stpl port max capa'!$A$1:$Q$500,2,0)),VLOOKUP($C144,'stpl port max capa'!$A$1:$Q$500,2,0),0)</f>
        <v>0</v>
      </c>
      <c r="BP144" s="22">
        <f>IF(ISNUMBER(VLOOKUP($C144,'stpl port max capa'!$A$1:$Q$500,3,0)),VLOOKUP($C144,'stpl port max capa'!$A$1:$Q$500,3,0),0)</f>
        <v>0</v>
      </c>
      <c r="BQ144" s="22">
        <f>IF(ISNUMBER(VLOOKUP($C144,'stpl port max capa'!$A$1:$Q$500,4,0)),VLOOKUP($C144,'stpl port max capa'!$A$1:$Q$500,4,0),0)</f>
        <v>0</v>
      </c>
      <c r="BR144" s="22">
        <f>IF(ISNUMBER(VLOOKUP($C144,'stpl port max capa'!$A$1:$Q$500,5,0)),VLOOKUP($C144,'stpl port max capa'!$A$1:$Q$500,5,0),0)</f>
        <v>0</v>
      </c>
      <c r="BS144" s="22">
        <f>IF(ISNUMBER(VLOOKUP($C144,'stpl port max capa'!$A$1:$Q$500,6,0)),VLOOKUP($C144,'stpl port max capa'!$A$1:$Q$500,6,0),0)</f>
        <v>0</v>
      </c>
      <c r="BT144" s="22">
        <f>IF(ISNUMBER(VLOOKUP($C144,'stpl port max capa'!$A$1:$Q$500,7,0)),VLOOKUP($C144,'stpl port max capa'!$A$1:$Q$500,7,0),0)</f>
        <v>0</v>
      </c>
      <c r="BU144" s="22">
        <f>IF(ISNUMBER(VLOOKUP($C144,'stpl port max capa'!$A$1:$Q$500,8,0)),VLOOKUP($C144,'stpl port max capa'!$A$1:$Q$500,8,0),0)</f>
        <v>0</v>
      </c>
      <c r="BV144" s="22">
        <f>IF(ISNUMBER(VLOOKUP($C144,'stpl port max capa'!$A$1:$Q$500,9,0)),VLOOKUP($C144,'stpl port max capa'!$A$1:$Q$500,9,0),0)</f>
        <v>0</v>
      </c>
      <c r="BW144" s="22">
        <f>IF(ISNUMBER(VLOOKUP($C144,'stpl port max capa'!$A$1:$Q$500,10,0)),VLOOKUP($C144,'stpl port max capa'!$A$1:$Q$500,10,0),0)</f>
        <v>0</v>
      </c>
      <c r="BX144" s="22">
        <f>IF(ISNUMBER(VLOOKUP($C144,'stpl port max capa'!$A$1:$Q$500,11,0)),VLOOKUP($C144,'stpl port max capa'!$A$1:$Q$500,11,0),0)</f>
        <v>0</v>
      </c>
      <c r="BY144" s="22">
        <f>IF(ISNUMBER(VLOOKUP($C144,'stpl port max capa'!$A$1:$Q$500,12,0)),VLOOKUP($C144,'stpl port max capa'!$A$1:$Q$500,12,0),0)</f>
        <v>0</v>
      </c>
      <c r="BZ144" s="22">
        <f>IF(ISNUMBER(VLOOKUP($C144,'stpl port max capa'!$A$1:$Q$500,13,0)),VLOOKUP($C144,'stpl port max capa'!$A$1:$Q$500,13,0),0)</f>
        <v>0</v>
      </c>
      <c r="CA144" s="22">
        <f>IF(ISNUMBER(VLOOKUP($C144,'stpl port max capa'!$A$1:$Q$500,14,0)),VLOOKUP($C144,'stpl port max capa'!$A$1:$Q$500,14,0),0)</f>
        <v>0</v>
      </c>
      <c r="CB144" s="22">
        <f>IF(ISNUMBER(VLOOKUP($C144,'stpl port max capa'!$A$1:$Q$500,15,0)),VLOOKUP($C144,'stpl port max capa'!$A$1:$Q$500,15,0),0)</f>
        <v>0</v>
      </c>
      <c r="CC144" s="22">
        <f>IF(ISNUMBER(VLOOKUP($C144,'stpl port max capa'!$A$1:$Q$500,16,0)),VLOOKUP($C144,'stpl port max capa'!$A$1:$Q$500,16,0),0)</f>
        <v>0</v>
      </c>
      <c r="CD144" s="22">
        <f>IF(ISNUMBER(VLOOKUP($C144,'stpl port max capa'!$A$1:$Q$500,17,0)),VLOOKUP($C144,'stpl port max capa'!$A$1:$Q$500,17,0),0)</f>
        <v>0</v>
      </c>
    </row>
    <row r="145" spans="1:82" customFormat="1">
      <c r="A145">
        <v>146</v>
      </c>
      <c r="B145" t="s">
        <v>435</v>
      </c>
      <c r="C145" t="s">
        <v>436</v>
      </c>
      <c r="D145" s="15"/>
      <c r="E145" s="15">
        <f t="shared" si="38"/>
        <v>0</v>
      </c>
      <c r="F145" s="16" t="s">
        <v>2974</v>
      </c>
      <c r="G145" t="s">
        <v>972</v>
      </c>
      <c r="H145" t="s">
        <v>1002</v>
      </c>
      <c r="I145" t="e">
        <v>#N/A</v>
      </c>
      <c r="J145" t="s">
        <v>437</v>
      </c>
      <c r="K145" s="1">
        <v>40.689104802130501</v>
      </c>
      <c r="L145" s="1">
        <v>122.015123224091</v>
      </c>
      <c r="M145" s="1" t="str">
        <f>VLOOKUP($F145,'[1]capi for highway network'!$D$1:$L$36,3,0)</f>
        <v>capi Liaoning</v>
      </c>
      <c r="N145" s="1">
        <f>VLOOKUP($F145,'[1]capi for highway network'!$D$1:$L$36,7,0)</f>
        <v>41.805698999999997</v>
      </c>
      <c r="O145" s="1">
        <f>VLOOKUP($F145,'[1]capi for highway network'!$D$1:$L$36,8,0)</f>
        <v>123.431472</v>
      </c>
      <c r="P145" s="13">
        <f t="shared" si="39"/>
        <v>0</v>
      </c>
      <c r="Q145" s="13">
        <f t="shared" si="40"/>
        <v>0</v>
      </c>
      <c r="R145" s="13">
        <f t="shared" si="41"/>
        <v>0</v>
      </c>
      <c r="S145" s="13">
        <f t="shared" si="42"/>
        <v>0</v>
      </c>
      <c r="T145" s="13">
        <f t="shared" si="43"/>
        <v>0</v>
      </c>
      <c r="U145" s="13">
        <f t="shared" si="44"/>
        <v>0.63307599999999997</v>
      </c>
      <c r="V145" s="13">
        <f t="shared" si="45"/>
        <v>0.63307599999999997</v>
      </c>
      <c r="W145" s="13">
        <f t="shared" si="46"/>
        <v>0.63307599999999997</v>
      </c>
      <c r="X145" s="13">
        <f t="shared" si="47"/>
        <v>0.63307599999999997</v>
      </c>
      <c r="Y145" s="13">
        <f t="shared" si="48"/>
        <v>0.63307599999999997</v>
      </c>
      <c r="Z145" s="13">
        <f t="shared" si="49"/>
        <v>0.63307599999999997</v>
      </c>
      <c r="AA145" s="13">
        <f t="shared" si="50"/>
        <v>0.63307599999999997</v>
      </c>
      <c r="AB145" s="13">
        <f t="shared" si="51"/>
        <v>0.63307599999999997</v>
      </c>
      <c r="AC145" s="13">
        <f t="shared" si="52"/>
        <v>0.63307599999999997</v>
      </c>
      <c r="AD145" s="13">
        <f t="shared" si="53"/>
        <v>0.63307599999999997</v>
      </c>
      <c r="AE145" s="13">
        <f t="shared" si="54"/>
        <v>0.63307599999999997</v>
      </c>
      <c r="AF145">
        <f t="shared" si="37"/>
        <v>1</v>
      </c>
      <c r="AI145" s="26">
        <f>IF(ISNUMBER(VLOOKUP($B145,'kpler max capa'!$A$1:$Q$263,2,0)),VLOOKUP($B145,'kpler max capa'!$A$1:$Q$263,2,0),0)</f>
        <v>0</v>
      </c>
      <c r="AJ145" s="26">
        <f>IF(ISNUMBER(VLOOKUP($B145,'kpler max capa'!$A$1:$Q$263,3,0)),VLOOKUP($B145,'kpler max capa'!$A$1:$Q$263,3,0),0)</f>
        <v>0</v>
      </c>
      <c r="AK145" s="26">
        <f>IF(ISNUMBER(VLOOKUP($B145,'kpler max capa'!$A$1:$Q$263,4,0)),VLOOKUP($B145,'kpler max capa'!$A$1:$Q$263,4,0),0)</f>
        <v>0</v>
      </c>
      <c r="AL145" s="26">
        <f>IF(ISNUMBER(VLOOKUP($B145,'kpler max capa'!$A$1:$Q$263,5,0)),VLOOKUP($B145,'kpler max capa'!$A$1:$Q$263,5,0),0)</f>
        <v>0</v>
      </c>
      <c r="AM145" s="26">
        <f>IF(ISNUMBER(VLOOKUP($B145,'kpler max capa'!$A$1:$Q$263,6,0)),VLOOKUP($B145,'kpler max capa'!$A$1:$Q$263,6,0),0)</f>
        <v>0</v>
      </c>
      <c r="AN145" s="26">
        <f>IF(ISNUMBER(VLOOKUP($B145,'kpler max capa'!$A$1:$Q$263,7,0)),VLOOKUP($B145,'kpler max capa'!$A$1:$Q$263,7,0),0)</f>
        <v>0.63307599999999997</v>
      </c>
      <c r="AO145" s="26">
        <f>IF(ISNUMBER(VLOOKUP($B145,'kpler max capa'!$A$1:$Q$263,8,0)),VLOOKUP($B145,'kpler max capa'!$A$1:$Q$263,8,0),0)</f>
        <v>0.63307599999999997</v>
      </c>
      <c r="AP145" s="26">
        <f>IF(ISNUMBER(VLOOKUP($B145,'kpler max capa'!$A$1:$Q$263,8,0)),VLOOKUP($B145,'kpler max capa'!$A$1:$Q$263,9,0),0)</f>
        <v>0.63307599999999997</v>
      </c>
      <c r="AQ145" s="26">
        <f>IF(ISNUMBER(VLOOKUP($B145,'kpler max capa'!$A$1:$Q$263,8,0)),VLOOKUP($B145,'kpler max capa'!$A$1:$Q$263,10,0),0)</f>
        <v>0.63307599999999997</v>
      </c>
      <c r="AR145" s="26">
        <f>IF(ISNUMBER(VLOOKUP($B145,'kpler max capa'!$A$1:$Q$263,8,0)),VLOOKUP($B145,'kpler max capa'!$A$1:$Q$263,11,0),0)</f>
        <v>0.63307599999999997</v>
      </c>
      <c r="AS145" s="26">
        <f>IF(ISNUMBER(VLOOKUP($B145,'kpler max capa'!$A$1:$Q$263,9,0)),VLOOKUP($B145,'kpler max capa'!$A$1:$Q$263,12,0),0)</f>
        <v>0.63307599999999997</v>
      </c>
      <c r="AT145" s="26">
        <f>IF(ISNUMBER(VLOOKUP($B145,'kpler max capa'!$A$1:$Q$263,9,0)),VLOOKUP($B145,'kpler max capa'!$A$1:$Q$263,13,0),0)</f>
        <v>0.63307599999999997</v>
      </c>
      <c r="AU145" s="26">
        <f>IF(ISNUMBER(VLOOKUP($B145,'kpler max capa'!$A$1:$Q$263,9,0)),VLOOKUP($B145,'kpler max capa'!$A$1:$Q$263,14,0),0)</f>
        <v>0.63307599999999997</v>
      </c>
      <c r="AV145" s="26">
        <f>IF(ISNUMBER(VLOOKUP($B145,'kpler max capa'!$A$1:$Q$263,9,0)),VLOOKUP($B145,'kpler max capa'!$A$1:$Q$263,15,0),0)</f>
        <v>0.63307599999999997</v>
      </c>
      <c r="AW145" s="26">
        <f>IF(ISNUMBER(VLOOKUP($B145,'kpler max capa'!$A$1:$Q$263,9,0)),VLOOKUP($B145,'kpler max capa'!$A$1:$Q$263,16,0),0)</f>
        <v>0.63307599999999997</v>
      </c>
      <c r="AX145" s="26">
        <f>IF(ISNUMBER(VLOOKUP($B145,'kpler max capa'!$A$1:$Q$263,10,0)),VLOOKUP($B145,'kpler max capa'!$A$1:$Q$263,17,0),0)</f>
        <v>0.63307599999999997</v>
      </c>
      <c r="AY145" s="24">
        <f>IF(ISNUMBER(VLOOKUP($C145,'pp port max capa'!$A$1:$Q$500,2,0)),VLOOKUP($C145,'pp port max capa'!$A$1:$Q$500,2,0),0)</f>
        <v>0</v>
      </c>
      <c r="AZ145" s="24">
        <f>IF(ISNUMBER(VLOOKUP($C145,'pp port max capa'!$A$1:$Q$500,3,0)),VLOOKUP($C145,'pp port max capa'!$A$1:$Q$500,3,0),0)</f>
        <v>0</v>
      </c>
      <c r="BA145" s="24">
        <f>IF(ISNUMBER(VLOOKUP($C145,'pp port max capa'!$A$1:$Q$500,4,0)),VLOOKUP($C145,'pp port max capa'!$A$1:$Q$500,4,0),0)</f>
        <v>0</v>
      </c>
      <c r="BB145" s="24">
        <f>IF(ISNUMBER(VLOOKUP($C145,'pp port max capa'!$A$1:$Q$500,5,0)),VLOOKUP($C145,'pp port max capa'!$A$1:$Q$500,5,0),0)</f>
        <v>0</v>
      </c>
      <c r="BC145" s="24">
        <f>IF(ISNUMBER(VLOOKUP($C145,'pp port max capa'!$A$1:$Q$500,6,0)),VLOOKUP($C145,'pp port max capa'!$A$1:$Q$500,6,0),0)</f>
        <v>0</v>
      </c>
      <c r="BD145" s="24">
        <f>IF(ISNUMBER(VLOOKUP($C145,'pp port max capa'!$A$1:$Q$500,7,0)),VLOOKUP($C145,'pp port max capa'!$A$1:$Q$500,7,0),0)</f>
        <v>0</v>
      </c>
      <c r="BE145" s="24">
        <f>IF(ISNUMBER(VLOOKUP($C145,'pp port max capa'!$A$1:$Q$500,8,0)),VLOOKUP($C145,'pp port max capa'!$A$1:$Q$500,8,0),0)</f>
        <v>0</v>
      </c>
      <c r="BF145" s="24">
        <f>IF(ISNUMBER(VLOOKUP($C145,'pp port max capa'!$A$1:$Q$500,9,0)),VLOOKUP($C145,'pp port max capa'!$A$1:$Q$500,9,0),0)</f>
        <v>0</v>
      </c>
      <c r="BG145" s="24">
        <f>IF(ISNUMBER(VLOOKUP($C145,'pp port max capa'!$A$1:$Q$500,10,0)),VLOOKUP($C145,'pp port max capa'!$A$1:$Q$500,10,0),0)</f>
        <v>0</v>
      </c>
      <c r="BH145" s="24">
        <f>IF(ISNUMBER(VLOOKUP($C145,'pp port max capa'!$A$1:$Q$500,11,0)),VLOOKUP($C145,'pp port max capa'!$A$1:$Q$500,11,0),0)</f>
        <v>0</v>
      </c>
      <c r="BI145" s="24">
        <f>IF(ISNUMBER(VLOOKUP($C145,'pp port max capa'!$A$1:$Q$500,12,0)),VLOOKUP($C145,'pp port max capa'!$A$1:$Q$500,12,0),0)</f>
        <v>0</v>
      </c>
      <c r="BJ145" s="24">
        <f>IF(ISNUMBER(VLOOKUP($C145,'pp port max capa'!$A$1:$Q$500,13,0)),VLOOKUP($C145,'pp port max capa'!$A$1:$Q$500,13,0),0)</f>
        <v>0</v>
      </c>
      <c r="BK145" s="24">
        <f>IF(ISNUMBER(VLOOKUP($C145,'pp port max capa'!$A$1:$Q$500,14,0)),VLOOKUP($C145,'pp port max capa'!$A$1:$Q$500,14,0),0)</f>
        <v>0</v>
      </c>
      <c r="BL145" s="24">
        <f>IF(ISNUMBER(VLOOKUP($C145,'pp port max capa'!$A$1:$Q$500,15,0)),VLOOKUP($C145,'pp port max capa'!$A$1:$Q$500,15,0),0)</f>
        <v>0</v>
      </c>
      <c r="BM145" s="24">
        <f>IF(ISNUMBER(VLOOKUP($C145,'pp port max capa'!$A$1:$Q$500,16,0)),VLOOKUP($C145,'pp port max capa'!$A$1:$Q$500,16,0),0)</f>
        <v>0</v>
      </c>
      <c r="BN145" s="24">
        <f>IF(ISNUMBER(VLOOKUP($C145,'pp port max capa'!$A$1:$Q$500,17,0)),VLOOKUP($C145,'pp port max capa'!$A$1:$Q$500,17,0),0)</f>
        <v>0</v>
      </c>
      <c r="BO145" s="22">
        <f>IF(ISNUMBER(VLOOKUP($C145,'stpl port max capa'!$A$1:$Q$500,2,0)),VLOOKUP($C145,'stpl port max capa'!$A$1:$Q$500,2,0),0)</f>
        <v>0</v>
      </c>
      <c r="BP145" s="22">
        <f>IF(ISNUMBER(VLOOKUP($C145,'stpl port max capa'!$A$1:$Q$500,3,0)),VLOOKUP($C145,'stpl port max capa'!$A$1:$Q$500,3,0),0)</f>
        <v>0</v>
      </c>
      <c r="BQ145" s="22">
        <f>IF(ISNUMBER(VLOOKUP($C145,'stpl port max capa'!$A$1:$Q$500,4,0)),VLOOKUP($C145,'stpl port max capa'!$A$1:$Q$500,4,0),0)</f>
        <v>0</v>
      </c>
      <c r="BR145" s="22">
        <f>IF(ISNUMBER(VLOOKUP($C145,'stpl port max capa'!$A$1:$Q$500,5,0)),VLOOKUP($C145,'stpl port max capa'!$A$1:$Q$500,5,0),0)</f>
        <v>0</v>
      </c>
      <c r="BS145" s="22">
        <f>IF(ISNUMBER(VLOOKUP($C145,'stpl port max capa'!$A$1:$Q$500,6,0)),VLOOKUP($C145,'stpl port max capa'!$A$1:$Q$500,6,0),0)</f>
        <v>0</v>
      </c>
      <c r="BT145" s="22">
        <f>IF(ISNUMBER(VLOOKUP($C145,'stpl port max capa'!$A$1:$Q$500,7,0)),VLOOKUP($C145,'stpl port max capa'!$A$1:$Q$500,7,0),0)</f>
        <v>0</v>
      </c>
      <c r="BU145" s="22">
        <f>IF(ISNUMBER(VLOOKUP($C145,'stpl port max capa'!$A$1:$Q$500,8,0)),VLOOKUP($C145,'stpl port max capa'!$A$1:$Q$500,8,0),0)</f>
        <v>0</v>
      </c>
      <c r="BV145" s="22">
        <f>IF(ISNUMBER(VLOOKUP($C145,'stpl port max capa'!$A$1:$Q$500,9,0)),VLOOKUP($C145,'stpl port max capa'!$A$1:$Q$500,9,0),0)</f>
        <v>0</v>
      </c>
      <c r="BW145" s="22">
        <f>IF(ISNUMBER(VLOOKUP($C145,'stpl port max capa'!$A$1:$Q$500,10,0)),VLOOKUP($C145,'stpl port max capa'!$A$1:$Q$500,10,0),0)</f>
        <v>0</v>
      </c>
      <c r="BX145" s="22">
        <f>IF(ISNUMBER(VLOOKUP($C145,'stpl port max capa'!$A$1:$Q$500,11,0)),VLOOKUP($C145,'stpl port max capa'!$A$1:$Q$500,11,0),0)</f>
        <v>0</v>
      </c>
      <c r="BY145" s="22">
        <f>IF(ISNUMBER(VLOOKUP($C145,'stpl port max capa'!$A$1:$Q$500,12,0)),VLOOKUP($C145,'stpl port max capa'!$A$1:$Q$500,12,0),0)</f>
        <v>0</v>
      </c>
      <c r="BZ145" s="22">
        <f>IF(ISNUMBER(VLOOKUP($C145,'stpl port max capa'!$A$1:$Q$500,13,0)),VLOOKUP($C145,'stpl port max capa'!$A$1:$Q$500,13,0),0)</f>
        <v>0</v>
      </c>
      <c r="CA145" s="22">
        <f>IF(ISNUMBER(VLOOKUP($C145,'stpl port max capa'!$A$1:$Q$500,14,0)),VLOOKUP($C145,'stpl port max capa'!$A$1:$Q$500,14,0),0)</f>
        <v>0</v>
      </c>
      <c r="CB145" s="22">
        <f>IF(ISNUMBER(VLOOKUP($C145,'stpl port max capa'!$A$1:$Q$500,15,0)),VLOOKUP($C145,'stpl port max capa'!$A$1:$Q$500,15,0),0)</f>
        <v>0</v>
      </c>
      <c r="CC145" s="22">
        <f>IF(ISNUMBER(VLOOKUP($C145,'stpl port max capa'!$A$1:$Q$500,16,0)),VLOOKUP($C145,'stpl port max capa'!$A$1:$Q$500,16,0),0)</f>
        <v>0</v>
      </c>
      <c r="CD145" s="22">
        <f>IF(ISNUMBER(VLOOKUP($C145,'stpl port max capa'!$A$1:$Q$500,17,0)),VLOOKUP($C145,'stpl port max capa'!$A$1:$Q$500,17,0),0)</f>
        <v>0</v>
      </c>
    </row>
    <row r="146" spans="1:82" customFormat="1">
      <c r="A146">
        <v>147</v>
      </c>
      <c r="B146" t="s">
        <v>438</v>
      </c>
      <c r="C146" t="s">
        <v>439</v>
      </c>
      <c r="D146" s="15"/>
      <c r="E146" s="15">
        <f t="shared" si="38"/>
        <v>0</v>
      </c>
      <c r="F146" s="16" t="s">
        <v>2981</v>
      </c>
      <c r="G146" t="s">
        <v>972</v>
      </c>
      <c r="H146" t="s">
        <v>1000</v>
      </c>
      <c r="I146" t="e">
        <v>#N/A</v>
      </c>
      <c r="J146" t="s">
        <v>440</v>
      </c>
      <c r="K146" s="1">
        <v>37.824080215776803</v>
      </c>
      <c r="L146" s="1">
        <v>120.83817860715899</v>
      </c>
      <c r="M146" s="1" t="str">
        <f>VLOOKUP($F146,'[1]capi for highway network'!$D$1:$L$36,3,0)</f>
        <v>capi Shandong</v>
      </c>
      <c r="N146" s="1">
        <f>VLOOKUP($F146,'[1]capi for highway network'!$D$1:$L$36,7,0)</f>
        <v>36.651200000000003</v>
      </c>
      <c r="O146" s="1">
        <f>VLOOKUP($F146,'[1]capi for highway network'!$D$1:$L$36,8,0)</f>
        <v>117.12009500000001</v>
      </c>
      <c r="P146" s="13">
        <f t="shared" si="39"/>
        <v>0.219192</v>
      </c>
      <c r="Q146" s="13">
        <f t="shared" si="40"/>
        <v>0.219192</v>
      </c>
      <c r="R146" s="13">
        <f t="shared" si="41"/>
        <v>0.219192</v>
      </c>
      <c r="S146" s="13">
        <f t="shared" si="42"/>
        <v>0.38540799999999997</v>
      </c>
      <c r="T146" s="13">
        <f t="shared" si="43"/>
        <v>1.4999119999999999</v>
      </c>
      <c r="U146" s="13">
        <f t="shared" si="44"/>
        <v>1.4999119999999999</v>
      </c>
      <c r="V146" s="13">
        <f t="shared" si="45"/>
        <v>1.4999119999999999</v>
      </c>
      <c r="W146" s="13">
        <f t="shared" si="46"/>
        <v>1.4999119999999999</v>
      </c>
      <c r="X146" s="13">
        <f t="shared" si="47"/>
        <v>1.4999119999999999</v>
      </c>
      <c r="Y146" s="13">
        <f t="shared" si="48"/>
        <v>1.4999119999999999</v>
      </c>
      <c r="Z146" s="13">
        <f t="shared" si="49"/>
        <v>1.4999119999999999</v>
      </c>
      <c r="AA146" s="13">
        <f t="shared" si="50"/>
        <v>1.4999119999999999</v>
      </c>
      <c r="AB146" s="13">
        <f t="shared" si="51"/>
        <v>1.4999119999999999</v>
      </c>
      <c r="AC146" s="13">
        <f t="shared" si="52"/>
        <v>1.4999119999999999</v>
      </c>
      <c r="AD146" s="13">
        <f t="shared" si="53"/>
        <v>1.4999119999999999</v>
      </c>
      <c r="AE146" s="13">
        <f t="shared" si="54"/>
        <v>1.4999119999999999</v>
      </c>
      <c r="AF146">
        <f t="shared" si="37"/>
        <v>1</v>
      </c>
      <c r="AI146" s="26">
        <f>IF(ISNUMBER(VLOOKUP($B146,'kpler max capa'!$A$1:$Q$263,2,0)),VLOOKUP($B146,'kpler max capa'!$A$1:$Q$263,2,0),0)</f>
        <v>0.219192</v>
      </c>
      <c r="AJ146" s="26">
        <f>IF(ISNUMBER(VLOOKUP($B146,'kpler max capa'!$A$1:$Q$263,3,0)),VLOOKUP($B146,'kpler max capa'!$A$1:$Q$263,3,0),0)</f>
        <v>0.219192</v>
      </c>
      <c r="AK146" s="26">
        <f>IF(ISNUMBER(VLOOKUP($B146,'kpler max capa'!$A$1:$Q$263,4,0)),VLOOKUP($B146,'kpler max capa'!$A$1:$Q$263,4,0),0)</f>
        <v>0.219192</v>
      </c>
      <c r="AL146" s="26">
        <f>IF(ISNUMBER(VLOOKUP($B146,'kpler max capa'!$A$1:$Q$263,5,0)),VLOOKUP($B146,'kpler max capa'!$A$1:$Q$263,5,0),0)</f>
        <v>0.38540799999999997</v>
      </c>
      <c r="AM146" s="26">
        <f>IF(ISNUMBER(VLOOKUP($B146,'kpler max capa'!$A$1:$Q$263,6,0)),VLOOKUP($B146,'kpler max capa'!$A$1:$Q$263,6,0),0)</f>
        <v>1.4999119999999999</v>
      </c>
      <c r="AN146" s="26">
        <f>IF(ISNUMBER(VLOOKUP($B146,'kpler max capa'!$A$1:$Q$263,7,0)),VLOOKUP($B146,'kpler max capa'!$A$1:$Q$263,7,0),0)</f>
        <v>1.4999119999999999</v>
      </c>
      <c r="AO146" s="26">
        <f>IF(ISNUMBER(VLOOKUP($B146,'kpler max capa'!$A$1:$Q$263,8,0)),VLOOKUP($B146,'kpler max capa'!$A$1:$Q$263,8,0),0)</f>
        <v>1.4999119999999999</v>
      </c>
      <c r="AP146" s="26">
        <f>IF(ISNUMBER(VLOOKUP($B146,'kpler max capa'!$A$1:$Q$263,8,0)),VLOOKUP($B146,'kpler max capa'!$A$1:$Q$263,9,0),0)</f>
        <v>1.4999119999999999</v>
      </c>
      <c r="AQ146" s="26">
        <f>IF(ISNUMBER(VLOOKUP($B146,'kpler max capa'!$A$1:$Q$263,8,0)),VLOOKUP($B146,'kpler max capa'!$A$1:$Q$263,10,0),0)</f>
        <v>1.4999119999999999</v>
      </c>
      <c r="AR146" s="26">
        <f>IF(ISNUMBER(VLOOKUP($B146,'kpler max capa'!$A$1:$Q$263,8,0)),VLOOKUP($B146,'kpler max capa'!$A$1:$Q$263,11,0),0)</f>
        <v>1.4999119999999999</v>
      </c>
      <c r="AS146" s="26">
        <f>IF(ISNUMBER(VLOOKUP($B146,'kpler max capa'!$A$1:$Q$263,9,0)),VLOOKUP($B146,'kpler max capa'!$A$1:$Q$263,12,0),0)</f>
        <v>1.4999119999999999</v>
      </c>
      <c r="AT146" s="26">
        <f>IF(ISNUMBER(VLOOKUP($B146,'kpler max capa'!$A$1:$Q$263,9,0)),VLOOKUP($B146,'kpler max capa'!$A$1:$Q$263,13,0),0)</f>
        <v>1.4999119999999999</v>
      </c>
      <c r="AU146" s="26">
        <f>IF(ISNUMBER(VLOOKUP($B146,'kpler max capa'!$A$1:$Q$263,9,0)),VLOOKUP($B146,'kpler max capa'!$A$1:$Q$263,14,0),0)</f>
        <v>1.4999119999999999</v>
      </c>
      <c r="AV146" s="26">
        <f>IF(ISNUMBER(VLOOKUP($B146,'kpler max capa'!$A$1:$Q$263,9,0)),VLOOKUP($B146,'kpler max capa'!$A$1:$Q$263,15,0),0)</f>
        <v>1.4999119999999999</v>
      </c>
      <c r="AW146" s="26">
        <f>IF(ISNUMBER(VLOOKUP($B146,'kpler max capa'!$A$1:$Q$263,9,0)),VLOOKUP($B146,'kpler max capa'!$A$1:$Q$263,16,0),0)</f>
        <v>1.4999119999999999</v>
      </c>
      <c r="AX146" s="26">
        <f>IF(ISNUMBER(VLOOKUP($B146,'kpler max capa'!$A$1:$Q$263,10,0)),VLOOKUP($B146,'kpler max capa'!$A$1:$Q$263,17,0),0)</f>
        <v>1.4999119999999999</v>
      </c>
      <c r="AY146" s="24">
        <f>IF(ISNUMBER(VLOOKUP($C146,'pp port max capa'!$A$1:$Q$500,2,0)),VLOOKUP($C146,'pp port max capa'!$A$1:$Q$500,2,0),0)</f>
        <v>0</v>
      </c>
      <c r="AZ146" s="24">
        <f>IF(ISNUMBER(VLOOKUP($C146,'pp port max capa'!$A$1:$Q$500,3,0)),VLOOKUP($C146,'pp port max capa'!$A$1:$Q$500,3,0),0)</f>
        <v>0</v>
      </c>
      <c r="BA146" s="24">
        <f>IF(ISNUMBER(VLOOKUP($C146,'pp port max capa'!$A$1:$Q$500,4,0)),VLOOKUP($C146,'pp port max capa'!$A$1:$Q$500,4,0),0)</f>
        <v>0</v>
      </c>
      <c r="BB146" s="24">
        <f>IF(ISNUMBER(VLOOKUP($C146,'pp port max capa'!$A$1:$Q$500,5,0)),VLOOKUP($C146,'pp port max capa'!$A$1:$Q$500,5,0),0)</f>
        <v>0</v>
      </c>
      <c r="BC146" s="24">
        <f>IF(ISNUMBER(VLOOKUP($C146,'pp port max capa'!$A$1:$Q$500,6,0)),VLOOKUP($C146,'pp port max capa'!$A$1:$Q$500,6,0),0)</f>
        <v>0</v>
      </c>
      <c r="BD146" s="24">
        <f>IF(ISNUMBER(VLOOKUP($C146,'pp port max capa'!$A$1:$Q$500,7,0)),VLOOKUP($C146,'pp port max capa'!$A$1:$Q$500,7,0),0)</f>
        <v>0</v>
      </c>
      <c r="BE146" s="24">
        <f>IF(ISNUMBER(VLOOKUP($C146,'pp port max capa'!$A$1:$Q$500,8,0)),VLOOKUP($C146,'pp port max capa'!$A$1:$Q$500,8,0),0)</f>
        <v>0</v>
      </c>
      <c r="BF146" s="24">
        <f>IF(ISNUMBER(VLOOKUP($C146,'pp port max capa'!$A$1:$Q$500,9,0)),VLOOKUP($C146,'pp port max capa'!$A$1:$Q$500,9,0),0)</f>
        <v>0</v>
      </c>
      <c r="BG146" s="24">
        <f>IF(ISNUMBER(VLOOKUP($C146,'pp port max capa'!$A$1:$Q$500,10,0)),VLOOKUP($C146,'pp port max capa'!$A$1:$Q$500,10,0),0)</f>
        <v>0</v>
      </c>
      <c r="BH146" s="24">
        <f>IF(ISNUMBER(VLOOKUP($C146,'pp port max capa'!$A$1:$Q$500,11,0)),VLOOKUP($C146,'pp port max capa'!$A$1:$Q$500,11,0),0)</f>
        <v>0</v>
      </c>
      <c r="BI146" s="24">
        <f>IF(ISNUMBER(VLOOKUP($C146,'pp port max capa'!$A$1:$Q$500,12,0)),VLOOKUP($C146,'pp port max capa'!$A$1:$Q$500,12,0),0)</f>
        <v>0</v>
      </c>
      <c r="BJ146" s="24">
        <f>IF(ISNUMBER(VLOOKUP($C146,'pp port max capa'!$A$1:$Q$500,13,0)),VLOOKUP($C146,'pp port max capa'!$A$1:$Q$500,13,0),0)</f>
        <v>0</v>
      </c>
      <c r="BK146" s="24">
        <f>IF(ISNUMBER(VLOOKUP($C146,'pp port max capa'!$A$1:$Q$500,14,0)),VLOOKUP($C146,'pp port max capa'!$A$1:$Q$500,14,0),0)</f>
        <v>0</v>
      </c>
      <c r="BL146" s="24">
        <f>IF(ISNUMBER(VLOOKUP($C146,'pp port max capa'!$A$1:$Q$500,15,0)),VLOOKUP($C146,'pp port max capa'!$A$1:$Q$500,15,0),0)</f>
        <v>0</v>
      </c>
      <c r="BM146" s="24">
        <f>IF(ISNUMBER(VLOOKUP($C146,'pp port max capa'!$A$1:$Q$500,16,0)),VLOOKUP($C146,'pp port max capa'!$A$1:$Q$500,16,0),0)</f>
        <v>0</v>
      </c>
      <c r="BN146" s="24">
        <f>IF(ISNUMBER(VLOOKUP($C146,'pp port max capa'!$A$1:$Q$500,17,0)),VLOOKUP($C146,'pp port max capa'!$A$1:$Q$500,17,0),0)</f>
        <v>0</v>
      </c>
      <c r="BO146" s="22">
        <f>IF(ISNUMBER(VLOOKUP($C146,'stpl port max capa'!$A$1:$Q$500,2,0)),VLOOKUP($C146,'stpl port max capa'!$A$1:$Q$500,2,0),0)</f>
        <v>0</v>
      </c>
      <c r="BP146" s="22">
        <f>IF(ISNUMBER(VLOOKUP($C146,'stpl port max capa'!$A$1:$Q$500,3,0)),VLOOKUP($C146,'stpl port max capa'!$A$1:$Q$500,3,0),0)</f>
        <v>0</v>
      </c>
      <c r="BQ146" s="22">
        <f>IF(ISNUMBER(VLOOKUP($C146,'stpl port max capa'!$A$1:$Q$500,4,0)),VLOOKUP($C146,'stpl port max capa'!$A$1:$Q$500,4,0),0)</f>
        <v>0</v>
      </c>
      <c r="BR146" s="22">
        <f>IF(ISNUMBER(VLOOKUP($C146,'stpl port max capa'!$A$1:$Q$500,5,0)),VLOOKUP($C146,'stpl port max capa'!$A$1:$Q$500,5,0),0)</f>
        <v>0</v>
      </c>
      <c r="BS146" s="22">
        <f>IF(ISNUMBER(VLOOKUP($C146,'stpl port max capa'!$A$1:$Q$500,6,0)),VLOOKUP($C146,'stpl port max capa'!$A$1:$Q$500,6,0),0)</f>
        <v>0</v>
      </c>
      <c r="BT146" s="22">
        <f>IF(ISNUMBER(VLOOKUP($C146,'stpl port max capa'!$A$1:$Q$500,7,0)),VLOOKUP($C146,'stpl port max capa'!$A$1:$Q$500,7,0),0)</f>
        <v>0</v>
      </c>
      <c r="BU146" s="22">
        <f>IF(ISNUMBER(VLOOKUP($C146,'stpl port max capa'!$A$1:$Q$500,8,0)),VLOOKUP($C146,'stpl port max capa'!$A$1:$Q$500,8,0),0)</f>
        <v>0</v>
      </c>
      <c r="BV146" s="22">
        <f>IF(ISNUMBER(VLOOKUP($C146,'stpl port max capa'!$A$1:$Q$500,9,0)),VLOOKUP($C146,'stpl port max capa'!$A$1:$Q$500,9,0),0)</f>
        <v>0</v>
      </c>
      <c r="BW146" s="22">
        <f>IF(ISNUMBER(VLOOKUP($C146,'stpl port max capa'!$A$1:$Q$500,10,0)),VLOOKUP($C146,'stpl port max capa'!$A$1:$Q$500,10,0),0)</f>
        <v>0</v>
      </c>
      <c r="BX146" s="22">
        <f>IF(ISNUMBER(VLOOKUP($C146,'stpl port max capa'!$A$1:$Q$500,11,0)),VLOOKUP($C146,'stpl port max capa'!$A$1:$Q$500,11,0),0)</f>
        <v>0</v>
      </c>
      <c r="BY146" s="22">
        <f>IF(ISNUMBER(VLOOKUP($C146,'stpl port max capa'!$A$1:$Q$500,12,0)),VLOOKUP($C146,'stpl port max capa'!$A$1:$Q$500,12,0),0)</f>
        <v>0</v>
      </c>
      <c r="BZ146" s="22">
        <f>IF(ISNUMBER(VLOOKUP($C146,'stpl port max capa'!$A$1:$Q$500,13,0)),VLOOKUP($C146,'stpl port max capa'!$A$1:$Q$500,13,0),0)</f>
        <v>0</v>
      </c>
      <c r="CA146" s="22">
        <f>IF(ISNUMBER(VLOOKUP($C146,'stpl port max capa'!$A$1:$Q$500,14,0)),VLOOKUP($C146,'stpl port max capa'!$A$1:$Q$500,14,0),0)</f>
        <v>0</v>
      </c>
      <c r="CB146" s="22">
        <f>IF(ISNUMBER(VLOOKUP($C146,'stpl port max capa'!$A$1:$Q$500,15,0)),VLOOKUP($C146,'stpl port max capa'!$A$1:$Q$500,15,0),0)</f>
        <v>0</v>
      </c>
      <c r="CC146" s="22">
        <f>IF(ISNUMBER(VLOOKUP($C146,'stpl port max capa'!$A$1:$Q$500,16,0)),VLOOKUP($C146,'stpl port max capa'!$A$1:$Q$500,16,0),0)</f>
        <v>0</v>
      </c>
      <c r="CD146" s="22">
        <f>IF(ISNUMBER(VLOOKUP($C146,'stpl port max capa'!$A$1:$Q$500,17,0)),VLOOKUP($C146,'stpl port max capa'!$A$1:$Q$500,17,0),0)</f>
        <v>0</v>
      </c>
    </row>
    <row r="147" spans="1:82" customFormat="1">
      <c r="A147">
        <v>148</v>
      </c>
      <c r="B147" t="s">
        <v>441</v>
      </c>
      <c r="C147" t="s">
        <v>442</v>
      </c>
      <c r="D147" s="15" t="s">
        <v>1261</v>
      </c>
      <c r="E147" s="15">
        <f t="shared" si="38"/>
        <v>2</v>
      </c>
      <c r="F147" s="16" t="s">
        <v>2981</v>
      </c>
      <c r="G147" t="s">
        <v>972</v>
      </c>
      <c r="H147" t="s">
        <v>1000</v>
      </c>
      <c r="I147" t="s">
        <v>2943</v>
      </c>
      <c r="J147" t="s">
        <v>443</v>
      </c>
      <c r="K147" s="1">
        <v>37.7922220059924</v>
      </c>
      <c r="L147" s="1">
        <v>120.630103074461</v>
      </c>
      <c r="M147" s="1" t="str">
        <f>VLOOKUP($F147,'[1]capi for highway network'!$D$1:$L$36,3,0)</f>
        <v>capi Shandong</v>
      </c>
      <c r="N147" s="1">
        <f>VLOOKUP($F147,'[1]capi for highway network'!$D$1:$L$36,7,0)</f>
        <v>36.651200000000003</v>
      </c>
      <c r="O147" s="1">
        <f>VLOOKUP($F147,'[1]capi for highway network'!$D$1:$L$36,8,0)</f>
        <v>117.12009500000001</v>
      </c>
      <c r="P147" s="13">
        <f t="shared" si="39"/>
        <v>3.2341808286451608</v>
      </c>
      <c r="Q147" s="13">
        <f t="shared" si="40"/>
        <v>3.2341808286451608</v>
      </c>
      <c r="R147" s="13">
        <f t="shared" si="41"/>
        <v>3.2341808286451608</v>
      </c>
      <c r="S147" s="13">
        <f t="shared" si="42"/>
        <v>3.2341808286451608</v>
      </c>
      <c r="T147" s="13">
        <f t="shared" si="43"/>
        <v>3.2341808286451608</v>
      </c>
      <c r="U147" s="13">
        <f t="shared" si="44"/>
        <v>3.2341808286451608</v>
      </c>
      <c r="V147" s="13">
        <f t="shared" si="45"/>
        <v>3.2341808286451608</v>
      </c>
      <c r="W147" s="13">
        <f t="shared" si="46"/>
        <v>3.2341808286451608</v>
      </c>
      <c r="X147" s="13">
        <f t="shared" si="47"/>
        <v>3.2341808286451608</v>
      </c>
      <c r="Y147" s="13">
        <f t="shared" si="48"/>
        <v>3.2341808286451608</v>
      </c>
      <c r="Z147" s="13">
        <f t="shared" si="49"/>
        <v>3.2341808286451608</v>
      </c>
      <c r="AA147" s="13">
        <f t="shared" si="50"/>
        <v>3.2341808286451608</v>
      </c>
      <c r="AB147" s="13">
        <f t="shared" si="51"/>
        <v>3.2341808286451608</v>
      </c>
      <c r="AC147" s="13">
        <f t="shared" si="52"/>
        <v>3.2341808286451608</v>
      </c>
      <c r="AD147" s="13">
        <f t="shared" si="53"/>
        <v>3.2341808286451608</v>
      </c>
      <c r="AE147" s="13">
        <f t="shared" si="54"/>
        <v>3.2341808286451608</v>
      </c>
      <c r="AF147">
        <f t="shared" si="37"/>
        <v>1</v>
      </c>
      <c r="AI147" s="26">
        <f>IF(ISNUMBER(VLOOKUP($B147,'kpler max capa'!$A$1:$Q$263,2,0)),VLOOKUP($B147,'kpler max capa'!$A$1:$Q$263,2,0),0)</f>
        <v>0.350524</v>
      </c>
      <c r="AJ147" s="26">
        <f>IF(ISNUMBER(VLOOKUP($B147,'kpler max capa'!$A$1:$Q$263,3,0)),VLOOKUP($B147,'kpler max capa'!$A$1:$Q$263,3,0),0)</f>
        <v>0.350524</v>
      </c>
      <c r="AK147" s="26">
        <f>IF(ISNUMBER(VLOOKUP($B147,'kpler max capa'!$A$1:$Q$263,4,0)),VLOOKUP($B147,'kpler max capa'!$A$1:$Q$263,4,0),0)</f>
        <v>0.350524</v>
      </c>
      <c r="AL147" s="26">
        <f>IF(ISNUMBER(VLOOKUP($B147,'kpler max capa'!$A$1:$Q$263,5,0)),VLOOKUP($B147,'kpler max capa'!$A$1:$Q$263,5,0),0)</f>
        <v>1.5073920000000001</v>
      </c>
      <c r="AM147" s="26">
        <f>IF(ISNUMBER(VLOOKUP($B147,'kpler max capa'!$A$1:$Q$263,6,0)),VLOOKUP($B147,'kpler max capa'!$A$1:$Q$263,6,0),0)</f>
        <v>1.8343320000000001</v>
      </c>
      <c r="AN147" s="26">
        <f>IF(ISNUMBER(VLOOKUP($B147,'kpler max capa'!$A$1:$Q$263,7,0)),VLOOKUP($B147,'kpler max capa'!$A$1:$Q$263,7,0),0)</f>
        <v>3.0072839999999998</v>
      </c>
      <c r="AO147" s="26">
        <f>IF(ISNUMBER(VLOOKUP($B147,'kpler max capa'!$A$1:$Q$263,8,0)),VLOOKUP($B147,'kpler max capa'!$A$1:$Q$263,8,0),0)</f>
        <v>3.0072839999999998</v>
      </c>
      <c r="AP147" s="26">
        <f>IF(ISNUMBER(VLOOKUP($B147,'kpler max capa'!$A$1:$Q$263,8,0)),VLOOKUP($B147,'kpler max capa'!$A$1:$Q$263,9,0),0)</f>
        <v>3.0072839999999998</v>
      </c>
      <c r="AQ147" s="26">
        <f>IF(ISNUMBER(VLOOKUP($B147,'kpler max capa'!$A$1:$Q$263,8,0)),VLOOKUP($B147,'kpler max capa'!$A$1:$Q$263,10,0),0)</f>
        <v>3.0072839999999998</v>
      </c>
      <c r="AR147" s="26">
        <f>IF(ISNUMBER(VLOOKUP($B147,'kpler max capa'!$A$1:$Q$263,8,0)),VLOOKUP($B147,'kpler max capa'!$A$1:$Q$263,11,0),0)</f>
        <v>3.0072839999999998</v>
      </c>
      <c r="AS147" s="26">
        <f>IF(ISNUMBER(VLOOKUP($B147,'kpler max capa'!$A$1:$Q$263,9,0)),VLOOKUP($B147,'kpler max capa'!$A$1:$Q$263,12,0),0)</f>
        <v>3.0072839999999998</v>
      </c>
      <c r="AT147" s="26">
        <f>IF(ISNUMBER(VLOOKUP($B147,'kpler max capa'!$A$1:$Q$263,9,0)),VLOOKUP($B147,'kpler max capa'!$A$1:$Q$263,13,0),0)</f>
        <v>3.0072839999999998</v>
      </c>
      <c r="AU147" s="26">
        <f>IF(ISNUMBER(VLOOKUP($B147,'kpler max capa'!$A$1:$Q$263,9,0)),VLOOKUP($B147,'kpler max capa'!$A$1:$Q$263,14,0),0)</f>
        <v>3.0072839999999998</v>
      </c>
      <c r="AV147" s="26">
        <f>IF(ISNUMBER(VLOOKUP($B147,'kpler max capa'!$A$1:$Q$263,9,0)),VLOOKUP($B147,'kpler max capa'!$A$1:$Q$263,15,0),0)</f>
        <v>3.0072839999999998</v>
      </c>
      <c r="AW147" s="26">
        <f>IF(ISNUMBER(VLOOKUP($B147,'kpler max capa'!$A$1:$Q$263,9,0)),VLOOKUP($B147,'kpler max capa'!$A$1:$Q$263,16,0),0)</f>
        <v>3.0072839999999998</v>
      </c>
      <c r="AX147" s="26">
        <f>IF(ISNUMBER(VLOOKUP($B147,'kpler max capa'!$A$1:$Q$263,10,0)),VLOOKUP($B147,'kpler max capa'!$A$1:$Q$263,17,0),0)</f>
        <v>3.0072839999999998</v>
      </c>
      <c r="AY147" s="24">
        <f>IF(ISNUMBER(VLOOKUP($C147,'pp port max capa'!$A$1:$Q$500,2,0)),VLOOKUP($C147,'pp port max capa'!$A$1:$Q$500,2,0),0)</f>
        <v>3.2341808286451608</v>
      </c>
      <c r="AZ147" s="24">
        <f>IF(ISNUMBER(VLOOKUP($C147,'pp port max capa'!$A$1:$Q$500,3,0)),VLOOKUP($C147,'pp port max capa'!$A$1:$Q$500,3,0),0)</f>
        <v>3.2341808286451608</v>
      </c>
      <c r="BA147" s="24">
        <f>IF(ISNUMBER(VLOOKUP($C147,'pp port max capa'!$A$1:$Q$500,4,0)),VLOOKUP($C147,'pp port max capa'!$A$1:$Q$500,4,0),0)</f>
        <v>3.2341808286451608</v>
      </c>
      <c r="BB147" s="24">
        <f>IF(ISNUMBER(VLOOKUP($C147,'pp port max capa'!$A$1:$Q$500,5,0)),VLOOKUP($C147,'pp port max capa'!$A$1:$Q$500,5,0),0)</f>
        <v>3.2341808286451608</v>
      </c>
      <c r="BC147" s="24">
        <f>IF(ISNUMBER(VLOOKUP($C147,'pp port max capa'!$A$1:$Q$500,6,0)),VLOOKUP($C147,'pp port max capa'!$A$1:$Q$500,6,0),0)</f>
        <v>3.2341808286451608</v>
      </c>
      <c r="BD147" s="24">
        <f>IF(ISNUMBER(VLOOKUP($C147,'pp port max capa'!$A$1:$Q$500,7,0)),VLOOKUP($C147,'pp port max capa'!$A$1:$Q$500,7,0),0)</f>
        <v>3.2341808286451608</v>
      </c>
      <c r="BE147" s="24">
        <f>IF(ISNUMBER(VLOOKUP($C147,'pp port max capa'!$A$1:$Q$500,8,0)),VLOOKUP($C147,'pp port max capa'!$A$1:$Q$500,8,0),0)</f>
        <v>3.2341808286451608</v>
      </c>
      <c r="BF147" s="24">
        <f>IF(ISNUMBER(VLOOKUP($C147,'pp port max capa'!$A$1:$Q$500,9,0)),VLOOKUP($C147,'pp port max capa'!$A$1:$Q$500,9,0),0)</f>
        <v>3.2341808286451608</v>
      </c>
      <c r="BG147" s="24">
        <f>IF(ISNUMBER(VLOOKUP($C147,'pp port max capa'!$A$1:$Q$500,10,0)),VLOOKUP($C147,'pp port max capa'!$A$1:$Q$500,10,0),0)</f>
        <v>3.2341808286451608</v>
      </c>
      <c r="BH147" s="24">
        <f>IF(ISNUMBER(VLOOKUP($C147,'pp port max capa'!$A$1:$Q$500,11,0)),VLOOKUP($C147,'pp port max capa'!$A$1:$Q$500,11,0),0)</f>
        <v>3.2341808286451608</v>
      </c>
      <c r="BI147" s="24">
        <f>IF(ISNUMBER(VLOOKUP($C147,'pp port max capa'!$A$1:$Q$500,12,0)),VLOOKUP($C147,'pp port max capa'!$A$1:$Q$500,12,0),0)</f>
        <v>3.2341808286451608</v>
      </c>
      <c r="BJ147" s="24">
        <f>IF(ISNUMBER(VLOOKUP($C147,'pp port max capa'!$A$1:$Q$500,13,0)),VLOOKUP($C147,'pp port max capa'!$A$1:$Q$500,13,0),0)</f>
        <v>3.2341808286451608</v>
      </c>
      <c r="BK147" s="24">
        <f>IF(ISNUMBER(VLOOKUP($C147,'pp port max capa'!$A$1:$Q$500,14,0)),VLOOKUP($C147,'pp port max capa'!$A$1:$Q$500,14,0),0)</f>
        <v>3.2341808286451608</v>
      </c>
      <c r="BL147" s="24">
        <f>IF(ISNUMBER(VLOOKUP($C147,'pp port max capa'!$A$1:$Q$500,15,0)),VLOOKUP($C147,'pp port max capa'!$A$1:$Q$500,15,0),0)</f>
        <v>3.2341808286451608</v>
      </c>
      <c r="BM147" s="24">
        <f>IF(ISNUMBER(VLOOKUP($C147,'pp port max capa'!$A$1:$Q$500,16,0)),VLOOKUP($C147,'pp port max capa'!$A$1:$Q$500,16,0),0)</f>
        <v>3.2341808286451608</v>
      </c>
      <c r="BN147" s="24">
        <f>IF(ISNUMBER(VLOOKUP($C147,'pp port max capa'!$A$1:$Q$500,17,0)),VLOOKUP($C147,'pp port max capa'!$A$1:$Q$500,17,0),0)</f>
        <v>3.2341808286451608</v>
      </c>
      <c r="BO147" s="22">
        <f>IF(ISNUMBER(VLOOKUP($C147,'stpl port max capa'!$A$1:$Q$500,2,0)),VLOOKUP($C147,'stpl port max capa'!$A$1:$Q$500,2,0),0)</f>
        <v>0</v>
      </c>
      <c r="BP147" s="22">
        <f>IF(ISNUMBER(VLOOKUP($C147,'stpl port max capa'!$A$1:$Q$500,3,0)),VLOOKUP($C147,'stpl port max capa'!$A$1:$Q$500,3,0),0)</f>
        <v>0</v>
      </c>
      <c r="BQ147" s="22">
        <f>IF(ISNUMBER(VLOOKUP($C147,'stpl port max capa'!$A$1:$Q$500,4,0)),VLOOKUP($C147,'stpl port max capa'!$A$1:$Q$500,4,0),0)</f>
        <v>0</v>
      </c>
      <c r="BR147" s="22">
        <f>IF(ISNUMBER(VLOOKUP($C147,'stpl port max capa'!$A$1:$Q$500,5,0)),VLOOKUP($C147,'stpl port max capa'!$A$1:$Q$500,5,0),0)</f>
        <v>0</v>
      </c>
      <c r="BS147" s="22">
        <f>IF(ISNUMBER(VLOOKUP($C147,'stpl port max capa'!$A$1:$Q$500,6,0)),VLOOKUP($C147,'stpl port max capa'!$A$1:$Q$500,6,0),0)</f>
        <v>0</v>
      </c>
      <c r="BT147" s="22">
        <f>IF(ISNUMBER(VLOOKUP($C147,'stpl port max capa'!$A$1:$Q$500,7,0)),VLOOKUP($C147,'stpl port max capa'!$A$1:$Q$500,7,0),0)</f>
        <v>0</v>
      </c>
      <c r="BU147" s="22">
        <f>IF(ISNUMBER(VLOOKUP($C147,'stpl port max capa'!$A$1:$Q$500,8,0)),VLOOKUP($C147,'stpl port max capa'!$A$1:$Q$500,8,0),0)</f>
        <v>0</v>
      </c>
      <c r="BV147" s="22">
        <f>IF(ISNUMBER(VLOOKUP($C147,'stpl port max capa'!$A$1:$Q$500,9,0)),VLOOKUP($C147,'stpl port max capa'!$A$1:$Q$500,9,0),0)</f>
        <v>0</v>
      </c>
      <c r="BW147" s="22">
        <f>IF(ISNUMBER(VLOOKUP($C147,'stpl port max capa'!$A$1:$Q$500,10,0)),VLOOKUP($C147,'stpl port max capa'!$A$1:$Q$500,10,0),0)</f>
        <v>0</v>
      </c>
      <c r="BX147" s="22">
        <f>IF(ISNUMBER(VLOOKUP($C147,'stpl port max capa'!$A$1:$Q$500,11,0)),VLOOKUP($C147,'stpl port max capa'!$A$1:$Q$500,11,0),0)</f>
        <v>0</v>
      </c>
      <c r="BY147" s="22">
        <f>IF(ISNUMBER(VLOOKUP($C147,'stpl port max capa'!$A$1:$Q$500,12,0)),VLOOKUP($C147,'stpl port max capa'!$A$1:$Q$500,12,0),0)</f>
        <v>0</v>
      </c>
      <c r="BZ147" s="22">
        <f>IF(ISNUMBER(VLOOKUP($C147,'stpl port max capa'!$A$1:$Q$500,13,0)),VLOOKUP($C147,'stpl port max capa'!$A$1:$Q$500,13,0),0)</f>
        <v>0</v>
      </c>
      <c r="CA147" s="22">
        <f>IF(ISNUMBER(VLOOKUP($C147,'stpl port max capa'!$A$1:$Q$500,14,0)),VLOOKUP($C147,'stpl port max capa'!$A$1:$Q$500,14,0),0)</f>
        <v>0</v>
      </c>
      <c r="CB147" s="22">
        <f>IF(ISNUMBER(VLOOKUP($C147,'stpl port max capa'!$A$1:$Q$500,15,0)),VLOOKUP($C147,'stpl port max capa'!$A$1:$Q$500,15,0),0)</f>
        <v>0</v>
      </c>
      <c r="CC147" s="22">
        <f>IF(ISNUMBER(VLOOKUP($C147,'stpl port max capa'!$A$1:$Q$500,16,0)),VLOOKUP($C147,'stpl port max capa'!$A$1:$Q$500,16,0),0)</f>
        <v>0</v>
      </c>
      <c r="CD147" s="22">
        <f>IF(ISNUMBER(VLOOKUP($C147,'stpl port max capa'!$A$1:$Q$500,17,0)),VLOOKUP($C147,'stpl port max capa'!$A$1:$Q$500,17,0),0)</f>
        <v>0</v>
      </c>
    </row>
    <row r="148" spans="1:82" customFormat="1">
      <c r="A148">
        <v>149</v>
      </c>
      <c r="B148" t="s">
        <v>444</v>
      </c>
      <c r="C148" t="s">
        <v>445</v>
      </c>
      <c r="D148" s="15" t="s">
        <v>1262</v>
      </c>
      <c r="E148" s="15">
        <f t="shared" si="38"/>
        <v>2</v>
      </c>
      <c r="F148" s="16" t="s">
        <v>2981</v>
      </c>
      <c r="G148" t="s">
        <v>972</v>
      </c>
      <c r="H148" t="s">
        <v>1003</v>
      </c>
      <c r="I148" t="s">
        <v>2944</v>
      </c>
      <c r="J148" t="s">
        <v>446</v>
      </c>
      <c r="K148" s="1">
        <v>36.028845866816901</v>
      </c>
      <c r="L148" s="1">
        <v>120.224252032718</v>
      </c>
      <c r="M148" s="1" t="str">
        <f>VLOOKUP($F148,'[1]capi for highway network'!$D$1:$L$36,3,0)</f>
        <v>capi Shandong</v>
      </c>
      <c r="N148" s="1">
        <f>VLOOKUP($F148,'[1]capi for highway network'!$D$1:$L$36,7,0)</f>
        <v>36.651200000000003</v>
      </c>
      <c r="O148" s="1">
        <f>VLOOKUP($F148,'[1]capi for highway network'!$D$1:$L$36,8,0)</f>
        <v>117.12009500000001</v>
      </c>
      <c r="P148" s="13">
        <f t="shared" si="39"/>
        <v>8.3942124112419343</v>
      </c>
      <c r="Q148" s="13">
        <f t="shared" si="40"/>
        <v>8.3942124112419343</v>
      </c>
      <c r="R148" s="13">
        <f t="shared" si="41"/>
        <v>8.3942124112419343</v>
      </c>
      <c r="S148" s="13">
        <f t="shared" si="42"/>
        <v>8.3942124112419343</v>
      </c>
      <c r="T148" s="13">
        <f t="shared" si="43"/>
        <v>8.3942124112419343</v>
      </c>
      <c r="U148" s="13">
        <f t="shared" si="44"/>
        <v>7.507028</v>
      </c>
      <c r="V148" s="13">
        <f t="shared" si="45"/>
        <v>7.507028</v>
      </c>
      <c r="W148" s="13">
        <f t="shared" si="46"/>
        <v>7.507028</v>
      </c>
      <c r="X148" s="13">
        <f t="shared" si="47"/>
        <v>7.507028</v>
      </c>
      <c r="Y148" s="13">
        <f t="shared" si="48"/>
        <v>7.507028</v>
      </c>
      <c r="Z148" s="13">
        <f t="shared" si="49"/>
        <v>7.507028</v>
      </c>
      <c r="AA148" s="13">
        <f t="shared" si="50"/>
        <v>7.507028</v>
      </c>
      <c r="AB148" s="13">
        <f t="shared" si="51"/>
        <v>7.507028</v>
      </c>
      <c r="AC148" s="13">
        <f t="shared" si="52"/>
        <v>7.507028</v>
      </c>
      <c r="AD148" s="13">
        <f t="shared" si="53"/>
        <v>7.507028</v>
      </c>
      <c r="AE148" s="13">
        <f t="shared" si="54"/>
        <v>7.507028</v>
      </c>
      <c r="AF148">
        <f t="shared" si="37"/>
        <v>1</v>
      </c>
      <c r="AG148" t="s">
        <v>2907</v>
      </c>
      <c r="AH148" t="s">
        <v>2904</v>
      </c>
      <c r="AI148" s="26">
        <f>IF(ISNUMBER(VLOOKUP($B148,'kpler max capa'!$A$1:$Q$263,2,0)),VLOOKUP($B148,'kpler max capa'!$A$1:$Q$263,2,0),0)</f>
        <v>4.9501200000000001</v>
      </c>
      <c r="AJ148" s="26">
        <f>IF(ISNUMBER(VLOOKUP($B148,'kpler max capa'!$A$1:$Q$263,3,0)),VLOOKUP($B148,'kpler max capa'!$A$1:$Q$263,3,0),0)</f>
        <v>4.9501200000000001</v>
      </c>
      <c r="AK148" s="26">
        <f>IF(ISNUMBER(VLOOKUP($B148,'kpler max capa'!$A$1:$Q$263,4,0)),VLOOKUP($B148,'kpler max capa'!$A$1:$Q$263,4,0),0)</f>
        <v>4.9501200000000001</v>
      </c>
      <c r="AL148" s="26">
        <f>IF(ISNUMBER(VLOOKUP($B148,'kpler max capa'!$A$1:$Q$263,5,0)),VLOOKUP($B148,'kpler max capa'!$A$1:$Q$263,5,0),0)</f>
        <v>7.0114679999999998</v>
      </c>
      <c r="AM148" s="26">
        <f>IF(ISNUMBER(VLOOKUP($B148,'kpler max capa'!$A$1:$Q$263,6,0)),VLOOKUP($B148,'kpler max capa'!$A$1:$Q$263,6,0),0)</f>
        <v>7.0114679999999998</v>
      </c>
      <c r="AN148" s="26">
        <f>IF(ISNUMBER(VLOOKUP($B148,'kpler max capa'!$A$1:$Q$263,7,0)),VLOOKUP($B148,'kpler max capa'!$A$1:$Q$263,7,0),0)</f>
        <v>7.507028</v>
      </c>
      <c r="AO148" s="26">
        <f>IF(ISNUMBER(VLOOKUP($B148,'kpler max capa'!$A$1:$Q$263,8,0)),VLOOKUP($B148,'kpler max capa'!$A$1:$Q$263,8,0),0)</f>
        <v>7.507028</v>
      </c>
      <c r="AP148" s="26">
        <f>IF(ISNUMBER(VLOOKUP($B148,'kpler max capa'!$A$1:$Q$263,8,0)),VLOOKUP($B148,'kpler max capa'!$A$1:$Q$263,9,0),0)</f>
        <v>7.507028</v>
      </c>
      <c r="AQ148" s="26">
        <f>IF(ISNUMBER(VLOOKUP($B148,'kpler max capa'!$A$1:$Q$263,8,0)),VLOOKUP($B148,'kpler max capa'!$A$1:$Q$263,10,0),0)</f>
        <v>7.507028</v>
      </c>
      <c r="AR148" s="26">
        <f>IF(ISNUMBER(VLOOKUP($B148,'kpler max capa'!$A$1:$Q$263,8,0)),VLOOKUP($B148,'kpler max capa'!$A$1:$Q$263,11,0),0)</f>
        <v>7.507028</v>
      </c>
      <c r="AS148" s="26">
        <f>IF(ISNUMBER(VLOOKUP($B148,'kpler max capa'!$A$1:$Q$263,9,0)),VLOOKUP($B148,'kpler max capa'!$A$1:$Q$263,12,0),0)</f>
        <v>7.507028</v>
      </c>
      <c r="AT148" s="26">
        <f>IF(ISNUMBER(VLOOKUP($B148,'kpler max capa'!$A$1:$Q$263,9,0)),VLOOKUP($B148,'kpler max capa'!$A$1:$Q$263,13,0),0)</f>
        <v>7.507028</v>
      </c>
      <c r="AU148" s="26">
        <f>IF(ISNUMBER(VLOOKUP($B148,'kpler max capa'!$A$1:$Q$263,9,0)),VLOOKUP($B148,'kpler max capa'!$A$1:$Q$263,14,0),0)</f>
        <v>7.507028</v>
      </c>
      <c r="AV148" s="26">
        <f>IF(ISNUMBER(VLOOKUP($B148,'kpler max capa'!$A$1:$Q$263,9,0)),VLOOKUP($B148,'kpler max capa'!$A$1:$Q$263,15,0),0)</f>
        <v>7.507028</v>
      </c>
      <c r="AW148" s="26">
        <f>IF(ISNUMBER(VLOOKUP($B148,'kpler max capa'!$A$1:$Q$263,9,0)),VLOOKUP($B148,'kpler max capa'!$A$1:$Q$263,16,0),0)</f>
        <v>7.507028</v>
      </c>
      <c r="AX148" s="26">
        <f>IF(ISNUMBER(VLOOKUP($B148,'kpler max capa'!$A$1:$Q$263,10,0)),VLOOKUP($B148,'kpler max capa'!$A$1:$Q$263,17,0),0)</f>
        <v>7.507028</v>
      </c>
      <c r="AY148" s="24">
        <f>IF(ISNUMBER(VLOOKUP($C148,'pp port max capa'!$A$1:$Q$500,2,0)),VLOOKUP($C148,'pp port max capa'!$A$1:$Q$500,2,0),0)</f>
        <v>8.3942124112419343</v>
      </c>
      <c r="AZ148" s="24">
        <f>IF(ISNUMBER(VLOOKUP($C148,'pp port max capa'!$A$1:$Q$500,3,0)),VLOOKUP($C148,'pp port max capa'!$A$1:$Q$500,3,0),0)</f>
        <v>8.3942124112419343</v>
      </c>
      <c r="BA148" s="24">
        <f>IF(ISNUMBER(VLOOKUP($C148,'pp port max capa'!$A$1:$Q$500,4,0)),VLOOKUP($C148,'pp port max capa'!$A$1:$Q$500,4,0),0)</f>
        <v>8.3942124112419343</v>
      </c>
      <c r="BB148" s="24">
        <f>IF(ISNUMBER(VLOOKUP($C148,'pp port max capa'!$A$1:$Q$500,5,0)),VLOOKUP($C148,'pp port max capa'!$A$1:$Q$500,5,0),0)</f>
        <v>8.3942124112419343</v>
      </c>
      <c r="BC148" s="24">
        <f>IF(ISNUMBER(VLOOKUP($C148,'pp port max capa'!$A$1:$Q$500,6,0)),VLOOKUP($C148,'pp port max capa'!$A$1:$Q$500,6,0),0)</f>
        <v>8.3942124112419343</v>
      </c>
      <c r="BD148" s="24">
        <f>IF(ISNUMBER(VLOOKUP($C148,'pp port max capa'!$A$1:$Q$500,7,0)),VLOOKUP($C148,'pp port max capa'!$A$1:$Q$500,7,0),0)</f>
        <v>5.729688433096773</v>
      </c>
      <c r="BE148" s="24">
        <f>IF(ISNUMBER(VLOOKUP($C148,'pp port max capa'!$A$1:$Q$500,8,0)),VLOOKUP($C148,'pp port max capa'!$A$1:$Q$500,8,0),0)</f>
        <v>5.729688433096773</v>
      </c>
      <c r="BF148" s="24">
        <f>IF(ISNUMBER(VLOOKUP($C148,'pp port max capa'!$A$1:$Q$500,9,0)),VLOOKUP($C148,'pp port max capa'!$A$1:$Q$500,9,0),0)</f>
        <v>5.729688433096773</v>
      </c>
      <c r="BG148" s="24">
        <f>IF(ISNUMBER(VLOOKUP($C148,'pp port max capa'!$A$1:$Q$500,10,0)),VLOOKUP($C148,'pp port max capa'!$A$1:$Q$500,10,0),0)</f>
        <v>5.729688433096773</v>
      </c>
      <c r="BH148" s="24">
        <f>IF(ISNUMBER(VLOOKUP($C148,'pp port max capa'!$A$1:$Q$500,11,0)),VLOOKUP($C148,'pp port max capa'!$A$1:$Q$500,11,0),0)</f>
        <v>5.729688433096773</v>
      </c>
      <c r="BI148" s="24">
        <f>IF(ISNUMBER(VLOOKUP($C148,'pp port max capa'!$A$1:$Q$500,12,0)),VLOOKUP($C148,'pp port max capa'!$A$1:$Q$500,12,0),0)</f>
        <v>5.729688433096773</v>
      </c>
      <c r="BJ148" s="24">
        <f>IF(ISNUMBER(VLOOKUP($C148,'pp port max capa'!$A$1:$Q$500,13,0)),VLOOKUP($C148,'pp port max capa'!$A$1:$Q$500,13,0),0)</f>
        <v>5.729688433096773</v>
      </c>
      <c r="BK148" s="24">
        <f>IF(ISNUMBER(VLOOKUP($C148,'pp port max capa'!$A$1:$Q$500,14,0)),VLOOKUP($C148,'pp port max capa'!$A$1:$Q$500,14,0),0)</f>
        <v>5.729688433096773</v>
      </c>
      <c r="BL148" s="24">
        <f>IF(ISNUMBER(VLOOKUP($C148,'pp port max capa'!$A$1:$Q$500,15,0)),VLOOKUP($C148,'pp port max capa'!$A$1:$Q$500,15,0),0)</f>
        <v>5.729688433096773</v>
      </c>
      <c r="BM148" s="24">
        <f>IF(ISNUMBER(VLOOKUP($C148,'pp port max capa'!$A$1:$Q$500,16,0)),VLOOKUP($C148,'pp port max capa'!$A$1:$Q$500,16,0),0)</f>
        <v>5.729688433096773</v>
      </c>
      <c r="BN148" s="24">
        <f>IF(ISNUMBER(VLOOKUP($C148,'pp port max capa'!$A$1:$Q$500,17,0)),VLOOKUP($C148,'pp port max capa'!$A$1:$Q$500,17,0),0)</f>
        <v>5.729688433096773</v>
      </c>
      <c r="BO148" s="22">
        <f>IF(ISNUMBER(VLOOKUP($C148,'stpl port max capa'!$A$1:$Q$500,2,0)),VLOOKUP($C148,'stpl port max capa'!$A$1:$Q$500,2,0),0)</f>
        <v>0</v>
      </c>
      <c r="BP148" s="22">
        <f>IF(ISNUMBER(VLOOKUP($C148,'stpl port max capa'!$A$1:$Q$500,3,0)),VLOOKUP($C148,'stpl port max capa'!$A$1:$Q$500,3,0),0)</f>
        <v>0</v>
      </c>
      <c r="BQ148" s="22">
        <f>IF(ISNUMBER(VLOOKUP($C148,'stpl port max capa'!$A$1:$Q$500,4,0)),VLOOKUP($C148,'stpl port max capa'!$A$1:$Q$500,4,0),0)</f>
        <v>0</v>
      </c>
      <c r="BR148" s="22">
        <f>IF(ISNUMBER(VLOOKUP($C148,'stpl port max capa'!$A$1:$Q$500,5,0)),VLOOKUP($C148,'stpl port max capa'!$A$1:$Q$500,5,0),0)</f>
        <v>0</v>
      </c>
      <c r="BS148" s="22">
        <f>IF(ISNUMBER(VLOOKUP($C148,'stpl port max capa'!$A$1:$Q$500,6,0)),VLOOKUP($C148,'stpl port max capa'!$A$1:$Q$500,6,0),0)</f>
        <v>0</v>
      </c>
      <c r="BT148" s="22">
        <f>IF(ISNUMBER(VLOOKUP($C148,'stpl port max capa'!$A$1:$Q$500,7,0)),VLOOKUP($C148,'stpl port max capa'!$A$1:$Q$500,7,0),0)</f>
        <v>0</v>
      </c>
      <c r="BU148" s="22">
        <f>IF(ISNUMBER(VLOOKUP($C148,'stpl port max capa'!$A$1:$Q$500,8,0)),VLOOKUP($C148,'stpl port max capa'!$A$1:$Q$500,8,0),0)</f>
        <v>0</v>
      </c>
      <c r="BV148" s="22">
        <f>IF(ISNUMBER(VLOOKUP($C148,'stpl port max capa'!$A$1:$Q$500,9,0)),VLOOKUP($C148,'stpl port max capa'!$A$1:$Q$500,9,0),0)</f>
        <v>0</v>
      </c>
      <c r="BW148" s="22">
        <f>IF(ISNUMBER(VLOOKUP($C148,'stpl port max capa'!$A$1:$Q$500,10,0)),VLOOKUP($C148,'stpl port max capa'!$A$1:$Q$500,10,0),0)</f>
        <v>0</v>
      </c>
      <c r="BX148" s="22">
        <f>IF(ISNUMBER(VLOOKUP($C148,'stpl port max capa'!$A$1:$Q$500,11,0)),VLOOKUP($C148,'stpl port max capa'!$A$1:$Q$500,11,0),0)</f>
        <v>0</v>
      </c>
      <c r="BY148" s="22">
        <f>IF(ISNUMBER(VLOOKUP($C148,'stpl port max capa'!$A$1:$Q$500,12,0)),VLOOKUP($C148,'stpl port max capa'!$A$1:$Q$500,12,0),0)</f>
        <v>0</v>
      </c>
      <c r="BZ148" s="22">
        <f>IF(ISNUMBER(VLOOKUP($C148,'stpl port max capa'!$A$1:$Q$500,13,0)),VLOOKUP($C148,'stpl port max capa'!$A$1:$Q$500,13,0),0)</f>
        <v>0</v>
      </c>
      <c r="CA148" s="22">
        <f>IF(ISNUMBER(VLOOKUP($C148,'stpl port max capa'!$A$1:$Q$500,14,0)),VLOOKUP($C148,'stpl port max capa'!$A$1:$Q$500,14,0),0)</f>
        <v>0</v>
      </c>
      <c r="CB148" s="22">
        <f>IF(ISNUMBER(VLOOKUP($C148,'stpl port max capa'!$A$1:$Q$500,15,0)),VLOOKUP($C148,'stpl port max capa'!$A$1:$Q$500,15,0),0)</f>
        <v>0</v>
      </c>
      <c r="CC148" s="22">
        <f>IF(ISNUMBER(VLOOKUP($C148,'stpl port max capa'!$A$1:$Q$500,16,0)),VLOOKUP($C148,'stpl port max capa'!$A$1:$Q$500,16,0),0)</f>
        <v>0</v>
      </c>
      <c r="CD148" s="22">
        <f>IF(ISNUMBER(VLOOKUP($C148,'stpl port max capa'!$A$1:$Q$500,17,0)),VLOOKUP($C148,'stpl port max capa'!$A$1:$Q$500,17,0),0)</f>
        <v>0</v>
      </c>
    </row>
    <row r="149" spans="1:82" customFormat="1">
      <c r="A149">
        <v>150</v>
      </c>
      <c r="B149" t="s">
        <v>447</v>
      </c>
      <c r="C149" t="s">
        <v>448</v>
      </c>
      <c r="D149" s="15"/>
      <c r="E149" s="15">
        <f t="shared" si="38"/>
        <v>0</v>
      </c>
      <c r="F149" s="16" t="s">
        <v>2981</v>
      </c>
      <c r="G149" t="s">
        <v>972</v>
      </c>
      <c r="H149" t="s">
        <v>1004</v>
      </c>
      <c r="I149" t="e">
        <v>#N/A</v>
      </c>
      <c r="J149" t="s">
        <v>449</v>
      </c>
      <c r="K149" s="1">
        <v>36.099153419414201</v>
      </c>
      <c r="L149" s="1">
        <v>120.32742240873</v>
      </c>
      <c r="M149" s="1" t="str">
        <f>VLOOKUP($F149,'[1]capi for highway network'!$D$1:$L$36,3,0)</f>
        <v>capi Shandong</v>
      </c>
      <c r="N149" s="1">
        <f>VLOOKUP($F149,'[1]capi for highway network'!$D$1:$L$36,7,0)</f>
        <v>36.651200000000003</v>
      </c>
      <c r="O149" s="1">
        <f>VLOOKUP($F149,'[1]capi for highway network'!$D$1:$L$36,8,0)</f>
        <v>117.12009500000001</v>
      </c>
      <c r="P149" s="13">
        <f t="shared" si="39"/>
        <v>0.56209200000000004</v>
      </c>
      <c r="Q149" s="13">
        <f t="shared" si="40"/>
        <v>0.56209200000000004</v>
      </c>
      <c r="R149" s="13">
        <f t="shared" si="41"/>
        <v>0.56209200000000004</v>
      </c>
      <c r="S149" s="13">
        <f t="shared" si="42"/>
        <v>0.95244799999999996</v>
      </c>
      <c r="T149" s="13">
        <f t="shared" si="43"/>
        <v>1.01024</v>
      </c>
      <c r="U149" s="13">
        <f t="shared" si="44"/>
        <v>1.7085239999999999</v>
      </c>
      <c r="V149" s="13">
        <f t="shared" si="45"/>
        <v>1.7085239999999999</v>
      </c>
      <c r="W149" s="13">
        <f t="shared" si="46"/>
        <v>1.7085239999999999</v>
      </c>
      <c r="X149" s="13">
        <f t="shared" si="47"/>
        <v>1.7085239999999999</v>
      </c>
      <c r="Y149" s="13">
        <f t="shared" si="48"/>
        <v>1.7085239999999999</v>
      </c>
      <c r="Z149" s="13">
        <f t="shared" si="49"/>
        <v>1.7085239999999999</v>
      </c>
      <c r="AA149" s="13">
        <f t="shared" si="50"/>
        <v>1.7085239999999999</v>
      </c>
      <c r="AB149" s="13">
        <f t="shared" si="51"/>
        <v>1.7085239999999999</v>
      </c>
      <c r="AC149" s="13">
        <f t="shared" si="52"/>
        <v>1.7085239999999999</v>
      </c>
      <c r="AD149" s="13">
        <f t="shared" si="53"/>
        <v>1.7085239999999999</v>
      </c>
      <c r="AE149" s="13">
        <f t="shared" si="54"/>
        <v>1.7085239999999999</v>
      </c>
      <c r="AF149">
        <f t="shared" si="37"/>
        <v>1</v>
      </c>
      <c r="AG149" t="s">
        <v>2907</v>
      </c>
      <c r="AH149" t="s">
        <v>2904</v>
      </c>
      <c r="AI149" s="26">
        <f>IF(ISNUMBER(VLOOKUP($B149,'kpler max capa'!$A$1:$Q$263,2,0)),VLOOKUP($B149,'kpler max capa'!$A$1:$Q$263,2,0),0)</f>
        <v>0.56209200000000004</v>
      </c>
      <c r="AJ149" s="26">
        <f>IF(ISNUMBER(VLOOKUP($B149,'kpler max capa'!$A$1:$Q$263,3,0)),VLOOKUP($B149,'kpler max capa'!$A$1:$Q$263,3,0),0)</f>
        <v>0.56209200000000004</v>
      </c>
      <c r="AK149" s="26">
        <f>IF(ISNUMBER(VLOOKUP($B149,'kpler max capa'!$A$1:$Q$263,4,0)),VLOOKUP($B149,'kpler max capa'!$A$1:$Q$263,4,0),0)</f>
        <v>0.56209200000000004</v>
      </c>
      <c r="AL149" s="26">
        <f>IF(ISNUMBER(VLOOKUP($B149,'kpler max capa'!$A$1:$Q$263,5,0)),VLOOKUP($B149,'kpler max capa'!$A$1:$Q$263,5,0),0)</f>
        <v>0.95244799999999996</v>
      </c>
      <c r="AM149" s="26">
        <f>IF(ISNUMBER(VLOOKUP($B149,'kpler max capa'!$A$1:$Q$263,6,0)),VLOOKUP($B149,'kpler max capa'!$A$1:$Q$263,6,0),0)</f>
        <v>1.01024</v>
      </c>
      <c r="AN149" s="26">
        <f>IF(ISNUMBER(VLOOKUP($B149,'kpler max capa'!$A$1:$Q$263,7,0)),VLOOKUP($B149,'kpler max capa'!$A$1:$Q$263,7,0),0)</f>
        <v>1.7085239999999999</v>
      </c>
      <c r="AO149" s="26">
        <f>IF(ISNUMBER(VLOOKUP($B149,'kpler max capa'!$A$1:$Q$263,8,0)),VLOOKUP($B149,'kpler max capa'!$A$1:$Q$263,8,0),0)</f>
        <v>1.7085239999999999</v>
      </c>
      <c r="AP149" s="26">
        <f>IF(ISNUMBER(VLOOKUP($B149,'kpler max capa'!$A$1:$Q$263,8,0)),VLOOKUP($B149,'kpler max capa'!$A$1:$Q$263,9,0),0)</f>
        <v>1.7085239999999999</v>
      </c>
      <c r="AQ149" s="26">
        <f>IF(ISNUMBER(VLOOKUP($B149,'kpler max capa'!$A$1:$Q$263,8,0)),VLOOKUP($B149,'kpler max capa'!$A$1:$Q$263,10,0),0)</f>
        <v>1.7085239999999999</v>
      </c>
      <c r="AR149" s="26">
        <f>IF(ISNUMBER(VLOOKUP($B149,'kpler max capa'!$A$1:$Q$263,8,0)),VLOOKUP($B149,'kpler max capa'!$A$1:$Q$263,11,0),0)</f>
        <v>1.7085239999999999</v>
      </c>
      <c r="AS149" s="26">
        <f>IF(ISNUMBER(VLOOKUP($B149,'kpler max capa'!$A$1:$Q$263,9,0)),VLOOKUP($B149,'kpler max capa'!$A$1:$Q$263,12,0),0)</f>
        <v>1.7085239999999999</v>
      </c>
      <c r="AT149" s="26">
        <f>IF(ISNUMBER(VLOOKUP($B149,'kpler max capa'!$A$1:$Q$263,9,0)),VLOOKUP($B149,'kpler max capa'!$A$1:$Q$263,13,0),0)</f>
        <v>1.7085239999999999</v>
      </c>
      <c r="AU149" s="26">
        <f>IF(ISNUMBER(VLOOKUP($B149,'kpler max capa'!$A$1:$Q$263,9,0)),VLOOKUP($B149,'kpler max capa'!$A$1:$Q$263,14,0),0)</f>
        <v>1.7085239999999999</v>
      </c>
      <c r="AV149" s="26">
        <f>IF(ISNUMBER(VLOOKUP($B149,'kpler max capa'!$A$1:$Q$263,9,0)),VLOOKUP($B149,'kpler max capa'!$A$1:$Q$263,15,0),0)</f>
        <v>1.7085239999999999</v>
      </c>
      <c r="AW149" s="26">
        <f>IF(ISNUMBER(VLOOKUP($B149,'kpler max capa'!$A$1:$Q$263,9,0)),VLOOKUP($B149,'kpler max capa'!$A$1:$Q$263,16,0),0)</f>
        <v>1.7085239999999999</v>
      </c>
      <c r="AX149" s="26">
        <f>IF(ISNUMBER(VLOOKUP($B149,'kpler max capa'!$A$1:$Q$263,10,0)),VLOOKUP($B149,'kpler max capa'!$A$1:$Q$263,17,0),0)</f>
        <v>1.7085239999999999</v>
      </c>
      <c r="AY149" s="24">
        <f>IF(ISNUMBER(VLOOKUP($C149,'pp port max capa'!$A$1:$Q$500,2,0)),VLOOKUP($C149,'pp port max capa'!$A$1:$Q$500,2,0),0)</f>
        <v>0</v>
      </c>
      <c r="AZ149" s="24">
        <f>IF(ISNUMBER(VLOOKUP($C149,'pp port max capa'!$A$1:$Q$500,3,0)),VLOOKUP($C149,'pp port max capa'!$A$1:$Q$500,3,0),0)</f>
        <v>0</v>
      </c>
      <c r="BA149" s="24">
        <f>IF(ISNUMBER(VLOOKUP($C149,'pp port max capa'!$A$1:$Q$500,4,0)),VLOOKUP($C149,'pp port max capa'!$A$1:$Q$500,4,0),0)</f>
        <v>0</v>
      </c>
      <c r="BB149" s="24">
        <f>IF(ISNUMBER(VLOOKUP($C149,'pp port max capa'!$A$1:$Q$500,5,0)),VLOOKUP($C149,'pp port max capa'!$A$1:$Q$500,5,0),0)</f>
        <v>0</v>
      </c>
      <c r="BC149" s="24">
        <f>IF(ISNUMBER(VLOOKUP($C149,'pp port max capa'!$A$1:$Q$500,6,0)),VLOOKUP($C149,'pp port max capa'!$A$1:$Q$500,6,0),0)</f>
        <v>0</v>
      </c>
      <c r="BD149" s="24">
        <f>IF(ISNUMBER(VLOOKUP($C149,'pp port max capa'!$A$1:$Q$500,7,0)),VLOOKUP($C149,'pp port max capa'!$A$1:$Q$500,7,0),0)</f>
        <v>0</v>
      </c>
      <c r="BE149" s="24">
        <f>IF(ISNUMBER(VLOOKUP($C149,'pp port max capa'!$A$1:$Q$500,8,0)),VLOOKUP($C149,'pp port max capa'!$A$1:$Q$500,8,0),0)</f>
        <v>0</v>
      </c>
      <c r="BF149" s="24">
        <f>IF(ISNUMBER(VLOOKUP($C149,'pp port max capa'!$A$1:$Q$500,9,0)),VLOOKUP($C149,'pp port max capa'!$A$1:$Q$500,9,0),0)</f>
        <v>0</v>
      </c>
      <c r="BG149" s="24">
        <f>IF(ISNUMBER(VLOOKUP($C149,'pp port max capa'!$A$1:$Q$500,10,0)),VLOOKUP($C149,'pp port max capa'!$A$1:$Q$500,10,0),0)</f>
        <v>0</v>
      </c>
      <c r="BH149" s="24">
        <f>IF(ISNUMBER(VLOOKUP($C149,'pp port max capa'!$A$1:$Q$500,11,0)),VLOOKUP($C149,'pp port max capa'!$A$1:$Q$500,11,0),0)</f>
        <v>0</v>
      </c>
      <c r="BI149" s="24">
        <f>IF(ISNUMBER(VLOOKUP($C149,'pp port max capa'!$A$1:$Q$500,12,0)),VLOOKUP($C149,'pp port max capa'!$A$1:$Q$500,12,0),0)</f>
        <v>0</v>
      </c>
      <c r="BJ149" s="24">
        <f>IF(ISNUMBER(VLOOKUP($C149,'pp port max capa'!$A$1:$Q$500,13,0)),VLOOKUP($C149,'pp port max capa'!$A$1:$Q$500,13,0),0)</f>
        <v>0</v>
      </c>
      <c r="BK149" s="24">
        <f>IF(ISNUMBER(VLOOKUP($C149,'pp port max capa'!$A$1:$Q$500,14,0)),VLOOKUP($C149,'pp port max capa'!$A$1:$Q$500,14,0),0)</f>
        <v>0</v>
      </c>
      <c r="BL149" s="24">
        <f>IF(ISNUMBER(VLOOKUP($C149,'pp port max capa'!$A$1:$Q$500,15,0)),VLOOKUP($C149,'pp port max capa'!$A$1:$Q$500,15,0),0)</f>
        <v>0</v>
      </c>
      <c r="BM149" s="24">
        <f>IF(ISNUMBER(VLOOKUP($C149,'pp port max capa'!$A$1:$Q$500,16,0)),VLOOKUP($C149,'pp port max capa'!$A$1:$Q$500,16,0),0)</f>
        <v>0</v>
      </c>
      <c r="BN149" s="24">
        <f>IF(ISNUMBER(VLOOKUP($C149,'pp port max capa'!$A$1:$Q$500,17,0)),VLOOKUP($C149,'pp port max capa'!$A$1:$Q$500,17,0),0)</f>
        <v>0</v>
      </c>
      <c r="BO149" s="22">
        <f>IF(ISNUMBER(VLOOKUP($C149,'stpl port max capa'!$A$1:$Q$500,2,0)),VLOOKUP($C149,'stpl port max capa'!$A$1:$Q$500,2,0),0)</f>
        <v>0</v>
      </c>
      <c r="BP149" s="22">
        <f>IF(ISNUMBER(VLOOKUP($C149,'stpl port max capa'!$A$1:$Q$500,3,0)),VLOOKUP($C149,'stpl port max capa'!$A$1:$Q$500,3,0),0)</f>
        <v>0</v>
      </c>
      <c r="BQ149" s="22">
        <f>IF(ISNUMBER(VLOOKUP($C149,'stpl port max capa'!$A$1:$Q$500,4,0)),VLOOKUP($C149,'stpl port max capa'!$A$1:$Q$500,4,0),0)</f>
        <v>0</v>
      </c>
      <c r="BR149" s="22">
        <f>IF(ISNUMBER(VLOOKUP($C149,'stpl port max capa'!$A$1:$Q$500,5,0)),VLOOKUP($C149,'stpl port max capa'!$A$1:$Q$500,5,0),0)</f>
        <v>0</v>
      </c>
      <c r="BS149" s="22">
        <f>IF(ISNUMBER(VLOOKUP($C149,'stpl port max capa'!$A$1:$Q$500,6,0)),VLOOKUP($C149,'stpl port max capa'!$A$1:$Q$500,6,0),0)</f>
        <v>0</v>
      </c>
      <c r="BT149" s="22">
        <f>IF(ISNUMBER(VLOOKUP($C149,'stpl port max capa'!$A$1:$Q$500,7,0)),VLOOKUP($C149,'stpl port max capa'!$A$1:$Q$500,7,0),0)</f>
        <v>0</v>
      </c>
      <c r="BU149" s="22">
        <f>IF(ISNUMBER(VLOOKUP($C149,'stpl port max capa'!$A$1:$Q$500,8,0)),VLOOKUP($C149,'stpl port max capa'!$A$1:$Q$500,8,0),0)</f>
        <v>0</v>
      </c>
      <c r="BV149" s="22">
        <f>IF(ISNUMBER(VLOOKUP($C149,'stpl port max capa'!$A$1:$Q$500,9,0)),VLOOKUP($C149,'stpl port max capa'!$A$1:$Q$500,9,0),0)</f>
        <v>0</v>
      </c>
      <c r="BW149" s="22">
        <f>IF(ISNUMBER(VLOOKUP($C149,'stpl port max capa'!$A$1:$Q$500,10,0)),VLOOKUP($C149,'stpl port max capa'!$A$1:$Q$500,10,0),0)</f>
        <v>0</v>
      </c>
      <c r="BX149" s="22">
        <f>IF(ISNUMBER(VLOOKUP($C149,'stpl port max capa'!$A$1:$Q$500,11,0)),VLOOKUP($C149,'stpl port max capa'!$A$1:$Q$500,11,0),0)</f>
        <v>0</v>
      </c>
      <c r="BY149" s="22">
        <f>IF(ISNUMBER(VLOOKUP($C149,'stpl port max capa'!$A$1:$Q$500,12,0)),VLOOKUP($C149,'stpl port max capa'!$A$1:$Q$500,12,0),0)</f>
        <v>0</v>
      </c>
      <c r="BZ149" s="22">
        <f>IF(ISNUMBER(VLOOKUP($C149,'stpl port max capa'!$A$1:$Q$500,13,0)),VLOOKUP($C149,'stpl port max capa'!$A$1:$Q$500,13,0),0)</f>
        <v>0</v>
      </c>
      <c r="CA149" s="22">
        <f>IF(ISNUMBER(VLOOKUP($C149,'stpl port max capa'!$A$1:$Q$500,14,0)),VLOOKUP($C149,'stpl port max capa'!$A$1:$Q$500,14,0),0)</f>
        <v>0</v>
      </c>
      <c r="CB149" s="22">
        <f>IF(ISNUMBER(VLOOKUP($C149,'stpl port max capa'!$A$1:$Q$500,15,0)),VLOOKUP($C149,'stpl port max capa'!$A$1:$Q$500,15,0),0)</f>
        <v>0</v>
      </c>
      <c r="CC149" s="22">
        <f>IF(ISNUMBER(VLOOKUP($C149,'stpl port max capa'!$A$1:$Q$500,16,0)),VLOOKUP($C149,'stpl port max capa'!$A$1:$Q$500,16,0),0)</f>
        <v>0</v>
      </c>
      <c r="CD149" s="22">
        <f>IF(ISNUMBER(VLOOKUP($C149,'stpl port max capa'!$A$1:$Q$500,17,0)),VLOOKUP($C149,'stpl port max capa'!$A$1:$Q$500,17,0),0)</f>
        <v>0</v>
      </c>
    </row>
    <row r="150" spans="1:82" customFormat="1">
      <c r="A150">
        <v>151</v>
      </c>
      <c r="B150" t="s">
        <v>450</v>
      </c>
      <c r="C150" t="s">
        <v>451</v>
      </c>
      <c r="D150" s="15" t="s">
        <v>1263</v>
      </c>
      <c r="E150" s="15">
        <f t="shared" si="38"/>
        <v>1</v>
      </c>
      <c r="F150" s="16" t="s">
        <v>2976</v>
      </c>
      <c r="G150" t="s">
        <v>972</v>
      </c>
      <c r="H150" t="s">
        <v>1005</v>
      </c>
      <c r="I150" t="s">
        <v>2943</v>
      </c>
      <c r="J150" t="s">
        <v>452</v>
      </c>
      <c r="K150" s="1">
        <v>39.937360748256303</v>
      </c>
      <c r="L150" s="1">
        <v>119.67684641575001</v>
      </c>
      <c r="M150" s="1" t="str">
        <f>VLOOKUP($F150,'[1]capi for highway network'!$D$1:$L$36,3,0)</f>
        <v>capi Hebei</v>
      </c>
      <c r="N150" s="1">
        <f>VLOOKUP($F150,'[1]capi for highway network'!$D$1:$L$36,7,0)</f>
        <v>38.042805000000001</v>
      </c>
      <c r="O150" s="1">
        <f>VLOOKUP($F150,'[1]capi for highway network'!$D$1:$L$36,8,0)</f>
        <v>114.514893</v>
      </c>
      <c r="P150" s="13">
        <f t="shared" si="39"/>
        <v>105.753668</v>
      </c>
      <c r="Q150" s="13">
        <f t="shared" si="40"/>
        <v>105.753668</v>
      </c>
      <c r="R150" s="13">
        <f t="shared" si="41"/>
        <v>105.753668</v>
      </c>
      <c r="S150" s="13">
        <f t="shared" si="42"/>
        <v>115.954624</v>
      </c>
      <c r="T150" s="13">
        <f t="shared" si="43"/>
        <v>119.86125199999999</v>
      </c>
      <c r="U150" s="13">
        <f t="shared" si="44"/>
        <v>127.372528</v>
      </c>
      <c r="V150" s="13">
        <f t="shared" si="45"/>
        <v>127.372528</v>
      </c>
      <c r="W150" s="13">
        <f t="shared" si="46"/>
        <v>127.372528</v>
      </c>
      <c r="X150" s="13">
        <f t="shared" si="47"/>
        <v>127.372528</v>
      </c>
      <c r="Y150" s="13">
        <f t="shared" si="48"/>
        <v>127.372528</v>
      </c>
      <c r="Z150" s="13">
        <f t="shared" si="49"/>
        <v>127.372528</v>
      </c>
      <c r="AA150" s="13">
        <f t="shared" si="50"/>
        <v>127.372528</v>
      </c>
      <c r="AB150" s="13">
        <f t="shared" si="51"/>
        <v>127.372528</v>
      </c>
      <c r="AC150" s="13">
        <f t="shared" si="52"/>
        <v>127.372528</v>
      </c>
      <c r="AD150" s="13">
        <f t="shared" si="53"/>
        <v>127.372528</v>
      </c>
      <c r="AE150" s="13">
        <f t="shared" si="54"/>
        <v>127.372528</v>
      </c>
      <c r="AF150">
        <f t="shared" si="37"/>
        <v>1</v>
      </c>
      <c r="AG150" t="s">
        <v>2908</v>
      </c>
      <c r="AH150" t="s">
        <v>2904</v>
      </c>
      <c r="AI150" s="26">
        <f>IF(ISNUMBER(VLOOKUP($B150,'kpler max capa'!$A$1:$Q$263,2,0)),VLOOKUP($B150,'kpler max capa'!$A$1:$Q$263,2,0),0)</f>
        <v>105.753668</v>
      </c>
      <c r="AJ150" s="26">
        <f>IF(ISNUMBER(VLOOKUP($B150,'kpler max capa'!$A$1:$Q$263,3,0)),VLOOKUP($B150,'kpler max capa'!$A$1:$Q$263,3,0),0)</f>
        <v>105.753668</v>
      </c>
      <c r="AK150" s="26">
        <f>IF(ISNUMBER(VLOOKUP($B150,'kpler max capa'!$A$1:$Q$263,4,0)),VLOOKUP($B150,'kpler max capa'!$A$1:$Q$263,4,0),0)</f>
        <v>105.753668</v>
      </c>
      <c r="AL150" s="26">
        <f>IF(ISNUMBER(VLOOKUP($B150,'kpler max capa'!$A$1:$Q$263,5,0)),VLOOKUP($B150,'kpler max capa'!$A$1:$Q$263,5,0),0)</f>
        <v>115.954624</v>
      </c>
      <c r="AM150" s="26">
        <f>IF(ISNUMBER(VLOOKUP($B150,'kpler max capa'!$A$1:$Q$263,6,0)),VLOOKUP($B150,'kpler max capa'!$A$1:$Q$263,6,0),0)</f>
        <v>119.86125199999999</v>
      </c>
      <c r="AN150" s="26">
        <f>IF(ISNUMBER(VLOOKUP($B150,'kpler max capa'!$A$1:$Q$263,7,0)),VLOOKUP($B150,'kpler max capa'!$A$1:$Q$263,7,0),0)</f>
        <v>127.372528</v>
      </c>
      <c r="AO150" s="26">
        <f>IF(ISNUMBER(VLOOKUP($B150,'kpler max capa'!$A$1:$Q$263,8,0)),VLOOKUP($B150,'kpler max capa'!$A$1:$Q$263,8,0),0)</f>
        <v>127.372528</v>
      </c>
      <c r="AP150" s="26">
        <f>IF(ISNUMBER(VLOOKUP($B150,'kpler max capa'!$A$1:$Q$263,8,0)),VLOOKUP($B150,'kpler max capa'!$A$1:$Q$263,9,0),0)</f>
        <v>127.372528</v>
      </c>
      <c r="AQ150" s="26">
        <f>IF(ISNUMBER(VLOOKUP($B150,'kpler max capa'!$A$1:$Q$263,8,0)),VLOOKUP($B150,'kpler max capa'!$A$1:$Q$263,10,0),0)</f>
        <v>127.372528</v>
      </c>
      <c r="AR150" s="26">
        <f>IF(ISNUMBER(VLOOKUP($B150,'kpler max capa'!$A$1:$Q$263,8,0)),VLOOKUP($B150,'kpler max capa'!$A$1:$Q$263,11,0),0)</f>
        <v>127.372528</v>
      </c>
      <c r="AS150" s="26">
        <f>IF(ISNUMBER(VLOOKUP($B150,'kpler max capa'!$A$1:$Q$263,9,0)),VLOOKUP($B150,'kpler max capa'!$A$1:$Q$263,12,0),0)</f>
        <v>127.372528</v>
      </c>
      <c r="AT150" s="26">
        <f>IF(ISNUMBER(VLOOKUP($B150,'kpler max capa'!$A$1:$Q$263,9,0)),VLOOKUP($B150,'kpler max capa'!$A$1:$Q$263,13,0),0)</f>
        <v>127.372528</v>
      </c>
      <c r="AU150" s="26">
        <f>IF(ISNUMBER(VLOOKUP($B150,'kpler max capa'!$A$1:$Q$263,9,0)),VLOOKUP($B150,'kpler max capa'!$A$1:$Q$263,14,0),0)</f>
        <v>127.372528</v>
      </c>
      <c r="AV150" s="26">
        <f>IF(ISNUMBER(VLOOKUP($B150,'kpler max capa'!$A$1:$Q$263,9,0)),VLOOKUP($B150,'kpler max capa'!$A$1:$Q$263,15,0),0)</f>
        <v>127.372528</v>
      </c>
      <c r="AW150" s="26">
        <f>IF(ISNUMBER(VLOOKUP($B150,'kpler max capa'!$A$1:$Q$263,9,0)),VLOOKUP($B150,'kpler max capa'!$A$1:$Q$263,16,0),0)</f>
        <v>127.372528</v>
      </c>
      <c r="AX150" s="26">
        <f>IF(ISNUMBER(VLOOKUP($B150,'kpler max capa'!$A$1:$Q$263,10,0)),VLOOKUP($B150,'kpler max capa'!$A$1:$Q$263,17,0),0)</f>
        <v>127.372528</v>
      </c>
      <c r="AY150" s="24">
        <f>IF(ISNUMBER(VLOOKUP($C150,'pp port max capa'!$A$1:$Q$500,2,0)),VLOOKUP($C150,'pp port max capa'!$A$1:$Q$500,2,0),0)</f>
        <v>8.5836465931971322</v>
      </c>
      <c r="AZ150" s="24">
        <f>IF(ISNUMBER(VLOOKUP($C150,'pp port max capa'!$A$1:$Q$500,3,0)),VLOOKUP($C150,'pp port max capa'!$A$1:$Q$500,3,0),0)</f>
        <v>8.5836465931971322</v>
      </c>
      <c r="BA150" s="24">
        <f>IF(ISNUMBER(VLOOKUP($C150,'pp port max capa'!$A$1:$Q$500,4,0)),VLOOKUP($C150,'pp port max capa'!$A$1:$Q$500,4,0),0)</f>
        <v>8.5836465931971322</v>
      </c>
      <c r="BB150" s="24">
        <f>IF(ISNUMBER(VLOOKUP($C150,'pp port max capa'!$A$1:$Q$500,5,0)),VLOOKUP($C150,'pp port max capa'!$A$1:$Q$500,5,0),0)</f>
        <v>8.5836465931971322</v>
      </c>
      <c r="BC150" s="24">
        <f>IF(ISNUMBER(VLOOKUP($C150,'pp port max capa'!$A$1:$Q$500,6,0)),VLOOKUP($C150,'pp port max capa'!$A$1:$Q$500,6,0),0)</f>
        <v>8.5836465931971322</v>
      </c>
      <c r="BD150" s="24">
        <f>IF(ISNUMBER(VLOOKUP($C150,'pp port max capa'!$A$1:$Q$500,7,0)),VLOOKUP($C150,'pp port max capa'!$A$1:$Q$500,7,0),0)</f>
        <v>8.5836465931971322</v>
      </c>
      <c r="BE150" s="24">
        <f>IF(ISNUMBER(VLOOKUP($C150,'pp port max capa'!$A$1:$Q$500,8,0)),VLOOKUP($C150,'pp port max capa'!$A$1:$Q$500,8,0),0)</f>
        <v>8.5836465931971322</v>
      </c>
      <c r="BF150" s="24">
        <f>IF(ISNUMBER(VLOOKUP($C150,'pp port max capa'!$A$1:$Q$500,9,0)),VLOOKUP($C150,'pp port max capa'!$A$1:$Q$500,9,0),0)</f>
        <v>7.3544945358458778</v>
      </c>
      <c r="BG150" s="24">
        <f>IF(ISNUMBER(VLOOKUP($C150,'pp port max capa'!$A$1:$Q$500,10,0)),VLOOKUP($C150,'pp port max capa'!$A$1:$Q$500,10,0),0)</f>
        <v>6.1253424784946233</v>
      </c>
      <c r="BH150" s="24">
        <f>IF(ISNUMBER(VLOOKUP($C150,'pp port max capa'!$A$1:$Q$500,11,0)),VLOOKUP($C150,'pp port max capa'!$A$1:$Q$500,11,0),0)</f>
        <v>6.1253424784946233</v>
      </c>
      <c r="BI150" s="24">
        <f>IF(ISNUMBER(VLOOKUP($C150,'pp port max capa'!$A$1:$Q$500,12,0)),VLOOKUP($C150,'pp port max capa'!$A$1:$Q$500,12,0),0)</f>
        <v>6.1253424784946233</v>
      </c>
      <c r="BJ150" s="24">
        <f>IF(ISNUMBER(VLOOKUP($C150,'pp port max capa'!$A$1:$Q$500,13,0)),VLOOKUP($C150,'pp port max capa'!$A$1:$Q$500,13,0),0)</f>
        <v>2.9401643896774186</v>
      </c>
      <c r="BK150" s="24">
        <f>IF(ISNUMBER(VLOOKUP($C150,'pp port max capa'!$A$1:$Q$500,14,0)),VLOOKUP($C150,'pp port max capa'!$A$1:$Q$500,14,0),0)</f>
        <v>2.9401643896774186</v>
      </c>
      <c r="BL150" s="24">
        <f>IF(ISNUMBER(VLOOKUP($C150,'pp port max capa'!$A$1:$Q$500,15,0)),VLOOKUP($C150,'pp port max capa'!$A$1:$Q$500,15,0),0)</f>
        <v>2.9401643896774186</v>
      </c>
      <c r="BM150" s="24">
        <f>IF(ISNUMBER(VLOOKUP($C150,'pp port max capa'!$A$1:$Q$500,16,0)),VLOOKUP($C150,'pp port max capa'!$A$1:$Q$500,16,0),0)</f>
        <v>2.9401643896774186</v>
      </c>
      <c r="BN150" s="24">
        <f>IF(ISNUMBER(VLOOKUP($C150,'pp port max capa'!$A$1:$Q$500,17,0)),VLOOKUP($C150,'pp port max capa'!$A$1:$Q$500,17,0),0)</f>
        <v>2.9401643896774186</v>
      </c>
      <c r="BO150" s="22">
        <f>IF(ISNUMBER(VLOOKUP($C150,'stpl port max capa'!$A$1:$Q$500,2,0)),VLOOKUP($C150,'stpl port max capa'!$A$1:$Q$500,2,0),0)</f>
        <v>0</v>
      </c>
      <c r="BP150" s="22">
        <f>IF(ISNUMBER(VLOOKUP($C150,'stpl port max capa'!$A$1:$Q$500,3,0)),VLOOKUP($C150,'stpl port max capa'!$A$1:$Q$500,3,0),0)</f>
        <v>0</v>
      </c>
      <c r="BQ150" s="22">
        <f>IF(ISNUMBER(VLOOKUP($C150,'stpl port max capa'!$A$1:$Q$500,4,0)),VLOOKUP($C150,'stpl port max capa'!$A$1:$Q$500,4,0),0)</f>
        <v>0</v>
      </c>
      <c r="BR150" s="22">
        <f>IF(ISNUMBER(VLOOKUP($C150,'stpl port max capa'!$A$1:$Q$500,5,0)),VLOOKUP($C150,'stpl port max capa'!$A$1:$Q$500,5,0),0)</f>
        <v>0</v>
      </c>
      <c r="BS150" s="22">
        <f>IF(ISNUMBER(VLOOKUP($C150,'stpl port max capa'!$A$1:$Q$500,6,0)),VLOOKUP($C150,'stpl port max capa'!$A$1:$Q$500,6,0),0)</f>
        <v>0</v>
      </c>
      <c r="BT150" s="22">
        <f>IF(ISNUMBER(VLOOKUP($C150,'stpl port max capa'!$A$1:$Q$500,7,0)),VLOOKUP($C150,'stpl port max capa'!$A$1:$Q$500,7,0),0)</f>
        <v>0</v>
      </c>
      <c r="BU150" s="22">
        <f>IF(ISNUMBER(VLOOKUP($C150,'stpl port max capa'!$A$1:$Q$500,8,0)),VLOOKUP($C150,'stpl port max capa'!$A$1:$Q$500,8,0),0)</f>
        <v>0</v>
      </c>
      <c r="BV150" s="22">
        <f>IF(ISNUMBER(VLOOKUP($C150,'stpl port max capa'!$A$1:$Q$500,9,0)),VLOOKUP($C150,'stpl port max capa'!$A$1:$Q$500,9,0),0)</f>
        <v>0</v>
      </c>
      <c r="BW150" s="22">
        <f>IF(ISNUMBER(VLOOKUP($C150,'stpl port max capa'!$A$1:$Q$500,10,0)),VLOOKUP($C150,'stpl port max capa'!$A$1:$Q$500,10,0),0)</f>
        <v>0</v>
      </c>
      <c r="BX150" s="22">
        <f>IF(ISNUMBER(VLOOKUP($C150,'stpl port max capa'!$A$1:$Q$500,11,0)),VLOOKUP($C150,'stpl port max capa'!$A$1:$Q$500,11,0),0)</f>
        <v>0</v>
      </c>
      <c r="BY150" s="22">
        <f>IF(ISNUMBER(VLOOKUP($C150,'stpl port max capa'!$A$1:$Q$500,12,0)),VLOOKUP($C150,'stpl port max capa'!$A$1:$Q$500,12,0),0)</f>
        <v>0</v>
      </c>
      <c r="BZ150" s="22">
        <f>IF(ISNUMBER(VLOOKUP($C150,'stpl port max capa'!$A$1:$Q$500,13,0)),VLOOKUP($C150,'stpl port max capa'!$A$1:$Q$500,13,0),0)</f>
        <v>0</v>
      </c>
      <c r="CA150" s="22">
        <f>IF(ISNUMBER(VLOOKUP($C150,'stpl port max capa'!$A$1:$Q$500,14,0)),VLOOKUP($C150,'stpl port max capa'!$A$1:$Q$500,14,0),0)</f>
        <v>0</v>
      </c>
      <c r="CB150" s="22">
        <f>IF(ISNUMBER(VLOOKUP($C150,'stpl port max capa'!$A$1:$Q$500,15,0)),VLOOKUP($C150,'stpl port max capa'!$A$1:$Q$500,15,0),0)</f>
        <v>0</v>
      </c>
      <c r="CC150" s="22">
        <f>IF(ISNUMBER(VLOOKUP($C150,'stpl port max capa'!$A$1:$Q$500,16,0)),VLOOKUP($C150,'stpl port max capa'!$A$1:$Q$500,16,0),0)</f>
        <v>0</v>
      </c>
      <c r="CD150" s="22">
        <f>IF(ISNUMBER(VLOOKUP($C150,'stpl port max capa'!$A$1:$Q$500,17,0)),VLOOKUP($C150,'stpl port max capa'!$A$1:$Q$500,17,0),0)</f>
        <v>0</v>
      </c>
    </row>
    <row r="151" spans="1:82" customFormat="1">
      <c r="A151">
        <v>152</v>
      </c>
      <c r="B151" t="s">
        <v>453</v>
      </c>
      <c r="C151" t="s">
        <v>454</v>
      </c>
      <c r="D151" s="15"/>
      <c r="E151" s="15">
        <f t="shared" si="38"/>
        <v>0</v>
      </c>
      <c r="F151" s="16" t="s">
        <v>2976</v>
      </c>
      <c r="G151" t="s">
        <v>972</v>
      </c>
      <c r="H151" t="s">
        <v>1005</v>
      </c>
      <c r="I151" t="e">
        <v>#N/A</v>
      </c>
      <c r="J151" t="s">
        <v>455</v>
      </c>
      <c r="K151" s="1">
        <v>39.912858390837599</v>
      </c>
      <c r="L151" s="1">
        <v>119.588977487647</v>
      </c>
      <c r="M151" s="1" t="str">
        <f>VLOOKUP($F151,'[1]capi for highway network'!$D$1:$L$36,3,0)</f>
        <v>capi Hebei</v>
      </c>
      <c r="N151" s="1">
        <f>VLOOKUP($F151,'[1]capi for highway network'!$D$1:$L$36,7,0)</f>
        <v>38.042805000000001</v>
      </c>
      <c r="O151" s="1">
        <f>VLOOKUP($F151,'[1]capi for highway network'!$D$1:$L$36,8,0)</f>
        <v>114.514893</v>
      </c>
      <c r="P151" s="13">
        <f t="shared" si="39"/>
        <v>0.51193999999999995</v>
      </c>
      <c r="Q151" s="13">
        <f t="shared" si="40"/>
        <v>0.51193999999999995</v>
      </c>
      <c r="R151" s="13">
        <f t="shared" si="41"/>
        <v>0.51193999999999995</v>
      </c>
      <c r="S151" s="13">
        <f t="shared" si="42"/>
        <v>0.51193999999999995</v>
      </c>
      <c r="T151" s="13">
        <f t="shared" si="43"/>
        <v>0.51193999999999995</v>
      </c>
      <c r="U151" s="13">
        <f t="shared" si="44"/>
        <v>0.51193999999999995</v>
      </c>
      <c r="V151" s="13">
        <f t="shared" si="45"/>
        <v>0.51193999999999995</v>
      </c>
      <c r="W151" s="13">
        <f t="shared" si="46"/>
        <v>0.51193999999999995</v>
      </c>
      <c r="X151" s="13">
        <f t="shared" si="47"/>
        <v>0.51193999999999995</v>
      </c>
      <c r="Y151" s="13">
        <f t="shared" si="48"/>
        <v>0.51193999999999995</v>
      </c>
      <c r="Z151" s="13">
        <f t="shared" si="49"/>
        <v>0.51193999999999995</v>
      </c>
      <c r="AA151" s="13">
        <f t="shared" si="50"/>
        <v>0.51193999999999995</v>
      </c>
      <c r="AB151" s="13">
        <f t="shared" si="51"/>
        <v>0.51193999999999995</v>
      </c>
      <c r="AC151" s="13">
        <f t="shared" si="52"/>
        <v>0.51193999999999995</v>
      </c>
      <c r="AD151" s="13">
        <f t="shared" si="53"/>
        <v>0.51193999999999995</v>
      </c>
      <c r="AE151" s="13">
        <f t="shared" si="54"/>
        <v>0.51193999999999995</v>
      </c>
      <c r="AF151">
        <f t="shared" si="37"/>
        <v>1</v>
      </c>
      <c r="AI151" s="26">
        <f>IF(ISNUMBER(VLOOKUP($B151,'kpler max capa'!$A$1:$Q$263,2,0)),VLOOKUP($B151,'kpler max capa'!$A$1:$Q$263,2,0),0)</f>
        <v>0.51193999999999995</v>
      </c>
      <c r="AJ151" s="26">
        <f>IF(ISNUMBER(VLOOKUP($B151,'kpler max capa'!$A$1:$Q$263,3,0)),VLOOKUP($B151,'kpler max capa'!$A$1:$Q$263,3,0),0)</f>
        <v>0.51193999999999995</v>
      </c>
      <c r="AK151" s="26">
        <f>IF(ISNUMBER(VLOOKUP($B151,'kpler max capa'!$A$1:$Q$263,4,0)),VLOOKUP($B151,'kpler max capa'!$A$1:$Q$263,4,0),0)</f>
        <v>0.51193999999999995</v>
      </c>
      <c r="AL151" s="26">
        <f>IF(ISNUMBER(VLOOKUP($B151,'kpler max capa'!$A$1:$Q$263,5,0)),VLOOKUP($B151,'kpler max capa'!$A$1:$Q$263,5,0),0)</f>
        <v>0.51193999999999995</v>
      </c>
      <c r="AM151" s="26">
        <f>IF(ISNUMBER(VLOOKUP($B151,'kpler max capa'!$A$1:$Q$263,6,0)),VLOOKUP($B151,'kpler max capa'!$A$1:$Q$263,6,0),0)</f>
        <v>0.51193999999999995</v>
      </c>
      <c r="AN151" s="26">
        <f>IF(ISNUMBER(VLOOKUP($B151,'kpler max capa'!$A$1:$Q$263,7,0)),VLOOKUP($B151,'kpler max capa'!$A$1:$Q$263,7,0),0)</f>
        <v>0.51193999999999995</v>
      </c>
      <c r="AO151" s="26">
        <f>IF(ISNUMBER(VLOOKUP($B151,'kpler max capa'!$A$1:$Q$263,8,0)),VLOOKUP($B151,'kpler max capa'!$A$1:$Q$263,8,0),0)</f>
        <v>0.51193999999999995</v>
      </c>
      <c r="AP151" s="26">
        <f>IF(ISNUMBER(VLOOKUP($B151,'kpler max capa'!$A$1:$Q$263,8,0)),VLOOKUP($B151,'kpler max capa'!$A$1:$Q$263,9,0),0)</f>
        <v>0.51193999999999995</v>
      </c>
      <c r="AQ151" s="26">
        <f>IF(ISNUMBER(VLOOKUP($B151,'kpler max capa'!$A$1:$Q$263,8,0)),VLOOKUP($B151,'kpler max capa'!$A$1:$Q$263,10,0),0)</f>
        <v>0.51193999999999995</v>
      </c>
      <c r="AR151" s="26">
        <f>IF(ISNUMBER(VLOOKUP($B151,'kpler max capa'!$A$1:$Q$263,8,0)),VLOOKUP($B151,'kpler max capa'!$A$1:$Q$263,11,0),0)</f>
        <v>0.51193999999999995</v>
      </c>
      <c r="AS151" s="26">
        <f>IF(ISNUMBER(VLOOKUP($B151,'kpler max capa'!$A$1:$Q$263,9,0)),VLOOKUP($B151,'kpler max capa'!$A$1:$Q$263,12,0),0)</f>
        <v>0.51193999999999995</v>
      </c>
      <c r="AT151" s="26">
        <f>IF(ISNUMBER(VLOOKUP($B151,'kpler max capa'!$A$1:$Q$263,9,0)),VLOOKUP($B151,'kpler max capa'!$A$1:$Q$263,13,0),0)</f>
        <v>0.51193999999999995</v>
      </c>
      <c r="AU151" s="26">
        <f>IF(ISNUMBER(VLOOKUP($B151,'kpler max capa'!$A$1:$Q$263,9,0)),VLOOKUP($B151,'kpler max capa'!$A$1:$Q$263,14,0),0)</f>
        <v>0.51193999999999995</v>
      </c>
      <c r="AV151" s="26">
        <f>IF(ISNUMBER(VLOOKUP($B151,'kpler max capa'!$A$1:$Q$263,9,0)),VLOOKUP($B151,'kpler max capa'!$A$1:$Q$263,15,0),0)</f>
        <v>0.51193999999999995</v>
      </c>
      <c r="AW151" s="26">
        <f>IF(ISNUMBER(VLOOKUP($B151,'kpler max capa'!$A$1:$Q$263,9,0)),VLOOKUP($B151,'kpler max capa'!$A$1:$Q$263,16,0),0)</f>
        <v>0.51193999999999995</v>
      </c>
      <c r="AX151" s="26">
        <f>IF(ISNUMBER(VLOOKUP($B151,'kpler max capa'!$A$1:$Q$263,10,0)),VLOOKUP($B151,'kpler max capa'!$A$1:$Q$263,17,0),0)</f>
        <v>0.51193999999999995</v>
      </c>
      <c r="AY151" s="24">
        <f>IF(ISNUMBER(VLOOKUP($C151,'pp port max capa'!$A$1:$Q$500,2,0)),VLOOKUP($C151,'pp port max capa'!$A$1:$Q$500,2,0),0)</f>
        <v>0</v>
      </c>
      <c r="AZ151" s="24">
        <f>IF(ISNUMBER(VLOOKUP($C151,'pp port max capa'!$A$1:$Q$500,3,0)),VLOOKUP($C151,'pp port max capa'!$A$1:$Q$500,3,0),0)</f>
        <v>0</v>
      </c>
      <c r="BA151" s="24">
        <f>IF(ISNUMBER(VLOOKUP($C151,'pp port max capa'!$A$1:$Q$500,4,0)),VLOOKUP($C151,'pp port max capa'!$A$1:$Q$500,4,0),0)</f>
        <v>0</v>
      </c>
      <c r="BB151" s="24">
        <f>IF(ISNUMBER(VLOOKUP($C151,'pp port max capa'!$A$1:$Q$500,5,0)),VLOOKUP($C151,'pp port max capa'!$A$1:$Q$500,5,0),0)</f>
        <v>0</v>
      </c>
      <c r="BC151" s="24">
        <f>IF(ISNUMBER(VLOOKUP($C151,'pp port max capa'!$A$1:$Q$500,6,0)),VLOOKUP($C151,'pp port max capa'!$A$1:$Q$500,6,0),0)</f>
        <v>0</v>
      </c>
      <c r="BD151" s="24">
        <f>IF(ISNUMBER(VLOOKUP($C151,'pp port max capa'!$A$1:$Q$500,7,0)),VLOOKUP($C151,'pp port max capa'!$A$1:$Q$500,7,0),0)</f>
        <v>0</v>
      </c>
      <c r="BE151" s="24">
        <f>IF(ISNUMBER(VLOOKUP($C151,'pp port max capa'!$A$1:$Q$500,8,0)),VLOOKUP($C151,'pp port max capa'!$A$1:$Q$500,8,0),0)</f>
        <v>0</v>
      </c>
      <c r="BF151" s="24">
        <f>IF(ISNUMBER(VLOOKUP($C151,'pp port max capa'!$A$1:$Q$500,9,0)),VLOOKUP($C151,'pp port max capa'!$A$1:$Q$500,9,0),0)</f>
        <v>0</v>
      </c>
      <c r="BG151" s="24">
        <f>IF(ISNUMBER(VLOOKUP($C151,'pp port max capa'!$A$1:$Q$500,10,0)),VLOOKUP($C151,'pp port max capa'!$A$1:$Q$500,10,0),0)</f>
        <v>0</v>
      </c>
      <c r="BH151" s="24">
        <f>IF(ISNUMBER(VLOOKUP($C151,'pp port max capa'!$A$1:$Q$500,11,0)),VLOOKUP($C151,'pp port max capa'!$A$1:$Q$500,11,0),0)</f>
        <v>0</v>
      </c>
      <c r="BI151" s="24">
        <f>IF(ISNUMBER(VLOOKUP($C151,'pp port max capa'!$A$1:$Q$500,12,0)),VLOOKUP($C151,'pp port max capa'!$A$1:$Q$500,12,0),0)</f>
        <v>0</v>
      </c>
      <c r="BJ151" s="24">
        <f>IF(ISNUMBER(VLOOKUP($C151,'pp port max capa'!$A$1:$Q$500,13,0)),VLOOKUP($C151,'pp port max capa'!$A$1:$Q$500,13,0),0)</f>
        <v>0</v>
      </c>
      <c r="BK151" s="24">
        <f>IF(ISNUMBER(VLOOKUP($C151,'pp port max capa'!$A$1:$Q$500,14,0)),VLOOKUP($C151,'pp port max capa'!$A$1:$Q$500,14,0),0)</f>
        <v>0</v>
      </c>
      <c r="BL151" s="24">
        <f>IF(ISNUMBER(VLOOKUP($C151,'pp port max capa'!$A$1:$Q$500,15,0)),VLOOKUP($C151,'pp port max capa'!$A$1:$Q$500,15,0),0)</f>
        <v>0</v>
      </c>
      <c r="BM151" s="24">
        <f>IF(ISNUMBER(VLOOKUP($C151,'pp port max capa'!$A$1:$Q$500,16,0)),VLOOKUP($C151,'pp port max capa'!$A$1:$Q$500,16,0),0)</f>
        <v>0</v>
      </c>
      <c r="BN151" s="24">
        <f>IF(ISNUMBER(VLOOKUP($C151,'pp port max capa'!$A$1:$Q$500,17,0)),VLOOKUP($C151,'pp port max capa'!$A$1:$Q$500,17,0),0)</f>
        <v>0</v>
      </c>
      <c r="BO151" s="22">
        <f>IF(ISNUMBER(VLOOKUP($C151,'stpl port max capa'!$A$1:$Q$500,2,0)),VLOOKUP($C151,'stpl port max capa'!$A$1:$Q$500,2,0),0)</f>
        <v>0</v>
      </c>
      <c r="BP151" s="22">
        <f>IF(ISNUMBER(VLOOKUP($C151,'stpl port max capa'!$A$1:$Q$500,3,0)),VLOOKUP($C151,'stpl port max capa'!$A$1:$Q$500,3,0),0)</f>
        <v>0</v>
      </c>
      <c r="BQ151" s="22">
        <f>IF(ISNUMBER(VLOOKUP($C151,'stpl port max capa'!$A$1:$Q$500,4,0)),VLOOKUP($C151,'stpl port max capa'!$A$1:$Q$500,4,0),0)</f>
        <v>0</v>
      </c>
      <c r="BR151" s="22">
        <f>IF(ISNUMBER(VLOOKUP($C151,'stpl port max capa'!$A$1:$Q$500,5,0)),VLOOKUP($C151,'stpl port max capa'!$A$1:$Q$500,5,0),0)</f>
        <v>0</v>
      </c>
      <c r="BS151" s="22">
        <f>IF(ISNUMBER(VLOOKUP($C151,'stpl port max capa'!$A$1:$Q$500,6,0)),VLOOKUP($C151,'stpl port max capa'!$A$1:$Q$500,6,0),0)</f>
        <v>0</v>
      </c>
      <c r="BT151" s="22">
        <f>IF(ISNUMBER(VLOOKUP($C151,'stpl port max capa'!$A$1:$Q$500,7,0)),VLOOKUP($C151,'stpl port max capa'!$A$1:$Q$500,7,0),0)</f>
        <v>0</v>
      </c>
      <c r="BU151" s="22">
        <f>IF(ISNUMBER(VLOOKUP($C151,'stpl port max capa'!$A$1:$Q$500,8,0)),VLOOKUP($C151,'stpl port max capa'!$A$1:$Q$500,8,0),0)</f>
        <v>0</v>
      </c>
      <c r="BV151" s="22">
        <f>IF(ISNUMBER(VLOOKUP($C151,'stpl port max capa'!$A$1:$Q$500,9,0)),VLOOKUP($C151,'stpl port max capa'!$A$1:$Q$500,9,0),0)</f>
        <v>0</v>
      </c>
      <c r="BW151" s="22">
        <f>IF(ISNUMBER(VLOOKUP($C151,'stpl port max capa'!$A$1:$Q$500,10,0)),VLOOKUP($C151,'stpl port max capa'!$A$1:$Q$500,10,0),0)</f>
        <v>0</v>
      </c>
      <c r="BX151" s="22">
        <f>IF(ISNUMBER(VLOOKUP($C151,'stpl port max capa'!$A$1:$Q$500,11,0)),VLOOKUP($C151,'stpl port max capa'!$A$1:$Q$500,11,0),0)</f>
        <v>0</v>
      </c>
      <c r="BY151" s="22">
        <f>IF(ISNUMBER(VLOOKUP($C151,'stpl port max capa'!$A$1:$Q$500,12,0)),VLOOKUP($C151,'stpl port max capa'!$A$1:$Q$500,12,0),0)</f>
        <v>0</v>
      </c>
      <c r="BZ151" s="22">
        <f>IF(ISNUMBER(VLOOKUP($C151,'stpl port max capa'!$A$1:$Q$500,13,0)),VLOOKUP($C151,'stpl port max capa'!$A$1:$Q$500,13,0),0)</f>
        <v>0</v>
      </c>
      <c r="CA151" s="22">
        <f>IF(ISNUMBER(VLOOKUP($C151,'stpl port max capa'!$A$1:$Q$500,14,0)),VLOOKUP($C151,'stpl port max capa'!$A$1:$Q$500,14,0),0)</f>
        <v>0</v>
      </c>
      <c r="CB151" s="22">
        <f>IF(ISNUMBER(VLOOKUP($C151,'stpl port max capa'!$A$1:$Q$500,15,0)),VLOOKUP($C151,'stpl port max capa'!$A$1:$Q$500,15,0),0)</f>
        <v>0</v>
      </c>
      <c r="CC151" s="22">
        <f>IF(ISNUMBER(VLOOKUP($C151,'stpl port max capa'!$A$1:$Q$500,16,0)),VLOOKUP($C151,'stpl port max capa'!$A$1:$Q$500,16,0),0)</f>
        <v>0</v>
      </c>
      <c r="CD151" s="22">
        <f>IF(ISNUMBER(VLOOKUP($C151,'stpl port max capa'!$A$1:$Q$500,17,0)),VLOOKUP($C151,'stpl port max capa'!$A$1:$Q$500,17,0),0)</f>
        <v>0</v>
      </c>
    </row>
    <row r="152" spans="1:82" customFormat="1">
      <c r="A152">
        <v>153</v>
      </c>
      <c r="B152" t="s">
        <v>456</v>
      </c>
      <c r="C152" t="s">
        <v>457</v>
      </c>
      <c r="D152" s="15"/>
      <c r="E152" s="15">
        <f t="shared" si="38"/>
        <v>0</v>
      </c>
      <c r="F152" s="16" t="s">
        <v>2975</v>
      </c>
      <c r="G152" t="s">
        <v>972</v>
      </c>
      <c r="H152" t="s">
        <v>1006</v>
      </c>
      <c r="I152" t="e">
        <v>#N/A</v>
      </c>
      <c r="J152" t="s">
        <v>458</v>
      </c>
      <c r="K152" s="1">
        <v>21.731024624766398</v>
      </c>
      <c r="L152" s="1">
        <v>108.580252380578</v>
      </c>
      <c r="M152" s="1" t="str">
        <f>VLOOKUP($F152,'[1]capi for highway network'!$D$1:$L$36,3,0)</f>
        <v>capi Guangxi</v>
      </c>
      <c r="N152" s="1">
        <f>VLOOKUP($F152,'[1]capi for highway network'!$D$1:$L$36,7,0)</f>
        <v>22.817001999999999</v>
      </c>
      <c r="O152" s="1">
        <f>VLOOKUP($F152,'[1]capi for highway network'!$D$1:$L$36,8,0)</f>
        <v>108.36654299999999</v>
      </c>
      <c r="P152" s="13">
        <f t="shared" si="39"/>
        <v>2.4383319999999999</v>
      </c>
      <c r="Q152" s="13">
        <f t="shared" si="40"/>
        <v>2.4383319999999999</v>
      </c>
      <c r="R152" s="13">
        <f t="shared" si="41"/>
        <v>2.4383319999999999</v>
      </c>
      <c r="S152" s="13">
        <f t="shared" si="42"/>
        <v>3.5757080000000001</v>
      </c>
      <c r="T152" s="13">
        <f t="shared" si="43"/>
        <v>3.5757080000000001</v>
      </c>
      <c r="U152" s="13">
        <f t="shared" si="44"/>
        <v>3.5757080000000001</v>
      </c>
      <c r="V152" s="13">
        <f t="shared" si="45"/>
        <v>3.5757080000000001</v>
      </c>
      <c r="W152" s="13">
        <f t="shared" si="46"/>
        <v>3.5757080000000001</v>
      </c>
      <c r="X152" s="13">
        <f t="shared" si="47"/>
        <v>3.5757080000000001</v>
      </c>
      <c r="Y152" s="13">
        <f t="shared" si="48"/>
        <v>3.5757080000000001</v>
      </c>
      <c r="Z152" s="13">
        <f t="shared" si="49"/>
        <v>3.5757080000000001</v>
      </c>
      <c r="AA152" s="13">
        <f t="shared" si="50"/>
        <v>3.5757080000000001</v>
      </c>
      <c r="AB152" s="13">
        <f t="shared" si="51"/>
        <v>3.5757080000000001</v>
      </c>
      <c r="AC152" s="13">
        <f t="shared" si="52"/>
        <v>3.5757080000000001</v>
      </c>
      <c r="AD152" s="13">
        <f t="shared" si="53"/>
        <v>3.5757080000000001</v>
      </c>
      <c r="AE152" s="13">
        <f t="shared" si="54"/>
        <v>3.5757080000000001</v>
      </c>
      <c r="AF152">
        <f t="shared" si="37"/>
        <v>1</v>
      </c>
      <c r="AI152" s="26">
        <f>IF(ISNUMBER(VLOOKUP($B152,'kpler max capa'!$A$1:$Q$263,2,0)),VLOOKUP($B152,'kpler max capa'!$A$1:$Q$263,2,0),0)</f>
        <v>2.4383319999999999</v>
      </c>
      <c r="AJ152" s="26">
        <f>IF(ISNUMBER(VLOOKUP($B152,'kpler max capa'!$A$1:$Q$263,3,0)),VLOOKUP($B152,'kpler max capa'!$A$1:$Q$263,3,0),0)</f>
        <v>2.4383319999999999</v>
      </c>
      <c r="AK152" s="26">
        <f>IF(ISNUMBER(VLOOKUP($B152,'kpler max capa'!$A$1:$Q$263,4,0)),VLOOKUP($B152,'kpler max capa'!$A$1:$Q$263,4,0),0)</f>
        <v>2.4383319999999999</v>
      </c>
      <c r="AL152" s="26">
        <f>IF(ISNUMBER(VLOOKUP($B152,'kpler max capa'!$A$1:$Q$263,5,0)),VLOOKUP($B152,'kpler max capa'!$A$1:$Q$263,5,0),0)</f>
        <v>3.5757080000000001</v>
      </c>
      <c r="AM152" s="26">
        <f>IF(ISNUMBER(VLOOKUP($B152,'kpler max capa'!$A$1:$Q$263,6,0)),VLOOKUP($B152,'kpler max capa'!$A$1:$Q$263,6,0),0)</f>
        <v>3.5757080000000001</v>
      </c>
      <c r="AN152" s="26">
        <f>IF(ISNUMBER(VLOOKUP($B152,'kpler max capa'!$A$1:$Q$263,7,0)),VLOOKUP($B152,'kpler max capa'!$A$1:$Q$263,7,0),0)</f>
        <v>3.5757080000000001</v>
      </c>
      <c r="AO152" s="26">
        <f>IF(ISNUMBER(VLOOKUP($B152,'kpler max capa'!$A$1:$Q$263,8,0)),VLOOKUP($B152,'kpler max capa'!$A$1:$Q$263,8,0),0)</f>
        <v>3.5757080000000001</v>
      </c>
      <c r="AP152" s="26">
        <f>IF(ISNUMBER(VLOOKUP($B152,'kpler max capa'!$A$1:$Q$263,8,0)),VLOOKUP($B152,'kpler max capa'!$A$1:$Q$263,9,0),0)</f>
        <v>3.5757080000000001</v>
      </c>
      <c r="AQ152" s="26">
        <f>IF(ISNUMBER(VLOOKUP($B152,'kpler max capa'!$A$1:$Q$263,8,0)),VLOOKUP($B152,'kpler max capa'!$A$1:$Q$263,10,0),0)</f>
        <v>3.5757080000000001</v>
      </c>
      <c r="AR152" s="26">
        <f>IF(ISNUMBER(VLOOKUP($B152,'kpler max capa'!$A$1:$Q$263,8,0)),VLOOKUP($B152,'kpler max capa'!$A$1:$Q$263,11,0),0)</f>
        <v>3.5757080000000001</v>
      </c>
      <c r="AS152" s="26">
        <f>IF(ISNUMBER(VLOOKUP($B152,'kpler max capa'!$A$1:$Q$263,9,0)),VLOOKUP($B152,'kpler max capa'!$A$1:$Q$263,12,0),0)</f>
        <v>3.5757080000000001</v>
      </c>
      <c r="AT152" s="26">
        <f>IF(ISNUMBER(VLOOKUP($B152,'kpler max capa'!$A$1:$Q$263,9,0)),VLOOKUP($B152,'kpler max capa'!$A$1:$Q$263,13,0),0)</f>
        <v>3.5757080000000001</v>
      </c>
      <c r="AU152" s="26">
        <f>IF(ISNUMBER(VLOOKUP($B152,'kpler max capa'!$A$1:$Q$263,9,0)),VLOOKUP($B152,'kpler max capa'!$A$1:$Q$263,14,0),0)</f>
        <v>3.5757080000000001</v>
      </c>
      <c r="AV152" s="26">
        <f>IF(ISNUMBER(VLOOKUP($B152,'kpler max capa'!$A$1:$Q$263,9,0)),VLOOKUP($B152,'kpler max capa'!$A$1:$Q$263,15,0),0)</f>
        <v>3.5757080000000001</v>
      </c>
      <c r="AW152" s="26">
        <f>IF(ISNUMBER(VLOOKUP($B152,'kpler max capa'!$A$1:$Q$263,9,0)),VLOOKUP($B152,'kpler max capa'!$A$1:$Q$263,16,0),0)</f>
        <v>3.5757080000000001</v>
      </c>
      <c r="AX152" s="26">
        <f>IF(ISNUMBER(VLOOKUP($B152,'kpler max capa'!$A$1:$Q$263,10,0)),VLOOKUP($B152,'kpler max capa'!$A$1:$Q$263,17,0),0)</f>
        <v>3.5757080000000001</v>
      </c>
      <c r="AY152" s="24">
        <f>IF(ISNUMBER(VLOOKUP($C152,'pp port max capa'!$A$1:$Q$500,2,0)),VLOOKUP($C152,'pp port max capa'!$A$1:$Q$500,2,0),0)</f>
        <v>0</v>
      </c>
      <c r="AZ152" s="24">
        <f>IF(ISNUMBER(VLOOKUP($C152,'pp port max capa'!$A$1:$Q$500,3,0)),VLOOKUP($C152,'pp port max capa'!$A$1:$Q$500,3,0),0)</f>
        <v>0</v>
      </c>
      <c r="BA152" s="24">
        <f>IF(ISNUMBER(VLOOKUP($C152,'pp port max capa'!$A$1:$Q$500,4,0)),VLOOKUP($C152,'pp port max capa'!$A$1:$Q$500,4,0),0)</f>
        <v>0</v>
      </c>
      <c r="BB152" s="24">
        <f>IF(ISNUMBER(VLOOKUP($C152,'pp port max capa'!$A$1:$Q$500,5,0)),VLOOKUP($C152,'pp port max capa'!$A$1:$Q$500,5,0),0)</f>
        <v>0</v>
      </c>
      <c r="BC152" s="24">
        <f>IF(ISNUMBER(VLOOKUP($C152,'pp port max capa'!$A$1:$Q$500,6,0)),VLOOKUP($C152,'pp port max capa'!$A$1:$Q$500,6,0),0)</f>
        <v>0</v>
      </c>
      <c r="BD152" s="24">
        <f>IF(ISNUMBER(VLOOKUP($C152,'pp port max capa'!$A$1:$Q$500,7,0)),VLOOKUP($C152,'pp port max capa'!$A$1:$Q$500,7,0),0)</f>
        <v>0</v>
      </c>
      <c r="BE152" s="24">
        <f>IF(ISNUMBER(VLOOKUP($C152,'pp port max capa'!$A$1:$Q$500,8,0)),VLOOKUP($C152,'pp port max capa'!$A$1:$Q$500,8,0),0)</f>
        <v>0</v>
      </c>
      <c r="BF152" s="24">
        <f>IF(ISNUMBER(VLOOKUP($C152,'pp port max capa'!$A$1:$Q$500,9,0)),VLOOKUP($C152,'pp port max capa'!$A$1:$Q$500,9,0),0)</f>
        <v>0</v>
      </c>
      <c r="BG152" s="24">
        <f>IF(ISNUMBER(VLOOKUP($C152,'pp port max capa'!$A$1:$Q$500,10,0)),VLOOKUP($C152,'pp port max capa'!$A$1:$Q$500,10,0),0)</f>
        <v>0</v>
      </c>
      <c r="BH152" s="24">
        <f>IF(ISNUMBER(VLOOKUP($C152,'pp port max capa'!$A$1:$Q$500,11,0)),VLOOKUP($C152,'pp port max capa'!$A$1:$Q$500,11,0),0)</f>
        <v>0</v>
      </c>
      <c r="BI152" s="24">
        <f>IF(ISNUMBER(VLOOKUP($C152,'pp port max capa'!$A$1:$Q$500,12,0)),VLOOKUP($C152,'pp port max capa'!$A$1:$Q$500,12,0),0)</f>
        <v>0</v>
      </c>
      <c r="BJ152" s="24">
        <f>IF(ISNUMBER(VLOOKUP($C152,'pp port max capa'!$A$1:$Q$500,13,0)),VLOOKUP($C152,'pp port max capa'!$A$1:$Q$500,13,0),0)</f>
        <v>0</v>
      </c>
      <c r="BK152" s="24">
        <f>IF(ISNUMBER(VLOOKUP($C152,'pp port max capa'!$A$1:$Q$500,14,0)),VLOOKUP($C152,'pp port max capa'!$A$1:$Q$500,14,0),0)</f>
        <v>0</v>
      </c>
      <c r="BL152" s="24">
        <f>IF(ISNUMBER(VLOOKUP($C152,'pp port max capa'!$A$1:$Q$500,15,0)),VLOOKUP($C152,'pp port max capa'!$A$1:$Q$500,15,0),0)</f>
        <v>0</v>
      </c>
      <c r="BM152" s="24">
        <f>IF(ISNUMBER(VLOOKUP($C152,'pp port max capa'!$A$1:$Q$500,16,0)),VLOOKUP($C152,'pp port max capa'!$A$1:$Q$500,16,0),0)</f>
        <v>0</v>
      </c>
      <c r="BN152" s="24">
        <f>IF(ISNUMBER(VLOOKUP($C152,'pp port max capa'!$A$1:$Q$500,17,0)),VLOOKUP($C152,'pp port max capa'!$A$1:$Q$500,17,0),0)</f>
        <v>0</v>
      </c>
      <c r="BO152" s="22">
        <f>IF(ISNUMBER(VLOOKUP($C152,'stpl port max capa'!$A$1:$Q$500,2,0)),VLOOKUP($C152,'stpl port max capa'!$A$1:$Q$500,2,0),0)</f>
        <v>0</v>
      </c>
      <c r="BP152" s="22">
        <f>IF(ISNUMBER(VLOOKUP($C152,'stpl port max capa'!$A$1:$Q$500,3,0)),VLOOKUP($C152,'stpl port max capa'!$A$1:$Q$500,3,0),0)</f>
        <v>0</v>
      </c>
      <c r="BQ152" s="22">
        <f>IF(ISNUMBER(VLOOKUP($C152,'stpl port max capa'!$A$1:$Q$500,4,0)),VLOOKUP($C152,'stpl port max capa'!$A$1:$Q$500,4,0),0)</f>
        <v>0</v>
      </c>
      <c r="BR152" s="22">
        <f>IF(ISNUMBER(VLOOKUP($C152,'stpl port max capa'!$A$1:$Q$500,5,0)),VLOOKUP($C152,'stpl port max capa'!$A$1:$Q$500,5,0),0)</f>
        <v>0</v>
      </c>
      <c r="BS152" s="22">
        <f>IF(ISNUMBER(VLOOKUP($C152,'stpl port max capa'!$A$1:$Q$500,6,0)),VLOOKUP($C152,'stpl port max capa'!$A$1:$Q$500,6,0),0)</f>
        <v>0</v>
      </c>
      <c r="BT152" s="22">
        <f>IF(ISNUMBER(VLOOKUP($C152,'stpl port max capa'!$A$1:$Q$500,7,0)),VLOOKUP($C152,'stpl port max capa'!$A$1:$Q$500,7,0),0)</f>
        <v>0</v>
      </c>
      <c r="BU152" s="22">
        <f>IF(ISNUMBER(VLOOKUP($C152,'stpl port max capa'!$A$1:$Q$500,8,0)),VLOOKUP($C152,'stpl port max capa'!$A$1:$Q$500,8,0),0)</f>
        <v>0</v>
      </c>
      <c r="BV152" s="22">
        <f>IF(ISNUMBER(VLOOKUP($C152,'stpl port max capa'!$A$1:$Q$500,9,0)),VLOOKUP($C152,'stpl port max capa'!$A$1:$Q$500,9,0),0)</f>
        <v>0</v>
      </c>
      <c r="BW152" s="22">
        <f>IF(ISNUMBER(VLOOKUP($C152,'stpl port max capa'!$A$1:$Q$500,10,0)),VLOOKUP($C152,'stpl port max capa'!$A$1:$Q$500,10,0),0)</f>
        <v>0</v>
      </c>
      <c r="BX152" s="22">
        <f>IF(ISNUMBER(VLOOKUP($C152,'stpl port max capa'!$A$1:$Q$500,11,0)),VLOOKUP($C152,'stpl port max capa'!$A$1:$Q$500,11,0),0)</f>
        <v>0</v>
      </c>
      <c r="BY152" s="22">
        <f>IF(ISNUMBER(VLOOKUP($C152,'stpl port max capa'!$A$1:$Q$500,12,0)),VLOOKUP($C152,'stpl port max capa'!$A$1:$Q$500,12,0),0)</f>
        <v>0</v>
      </c>
      <c r="BZ152" s="22">
        <f>IF(ISNUMBER(VLOOKUP($C152,'stpl port max capa'!$A$1:$Q$500,13,0)),VLOOKUP($C152,'stpl port max capa'!$A$1:$Q$500,13,0),0)</f>
        <v>0</v>
      </c>
      <c r="CA152" s="22">
        <f>IF(ISNUMBER(VLOOKUP($C152,'stpl port max capa'!$A$1:$Q$500,14,0)),VLOOKUP($C152,'stpl port max capa'!$A$1:$Q$500,14,0),0)</f>
        <v>0</v>
      </c>
      <c r="CB152" s="22">
        <f>IF(ISNUMBER(VLOOKUP($C152,'stpl port max capa'!$A$1:$Q$500,15,0)),VLOOKUP($C152,'stpl port max capa'!$A$1:$Q$500,15,0),0)</f>
        <v>0</v>
      </c>
      <c r="CC152" s="22">
        <f>IF(ISNUMBER(VLOOKUP($C152,'stpl port max capa'!$A$1:$Q$500,16,0)),VLOOKUP($C152,'stpl port max capa'!$A$1:$Q$500,16,0),0)</f>
        <v>0</v>
      </c>
      <c r="CD152" s="22">
        <f>IF(ISNUMBER(VLOOKUP($C152,'stpl port max capa'!$A$1:$Q$500,17,0)),VLOOKUP($C152,'stpl port max capa'!$A$1:$Q$500,17,0),0)</f>
        <v>0</v>
      </c>
    </row>
    <row r="153" spans="1:82" customFormat="1">
      <c r="A153">
        <v>154</v>
      </c>
      <c r="B153" t="s">
        <v>459</v>
      </c>
      <c r="C153" t="s">
        <v>460</v>
      </c>
      <c r="D153" s="15"/>
      <c r="E153" s="15">
        <f t="shared" si="38"/>
        <v>0</v>
      </c>
      <c r="F153" s="16" t="s">
        <v>2975</v>
      </c>
      <c r="G153" t="s">
        <v>972</v>
      </c>
      <c r="H153" t="s">
        <v>1006</v>
      </c>
      <c r="I153" t="e">
        <v>#N/A</v>
      </c>
      <c r="J153" t="s">
        <v>461</v>
      </c>
      <c r="K153" s="1">
        <v>21.6701498858815</v>
      </c>
      <c r="L153" s="1">
        <v>108.647268364805</v>
      </c>
      <c r="M153" s="1" t="str">
        <f>VLOOKUP($F153,'[1]capi for highway network'!$D$1:$L$36,3,0)</f>
        <v>capi Guangxi</v>
      </c>
      <c r="N153" s="1">
        <f>VLOOKUP($F153,'[1]capi for highway network'!$D$1:$L$36,7,0)</f>
        <v>22.817001999999999</v>
      </c>
      <c r="O153" s="1">
        <f>VLOOKUP($F153,'[1]capi for highway network'!$D$1:$L$36,8,0)</f>
        <v>108.36654299999999</v>
      </c>
      <c r="P153" s="13">
        <f t="shared" si="39"/>
        <v>1.4920640000000001</v>
      </c>
      <c r="Q153" s="13">
        <f t="shared" si="40"/>
        <v>1.4920640000000001</v>
      </c>
      <c r="R153" s="13">
        <f t="shared" si="41"/>
        <v>1.4920640000000001</v>
      </c>
      <c r="S153" s="13">
        <f t="shared" si="42"/>
        <v>2.0887120000000001</v>
      </c>
      <c r="T153" s="13">
        <f t="shared" si="43"/>
        <v>4.9138159999999997</v>
      </c>
      <c r="U153" s="13">
        <f t="shared" si="44"/>
        <v>4.9138159999999997</v>
      </c>
      <c r="V153" s="13">
        <f t="shared" si="45"/>
        <v>4.9138159999999997</v>
      </c>
      <c r="W153" s="13">
        <f t="shared" si="46"/>
        <v>4.9138159999999997</v>
      </c>
      <c r="X153" s="13">
        <f t="shared" si="47"/>
        <v>4.9138159999999997</v>
      </c>
      <c r="Y153" s="13">
        <f t="shared" si="48"/>
        <v>4.9138159999999997</v>
      </c>
      <c r="Z153" s="13">
        <f t="shared" si="49"/>
        <v>4.9138159999999997</v>
      </c>
      <c r="AA153" s="13">
        <f t="shared" si="50"/>
        <v>4.9138159999999997</v>
      </c>
      <c r="AB153" s="13">
        <f t="shared" si="51"/>
        <v>4.9138159999999997</v>
      </c>
      <c r="AC153" s="13">
        <f t="shared" si="52"/>
        <v>4.9138159999999997</v>
      </c>
      <c r="AD153" s="13">
        <f t="shared" si="53"/>
        <v>4.9138159999999997</v>
      </c>
      <c r="AE153" s="13">
        <f t="shared" si="54"/>
        <v>4.9138159999999997</v>
      </c>
      <c r="AF153">
        <f t="shared" si="37"/>
        <v>1</v>
      </c>
      <c r="AI153" s="26">
        <f>IF(ISNUMBER(VLOOKUP($B153,'kpler max capa'!$A$1:$Q$263,2,0)),VLOOKUP($B153,'kpler max capa'!$A$1:$Q$263,2,0),0)</f>
        <v>1.4920640000000001</v>
      </c>
      <c r="AJ153" s="26">
        <f>IF(ISNUMBER(VLOOKUP($B153,'kpler max capa'!$A$1:$Q$263,3,0)),VLOOKUP($B153,'kpler max capa'!$A$1:$Q$263,3,0),0)</f>
        <v>1.4920640000000001</v>
      </c>
      <c r="AK153" s="26">
        <f>IF(ISNUMBER(VLOOKUP($B153,'kpler max capa'!$A$1:$Q$263,4,0)),VLOOKUP($B153,'kpler max capa'!$A$1:$Q$263,4,0),0)</f>
        <v>1.4920640000000001</v>
      </c>
      <c r="AL153" s="26">
        <f>IF(ISNUMBER(VLOOKUP($B153,'kpler max capa'!$A$1:$Q$263,5,0)),VLOOKUP($B153,'kpler max capa'!$A$1:$Q$263,5,0),0)</f>
        <v>2.0887120000000001</v>
      </c>
      <c r="AM153" s="26">
        <f>IF(ISNUMBER(VLOOKUP($B153,'kpler max capa'!$A$1:$Q$263,6,0)),VLOOKUP($B153,'kpler max capa'!$A$1:$Q$263,6,0),0)</f>
        <v>4.9138159999999997</v>
      </c>
      <c r="AN153" s="26">
        <f>IF(ISNUMBER(VLOOKUP($B153,'kpler max capa'!$A$1:$Q$263,7,0)),VLOOKUP($B153,'kpler max capa'!$A$1:$Q$263,7,0),0)</f>
        <v>4.9138159999999997</v>
      </c>
      <c r="AO153" s="26">
        <f>IF(ISNUMBER(VLOOKUP($B153,'kpler max capa'!$A$1:$Q$263,8,0)),VLOOKUP($B153,'kpler max capa'!$A$1:$Q$263,8,0),0)</f>
        <v>4.9138159999999997</v>
      </c>
      <c r="AP153" s="26">
        <f>IF(ISNUMBER(VLOOKUP($B153,'kpler max capa'!$A$1:$Q$263,8,0)),VLOOKUP($B153,'kpler max capa'!$A$1:$Q$263,9,0),0)</f>
        <v>4.9138159999999997</v>
      </c>
      <c r="AQ153" s="26">
        <f>IF(ISNUMBER(VLOOKUP($B153,'kpler max capa'!$A$1:$Q$263,8,0)),VLOOKUP($B153,'kpler max capa'!$A$1:$Q$263,10,0),0)</f>
        <v>4.9138159999999997</v>
      </c>
      <c r="AR153" s="26">
        <f>IF(ISNUMBER(VLOOKUP($B153,'kpler max capa'!$A$1:$Q$263,8,0)),VLOOKUP($B153,'kpler max capa'!$A$1:$Q$263,11,0),0)</f>
        <v>4.9138159999999997</v>
      </c>
      <c r="AS153" s="26">
        <f>IF(ISNUMBER(VLOOKUP($B153,'kpler max capa'!$A$1:$Q$263,9,0)),VLOOKUP($B153,'kpler max capa'!$A$1:$Q$263,12,0),0)</f>
        <v>4.9138159999999997</v>
      </c>
      <c r="AT153" s="26">
        <f>IF(ISNUMBER(VLOOKUP($B153,'kpler max capa'!$A$1:$Q$263,9,0)),VLOOKUP($B153,'kpler max capa'!$A$1:$Q$263,13,0),0)</f>
        <v>4.9138159999999997</v>
      </c>
      <c r="AU153" s="26">
        <f>IF(ISNUMBER(VLOOKUP($B153,'kpler max capa'!$A$1:$Q$263,9,0)),VLOOKUP($B153,'kpler max capa'!$A$1:$Q$263,14,0),0)</f>
        <v>4.9138159999999997</v>
      </c>
      <c r="AV153" s="26">
        <f>IF(ISNUMBER(VLOOKUP($B153,'kpler max capa'!$A$1:$Q$263,9,0)),VLOOKUP($B153,'kpler max capa'!$A$1:$Q$263,15,0),0)</f>
        <v>4.9138159999999997</v>
      </c>
      <c r="AW153" s="26">
        <f>IF(ISNUMBER(VLOOKUP($B153,'kpler max capa'!$A$1:$Q$263,9,0)),VLOOKUP($B153,'kpler max capa'!$A$1:$Q$263,16,0),0)</f>
        <v>4.9138159999999997</v>
      </c>
      <c r="AX153" s="26">
        <f>IF(ISNUMBER(VLOOKUP($B153,'kpler max capa'!$A$1:$Q$263,10,0)),VLOOKUP($B153,'kpler max capa'!$A$1:$Q$263,17,0),0)</f>
        <v>4.9138159999999997</v>
      </c>
      <c r="AY153" s="24">
        <f>IF(ISNUMBER(VLOOKUP($C153,'pp port max capa'!$A$1:$Q$500,2,0)),VLOOKUP($C153,'pp port max capa'!$A$1:$Q$500,2,0),0)</f>
        <v>0</v>
      </c>
      <c r="AZ153" s="24">
        <f>IF(ISNUMBER(VLOOKUP($C153,'pp port max capa'!$A$1:$Q$500,3,0)),VLOOKUP($C153,'pp port max capa'!$A$1:$Q$500,3,0),0)</f>
        <v>0</v>
      </c>
      <c r="BA153" s="24">
        <f>IF(ISNUMBER(VLOOKUP($C153,'pp port max capa'!$A$1:$Q$500,4,0)),VLOOKUP($C153,'pp port max capa'!$A$1:$Q$500,4,0),0)</f>
        <v>0</v>
      </c>
      <c r="BB153" s="24">
        <f>IF(ISNUMBER(VLOOKUP($C153,'pp port max capa'!$A$1:$Q$500,5,0)),VLOOKUP($C153,'pp port max capa'!$A$1:$Q$500,5,0),0)</f>
        <v>0</v>
      </c>
      <c r="BC153" s="24">
        <f>IF(ISNUMBER(VLOOKUP($C153,'pp port max capa'!$A$1:$Q$500,6,0)),VLOOKUP($C153,'pp port max capa'!$A$1:$Q$500,6,0),0)</f>
        <v>0</v>
      </c>
      <c r="BD153" s="24">
        <f>IF(ISNUMBER(VLOOKUP($C153,'pp port max capa'!$A$1:$Q$500,7,0)),VLOOKUP($C153,'pp port max capa'!$A$1:$Q$500,7,0),0)</f>
        <v>0</v>
      </c>
      <c r="BE153" s="24">
        <f>IF(ISNUMBER(VLOOKUP($C153,'pp port max capa'!$A$1:$Q$500,8,0)),VLOOKUP($C153,'pp port max capa'!$A$1:$Q$500,8,0),0)</f>
        <v>0</v>
      </c>
      <c r="BF153" s="24">
        <f>IF(ISNUMBER(VLOOKUP($C153,'pp port max capa'!$A$1:$Q$500,9,0)),VLOOKUP($C153,'pp port max capa'!$A$1:$Q$500,9,0),0)</f>
        <v>0</v>
      </c>
      <c r="BG153" s="24">
        <f>IF(ISNUMBER(VLOOKUP($C153,'pp port max capa'!$A$1:$Q$500,10,0)),VLOOKUP($C153,'pp port max capa'!$A$1:$Q$500,10,0),0)</f>
        <v>0</v>
      </c>
      <c r="BH153" s="24">
        <f>IF(ISNUMBER(VLOOKUP($C153,'pp port max capa'!$A$1:$Q$500,11,0)),VLOOKUP($C153,'pp port max capa'!$A$1:$Q$500,11,0),0)</f>
        <v>0</v>
      </c>
      <c r="BI153" s="24">
        <f>IF(ISNUMBER(VLOOKUP($C153,'pp port max capa'!$A$1:$Q$500,12,0)),VLOOKUP($C153,'pp port max capa'!$A$1:$Q$500,12,0),0)</f>
        <v>0</v>
      </c>
      <c r="BJ153" s="24">
        <f>IF(ISNUMBER(VLOOKUP($C153,'pp port max capa'!$A$1:$Q$500,13,0)),VLOOKUP($C153,'pp port max capa'!$A$1:$Q$500,13,0),0)</f>
        <v>0</v>
      </c>
      <c r="BK153" s="24">
        <f>IF(ISNUMBER(VLOOKUP($C153,'pp port max capa'!$A$1:$Q$500,14,0)),VLOOKUP($C153,'pp port max capa'!$A$1:$Q$500,14,0),0)</f>
        <v>0</v>
      </c>
      <c r="BL153" s="24">
        <f>IF(ISNUMBER(VLOOKUP($C153,'pp port max capa'!$A$1:$Q$500,15,0)),VLOOKUP($C153,'pp port max capa'!$A$1:$Q$500,15,0),0)</f>
        <v>0</v>
      </c>
      <c r="BM153" s="24">
        <f>IF(ISNUMBER(VLOOKUP($C153,'pp port max capa'!$A$1:$Q$500,16,0)),VLOOKUP($C153,'pp port max capa'!$A$1:$Q$500,16,0),0)</f>
        <v>0</v>
      </c>
      <c r="BN153" s="24">
        <f>IF(ISNUMBER(VLOOKUP($C153,'pp port max capa'!$A$1:$Q$500,17,0)),VLOOKUP($C153,'pp port max capa'!$A$1:$Q$500,17,0),0)</f>
        <v>0</v>
      </c>
      <c r="BO153" s="22">
        <f>IF(ISNUMBER(VLOOKUP($C153,'stpl port max capa'!$A$1:$Q$500,2,0)),VLOOKUP($C153,'stpl port max capa'!$A$1:$Q$500,2,0),0)</f>
        <v>0</v>
      </c>
      <c r="BP153" s="22">
        <f>IF(ISNUMBER(VLOOKUP($C153,'stpl port max capa'!$A$1:$Q$500,3,0)),VLOOKUP($C153,'stpl port max capa'!$A$1:$Q$500,3,0),0)</f>
        <v>0</v>
      </c>
      <c r="BQ153" s="22">
        <f>IF(ISNUMBER(VLOOKUP($C153,'stpl port max capa'!$A$1:$Q$500,4,0)),VLOOKUP($C153,'stpl port max capa'!$A$1:$Q$500,4,0),0)</f>
        <v>0</v>
      </c>
      <c r="BR153" s="22">
        <f>IF(ISNUMBER(VLOOKUP($C153,'stpl port max capa'!$A$1:$Q$500,5,0)),VLOOKUP($C153,'stpl port max capa'!$A$1:$Q$500,5,0),0)</f>
        <v>0</v>
      </c>
      <c r="BS153" s="22">
        <f>IF(ISNUMBER(VLOOKUP($C153,'stpl port max capa'!$A$1:$Q$500,6,0)),VLOOKUP($C153,'stpl port max capa'!$A$1:$Q$500,6,0),0)</f>
        <v>0</v>
      </c>
      <c r="BT153" s="22">
        <f>IF(ISNUMBER(VLOOKUP($C153,'stpl port max capa'!$A$1:$Q$500,7,0)),VLOOKUP($C153,'stpl port max capa'!$A$1:$Q$500,7,0),0)</f>
        <v>0</v>
      </c>
      <c r="BU153" s="22">
        <f>IF(ISNUMBER(VLOOKUP($C153,'stpl port max capa'!$A$1:$Q$500,8,0)),VLOOKUP($C153,'stpl port max capa'!$A$1:$Q$500,8,0),0)</f>
        <v>0</v>
      </c>
      <c r="BV153" s="22">
        <f>IF(ISNUMBER(VLOOKUP($C153,'stpl port max capa'!$A$1:$Q$500,9,0)),VLOOKUP($C153,'stpl port max capa'!$A$1:$Q$500,9,0),0)</f>
        <v>0</v>
      </c>
      <c r="BW153" s="22">
        <f>IF(ISNUMBER(VLOOKUP($C153,'stpl port max capa'!$A$1:$Q$500,10,0)),VLOOKUP($C153,'stpl port max capa'!$A$1:$Q$500,10,0),0)</f>
        <v>0</v>
      </c>
      <c r="BX153" s="22">
        <f>IF(ISNUMBER(VLOOKUP($C153,'stpl port max capa'!$A$1:$Q$500,11,0)),VLOOKUP($C153,'stpl port max capa'!$A$1:$Q$500,11,0),0)</f>
        <v>0</v>
      </c>
      <c r="BY153" s="22">
        <f>IF(ISNUMBER(VLOOKUP($C153,'stpl port max capa'!$A$1:$Q$500,12,0)),VLOOKUP($C153,'stpl port max capa'!$A$1:$Q$500,12,0),0)</f>
        <v>0</v>
      </c>
      <c r="BZ153" s="22">
        <f>IF(ISNUMBER(VLOOKUP($C153,'stpl port max capa'!$A$1:$Q$500,13,0)),VLOOKUP($C153,'stpl port max capa'!$A$1:$Q$500,13,0),0)</f>
        <v>0</v>
      </c>
      <c r="CA153" s="22">
        <f>IF(ISNUMBER(VLOOKUP($C153,'stpl port max capa'!$A$1:$Q$500,14,0)),VLOOKUP($C153,'stpl port max capa'!$A$1:$Q$500,14,0),0)</f>
        <v>0</v>
      </c>
      <c r="CB153" s="22">
        <f>IF(ISNUMBER(VLOOKUP($C153,'stpl port max capa'!$A$1:$Q$500,15,0)),VLOOKUP($C153,'stpl port max capa'!$A$1:$Q$500,15,0),0)</f>
        <v>0</v>
      </c>
      <c r="CC153" s="22">
        <f>IF(ISNUMBER(VLOOKUP($C153,'stpl port max capa'!$A$1:$Q$500,16,0)),VLOOKUP($C153,'stpl port max capa'!$A$1:$Q$500,16,0),0)</f>
        <v>0</v>
      </c>
      <c r="CD153" s="22">
        <f>IF(ISNUMBER(VLOOKUP($C153,'stpl port max capa'!$A$1:$Q$500,17,0)),VLOOKUP($C153,'stpl port max capa'!$A$1:$Q$500,17,0),0)</f>
        <v>0</v>
      </c>
    </row>
    <row r="154" spans="1:82" customFormat="1">
      <c r="A154">
        <v>155</v>
      </c>
      <c r="B154" t="s">
        <v>462</v>
      </c>
      <c r="C154" t="s">
        <v>463</v>
      </c>
      <c r="D154" s="15"/>
      <c r="E154" s="15">
        <f t="shared" si="38"/>
        <v>0</v>
      </c>
      <c r="F154" s="16" t="s">
        <v>2988</v>
      </c>
      <c r="G154" t="s">
        <v>972</v>
      </c>
      <c r="H154" t="s">
        <v>975</v>
      </c>
      <c r="I154" t="e">
        <v>#N/A</v>
      </c>
      <c r="J154" t="s">
        <v>464</v>
      </c>
      <c r="K154" s="1">
        <v>31.9885550582676</v>
      </c>
      <c r="L154" s="1">
        <v>120.640321824616</v>
      </c>
      <c r="M154" s="1" t="str">
        <f>VLOOKUP($F154,'[1]capi for highway network'!$D$1:$L$36,3,0)</f>
        <v>capi Jiangsu</v>
      </c>
      <c r="N154" s="1">
        <f>VLOOKUP($F154,'[1]capi for highway network'!$D$1:$L$36,7,0)</f>
        <v>32.060254999999998</v>
      </c>
      <c r="O154" s="1">
        <f>VLOOKUP($F154,'[1]capi for highway network'!$D$1:$L$36,8,0)</f>
        <v>118.79687699999999</v>
      </c>
      <c r="P154" s="13">
        <f t="shared" si="39"/>
        <v>0.14282</v>
      </c>
      <c r="Q154" s="13">
        <f t="shared" si="40"/>
        <v>0.14282</v>
      </c>
      <c r="R154" s="13">
        <f t="shared" si="41"/>
        <v>0.14282</v>
      </c>
      <c r="S154" s="13">
        <f t="shared" si="42"/>
        <v>0.19392000000000001</v>
      </c>
      <c r="T154" s="13">
        <f t="shared" si="43"/>
        <v>0.19392000000000001</v>
      </c>
      <c r="U154" s="13">
        <f t="shared" si="44"/>
        <v>0.92946399999999996</v>
      </c>
      <c r="V154" s="13">
        <f t="shared" si="45"/>
        <v>0.92946399999999996</v>
      </c>
      <c r="W154" s="13">
        <f t="shared" si="46"/>
        <v>0.92946399999999996</v>
      </c>
      <c r="X154" s="13">
        <f t="shared" si="47"/>
        <v>0.92946399999999996</v>
      </c>
      <c r="Y154" s="13">
        <f t="shared" si="48"/>
        <v>0.92946399999999996</v>
      </c>
      <c r="Z154" s="13">
        <f t="shared" si="49"/>
        <v>0.92946399999999996</v>
      </c>
      <c r="AA154" s="13">
        <f t="shared" si="50"/>
        <v>0.92946399999999996</v>
      </c>
      <c r="AB154" s="13">
        <f t="shared" si="51"/>
        <v>0.92946399999999996</v>
      </c>
      <c r="AC154" s="13">
        <f t="shared" si="52"/>
        <v>0.92946399999999996</v>
      </c>
      <c r="AD154" s="13">
        <f t="shared" si="53"/>
        <v>0.92946399999999996</v>
      </c>
      <c r="AE154" s="13">
        <f t="shared" si="54"/>
        <v>0.92946399999999996</v>
      </c>
      <c r="AF154">
        <f t="shared" si="37"/>
        <v>1</v>
      </c>
      <c r="AI154" s="26">
        <f>IF(ISNUMBER(VLOOKUP($B154,'kpler max capa'!$A$1:$Q$263,2,0)),VLOOKUP($B154,'kpler max capa'!$A$1:$Q$263,2,0),0)</f>
        <v>0.14282</v>
      </c>
      <c r="AJ154" s="26">
        <f>IF(ISNUMBER(VLOOKUP($B154,'kpler max capa'!$A$1:$Q$263,3,0)),VLOOKUP($B154,'kpler max capa'!$A$1:$Q$263,3,0),0)</f>
        <v>0.14282</v>
      </c>
      <c r="AK154" s="26">
        <f>IF(ISNUMBER(VLOOKUP($B154,'kpler max capa'!$A$1:$Q$263,4,0)),VLOOKUP($B154,'kpler max capa'!$A$1:$Q$263,4,0),0)</f>
        <v>0.14282</v>
      </c>
      <c r="AL154" s="26">
        <f>IF(ISNUMBER(VLOOKUP($B154,'kpler max capa'!$A$1:$Q$263,5,0)),VLOOKUP($B154,'kpler max capa'!$A$1:$Q$263,5,0),0)</f>
        <v>0.19392000000000001</v>
      </c>
      <c r="AM154" s="26">
        <f>IF(ISNUMBER(VLOOKUP($B154,'kpler max capa'!$A$1:$Q$263,6,0)),VLOOKUP($B154,'kpler max capa'!$A$1:$Q$263,6,0),0)</f>
        <v>0.19392000000000001</v>
      </c>
      <c r="AN154" s="26">
        <f>IF(ISNUMBER(VLOOKUP($B154,'kpler max capa'!$A$1:$Q$263,7,0)),VLOOKUP($B154,'kpler max capa'!$A$1:$Q$263,7,0),0)</f>
        <v>0.92946399999999996</v>
      </c>
      <c r="AO154" s="26">
        <f>IF(ISNUMBER(VLOOKUP($B154,'kpler max capa'!$A$1:$Q$263,8,0)),VLOOKUP($B154,'kpler max capa'!$A$1:$Q$263,8,0),0)</f>
        <v>0.92946399999999996</v>
      </c>
      <c r="AP154" s="26">
        <f>IF(ISNUMBER(VLOOKUP($B154,'kpler max capa'!$A$1:$Q$263,8,0)),VLOOKUP($B154,'kpler max capa'!$A$1:$Q$263,9,0),0)</f>
        <v>0.92946399999999996</v>
      </c>
      <c r="AQ154" s="26">
        <f>IF(ISNUMBER(VLOOKUP($B154,'kpler max capa'!$A$1:$Q$263,8,0)),VLOOKUP($B154,'kpler max capa'!$A$1:$Q$263,10,0),0)</f>
        <v>0.92946399999999996</v>
      </c>
      <c r="AR154" s="26">
        <f>IF(ISNUMBER(VLOOKUP($B154,'kpler max capa'!$A$1:$Q$263,8,0)),VLOOKUP($B154,'kpler max capa'!$A$1:$Q$263,11,0),0)</f>
        <v>0.92946399999999996</v>
      </c>
      <c r="AS154" s="26">
        <f>IF(ISNUMBER(VLOOKUP($B154,'kpler max capa'!$A$1:$Q$263,9,0)),VLOOKUP($B154,'kpler max capa'!$A$1:$Q$263,12,0),0)</f>
        <v>0.92946399999999996</v>
      </c>
      <c r="AT154" s="26">
        <f>IF(ISNUMBER(VLOOKUP($B154,'kpler max capa'!$A$1:$Q$263,9,0)),VLOOKUP($B154,'kpler max capa'!$A$1:$Q$263,13,0),0)</f>
        <v>0.92946399999999996</v>
      </c>
      <c r="AU154" s="26">
        <f>IF(ISNUMBER(VLOOKUP($B154,'kpler max capa'!$A$1:$Q$263,9,0)),VLOOKUP($B154,'kpler max capa'!$A$1:$Q$263,14,0),0)</f>
        <v>0.92946399999999996</v>
      </c>
      <c r="AV154" s="26">
        <f>IF(ISNUMBER(VLOOKUP($B154,'kpler max capa'!$A$1:$Q$263,9,0)),VLOOKUP($B154,'kpler max capa'!$A$1:$Q$263,15,0),0)</f>
        <v>0.92946399999999996</v>
      </c>
      <c r="AW154" s="26">
        <f>IF(ISNUMBER(VLOOKUP($B154,'kpler max capa'!$A$1:$Q$263,9,0)),VLOOKUP($B154,'kpler max capa'!$A$1:$Q$263,16,0),0)</f>
        <v>0.92946399999999996</v>
      </c>
      <c r="AX154" s="26">
        <f>IF(ISNUMBER(VLOOKUP($B154,'kpler max capa'!$A$1:$Q$263,10,0)),VLOOKUP($B154,'kpler max capa'!$A$1:$Q$263,17,0),0)</f>
        <v>0.92946399999999996</v>
      </c>
      <c r="AY154" s="24">
        <f>IF(ISNUMBER(VLOOKUP($C154,'pp port max capa'!$A$1:$Q$500,2,0)),VLOOKUP($C154,'pp port max capa'!$A$1:$Q$500,2,0),0)</f>
        <v>0</v>
      </c>
      <c r="AZ154" s="24">
        <f>IF(ISNUMBER(VLOOKUP($C154,'pp port max capa'!$A$1:$Q$500,3,0)),VLOOKUP($C154,'pp port max capa'!$A$1:$Q$500,3,0),0)</f>
        <v>0</v>
      </c>
      <c r="BA154" s="24">
        <f>IF(ISNUMBER(VLOOKUP($C154,'pp port max capa'!$A$1:$Q$500,4,0)),VLOOKUP($C154,'pp port max capa'!$A$1:$Q$500,4,0),0)</f>
        <v>0</v>
      </c>
      <c r="BB154" s="24">
        <f>IF(ISNUMBER(VLOOKUP($C154,'pp port max capa'!$A$1:$Q$500,5,0)),VLOOKUP($C154,'pp port max capa'!$A$1:$Q$500,5,0),0)</f>
        <v>0</v>
      </c>
      <c r="BC154" s="24">
        <f>IF(ISNUMBER(VLOOKUP($C154,'pp port max capa'!$A$1:$Q$500,6,0)),VLOOKUP($C154,'pp port max capa'!$A$1:$Q$500,6,0),0)</f>
        <v>0</v>
      </c>
      <c r="BD154" s="24">
        <f>IF(ISNUMBER(VLOOKUP($C154,'pp port max capa'!$A$1:$Q$500,7,0)),VLOOKUP($C154,'pp port max capa'!$A$1:$Q$500,7,0),0)</f>
        <v>0</v>
      </c>
      <c r="BE154" s="24">
        <f>IF(ISNUMBER(VLOOKUP($C154,'pp port max capa'!$A$1:$Q$500,8,0)),VLOOKUP($C154,'pp port max capa'!$A$1:$Q$500,8,0),0)</f>
        <v>0</v>
      </c>
      <c r="BF154" s="24">
        <f>IF(ISNUMBER(VLOOKUP($C154,'pp port max capa'!$A$1:$Q$500,9,0)),VLOOKUP($C154,'pp port max capa'!$A$1:$Q$500,9,0),0)</f>
        <v>0</v>
      </c>
      <c r="BG154" s="24">
        <f>IF(ISNUMBER(VLOOKUP($C154,'pp port max capa'!$A$1:$Q$500,10,0)),VLOOKUP($C154,'pp port max capa'!$A$1:$Q$500,10,0),0)</f>
        <v>0</v>
      </c>
      <c r="BH154" s="24">
        <f>IF(ISNUMBER(VLOOKUP($C154,'pp port max capa'!$A$1:$Q$500,11,0)),VLOOKUP($C154,'pp port max capa'!$A$1:$Q$500,11,0),0)</f>
        <v>0</v>
      </c>
      <c r="BI154" s="24">
        <f>IF(ISNUMBER(VLOOKUP($C154,'pp port max capa'!$A$1:$Q$500,12,0)),VLOOKUP($C154,'pp port max capa'!$A$1:$Q$500,12,0),0)</f>
        <v>0</v>
      </c>
      <c r="BJ154" s="24">
        <f>IF(ISNUMBER(VLOOKUP($C154,'pp port max capa'!$A$1:$Q$500,13,0)),VLOOKUP($C154,'pp port max capa'!$A$1:$Q$500,13,0),0)</f>
        <v>0</v>
      </c>
      <c r="BK154" s="24">
        <f>IF(ISNUMBER(VLOOKUP($C154,'pp port max capa'!$A$1:$Q$500,14,0)),VLOOKUP($C154,'pp port max capa'!$A$1:$Q$500,14,0),0)</f>
        <v>0</v>
      </c>
      <c r="BL154" s="24">
        <f>IF(ISNUMBER(VLOOKUP($C154,'pp port max capa'!$A$1:$Q$500,15,0)),VLOOKUP($C154,'pp port max capa'!$A$1:$Q$500,15,0),0)</f>
        <v>0</v>
      </c>
      <c r="BM154" s="24">
        <f>IF(ISNUMBER(VLOOKUP($C154,'pp port max capa'!$A$1:$Q$500,16,0)),VLOOKUP($C154,'pp port max capa'!$A$1:$Q$500,16,0),0)</f>
        <v>0</v>
      </c>
      <c r="BN154" s="24">
        <f>IF(ISNUMBER(VLOOKUP($C154,'pp port max capa'!$A$1:$Q$500,17,0)),VLOOKUP($C154,'pp port max capa'!$A$1:$Q$500,17,0),0)</f>
        <v>0</v>
      </c>
      <c r="BO154" s="22">
        <f>IF(ISNUMBER(VLOOKUP($C154,'stpl port max capa'!$A$1:$Q$500,2,0)),VLOOKUP($C154,'stpl port max capa'!$A$1:$Q$500,2,0),0)</f>
        <v>0</v>
      </c>
      <c r="BP154" s="22">
        <f>IF(ISNUMBER(VLOOKUP($C154,'stpl port max capa'!$A$1:$Q$500,3,0)),VLOOKUP($C154,'stpl port max capa'!$A$1:$Q$500,3,0),0)</f>
        <v>0</v>
      </c>
      <c r="BQ154" s="22">
        <f>IF(ISNUMBER(VLOOKUP($C154,'stpl port max capa'!$A$1:$Q$500,4,0)),VLOOKUP($C154,'stpl port max capa'!$A$1:$Q$500,4,0),0)</f>
        <v>0</v>
      </c>
      <c r="BR154" s="22">
        <f>IF(ISNUMBER(VLOOKUP($C154,'stpl port max capa'!$A$1:$Q$500,5,0)),VLOOKUP($C154,'stpl port max capa'!$A$1:$Q$500,5,0),0)</f>
        <v>0</v>
      </c>
      <c r="BS154" s="22">
        <f>IF(ISNUMBER(VLOOKUP($C154,'stpl port max capa'!$A$1:$Q$500,6,0)),VLOOKUP($C154,'stpl port max capa'!$A$1:$Q$500,6,0),0)</f>
        <v>0</v>
      </c>
      <c r="BT154" s="22">
        <f>IF(ISNUMBER(VLOOKUP($C154,'stpl port max capa'!$A$1:$Q$500,7,0)),VLOOKUP($C154,'stpl port max capa'!$A$1:$Q$500,7,0),0)</f>
        <v>0</v>
      </c>
      <c r="BU154" s="22">
        <f>IF(ISNUMBER(VLOOKUP($C154,'stpl port max capa'!$A$1:$Q$500,8,0)),VLOOKUP($C154,'stpl port max capa'!$A$1:$Q$500,8,0),0)</f>
        <v>0</v>
      </c>
      <c r="BV154" s="22">
        <f>IF(ISNUMBER(VLOOKUP($C154,'stpl port max capa'!$A$1:$Q$500,9,0)),VLOOKUP($C154,'stpl port max capa'!$A$1:$Q$500,9,0),0)</f>
        <v>0</v>
      </c>
      <c r="BW154" s="22">
        <f>IF(ISNUMBER(VLOOKUP($C154,'stpl port max capa'!$A$1:$Q$500,10,0)),VLOOKUP($C154,'stpl port max capa'!$A$1:$Q$500,10,0),0)</f>
        <v>0</v>
      </c>
      <c r="BX154" s="22">
        <f>IF(ISNUMBER(VLOOKUP($C154,'stpl port max capa'!$A$1:$Q$500,11,0)),VLOOKUP($C154,'stpl port max capa'!$A$1:$Q$500,11,0),0)</f>
        <v>0</v>
      </c>
      <c r="BY154" s="22">
        <f>IF(ISNUMBER(VLOOKUP($C154,'stpl port max capa'!$A$1:$Q$500,12,0)),VLOOKUP($C154,'stpl port max capa'!$A$1:$Q$500,12,0),0)</f>
        <v>0</v>
      </c>
      <c r="BZ154" s="22">
        <f>IF(ISNUMBER(VLOOKUP($C154,'stpl port max capa'!$A$1:$Q$500,13,0)),VLOOKUP($C154,'stpl port max capa'!$A$1:$Q$500,13,0),0)</f>
        <v>0</v>
      </c>
      <c r="CA154" s="22">
        <f>IF(ISNUMBER(VLOOKUP($C154,'stpl port max capa'!$A$1:$Q$500,14,0)),VLOOKUP($C154,'stpl port max capa'!$A$1:$Q$500,14,0),0)</f>
        <v>0</v>
      </c>
      <c r="CB154" s="22">
        <f>IF(ISNUMBER(VLOOKUP($C154,'stpl port max capa'!$A$1:$Q$500,15,0)),VLOOKUP($C154,'stpl port max capa'!$A$1:$Q$500,15,0),0)</f>
        <v>0</v>
      </c>
      <c r="CC154" s="22">
        <f>IF(ISNUMBER(VLOOKUP($C154,'stpl port max capa'!$A$1:$Q$500,16,0)),VLOOKUP($C154,'stpl port max capa'!$A$1:$Q$500,16,0),0)</f>
        <v>0</v>
      </c>
      <c r="CD154" s="22">
        <f>IF(ISNUMBER(VLOOKUP($C154,'stpl port max capa'!$A$1:$Q$500,17,0)),VLOOKUP($C154,'stpl port max capa'!$A$1:$Q$500,17,0),0)</f>
        <v>0</v>
      </c>
    </row>
    <row r="155" spans="1:82" customFormat="1">
      <c r="A155">
        <v>156</v>
      </c>
      <c r="B155" t="s">
        <v>465</v>
      </c>
      <c r="C155" t="s">
        <v>466</v>
      </c>
      <c r="D155" s="15" t="s">
        <v>1264</v>
      </c>
      <c r="E155" s="15">
        <f t="shared" si="38"/>
        <v>1</v>
      </c>
      <c r="F155" s="16" t="s">
        <v>2977</v>
      </c>
      <c r="G155" t="s">
        <v>972</v>
      </c>
      <c r="H155" t="s">
        <v>975</v>
      </c>
      <c r="I155" t="s">
        <v>2943</v>
      </c>
      <c r="J155" t="s">
        <v>464</v>
      </c>
      <c r="K155" s="1">
        <v>31.9885550582676</v>
      </c>
      <c r="L155" s="1">
        <v>120.640321824616</v>
      </c>
      <c r="M155" s="1" t="str">
        <f>VLOOKUP($F155,'[1]capi for highway network'!$D$1:$L$36,3,0)</f>
        <v>capi Jiangsu</v>
      </c>
      <c r="N155" s="1">
        <f>VLOOKUP($F155,'[1]capi for highway network'!$D$1:$L$36,7,0)</f>
        <v>32.060254999999998</v>
      </c>
      <c r="O155" s="1">
        <f>VLOOKUP($F155,'[1]capi for highway network'!$D$1:$L$36,8,0)</f>
        <v>118.79687699999999</v>
      </c>
      <c r="P155" s="13">
        <f t="shared" si="39"/>
        <v>1.0617260296057347</v>
      </c>
      <c r="Q155" s="13">
        <f t="shared" si="40"/>
        <v>1.0617260296057347</v>
      </c>
      <c r="R155" s="13">
        <f t="shared" si="41"/>
        <v>1.0617260296057347</v>
      </c>
      <c r="S155" s="13">
        <f t="shared" si="42"/>
        <v>1.3850199999999999</v>
      </c>
      <c r="T155" s="13">
        <f t="shared" si="43"/>
        <v>1.3850199999999999</v>
      </c>
      <c r="U155" s="13">
        <f t="shared" si="44"/>
        <v>1.3850199999999999</v>
      </c>
      <c r="V155" s="13">
        <f t="shared" si="45"/>
        <v>1.3850199999999999</v>
      </c>
      <c r="W155" s="13">
        <f t="shared" si="46"/>
        <v>1.3850199999999999</v>
      </c>
      <c r="X155" s="13">
        <f t="shared" si="47"/>
        <v>1.3850199999999999</v>
      </c>
      <c r="Y155" s="13">
        <f t="shared" si="48"/>
        <v>1.3850199999999999</v>
      </c>
      <c r="Z155" s="13">
        <f t="shared" si="49"/>
        <v>1.3850199999999999</v>
      </c>
      <c r="AA155" s="13">
        <f t="shared" si="50"/>
        <v>1.3850199999999999</v>
      </c>
      <c r="AB155" s="13">
        <f t="shared" si="51"/>
        <v>1.3850199999999999</v>
      </c>
      <c r="AC155" s="13">
        <f t="shared" si="52"/>
        <v>1.3850199999999999</v>
      </c>
      <c r="AD155" s="13">
        <f t="shared" si="53"/>
        <v>1.3850199999999999</v>
      </c>
      <c r="AE155" s="13">
        <f t="shared" si="54"/>
        <v>1.3850199999999999</v>
      </c>
      <c r="AF155">
        <f t="shared" si="37"/>
        <v>1</v>
      </c>
      <c r="AI155" s="26">
        <f>IF(ISNUMBER(VLOOKUP($B155,'kpler max capa'!$A$1:$Q$263,2,0)),VLOOKUP($B155,'kpler max capa'!$A$1:$Q$263,2,0),0)</f>
        <v>1.0376479999999999</v>
      </c>
      <c r="AJ155" s="26">
        <f>IF(ISNUMBER(VLOOKUP($B155,'kpler max capa'!$A$1:$Q$263,3,0)),VLOOKUP($B155,'kpler max capa'!$A$1:$Q$263,3,0),0)</f>
        <v>1.0376479999999999</v>
      </c>
      <c r="AK155" s="26">
        <f>IF(ISNUMBER(VLOOKUP($B155,'kpler max capa'!$A$1:$Q$263,4,0)),VLOOKUP($B155,'kpler max capa'!$A$1:$Q$263,4,0),0)</f>
        <v>1.0376479999999999</v>
      </c>
      <c r="AL155" s="26">
        <f>IF(ISNUMBER(VLOOKUP($B155,'kpler max capa'!$A$1:$Q$263,5,0)),VLOOKUP($B155,'kpler max capa'!$A$1:$Q$263,5,0),0)</f>
        <v>1.3850199999999999</v>
      </c>
      <c r="AM155" s="26">
        <f>IF(ISNUMBER(VLOOKUP($B155,'kpler max capa'!$A$1:$Q$263,6,0)),VLOOKUP($B155,'kpler max capa'!$A$1:$Q$263,6,0),0)</f>
        <v>1.3850199999999999</v>
      </c>
      <c r="AN155" s="26">
        <f>IF(ISNUMBER(VLOOKUP($B155,'kpler max capa'!$A$1:$Q$263,7,0)),VLOOKUP($B155,'kpler max capa'!$A$1:$Q$263,7,0),0)</f>
        <v>1.3850199999999999</v>
      </c>
      <c r="AO155" s="26">
        <f>IF(ISNUMBER(VLOOKUP($B155,'kpler max capa'!$A$1:$Q$263,8,0)),VLOOKUP($B155,'kpler max capa'!$A$1:$Q$263,8,0),0)</f>
        <v>1.3850199999999999</v>
      </c>
      <c r="AP155" s="26">
        <f>IF(ISNUMBER(VLOOKUP($B155,'kpler max capa'!$A$1:$Q$263,8,0)),VLOOKUP($B155,'kpler max capa'!$A$1:$Q$263,9,0),0)</f>
        <v>1.3850199999999999</v>
      </c>
      <c r="AQ155" s="26">
        <f>IF(ISNUMBER(VLOOKUP($B155,'kpler max capa'!$A$1:$Q$263,8,0)),VLOOKUP($B155,'kpler max capa'!$A$1:$Q$263,10,0),0)</f>
        <v>1.3850199999999999</v>
      </c>
      <c r="AR155" s="26">
        <f>IF(ISNUMBER(VLOOKUP($B155,'kpler max capa'!$A$1:$Q$263,8,0)),VLOOKUP($B155,'kpler max capa'!$A$1:$Q$263,11,0),0)</f>
        <v>1.3850199999999999</v>
      </c>
      <c r="AS155" s="26">
        <f>IF(ISNUMBER(VLOOKUP($B155,'kpler max capa'!$A$1:$Q$263,9,0)),VLOOKUP($B155,'kpler max capa'!$A$1:$Q$263,12,0),0)</f>
        <v>1.3850199999999999</v>
      </c>
      <c r="AT155" s="26">
        <f>IF(ISNUMBER(VLOOKUP($B155,'kpler max capa'!$A$1:$Q$263,9,0)),VLOOKUP($B155,'kpler max capa'!$A$1:$Q$263,13,0),0)</f>
        <v>1.3850199999999999</v>
      </c>
      <c r="AU155" s="26">
        <f>IF(ISNUMBER(VLOOKUP($B155,'kpler max capa'!$A$1:$Q$263,9,0)),VLOOKUP($B155,'kpler max capa'!$A$1:$Q$263,14,0),0)</f>
        <v>1.3850199999999999</v>
      </c>
      <c r="AV155" s="26">
        <f>IF(ISNUMBER(VLOOKUP($B155,'kpler max capa'!$A$1:$Q$263,9,0)),VLOOKUP($B155,'kpler max capa'!$A$1:$Q$263,15,0),0)</f>
        <v>1.3850199999999999</v>
      </c>
      <c r="AW155" s="26">
        <f>IF(ISNUMBER(VLOOKUP($B155,'kpler max capa'!$A$1:$Q$263,9,0)),VLOOKUP($B155,'kpler max capa'!$A$1:$Q$263,16,0),0)</f>
        <v>1.3850199999999999</v>
      </c>
      <c r="AX155" s="26">
        <f>IF(ISNUMBER(VLOOKUP($B155,'kpler max capa'!$A$1:$Q$263,10,0)),VLOOKUP($B155,'kpler max capa'!$A$1:$Q$263,17,0),0)</f>
        <v>1.3850199999999999</v>
      </c>
      <c r="AY155" s="24">
        <f>IF(ISNUMBER(VLOOKUP($C155,'pp port max capa'!$A$1:$Q$500,2,0)),VLOOKUP($C155,'pp port max capa'!$A$1:$Q$500,2,0),0)</f>
        <v>1.0617260296057347</v>
      </c>
      <c r="AZ155" s="24">
        <f>IF(ISNUMBER(VLOOKUP($C155,'pp port max capa'!$A$1:$Q$500,3,0)),VLOOKUP($C155,'pp port max capa'!$A$1:$Q$500,3,0),0)</f>
        <v>1.0617260296057347</v>
      </c>
      <c r="BA155" s="24">
        <f>IF(ISNUMBER(VLOOKUP($C155,'pp port max capa'!$A$1:$Q$500,4,0)),VLOOKUP($C155,'pp port max capa'!$A$1:$Q$500,4,0),0)</f>
        <v>1.0617260296057347</v>
      </c>
      <c r="BB155" s="24">
        <f>IF(ISNUMBER(VLOOKUP($C155,'pp port max capa'!$A$1:$Q$500,5,0)),VLOOKUP($C155,'pp port max capa'!$A$1:$Q$500,5,0),0)</f>
        <v>1.0617260296057347</v>
      </c>
      <c r="BC155" s="24">
        <f>IF(ISNUMBER(VLOOKUP($C155,'pp port max capa'!$A$1:$Q$500,6,0)),VLOOKUP($C155,'pp port max capa'!$A$1:$Q$500,6,0),0)</f>
        <v>1.0617260296057347</v>
      </c>
      <c r="BD155" s="24">
        <f>IF(ISNUMBER(VLOOKUP($C155,'pp port max capa'!$A$1:$Q$500,7,0)),VLOOKUP($C155,'pp port max capa'!$A$1:$Q$500,7,0),0)</f>
        <v>1.0617260296057347</v>
      </c>
      <c r="BE155" s="24">
        <f>IF(ISNUMBER(VLOOKUP($C155,'pp port max capa'!$A$1:$Q$500,8,0)),VLOOKUP($C155,'pp port max capa'!$A$1:$Q$500,8,0),0)</f>
        <v>1.0617260296057347</v>
      </c>
      <c r="BF155" s="24">
        <f>IF(ISNUMBER(VLOOKUP($C155,'pp port max capa'!$A$1:$Q$500,9,0)),VLOOKUP($C155,'pp port max capa'!$A$1:$Q$500,9,0),0)</f>
        <v>1.0617260296057347</v>
      </c>
      <c r="BG155" s="24">
        <f>IF(ISNUMBER(VLOOKUP($C155,'pp port max capa'!$A$1:$Q$500,10,0)),VLOOKUP($C155,'pp port max capa'!$A$1:$Q$500,10,0),0)</f>
        <v>1.0617260296057347</v>
      </c>
      <c r="BH155" s="24">
        <f>IF(ISNUMBER(VLOOKUP($C155,'pp port max capa'!$A$1:$Q$500,11,0)),VLOOKUP($C155,'pp port max capa'!$A$1:$Q$500,11,0),0)</f>
        <v>1.0617260296057347</v>
      </c>
      <c r="BI155" s="24">
        <f>IF(ISNUMBER(VLOOKUP($C155,'pp port max capa'!$A$1:$Q$500,12,0)),VLOOKUP($C155,'pp port max capa'!$A$1:$Q$500,12,0),0)</f>
        <v>1.0617260296057347</v>
      </c>
      <c r="BJ155" s="24">
        <f>IF(ISNUMBER(VLOOKUP($C155,'pp port max capa'!$A$1:$Q$500,13,0)),VLOOKUP($C155,'pp port max capa'!$A$1:$Q$500,13,0),0)</f>
        <v>1.0617260296057347</v>
      </c>
      <c r="BK155" s="24">
        <f>IF(ISNUMBER(VLOOKUP($C155,'pp port max capa'!$A$1:$Q$500,14,0)),VLOOKUP($C155,'pp port max capa'!$A$1:$Q$500,14,0),0)</f>
        <v>1.0617260296057347</v>
      </c>
      <c r="BL155" s="24">
        <f>IF(ISNUMBER(VLOOKUP($C155,'pp port max capa'!$A$1:$Q$500,15,0)),VLOOKUP($C155,'pp port max capa'!$A$1:$Q$500,15,0),0)</f>
        <v>1.0617260296057347</v>
      </c>
      <c r="BM155" s="24">
        <f>IF(ISNUMBER(VLOOKUP($C155,'pp port max capa'!$A$1:$Q$500,16,0)),VLOOKUP($C155,'pp port max capa'!$A$1:$Q$500,16,0),0)</f>
        <v>1.0617260296057347</v>
      </c>
      <c r="BN155" s="24">
        <f>IF(ISNUMBER(VLOOKUP($C155,'pp port max capa'!$A$1:$Q$500,17,0)),VLOOKUP($C155,'pp port max capa'!$A$1:$Q$500,17,0),0)</f>
        <v>1.0617260296057347</v>
      </c>
      <c r="BO155" s="22">
        <f>IF(ISNUMBER(VLOOKUP($C155,'stpl port max capa'!$A$1:$Q$500,2,0)),VLOOKUP($C155,'stpl port max capa'!$A$1:$Q$500,2,0),0)</f>
        <v>0</v>
      </c>
      <c r="BP155" s="22">
        <f>IF(ISNUMBER(VLOOKUP($C155,'stpl port max capa'!$A$1:$Q$500,3,0)),VLOOKUP($C155,'stpl port max capa'!$A$1:$Q$500,3,0),0)</f>
        <v>0</v>
      </c>
      <c r="BQ155" s="22">
        <f>IF(ISNUMBER(VLOOKUP($C155,'stpl port max capa'!$A$1:$Q$500,4,0)),VLOOKUP($C155,'stpl port max capa'!$A$1:$Q$500,4,0),0)</f>
        <v>0</v>
      </c>
      <c r="BR155" s="22">
        <f>IF(ISNUMBER(VLOOKUP($C155,'stpl port max capa'!$A$1:$Q$500,5,0)),VLOOKUP($C155,'stpl port max capa'!$A$1:$Q$500,5,0),0)</f>
        <v>0</v>
      </c>
      <c r="BS155" s="22">
        <f>IF(ISNUMBER(VLOOKUP($C155,'stpl port max capa'!$A$1:$Q$500,6,0)),VLOOKUP($C155,'stpl port max capa'!$A$1:$Q$500,6,0),0)</f>
        <v>0</v>
      </c>
      <c r="BT155" s="22">
        <f>IF(ISNUMBER(VLOOKUP($C155,'stpl port max capa'!$A$1:$Q$500,7,0)),VLOOKUP($C155,'stpl port max capa'!$A$1:$Q$500,7,0),0)</f>
        <v>0</v>
      </c>
      <c r="BU155" s="22">
        <f>IF(ISNUMBER(VLOOKUP($C155,'stpl port max capa'!$A$1:$Q$500,8,0)),VLOOKUP($C155,'stpl port max capa'!$A$1:$Q$500,8,0),0)</f>
        <v>0</v>
      </c>
      <c r="BV155" s="22">
        <f>IF(ISNUMBER(VLOOKUP($C155,'stpl port max capa'!$A$1:$Q$500,9,0)),VLOOKUP($C155,'stpl port max capa'!$A$1:$Q$500,9,0),0)</f>
        <v>0</v>
      </c>
      <c r="BW155" s="22">
        <f>IF(ISNUMBER(VLOOKUP($C155,'stpl port max capa'!$A$1:$Q$500,10,0)),VLOOKUP($C155,'stpl port max capa'!$A$1:$Q$500,10,0),0)</f>
        <v>0</v>
      </c>
      <c r="BX155" s="22">
        <f>IF(ISNUMBER(VLOOKUP($C155,'stpl port max capa'!$A$1:$Q$500,11,0)),VLOOKUP($C155,'stpl port max capa'!$A$1:$Q$500,11,0),0)</f>
        <v>0</v>
      </c>
      <c r="BY155" s="22">
        <f>IF(ISNUMBER(VLOOKUP($C155,'stpl port max capa'!$A$1:$Q$500,12,0)),VLOOKUP($C155,'stpl port max capa'!$A$1:$Q$500,12,0),0)</f>
        <v>0</v>
      </c>
      <c r="BZ155" s="22">
        <f>IF(ISNUMBER(VLOOKUP($C155,'stpl port max capa'!$A$1:$Q$500,13,0)),VLOOKUP($C155,'stpl port max capa'!$A$1:$Q$500,13,0),0)</f>
        <v>0</v>
      </c>
      <c r="CA155" s="22">
        <f>IF(ISNUMBER(VLOOKUP($C155,'stpl port max capa'!$A$1:$Q$500,14,0)),VLOOKUP($C155,'stpl port max capa'!$A$1:$Q$500,14,0),0)</f>
        <v>0</v>
      </c>
      <c r="CB155" s="22">
        <f>IF(ISNUMBER(VLOOKUP($C155,'stpl port max capa'!$A$1:$Q$500,15,0)),VLOOKUP($C155,'stpl port max capa'!$A$1:$Q$500,15,0),0)</f>
        <v>0</v>
      </c>
      <c r="CC155" s="22">
        <f>IF(ISNUMBER(VLOOKUP($C155,'stpl port max capa'!$A$1:$Q$500,16,0)),VLOOKUP($C155,'stpl port max capa'!$A$1:$Q$500,16,0),0)</f>
        <v>0</v>
      </c>
      <c r="CD155" s="22">
        <f>IF(ISNUMBER(VLOOKUP($C155,'stpl port max capa'!$A$1:$Q$500,17,0)),VLOOKUP($C155,'stpl port max capa'!$A$1:$Q$500,17,0),0)</f>
        <v>0</v>
      </c>
    </row>
    <row r="156" spans="1:82" customFormat="1">
      <c r="A156">
        <v>157</v>
      </c>
      <c r="B156" t="s">
        <v>467</v>
      </c>
      <c r="C156" t="s">
        <v>468</v>
      </c>
      <c r="D156" s="15"/>
      <c r="E156" s="15">
        <f t="shared" si="38"/>
        <v>0</v>
      </c>
      <c r="F156" s="16" t="s">
        <v>2988</v>
      </c>
      <c r="G156" t="s">
        <v>973</v>
      </c>
      <c r="H156" t="s">
        <v>975</v>
      </c>
      <c r="I156" t="e">
        <v>#N/A</v>
      </c>
      <c r="J156" t="s">
        <v>469</v>
      </c>
      <c r="K156" s="1">
        <v>31.926146082485101</v>
      </c>
      <c r="L156" s="1">
        <v>120.133450945536</v>
      </c>
      <c r="M156" s="1" t="str">
        <f>VLOOKUP($F156,'[1]capi for highway network'!$D$1:$L$36,3,0)</f>
        <v>capi Jiangsu</v>
      </c>
      <c r="N156" s="1">
        <f>VLOOKUP($F156,'[1]capi for highway network'!$D$1:$L$36,7,0)</f>
        <v>32.060254999999998</v>
      </c>
      <c r="O156" s="1">
        <f>VLOOKUP($F156,'[1]capi for highway network'!$D$1:$L$36,8,0)</f>
        <v>118.79687699999999</v>
      </c>
      <c r="P156" s="13">
        <f t="shared" si="39"/>
        <v>8.7463479999999993</v>
      </c>
      <c r="Q156" s="13">
        <f t="shared" si="40"/>
        <v>8.7463479999999993</v>
      </c>
      <c r="R156" s="13">
        <f t="shared" si="41"/>
        <v>8.7463479999999993</v>
      </c>
      <c r="S156" s="13">
        <f t="shared" si="42"/>
        <v>17.377711999999999</v>
      </c>
      <c r="T156" s="13">
        <f t="shared" si="43"/>
        <v>21.597263999999999</v>
      </c>
      <c r="U156" s="13">
        <f t="shared" si="44"/>
        <v>23.463543999999999</v>
      </c>
      <c r="V156" s="13">
        <f t="shared" si="45"/>
        <v>23.463543999999999</v>
      </c>
      <c r="W156" s="13">
        <f t="shared" si="46"/>
        <v>23.463543999999999</v>
      </c>
      <c r="X156" s="13">
        <f t="shared" si="47"/>
        <v>23.463543999999999</v>
      </c>
      <c r="Y156" s="13">
        <f t="shared" si="48"/>
        <v>23.463543999999999</v>
      </c>
      <c r="Z156" s="13">
        <f t="shared" si="49"/>
        <v>23.463543999999999</v>
      </c>
      <c r="AA156" s="13">
        <f t="shared" si="50"/>
        <v>23.463543999999999</v>
      </c>
      <c r="AB156" s="13">
        <f t="shared" si="51"/>
        <v>23.463543999999999</v>
      </c>
      <c r="AC156" s="13">
        <f t="shared" si="52"/>
        <v>23.463543999999999</v>
      </c>
      <c r="AD156" s="13">
        <f t="shared" si="53"/>
        <v>23.463543999999999</v>
      </c>
      <c r="AE156" s="13">
        <f t="shared" si="54"/>
        <v>23.463543999999999</v>
      </c>
      <c r="AF156">
        <f t="shared" si="37"/>
        <v>1</v>
      </c>
      <c r="AI156" s="26">
        <f>IF(ISNUMBER(VLOOKUP($B156,'kpler max capa'!$A$1:$Q$263,2,0)),VLOOKUP($B156,'kpler max capa'!$A$1:$Q$263,2,0),0)</f>
        <v>8.7463479999999993</v>
      </c>
      <c r="AJ156" s="26">
        <f>IF(ISNUMBER(VLOOKUP($B156,'kpler max capa'!$A$1:$Q$263,3,0)),VLOOKUP($B156,'kpler max capa'!$A$1:$Q$263,3,0),0)</f>
        <v>8.7463479999999993</v>
      </c>
      <c r="AK156" s="26">
        <f>IF(ISNUMBER(VLOOKUP($B156,'kpler max capa'!$A$1:$Q$263,4,0)),VLOOKUP($B156,'kpler max capa'!$A$1:$Q$263,4,0),0)</f>
        <v>8.7463479999999993</v>
      </c>
      <c r="AL156" s="26">
        <f>IF(ISNUMBER(VLOOKUP($B156,'kpler max capa'!$A$1:$Q$263,5,0)),VLOOKUP($B156,'kpler max capa'!$A$1:$Q$263,5,0),0)</f>
        <v>17.377711999999999</v>
      </c>
      <c r="AM156" s="26">
        <f>IF(ISNUMBER(VLOOKUP($B156,'kpler max capa'!$A$1:$Q$263,6,0)),VLOOKUP($B156,'kpler max capa'!$A$1:$Q$263,6,0),0)</f>
        <v>21.597263999999999</v>
      </c>
      <c r="AN156" s="26">
        <f>IF(ISNUMBER(VLOOKUP($B156,'kpler max capa'!$A$1:$Q$263,7,0)),VLOOKUP($B156,'kpler max capa'!$A$1:$Q$263,7,0),0)</f>
        <v>23.463543999999999</v>
      </c>
      <c r="AO156" s="26">
        <f>IF(ISNUMBER(VLOOKUP($B156,'kpler max capa'!$A$1:$Q$263,8,0)),VLOOKUP($B156,'kpler max capa'!$A$1:$Q$263,8,0),0)</f>
        <v>23.463543999999999</v>
      </c>
      <c r="AP156" s="26">
        <f>IF(ISNUMBER(VLOOKUP($B156,'kpler max capa'!$A$1:$Q$263,8,0)),VLOOKUP($B156,'kpler max capa'!$A$1:$Q$263,9,0),0)</f>
        <v>23.463543999999999</v>
      </c>
      <c r="AQ156" s="26">
        <f>IF(ISNUMBER(VLOOKUP($B156,'kpler max capa'!$A$1:$Q$263,8,0)),VLOOKUP($B156,'kpler max capa'!$A$1:$Q$263,10,0),0)</f>
        <v>23.463543999999999</v>
      </c>
      <c r="AR156" s="26">
        <f>IF(ISNUMBER(VLOOKUP($B156,'kpler max capa'!$A$1:$Q$263,8,0)),VLOOKUP($B156,'kpler max capa'!$A$1:$Q$263,11,0),0)</f>
        <v>23.463543999999999</v>
      </c>
      <c r="AS156" s="26">
        <f>IF(ISNUMBER(VLOOKUP($B156,'kpler max capa'!$A$1:$Q$263,9,0)),VLOOKUP($B156,'kpler max capa'!$A$1:$Q$263,12,0),0)</f>
        <v>23.463543999999999</v>
      </c>
      <c r="AT156" s="26">
        <f>IF(ISNUMBER(VLOOKUP($B156,'kpler max capa'!$A$1:$Q$263,9,0)),VLOOKUP($B156,'kpler max capa'!$A$1:$Q$263,13,0),0)</f>
        <v>23.463543999999999</v>
      </c>
      <c r="AU156" s="26">
        <f>IF(ISNUMBER(VLOOKUP($B156,'kpler max capa'!$A$1:$Q$263,9,0)),VLOOKUP($B156,'kpler max capa'!$A$1:$Q$263,14,0),0)</f>
        <v>23.463543999999999</v>
      </c>
      <c r="AV156" s="26">
        <f>IF(ISNUMBER(VLOOKUP($B156,'kpler max capa'!$A$1:$Q$263,9,0)),VLOOKUP($B156,'kpler max capa'!$A$1:$Q$263,15,0),0)</f>
        <v>23.463543999999999</v>
      </c>
      <c r="AW156" s="26">
        <f>IF(ISNUMBER(VLOOKUP($B156,'kpler max capa'!$A$1:$Q$263,9,0)),VLOOKUP($B156,'kpler max capa'!$A$1:$Q$263,16,0),0)</f>
        <v>23.463543999999999</v>
      </c>
      <c r="AX156" s="26">
        <f>IF(ISNUMBER(VLOOKUP($B156,'kpler max capa'!$A$1:$Q$263,10,0)),VLOOKUP($B156,'kpler max capa'!$A$1:$Q$263,17,0),0)</f>
        <v>23.463543999999999</v>
      </c>
      <c r="AY156" s="24">
        <f>IF(ISNUMBER(VLOOKUP($C156,'pp port max capa'!$A$1:$Q$500,2,0)),VLOOKUP($C156,'pp port max capa'!$A$1:$Q$500,2,0),0)</f>
        <v>0</v>
      </c>
      <c r="AZ156" s="24">
        <f>IF(ISNUMBER(VLOOKUP($C156,'pp port max capa'!$A$1:$Q$500,3,0)),VLOOKUP($C156,'pp port max capa'!$A$1:$Q$500,3,0),0)</f>
        <v>0</v>
      </c>
      <c r="BA156" s="24">
        <f>IF(ISNUMBER(VLOOKUP($C156,'pp port max capa'!$A$1:$Q$500,4,0)),VLOOKUP($C156,'pp port max capa'!$A$1:$Q$500,4,0),0)</f>
        <v>0</v>
      </c>
      <c r="BB156" s="24">
        <f>IF(ISNUMBER(VLOOKUP($C156,'pp port max capa'!$A$1:$Q$500,5,0)),VLOOKUP($C156,'pp port max capa'!$A$1:$Q$500,5,0),0)</f>
        <v>0</v>
      </c>
      <c r="BC156" s="24">
        <f>IF(ISNUMBER(VLOOKUP($C156,'pp port max capa'!$A$1:$Q$500,6,0)),VLOOKUP($C156,'pp port max capa'!$A$1:$Q$500,6,0),0)</f>
        <v>0</v>
      </c>
      <c r="BD156" s="24">
        <f>IF(ISNUMBER(VLOOKUP($C156,'pp port max capa'!$A$1:$Q$500,7,0)),VLOOKUP($C156,'pp port max capa'!$A$1:$Q$500,7,0),0)</f>
        <v>0</v>
      </c>
      <c r="BE156" s="24">
        <f>IF(ISNUMBER(VLOOKUP($C156,'pp port max capa'!$A$1:$Q$500,8,0)),VLOOKUP($C156,'pp port max capa'!$A$1:$Q$500,8,0),0)</f>
        <v>0</v>
      </c>
      <c r="BF156" s="24">
        <f>IF(ISNUMBER(VLOOKUP($C156,'pp port max capa'!$A$1:$Q$500,9,0)),VLOOKUP($C156,'pp port max capa'!$A$1:$Q$500,9,0),0)</f>
        <v>0</v>
      </c>
      <c r="BG156" s="24">
        <f>IF(ISNUMBER(VLOOKUP($C156,'pp port max capa'!$A$1:$Q$500,10,0)),VLOOKUP($C156,'pp port max capa'!$A$1:$Q$500,10,0),0)</f>
        <v>0</v>
      </c>
      <c r="BH156" s="24">
        <f>IF(ISNUMBER(VLOOKUP($C156,'pp port max capa'!$A$1:$Q$500,11,0)),VLOOKUP($C156,'pp port max capa'!$A$1:$Q$500,11,0),0)</f>
        <v>0</v>
      </c>
      <c r="BI156" s="24">
        <f>IF(ISNUMBER(VLOOKUP($C156,'pp port max capa'!$A$1:$Q$500,12,0)),VLOOKUP($C156,'pp port max capa'!$A$1:$Q$500,12,0),0)</f>
        <v>0</v>
      </c>
      <c r="BJ156" s="24">
        <f>IF(ISNUMBER(VLOOKUP($C156,'pp port max capa'!$A$1:$Q$500,13,0)),VLOOKUP($C156,'pp port max capa'!$A$1:$Q$500,13,0),0)</f>
        <v>0</v>
      </c>
      <c r="BK156" s="24">
        <f>IF(ISNUMBER(VLOOKUP($C156,'pp port max capa'!$A$1:$Q$500,14,0)),VLOOKUP($C156,'pp port max capa'!$A$1:$Q$500,14,0),0)</f>
        <v>0</v>
      </c>
      <c r="BL156" s="24">
        <f>IF(ISNUMBER(VLOOKUP($C156,'pp port max capa'!$A$1:$Q$500,15,0)),VLOOKUP($C156,'pp port max capa'!$A$1:$Q$500,15,0),0)</f>
        <v>0</v>
      </c>
      <c r="BM156" s="24">
        <f>IF(ISNUMBER(VLOOKUP($C156,'pp port max capa'!$A$1:$Q$500,16,0)),VLOOKUP($C156,'pp port max capa'!$A$1:$Q$500,16,0),0)</f>
        <v>0</v>
      </c>
      <c r="BN156" s="24">
        <f>IF(ISNUMBER(VLOOKUP($C156,'pp port max capa'!$A$1:$Q$500,17,0)),VLOOKUP($C156,'pp port max capa'!$A$1:$Q$500,17,0),0)</f>
        <v>0</v>
      </c>
      <c r="BO156" s="22">
        <f>IF(ISNUMBER(VLOOKUP($C156,'stpl port max capa'!$A$1:$Q$500,2,0)),VLOOKUP($C156,'stpl port max capa'!$A$1:$Q$500,2,0),0)</f>
        <v>0</v>
      </c>
      <c r="BP156" s="22">
        <f>IF(ISNUMBER(VLOOKUP($C156,'stpl port max capa'!$A$1:$Q$500,3,0)),VLOOKUP($C156,'stpl port max capa'!$A$1:$Q$500,3,0),0)</f>
        <v>0</v>
      </c>
      <c r="BQ156" s="22">
        <f>IF(ISNUMBER(VLOOKUP($C156,'stpl port max capa'!$A$1:$Q$500,4,0)),VLOOKUP($C156,'stpl port max capa'!$A$1:$Q$500,4,0),0)</f>
        <v>0</v>
      </c>
      <c r="BR156" s="22">
        <f>IF(ISNUMBER(VLOOKUP($C156,'stpl port max capa'!$A$1:$Q$500,5,0)),VLOOKUP($C156,'stpl port max capa'!$A$1:$Q$500,5,0),0)</f>
        <v>0</v>
      </c>
      <c r="BS156" s="22">
        <f>IF(ISNUMBER(VLOOKUP($C156,'stpl port max capa'!$A$1:$Q$500,6,0)),VLOOKUP($C156,'stpl port max capa'!$A$1:$Q$500,6,0),0)</f>
        <v>0</v>
      </c>
      <c r="BT156" s="22">
        <f>IF(ISNUMBER(VLOOKUP($C156,'stpl port max capa'!$A$1:$Q$500,7,0)),VLOOKUP($C156,'stpl port max capa'!$A$1:$Q$500,7,0),0)</f>
        <v>0</v>
      </c>
      <c r="BU156" s="22">
        <f>IF(ISNUMBER(VLOOKUP($C156,'stpl port max capa'!$A$1:$Q$500,8,0)),VLOOKUP($C156,'stpl port max capa'!$A$1:$Q$500,8,0),0)</f>
        <v>0</v>
      </c>
      <c r="BV156" s="22">
        <f>IF(ISNUMBER(VLOOKUP($C156,'stpl port max capa'!$A$1:$Q$500,9,0)),VLOOKUP($C156,'stpl port max capa'!$A$1:$Q$500,9,0),0)</f>
        <v>0</v>
      </c>
      <c r="BW156" s="22">
        <f>IF(ISNUMBER(VLOOKUP($C156,'stpl port max capa'!$A$1:$Q$500,10,0)),VLOOKUP($C156,'stpl port max capa'!$A$1:$Q$500,10,0),0)</f>
        <v>0</v>
      </c>
      <c r="BX156" s="22">
        <f>IF(ISNUMBER(VLOOKUP($C156,'stpl port max capa'!$A$1:$Q$500,11,0)),VLOOKUP($C156,'stpl port max capa'!$A$1:$Q$500,11,0),0)</f>
        <v>0</v>
      </c>
      <c r="BY156" s="22">
        <f>IF(ISNUMBER(VLOOKUP($C156,'stpl port max capa'!$A$1:$Q$500,12,0)),VLOOKUP($C156,'stpl port max capa'!$A$1:$Q$500,12,0),0)</f>
        <v>0</v>
      </c>
      <c r="BZ156" s="22">
        <f>IF(ISNUMBER(VLOOKUP($C156,'stpl port max capa'!$A$1:$Q$500,13,0)),VLOOKUP($C156,'stpl port max capa'!$A$1:$Q$500,13,0),0)</f>
        <v>0</v>
      </c>
      <c r="CA156" s="22">
        <f>IF(ISNUMBER(VLOOKUP($C156,'stpl port max capa'!$A$1:$Q$500,14,0)),VLOOKUP($C156,'stpl port max capa'!$A$1:$Q$500,14,0),0)</f>
        <v>0</v>
      </c>
      <c r="CB156" s="22">
        <f>IF(ISNUMBER(VLOOKUP($C156,'stpl port max capa'!$A$1:$Q$500,15,0)),VLOOKUP($C156,'stpl port max capa'!$A$1:$Q$500,15,0),0)</f>
        <v>0</v>
      </c>
      <c r="CC156" s="22">
        <f>IF(ISNUMBER(VLOOKUP($C156,'stpl port max capa'!$A$1:$Q$500,16,0)),VLOOKUP($C156,'stpl port max capa'!$A$1:$Q$500,16,0),0)</f>
        <v>0</v>
      </c>
      <c r="CD156" s="22">
        <f>IF(ISNUMBER(VLOOKUP($C156,'stpl port max capa'!$A$1:$Q$500,17,0)),VLOOKUP($C156,'stpl port max capa'!$A$1:$Q$500,17,0),0)</f>
        <v>0</v>
      </c>
    </row>
    <row r="157" spans="1:82" customFormat="1">
      <c r="A157">
        <v>158</v>
      </c>
      <c r="B157" t="s">
        <v>470</v>
      </c>
      <c r="C157" t="s">
        <v>471</v>
      </c>
      <c r="D157" s="15" t="s">
        <v>1265</v>
      </c>
      <c r="E157" s="15">
        <f t="shared" si="38"/>
        <v>1</v>
      </c>
      <c r="F157" s="16" t="s">
        <v>2981</v>
      </c>
      <c r="G157" t="s">
        <v>972</v>
      </c>
      <c r="H157" t="s">
        <v>1007</v>
      </c>
      <c r="I157" t="s">
        <v>2943</v>
      </c>
      <c r="J157" t="s">
        <v>472</v>
      </c>
      <c r="K157" s="1">
        <v>35.380984204018901</v>
      </c>
      <c r="L157" s="1">
        <v>119.56015893227701</v>
      </c>
      <c r="M157" s="1" t="str">
        <f>VLOOKUP($F157,'[1]capi for highway network'!$D$1:$L$36,3,0)</f>
        <v>capi Shandong</v>
      </c>
      <c r="N157" s="1">
        <f>VLOOKUP($F157,'[1]capi for highway network'!$D$1:$L$36,7,0)</f>
        <v>36.651200000000003</v>
      </c>
      <c r="O157" s="1">
        <f>VLOOKUP($F157,'[1]capi for highway network'!$D$1:$L$36,8,0)</f>
        <v>117.12009500000001</v>
      </c>
      <c r="P157" s="13">
        <f t="shared" si="39"/>
        <v>9.6193564589318985</v>
      </c>
      <c r="Q157" s="13">
        <f t="shared" si="40"/>
        <v>9.6193564589318985</v>
      </c>
      <c r="R157" s="13">
        <f t="shared" si="41"/>
        <v>9.6193564589318985</v>
      </c>
      <c r="S157" s="13">
        <f t="shared" si="42"/>
        <v>9.6193564589318985</v>
      </c>
      <c r="T157" s="13">
        <f t="shared" si="43"/>
        <v>9.6193564589318985</v>
      </c>
      <c r="U157" s="13">
        <f t="shared" si="44"/>
        <v>9.6193564589318985</v>
      </c>
      <c r="V157" s="13">
        <f t="shared" si="45"/>
        <v>9.6193564589318985</v>
      </c>
      <c r="W157" s="13">
        <f t="shared" si="46"/>
        <v>9.6193564589318985</v>
      </c>
      <c r="X157" s="13">
        <f t="shared" si="47"/>
        <v>9.6193564589318985</v>
      </c>
      <c r="Y157" s="13">
        <f t="shared" si="48"/>
        <v>9.6193564589318985</v>
      </c>
      <c r="Z157" s="13">
        <f t="shared" si="49"/>
        <v>9.6193564589318985</v>
      </c>
      <c r="AA157" s="13">
        <f t="shared" si="50"/>
        <v>9.6193564589318985</v>
      </c>
      <c r="AB157" s="13">
        <f t="shared" si="51"/>
        <v>9.6193564589318985</v>
      </c>
      <c r="AC157" s="13">
        <f t="shared" si="52"/>
        <v>9.6193564589318985</v>
      </c>
      <c r="AD157" s="13">
        <f t="shared" si="53"/>
        <v>9.6193564589318985</v>
      </c>
      <c r="AE157" s="13">
        <f t="shared" si="54"/>
        <v>5.9033153553118272</v>
      </c>
      <c r="AF157">
        <f t="shared" si="37"/>
        <v>1</v>
      </c>
      <c r="AG157" t="s">
        <v>2909</v>
      </c>
      <c r="AH157" t="s">
        <v>2904</v>
      </c>
      <c r="AI157" s="26">
        <f>IF(ISNUMBER(VLOOKUP($B157,'kpler max capa'!$A$1:$Q$263,2,0)),VLOOKUP($B157,'kpler max capa'!$A$1:$Q$263,2,0),0)</f>
        <v>0.16616800000000001</v>
      </c>
      <c r="AJ157" s="26">
        <f>IF(ISNUMBER(VLOOKUP($B157,'kpler max capa'!$A$1:$Q$263,3,0)),VLOOKUP($B157,'kpler max capa'!$A$1:$Q$263,3,0),0)</f>
        <v>0.16616800000000001</v>
      </c>
      <c r="AK157" s="26">
        <f>IF(ISNUMBER(VLOOKUP($B157,'kpler max capa'!$A$1:$Q$263,4,0)),VLOOKUP($B157,'kpler max capa'!$A$1:$Q$263,4,0),0)</f>
        <v>0.16616800000000001</v>
      </c>
      <c r="AL157" s="26">
        <f>IF(ISNUMBER(VLOOKUP($B157,'kpler max capa'!$A$1:$Q$263,5,0)),VLOOKUP($B157,'kpler max capa'!$A$1:$Q$263,5,0),0)</f>
        <v>0.63142399999999999</v>
      </c>
      <c r="AM157" s="26">
        <f>IF(ISNUMBER(VLOOKUP($B157,'kpler max capa'!$A$1:$Q$263,6,0)),VLOOKUP($B157,'kpler max capa'!$A$1:$Q$263,6,0),0)</f>
        <v>0.98665999999999998</v>
      </c>
      <c r="AN157" s="26">
        <f>IF(ISNUMBER(VLOOKUP($B157,'kpler max capa'!$A$1:$Q$263,7,0)),VLOOKUP($B157,'kpler max capa'!$A$1:$Q$263,7,0),0)</f>
        <v>2.9719600000000002</v>
      </c>
      <c r="AO157" s="26">
        <f>IF(ISNUMBER(VLOOKUP($B157,'kpler max capa'!$A$1:$Q$263,8,0)),VLOOKUP($B157,'kpler max capa'!$A$1:$Q$263,8,0),0)</f>
        <v>2.9719600000000002</v>
      </c>
      <c r="AP157" s="26">
        <f>IF(ISNUMBER(VLOOKUP($B157,'kpler max capa'!$A$1:$Q$263,8,0)),VLOOKUP($B157,'kpler max capa'!$A$1:$Q$263,9,0),0)</f>
        <v>2.9719600000000002</v>
      </c>
      <c r="AQ157" s="26">
        <f>IF(ISNUMBER(VLOOKUP($B157,'kpler max capa'!$A$1:$Q$263,8,0)),VLOOKUP($B157,'kpler max capa'!$A$1:$Q$263,10,0),0)</f>
        <v>2.9719600000000002</v>
      </c>
      <c r="AR157" s="26">
        <f>IF(ISNUMBER(VLOOKUP($B157,'kpler max capa'!$A$1:$Q$263,8,0)),VLOOKUP($B157,'kpler max capa'!$A$1:$Q$263,11,0),0)</f>
        <v>2.9719600000000002</v>
      </c>
      <c r="AS157" s="26">
        <f>IF(ISNUMBER(VLOOKUP($B157,'kpler max capa'!$A$1:$Q$263,9,0)),VLOOKUP($B157,'kpler max capa'!$A$1:$Q$263,12,0),0)</f>
        <v>2.9719600000000002</v>
      </c>
      <c r="AT157" s="26">
        <f>IF(ISNUMBER(VLOOKUP($B157,'kpler max capa'!$A$1:$Q$263,9,0)),VLOOKUP($B157,'kpler max capa'!$A$1:$Q$263,13,0),0)</f>
        <v>2.9719600000000002</v>
      </c>
      <c r="AU157" s="26">
        <f>IF(ISNUMBER(VLOOKUP($B157,'kpler max capa'!$A$1:$Q$263,9,0)),VLOOKUP($B157,'kpler max capa'!$A$1:$Q$263,14,0),0)</f>
        <v>2.9719600000000002</v>
      </c>
      <c r="AV157" s="26">
        <f>IF(ISNUMBER(VLOOKUP($B157,'kpler max capa'!$A$1:$Q$263,9,0)),VLOOKUP($B157,'kpler max capa'!$A$1:$Q$263,15,0),0)</f>
        <v>2.9719600000000002</v>
      </c>
      <c r="AW157" s="26">
        <f>IF(ISNUMBER(VLOOKUP($B157,'kpler max capa'!$A$1:$Q$263,9,0)),VLOOKUP($B157,'kpler max capa'!$A$1:$Q$263,16,0),0)</f>
        <v>2.9719600000000002</v>
      </c>
      <c r="AX157" s="26">
        <f>IF(ISNUMBER(VLOOKUP($B157,'kpler max capa'!$A$1:$Q$263,10,0)),VLOOKUP($B157,'kpler max capa'!$A$1:$Q$263,17,0),0)</f>
        <v>2.9719600000000002</v>
      </c>
      <c r="AY157" s="24">
        <f>IF(ISNUMBER(VLOOKUP($C157,'pp port max capa'!$A$1:$Q$500,2,0)),VLOOKUP($C157,'pp port max capa'!$A$1:$Q$500,2,0),0)</f>
        <v>9.6193564589318985</v>
      </c>
      <c r="AZ157" s="24">
        <f>IF(ISNUMBER(VLOOKUP($C157,'pp port max capa'!$A$1:$Q$500,3,0)),VLOOKUP($C157,'pp port max capa'!$A$1:$Q$500,3,0),0)</f>
        <v>9.6193564589318985</v>
      </c>
      <c r="BA157" s="24">
        <f>IF(ISNUMBER(VLOOKUP($C157,'pp port max capa'!$A$1:$Q$500,4,0)),VLOOKUP($C157,'pp port max capa'!$A$1:$Q$500,4,0),0)</f>
        <v>9.6193564589318985</v>
      </c>
      <c r="BB157" s="24">
        <f>IF(ISNUMBER(VLOOKUP($C157,'pp port max capa'!$A$1:$Q$500,5,0)),VLOOKUP($C157,'pp port max capa'!$A$1:$Q$500,5,0),0)</f>
        <v>9.6193564589318985</v>
      </c>
      <c r="BC157" s="24">
        <f>IF(ISNUMBER(VLOOKUP($C157,'pp port max capa'!$A$1:$Q$500,6,0)),VLOOKUP($C157,'pp port max capa'!$A$1:$Q$500,6,0),0)</f>
        <v>9.6193564589318985</v>
      </c>
      <c r="BD157" s="24">
        <f>IF(ISNUMBER(VLOOKUP($C157,'pp port max capa'!$A$1:$Q$500,7,0)),VLOOKUP($C157,'pp port max capa'!$A$1:$Q$500,7,0),0)</f>
        <v>9.6193564589318985</v>
      </c>
      <c r="BE157" s="24">
        <f>IF(ISNUMBER(VLOOKUP($C157,'pp port max capa'!$A$1:$Q$500,8,0)),VLOOKUP($C157,'pp port max capa'!$A$1:$Q$500,8,0),0)</f>
        <v>9.6193564589318985</v>
      </c>
      <c r="BF157" s="24">
        <f>IF(ISNUMBER(VLOOKUP($C157,'pp port max capa'!$A$1:$Q$500,9,0)),VLOOKUP($C157,'pp port max capa'!$A$1:$Q$500,9,0),0)</f>
        <v>9.6193564589318985</v>
      </c>
      <c r="BG157" s="24">
        <f>IF(ISNUMBER(VLOOKUP($C157,'pp port max capa'!$A$1:$Q$500,10,0)),VLOOKUP($C157,'pp port max capa'!$A$1:$Q$500,10,0),0)</f>
        <v>9.6193564589318985</v>
      </c>
      <c r="BH157" s="24">
        <f>IF(ISNUMBER(VLOOKUP($C157,'pp port max capa'!$A$1:$Q$500,11,0)),VLOOKUP($C157,'pp port max capa'!$A$1:$Q$500,11,0),0)</f>
        <v>9.6193564589318985</v>
      </c>
      <c r="BI157" s="24">
        <f>IF(ISNUMBER(VLOOKUP($C157,'pp port max capa'!$A$1:$Q$500,12,0)),VLOOKUP($C157,'pp port max capa'!$A$1:$Q$500,12,0),0)</f>
        <v>9.6193564589318985</v>
      </c>
      <c r="BJ157" s="24">
        <f>IF(ISNUMBER(VLOOKUP($C157,'pp port max capa'!$A$1:$Q$500,13,0)),VLOOKUP($C157,'pp port max capa'!$A$1:$Q$500,13,0),0)</f>
        <v>9.6193564589318985</v>
      </c>
      <c r="BK157" s="24">
        <f>IF(ISNUMBER(VLOOKUP($C157,'pp port max capa'!$A$1:$Q$500,14,0)),VLOOKUP($C157,'pp port max capa'!$A$1:$Q$500,14,0),0)</f>
        <v>9.6193564589318985</v>
      </c>
      <c r="BL157" s="24">
        <f>IF(ISNUMBER(VLOOKUP($C157,'pp port max capa'!$A$1:$Q$500,15,0)),VLOOKUP($C157,'pp port max capa'!$A$1:$Q$500,15,0),0)</f>
        <v>9.6193564589318985</v>
      </c>
      <c r="BM157" s="24">
        <f>IF(ISNUMBER(VLOOKUP($C157,'pp port max capa'!$A$1:$Q$500,16,0)),VLOOKUP($C157,'pp port max capa'!$A$1:$Q$500,16,0),0)</f>
        <v>9.6193564589318985</v>
      </c>
      <c r="BN157" s="24">
        <f>IF(ISNUMBER(VLOOKUP($C157,'pp port max capa'!$A$1:$Q$500,17,0)),VLOOKUP($C157,'pp port max capa'!$A$1:$Q$500,17,0),0)</f>
        <v>5.9033153553118272</v>
      </c>
      <c r="BO157" s="22">
        <f>IF(ISNUMBER(VLOOKUP($C157,'stpl port max capa'!$A$1:$Q$500,2,0)),VLOOKUP($C157,'stpl port max capa'!$A$1:$Q$500,2,0),0)</f>
        <v>0</v>
      </c>
      <c r="BP157" s="22">
        <f>IF(ISNUMBER(VLOOKUP($C157,'stpl port max capa'!$A$1:$Q$500,3,0)),VLOOKUP($C157,'stpl port max capa'!$A$1:$Q$500,3,0),0)</f>
        <v>0</v>
      </c>
      <c r="BQ157" s="22">
        <f>IF(ISNUMBER(VLOOKUP($C157,'stpl port max capa'!$A$1:$Q$500,4,0)),VLOOKUP($C157,'stpl port max capa'!$A$1:$Q$500,4,0),0)</f>
        <v>0</v>
      </c>
      <c r="BR157" s="22">
        <f>IF(ISNUMBER(VLOOKUP($C157,'stpl port max capa'!$A$1:$Q$500,5,0)),VLOOKUP($C157,'stpl port max capa'!$A$1:$Q$500,5,0),0)</f>
        <v>0</v>
      </c>
      <c r="BS157" s="22">
        <f>IF(ISNUMBER(VLOOKUP($C157,'stpl port max capa'!$A$1:$Q$500,6,0)),VLOOKUP($C157,'stpl port max capa'!$A$1:$Q$500,6,0),0)</f>
        <v>0</v>
      </c>
      <c r="BT157" s="22">
        <f>IF(ISNUMBER(VLOOKUP($C157,'stpl port max capa'!$A$1:$Q$500,7,0)),VLOOKUP($C157,'stpl port max capa'!$A$1:$Q$500,7,0),0)</f>
        <v>0</v>
      </c>
      <c r="BU157" s="22">
        <f>IF(ISNUMBER(VLOOKUP($C157,'stpl port max capa'!$A$1:$Q$500,8,0)),VLOOKUP($C157,'stpl port max capa'!$A$1:$Q$500,8,0),0)</f>
        <v>0</v>
      </c>
      <c r="BV157" s="22">
        <f>IF(ISNUMBER(VLOOKUP($C157,'stpl port max capa'!$A$1:$Q$500,9,0)),VLOOKUP($C157,'stpl port max capa'!$A$1:$Q$500,9,0),0)</f>
        <v>0</v>
      </c>
      <c r="BW157" s="22">
        <f>IF(ISNUMBER(VLOOKUP($C157,'stpl port max capa'!$A$1:$Q$500,10,0)),VLOOKUP($C157,'stpl port max capa'!$A$1:$Q$500,10,0),0)</f>
        <v>0</v>
      </c>
      <c r="BX157" s="22">
        <f>IF(ISNUMBER(VLOOKUP($C157,'stpl port max capa'!$A$1:$Q$500,11,0)),VLOOKUP($C157,'stpl port max capa'!$A$1:$Q$500,11,0),0)</f>
        <v>0</v>
      </c>
      <c r="BY157" s="22">
        <f>IF(ISNUMBER(VLOOKUP($C157,'stpl port max capa'!$A$1:$Q$500,12,0)),VLOOKUP($C157,'stpl port max capa'!$A$1:$Q$500,12,0),0)</f>
        <v>0</v>
      </c>
      <c r="BZ157" s="22">
        <f>IF(ISNUMBER(VLOOKUP($C157,'stpl port max capa'!$A$1:$Q$500,13,0)),VLOOKUP($C157,'stpl port max capa'!$A$1:$Q$500,13,0),0)</f>
        <v>0</v>
      </c>
      <c r="CA157" s="22">
        <f>IF(ISNUMBER(VLOOKUP($C157,'stpl port max capa'!$A$1:$Q$500,14,0)),VLOOKUP($C157,'stpl port max capa'!$A$1:$Q$500,14,0),0)</f>
        <v>0</v>
      </c>
      <c r="CB157" s="22">
        <f>IF(ISNUMBER(VLOOKUP($C157,'stpl port max capa'!$A$1:$Q$500,15,0)),VLOOKUP($C157,'stpl port max capa'!$A$1:$Q$500,15,0),0)</f>
        <v>0</v>
      </c>
      <c r="CC157" s="22">
        <f>IF(ISNUMBER(VLOOKUP($C157,'stpl port max capa'!$A$1:$Q$500,16,0)),VLOOKUP($C157,'stpl port max capa'!$A$1:$Q$500,16,0),0)</f>
        <v>0</v>
      </c>
      <c r="CD157" s="22">
        <f>IF(ISNUMBER(VLOOKUP($C157,'stpl port max capa'!$A$1:$Q$500,17,0)),VLOOKUP($C157,'stpl port max capa'!$A$1:$Q$500,17,0),0)</f>
        <v>0</v>
      </c>
    </row>
    <row r="158" spans="1:82" customFormat="1">
      <c r="A158">
        <v>159</v>
      </c>
      <c r="B158" t="s">
        <v>473</v>
      </c>
      <c r="C158" t="s">
        <v>474</v>
      </c>
      <c r="D158" s="15"/>
      <c r="E158" s="15">
        <f t="shared" si="38"/>
        <v>0</v>
      </c>
      <c r="F158" s="16" t="s">
        <v>2981</v>
      </c>
      <c r="G158" t="s">
        <v>972</v>
      </c>
      <c r="H158" t="s">
        <v>1007</v>
      </c>
      <c r="I158" t="e">
        <v>#N/A</v>
      </c>
      <c r="J158" t="s">
        <v>472</v>
      </c>
      <c r="K158" s="1">
        <v>35.380984204018901</v>
      </c>
      <c r="L158" s="1">
        <v>119.56015893227701</v>
      </c>
      <c r="M158" s="1" t="str">
        <f>VLOOKUP($F158,'[1]capi for highway network'!$D$1:$L$36,3,0)</f>
        <v>capi Shandong</v>
      </c>
      <c r="N158" s="1">
        <f>VLOOKUP($F158,'[1]capi for highway network'!$D$1:$L$36,7,0)</f>
        <v>36.651200000000003</v>
      </c>
      <c r="O158" s="1">
        <f>VLOOKUP($F158,'[1]capi for highway network'!$D$1:$L$36,8,0)</f>
        <v>117.12009500000001</v>
      </c>
      <c r="P158" s="13">
        <f t="shared" si="39"/>
        <v>4.8007840000000002</v>
      </c>
      <c r="Q158" s="13">
        <f t="shared" si="40"/>
        <v>4.8007840000000002</v>
      </c>
      <c r="R158" s="13">
        <f t="shared" si="41"/>
        <v>4.8007840000000002</v>
      </c>
      <c r="S158" s="13">
        <f t="shared" si="42"/>
        <v>7.0765279999999997</v>
      </c>
      <c r="T158" s="13">
        <f t="shared" si="43"/>
        <v>7.5822320000000003</v>
      </c>
      <c r="U158" s="13">
        <f t="shared" si="44"/>
        <v>8.5172399999999993</v>
      </c>
      <c r="V158" s="13">
        <f t="shared" si="45"/>
        <v>8.5172399999999993</v>
      </c>
      <c r="W158" s="13">
        <f t="shared" si="46"/>
        <v>8.5172399999999993</v>
      </c>
      <c r="X158" s="13">
        <f t="shared" si="47"/>
        <v>8.5172399999999993</v>
      </c>
      <c r="Y158" s="13">
        <f t="shared" si="48"/>
        <v>8.5172399999999993</v>
      </c>
      <c r="Z158" s="13">
        <f t="shared" si="49"/>
        <v>8.5172399999999993</v>
      </c>
      <c r="AA158" s="13">
        <f t="shared" si="50"/>
        <v>8.5172399999999993</v>
      </c>
      <c r="AB158" s="13">
        <f t="shared" si="51"/>
        <v>8.5172399999999993</v>
      </c>
      <c r="AC158" s="13">
        <f t="shared" si="52"/>
        <v>8.5172399999999993</v>
      </c>
      <c r="AD158" s="13">
        <f t="shared" si="53"/>
        <v>8.5172399999999993</v>
      </c>
      <c r="AE158" s="13">
        <f t="shared" si="54"/>
        <v>8.5172399999999993</v>
      </c>
      <c r="AF158">
        <f t="shared" si="37"/>
        <v>1</v>
      </c>
      <c r="AG158" t="s">
        <v>2909</v>
      </c>
      <c r="AH158" t="s">
        <v>2904</v>
      </c>
      <c r="AI158" s="26">
        <f>IF(ISNUMBER(VLOOKUP($B158,'kpler max capa'!$A$1:$Q$263,2,0)),VLOOKUP($B158,'kpler max capa'!$A$1:$Q$263,2,0),0)</f>
        <v>4.8007840000000002</v>
      </c>
      <c r="AJ158" s="26">
        <f>IF(ISNUMBER(VLOOKUP($B158,'kpler max capa'!$A$1:$Q$263,3,0)),VLOOKUP($B158,'kpler max capa'!$A$1:$Q$263,3,0),0)</f>
        <v>4.8007840000000002</v>
      </c>
      <c r="AK158" s="26">
        <f>IF(ISNUMBER(VLOOKUP($B158,'kpler max capa'!$A$1:$Q$263,4,0)),VLOOKUP($B158,'kpler max capa'!$A$1:$Q$263,4,0),0)</f>
        <v>4.8007840000000002</v>
      </c>
      <c r="AL158" s="26">
        <f>IF(ISNUMBER(VLOOKUP($B158,'kpler max capa'!$A$1:$Q$263,5,0)),VLOOKUP($B158,'kpler max capa'!$A$1:$Q$263,5,0),0)</f>
        <v>7.0765279999999997</v>
      </c>
      <c r="AM158" s="26">
        <f>IF(ISNUMBER(VLOOKUP($B158,'kpler max capa'!$A$1:$Q$263,6,0)),VLOOKUP($B158,'kpler max capa'!$A$1:$Q$263,6,0),0)</f>
        <v>7.5822320000000003</v>
      </c>
      <c r="AN158" s="26">
        <f>IF(ISNUMBER(VLOOKUP($B158,'kpler max capa'!$A$1:$Q$263,7,0)),VLOOKUP($B158,'kpler max capa'!$A$1:$Q$263,7,0),0)</f>
        <v>8.5172399999999993</v>
      </c>
      <c r="AO158" s="26">
        <f>IF(ISNUMBER(VLOOKUP($B158,'kpler max capa'!$A$1:$Q$263,8,0)),VLOOKUP($B158,'kpler max capa'!$A$1:$Q$263,8,0),0)</f>
        <v>8.5172399999999993</v>
      </c>
      <c r="AP158" s="26">
        <f>IF(ISNUMBER(VLOOKUP($B158,'kpler max capa'!$A$1:$Q$263,8,0)),VLOOKUP($B158,'kpler max capa'!$A$1:$Q$263,9,0),0)</f>
        <v>8.5172399999999993</v>
      </c>
      <c r="AQ158" s="26">
        <f>IF(ISNUMBER(VLOOKUP($B158,'kpler max capa'!$A$1:$Q$263,8,0)),VLOOKUP($B158,'kpler max capa'!$A$1:$Q$263,10,0),0)</f>
        <v>8.5172399999999993</v>
      </c>
      <c r="AR158" s="26">
        <f>IF(ISNUMBER(VLOOKUP($B158,'kpler max capa'!$A$1:$Q$263,8,0)),VLOOKUP($B158,'kpler max capa'!$A$1:$Q$263,11,0),0)</f>
        <v>8.5172399999999993</v>
      </c>
      <c r="AS158" s="26">
        <f>IF(ISNUMBER(VLOOKUP($B158,'kpler max capa'!$A$1:$Q$263,9,0)),VLOOKUP($B158,'kpler max capa'!$A$1:$Q$263,12,0),0)</f>
        <v>8.5172399999999993</v>
      </c>
      <c r="AT158" s="26">
        <f>IF(ISNUMBER(VLOOKUP($B158,'kpler max capa'!$A$1:$Q$263,9,0)),VLOOKUP($B158,'kpler max capa'!$A$1:$Q$263,13,0),0)</f>
        <v>8.5172399999999993</v>
      </c>
      <c r="AU158" s="26">
        <f>IF(ISNUMBER(VLOOKUP($B158,'kpler max capa'!$A$1:$Q$263,9,0)),VLOOKUP($B158,'kpler max capa'!$A$1:$Q$263,14,0),0)</f>
        <v>8.5172399999999993</v>
      </c>
      <c r="AV158" s="26">
        <f>IF(ISNUMBER(VLOOKUP($B158,'kpler max capa'!$A$1:$Q$263,9,0)),VLOOKUP($B158,'kpler max capa'!$A$1:$Q$263,15,0),0)</f>
        <v>8.5172399999999993</v>
      </c>
      <c r="AW158" s="26">
        <f>IF(ISNUMBER(VLOOKUP($B158,'kpler max capa'!$A$1:$Q$263,9,0)),VLOOKUP($B158,'kpler max capa'!$A$1:$Q$263,16,0),0)</f>
        <v>8.5172399999999993</v>
      </c>
      <c r="AX158" s="26">
        <f>IF(ISNUMBER(VLOOKUP($B158,'kpler max capa'!$A$1:$Q$263,10,0)),VLOOKUP($B158,'kpler max capa'!$A$1:$Q$263,17,0),0)</f>
        <v>8.5172399999999993</v>
      </c>
      <c r="AY158" s="24">
        <f>IF(ISNUMBER(VLOOKUP($C158,'pp port max capa'!$A$1:$Q$500,2,0)),VLOOKUP($C158,'pp port max capa'!$A$1:$Q$500,2,0),0)</f>
        <v>0</v>
      </c>
      <c r="AZ158" s="24">
        <f>IF(ISNUMBER(VLOOKUP($C158,'pp port max capa'!$A$1:$Q$500,3,0)),VLOOKUP($C158,'pp port max capa'!$A$1:$Q$500,3,0),0)</f>
        <v>0</v>
      </c>
      <c r="BA158" s="24">
        <f>IF(ISNUMBER(VLOOKUP($C158,'pp port max capa'!$A$1:$Q$500,4,0)),VLOOKUP($C158,'pp port max capa'!$A$1:$Q$500,4,0),0)</f>
        <v>0</v>
      </c>
      <c r="BB158" s="24">
        <f>IF(ISNUMBER(VLOOKUP($C158,'pp port max capa'!$A$1:$Q$500,5,0)),VLOOKUP($C158,'pp port max capa'!$A$1:$Q$500,5,0),0)</f>
        <v>0</v>
      </c>
      <c r="BC158" s="24">
        <f>IF(ISNUMBER(VLOOKUP($C158,'pp port max capa'!$A$1:$Q$500,6,0)),VLOOKUP($C158,'pp port max capa'!$A$1:$Q$500,6,0),0)</f>
        <v>0</v>
      </c>
      <c r="BD158" s="24">
        <f>IF(ISNUMBER(VLOOKUP($C158,'pp port max capa'!$A$1:$Q$500,7,0)),VLOOKUP($C158,'pp port max capa'!$A$1:$Q$500,7,0),0)</f>
        <v>0</v>
      </c>
      <c r="BE158" s="24">
        <f>IF(ISNUMBER(VLOOKUP($C158,'pp port max capa'!$A$1:$Q$500,8,0)),VLOOKUP($C158,'pp port max capa'!$A$1:$Q$500,8,0),0)</f>
        <v>0</v>
      </c>
      <c r="BF158" s="24">
        <f>IF(ISNUMBER(VLOOKUP($C158,'pp port max capa'!$A$1:$Q$500,9,0)),VLOOKUP($C158,'pp port max capa'!$A$1:$Q$500,9,0),0)</f>
        <v>0</v>
      </c>
      <c r="BG158" s="24">
        <f>IF(ISNUMBER(VLOOKUP($C158,'pp port max capa'!$A$1:$Q$500,10,0)),VLOOKUP($C158,'pp port max capa'!$A$1:$Q$500,10,0),0)</f>
        <v>0</v>
      </c>
      <c r="BH158" s="24">
        <f>IF(ISNUMBER(VLOOKUP($C158,'pp port max capa'!$A$1:$Q$500,11,0)),VLOOKUP($C158,'pp port max capa'!$A$1:$Q$500,11,0),0)</f>
        <v>0</v>
      </c>
      <c r="BI158" s="24">
        <f>IF(ISNUMBER(VLOOKUP($C158,'pp port max capa'!$A$1:$Q$500,12,0)),VLOOKUP($C158,'pp port max capa'!$A$1:$Q$500,12,0),0)</f>
        <v>0</v>
      </c>
      <c r="BJ158" s="24">
        <f>IF(ISNUMBER(VLOOKUP($C158,'pp port max capa'!$A$1:$Q$500,13,0)),VLOOKUP($C158,'pp port max capa'!$A$1:$Q$500,13,0),0)</f>
        <v>0</v>
      </c>
      <c r="BK158" s="24">
        <f>IF(ISNUMBER(VLOOKUP($C158,'pp port max capa'!$A$1:$Q$500,14,0)),VLOOKUP($C158,'pp port max capa'!$A$1:$Q$500,14,0),0)</f>
        <v>0</v>
      </c>
      <c r="BL158" s="24">
        <f>IF(ISNUMBER(VLOOKUP($C158,'pp port max capa'!$A$1:$Q$500,15,0)),VLOOKUP($C158,'pp port max capa'!$A$1:$Q$500,15,0),0)</f>
        <v>0</v>
      </c>
      <c r="BM158" s="24">
        <f>IF(ISNUMBER(VLOOKUP($C158,'pp port max capa'!$A$1:$Q$500,16,0)),VLOOKUP($C158,'pp port max capa'!$A$1:$Q$500,16,0),0)</f>
        <v>0</v>
      </c>
      <c r="BN158" s="24">
        <f>IF(ISNUMBER(VLOOKUP($C158,'pp port max capa'!$A$1:$Q$500,17,0)),VLOOKUP($C158,'pp port max capa'!$A$1:$Q$500,17,0),0)</f>
        <v>0</v>
      </c>
      <c r="BO158" s="22">
        <f>IF(ISNUMBER(VLOOKUP($C158,'stpl port max capa'!$A$1:$Q$500,2,0)),VLOOKUP($C158,'stpl port max capa'!$A$1:$Q$500,2,0),0)</f>
        <v>0</v>
      </c>
      <c r="BP158" s="22">
        <f>IF(ISNUMBER(VLOOKUP($C158,'stpl port max capa'!$A$1:$Q$500,3,0)),VLOOKUP($C158,'stpl port max capa'!$A$1:$Q$500,3,0),0)</f>
        <v>0</v>
      </c>
      <c r="BQ158" s="22">
        <f>IF(ISNUMBER(VLOOKUP($C158,'stpl port max capa'!$A$1:$Q$500,4,0)),VLOOKUP($C158,'stpl port max capa'!$A$1:$Q$500,4,0),0)</f>
        <v>0</v>
      </c>
      <c r="BR158" s="22">
        <f>IF(ISNUMBER(VLOOKUP($C158,'stpl port max capa'!$A$1:$Q$500,5,0)),VLOOKUP($C158,'stpl port max capa'!$A$1:$Q$500,5,0),0)</f>
        <v>0</v>
      </c>
      <c r="BS158" s="22">
        <f>IF(ISNUMBER(VLOOKUP($C158,'stpl port max capa'!$A$1:$Q$500,6,0)),VLOOKUP($C158,'stpl port max capa'!$A$1:$Q$500,6,0),0)</f>
        <v>0</v>
      </c>
      <c r="BT158" s="22">
        <f>IF(ISNUMBER(VLOOKUP($C158,'stpl port max capa'!$A$1:$Q$500,7,0)),VLOOKUP($C158,'stpl port max capa'!$A$1:$Q$500,7,0),0)</f>
        <v>0</v>
      </c>
      <c r="BU158" s="22">
        <f>IF(ISNUMBER(VLOOKUP($C158,'stpl port max capa'!$A$1:$Q$500,8,0)),VLOOKUP($C158,'stpl port max capa'!$A$1:$Q$500,8,0),0)</f>
        <v>0</v>
      </c>
      <c r="BV158" s="22">
        <f>IF(ISNUMBER(VLOOKUP($C158,'stpl port max capa'!$A$1:$Q$500,9,0)),VLOOKUP($C158,'stpl port max capa'!$A$1:$Q$500,9,0),0)</f>
        <v>0</v>
      </c>
      <c r="BW158" s="22">
        <f>IF(ISNUMBER(VLOOKUP($C158,'stpl port max capa'!$A$1:$Q$500,10,0)),VLOOKUP($C158,'stpl port max capa'!$A$1:$Q$500,10,0),0)</f>
        <v>0</v>
      </c>
      <c r="BX158" s="22">
        <f>IF(ISNUMBER(VLOOKUP($C158,'stpl port max capa'!$A$1:$Q$500,11,0)),VLOOKUP($C158,'stpl port max capa'!$A$1:$Q$500,11,0),0)</f>
        <v>0</v>
      </c>
      <c r="BY158" s="22">
        <f>IF(ISNUMBER(VLOOKUP($C158,'stpl port max capa'!$A$1:$Q$500,12,0)),VLOOKUP($C158,'stpl port max capa'!$A$1:$Q$500,12,0),0)</f>
        <v>0</v>
      </c>
      <c r="BZ158" s="22">
        <f>IF(ISNUMBER(VLOOKUP($C158,'stpl port max capa'!$A$1:$Q$500,13,0)),VLOOKUP($C158,'stpl port max capa'!$A$1:$Q$500,13,0),0)</f>
        <v>0</v>
      </c>
      <c r="CA158" s="22">
        <f>IF(ISNUMBER(VLOOKUP($C158,'stpl port max capa'!$A$1:$Q$500,14,0)),VLOOKUP($C158,'stpl port max capa'!$A$1:$Q$500,14,0),0)</f>
        <v>0</v>
      </c>
      <c r="CB158" s="22">
        <f>IF(ISNUMBER(VLOOKUP($C158,'stpl port max capa'!$A$1:$Q$500,15,0)),VLOOKUP($C158,'stpl port max capa'!$A$1:$Q$500,15,0),0)</f>
        <v>0</v>
      </c>
      <c r="CC158" s="22">
        <f>IF(ISNUMBER(VLOOKUP($C158,'stpl port max capa'!$A$1:$Q$500,16,0)),VLOOKUP($C158,'stpl port max capa'!$A$1:$Q$500,16,0),0)</f>
        <v>0</v>
      </c>
      <c r="CD158" s="22">
        <f>IF(ISNUMBER(VLOOKUP($C158,'stpl port max capa'!$A$1:$Q$500,17,0)),VLOOKUP($C158,'stpl port max capa'!$A$1:$Q$500,17,0),0)</f>
        <v>0</v>
      </c>
    </row>
    <row r="159" spans="1:82" customFormat="1">
      <c r="A159">
        <v>160</v>
      </c>
      <c r="B159" t="s">
        <v>475</v>
      </c>
      <c r="C159" t="s">
        <v>476</v>
      </c>
      <c r="D159" s="15"/>
      <c r="E159" s="15">
        <f t="shared" si="38"/>
        <v>0</v>
      </c>
      <c r="F159" s="16" t="s">
        <v>2974</v>
      </c>
      <c r="G159" t="s">
        <v>972</v>
      </c>
      <c r="H159" t="s">
        <v>1002</v>
      </c>
      <c r="I159" t="e">
        <v>#N/A</v>
      </c>
      <c r="J159" t="s">
        <v>477</v>
      </c>
      <c r="K159" s="1">
        <v>40.719088247967299</v>
      </c>
      <c r="L159" s="1">
        <v>122.01206608946799</v>
      </c>
      <c r="M159" s="1" t="str">
        <f>VLOOKUP($F159,'[1]capi for highway network'!$D$1:$L$36,3,0)</f>
        <v>capi Liaoning</v>
      </c>
      <c r="N159" s="1">
        <f>VLOOKUP($F159,'[1]capi for highway network'!$D$1:$L$36,7,0)</f>
        <v>41.805698999999997</v>
      </c>
      <c r="O159" s="1">
        <f>VLOOKUP($F159,'[1]capi for highway network'!$D$1:$L$36,8,0)</f>
        <v>123.431472</v>
      </c>
      <c r="P159" s="13">
        <f t="shared" si="39"/>
        <v>2.30768</v>
      </c>
      <c r="Q159" s="13">
        <f t="shared" si="40"/>
        <v>2.30768</v>
      </c>
      <c r="R159" s="13">
        <f t="shared" si="41"/>
        <v>2.30768</v>
      </c>
      <c r="S159" s="13">
        <f t="shared" si="42"/>
        <v>6.4399480000000002</v>
      </c>
      <c r="T159" s="13">
        <f t="shared" si="43"/>
        <v>6.4399480000000002</v>
      </c>
      <c r="U159" s="13">
        <f t="shared" si="44"/>
        <v>11.33596</v>
      </c>
      <c r="V159" s="13">
        <f t="shared" si="45"/>
        <v>11.33596</v>
      </c>
      <c r="W159" s="13">
        <f t="shared" si="46"/>
        <v>11.33596</v>
      </c>
      <c r="X159" s="13">
        <f t="shared" si="47"/>
        <v>11.33596</v>
      </c>
      <c r="Y159" s="13">
        <f t="shared" si="48"/>
        <v>11.33596</v>
      </c>
      <c r="Z159" s="13">
        <f t="shared" si="49"/>
        <v>11.33596</v>
      </c>
      <c r="AA159" s="13">
        <f t="shared" si="50"/>
        <v>11.33596</v>
      </c>
      <c r="AB159" s="13">
        <f t="shared" si="51"/>
        <v>11.33596</v>
      </c>
      <c r="AC159" s="13">
        <f t="shared" si="52"/>
        <v>11.33596</v>
      </c>
      <c r="AD159" s="13">
        <f t="shared" si="53"/>
        <v>11.33596</v>
      </c>
      <c r="AE159" s="13">
        <f t="shared" si="54"/>
        <v>11.33596</v>
      </c>
      <c r="AF159">
        <f t="shared" si="37"/>
        <v>1</v>
      </c>
      <c r="AI159" s="26">
        <f>IF(ISNUMBER(VLOOKUP($B159,'kpler max capa'!$A$1:$Q$263,2,0)),VLOOKUP($B159,'kpler max capa'!$A$1:$Q$263,2,0),0)</f>
        <v>2.30768</v>
      </c>
      <c r="AJ159" s="26">
        <f>IF(ISNUMBER(VLOOKUP($B159,'kpler max capa'!$A$1:$Q$263,3,0)),VLOOKUP($B159,'kpler max capa'!$A$1:$Q$263,3,0),0)</f>
        <v>2.30768</v>
      </c>
      <c r="AK159" s="26">
        <f>IF(ISNUMBER(VLOOKUP($B159,'kpler max capa'!$A$1:$Q$263,4,0)),VLOOKUP($B159,'kpler max capa'!$A$1:$Q$263,4,0),0)</f>
        <v>2.30768</v>
      </c>
      <c r="AL159" s="26">
        <f>IF(ISNUMBER(VLOOKUP($B159,'kpler max capa'!$A$1:$Q$263,5,0)),VLOOKUP($B159,'kpler max capa'!$A$1:$Q$263,5,0),0)</f>
        <v>6.4399480000000002</v>
      </c>
      <c r="AM159" s="26">
        <f>IF(ISNUMBER(VLOOKUP($B159,'kpler max capa'!$A$1:$Q$263,6,0)),VLOOKUP($B159,'kpler max capa'!$A$1:$Q$263,6,0),0)</f>
        <v>6.4399480000000002</v>
      </c>
      <c r="AN159" s="26">
        <f>IF(ISNUMBER(VLOOKUP($B159,'kpler max capa'!$A$1:$Q$263,7,0)),VLOOKUP($B159,'kpler max capa'!$A$1:$Q$263,7,0),0)</f>
        <v>11.33596</v>
      </c>
      <c r="AO159" s="26">
        <f>IF(ISNUMBER(VLOOKUP($B159,'kpler max capa'!$A$1:$Q$263,8,0)),VLOOKUP($B159,'kpler max capa'!$A$1:$Q$263,8,0),0)</f>
        <v>11.33596</v>
      </c>
      <c r="AP159" s="26">
        <f>IF(ISNUMBER(VLOOKUP($B159,'kpler max capa'!$A$1:$Q$263,8,0)),VLOOKUP($B159,'kpler max capa'!$A$1:$Q$263,9,0),0)</f>
        <v>11.33596</v>
      </c>
      <c r="AQ159" s="26">
        <f>IF(ISNUMBER(VLOOKUP($B159,'kpler max capa'!$A$1:$Q$263,8,0)),VLOOKUP($B159,'kpler max capa'!$A$1:$Q$263,10,0),0)</f>
        <v>11.33596</v>
      </c>
      <c r="AR159" s="26">
        <f>IF(ISNUMBER(VLOOKUP($B159,'kpler max capa'!$A$1:$Q$263,8,0)),VLOOKUP($B159,'kpler max capa'!$A$1:$Q$263,11,0),0)</f>
        <v>11.33596</v>
      </c>
      <c r="AS159" s="26">
        <f>IF(ISNUMBER(VLOOKUP($B159,'kpler max capa'!$A$1:$Q$263,9,0)),VLOOKUP($B159,'kpler max capa'!$A$1:$Q$263,12,0),0)</f>
        <v>11.33596</v>
      </c>
      <c r="AT159" s="26">
        <f>IF(ISNUMBER(VLOOKUP($B159,'kpler max capa'!$A$1:$Q$263,9,0)),VLOOKUP($B159,'kpler max capa'!$A$1:$Q$263,13,0),0)</f>
        <v>11.33596</v>
      </c>
      <c r="AU159" s="26">
        <f>IF(ISNUMBER(VLOOKUP($B159,'kpler max capa'!$A$1:$Q$263,9,0)),VLOOKUP($B159,'kpler max capa'!$A$1:$Q$263,14,0),0)</f>
        <v>11.33596</v>
      </c>
      <c r="AV159" s="26">
        <f>IF(ISNUMBER(VLOOKUP($B159,'kpler max capa'!$A$1:$Q$263,9,0)),VLOOKUP($B159,'kpler max capa'!$A$1:$Q$263,15,0),0)</f>
        <v>11.33596</v>
      </c>
      <c r="AW159" s="26">
        <f>IF(ISNUMBER(VLOOKUP($B159,'kpler max capa'!$A$1:$Q$263,9,0)),VLOOKUP($B159,'kpler max capa'!$A$1:$Q$263,16,0),0)</f>
        <v>11.33596</v>
      </c>
      <c r="AX159" s="26">
        <f>IF(ISNUMBER(VLOOKUP($B159,'kpler max capa'!$A$1:$Q$263,10,0)),VLOOKUP($B159,'kpler max capa'!$A$1:$Q$263,17,0),0)</f>
        <v>11.33596</v>
      </c>
      <c r="AY159" s="24">
        <f>IF(ISNUMBER(VLOOKUP($C159,'pp port max capa'!$A$1:$Q$500,2,0)),VLOOKUP($C159,'pp port max capa'!$A$1:$Q$500,2,0),0)</f>
        <v>0</v>
      </c>
      <c r="AZ159" s="24">
        <f>IF(ISNUMBER(VLOOKUP($C159,'pp port max capa'!$A$1:$Q$500,3,0)),VLOOKUP($C159,'pp port max capa'!$A$1:$Q$500,3,0),0)</f>
        <v>0</v>
      </c>
      <c r="BA159" s="24">
        <f>IF(ISNUMBER(VLOOKUP($C159,'pp port max capa'!$A$1:$Q$500,4,0)),VLOOKUP($C159,'pp port max capa'!$A$1:$Q$500,4,0),0)</f>
        <v>0</v>
      </c>
      <c r="BB159" s="24">
        <f>IF(ISNUMBER(VLOOKUP($C159,'pp port max capa'!$A$1:$Q$500,5,0)),VLOOKUP($C159,'pp port max capa'!$A$1:$Q$500,5,0),0)</f>
        <v>0</v>
      </c>
      <c r="BC159" s="24">
        <f>IF(ISNUMBER(VLOOKUP($C159,'pp port max capa'!$A$1:$Q$500,6,0)),VLOOKUP($C159,'pp port max capa'!$A$1:$Q$500,6,0),0)</f>
        <v>0</v>
      </c>
      <c r="BD159" s="24">
        <f>IF(ISNUMBER(VLOOKUP($C159,'pp port max capa'!$A$1:$Q$500,7,0)),VLOOKUP($C159,'pp port max capa'!$A$1:$Q$500,7,0),0)</f>
        <v>0</v>
      </c>
      <c r="BE159" s="24">
        <f>IF(ISNUMBER(VLOOKUP($C159,'pp port max capa'!$A$1:$Q$500,8,0)),VLOOKUP($C159,'pp port max capa'!$A$1:$Q$500,8,0),0)</f>
        <v>0</v>
      </c>
      <c r="BF159" s="24">
        <f>IF(ISNUMBER(VLOOKUP($C159,'pp port max capa'!$A$1:$Q$500,9,0)),VLOOKUP($C159,'pp port max capa'!$A$1:$Q$500,9,0),0)</f>
        <v>0</v>
      </c>
      <c r="BG159" s="24">
        <f>IF(ISNUMBER(VLOOKUP($C159,'pp port max capa'!$A$1:$Q$500,10,0)),VLOOKUP($C159,'pp port max capa'!$A$1:$Q$500,10,0),0)</f>
        <v>0</v>
      </c>
      <c r="BH159" s="24">
        <f>IF(ISNUMBER(VLOOKUP($C159,'pp port max capa'!$A$1:$Q$500,11,0)),VLOOKUP($C159,'pp port max capa'!$A$1:$Q$500,11,0),0)</f>
        <v>0</v>
      </c>
      <c r="BI159" s="24">
        <f>IF(ISNUMBER(VLOOKUP($C159,'pp port max capa'!$A$1:$Q$500,12,0)),VLOOKUP($C159,'pp port max capa'!$A$1:$Q$500,12,0),0)</f>
        <v>0</v>
      </c>
      <c r="BJ159" s="24">
        <f>IF(ISNUMBER(VLOOKUP($C159,'pp port max capa'!$A$1:$Q$500,13,0)),VLOOKUP($C159,'pp port max capa'!$A$1:$Q$500,13,0),0)</f>
        <v>0</v>
      </c>
      <c r="BK159" s="24">
        <f>IF(ISNUMBER(VLOOKUP($C159,'pp port max capa'!$A$1:$Q$500,14,0)),VLOOKUP($C159,'pp port max capa'!$A$1:$Q$500,14,0),0)</f>
        <v>0</v>
      </c>
      <c r="BL159" s="24">
        <f>IF(ISNUMBER(VLOOKUP($C159,'pp port max capa'!$A$1:$Q$500,15,0)),VLOOKUP($C159,'pp port max capa'!$A$1:$Q$500,15,0),0)</f>
        <v>0</v>
      </c>
      <c r="BM159" s="24">
        <f>IF(ISNUMBER(VLOOKUP($C159,'pp port max capa'!$A$1:$Q$500,16,0)),VLOOKUP($C159,'pp port max capa'!$A$1:$Q$500,16,0),0)</f>
        <v>0</v>
      </c>
      <c r="BN159" s="24">
        <f>IF(ISNUMBER(VLOOKUP($C159,'pp port max capa'!$A$1:$Q$500,17,0)),VLOOKUP($C159,'pp port max capa'!$A$1:$Q$500,17,0),0)</f>
        <v>0</v>
      </c>
      <c r="BO159" s="22">
        <f>IF(ISNUMBER(VLOOKUP($C159,'stpl port max capa'!$A$1:$Q$500,2,0)),VLOOKUP($C159,'stpl port max capa'!$A$1:$Q$500,2,0),0)</f>
        <v>0</v>
      </c>
      <c r="BP159" s="22">
        <f>IF(ISNUMBER(VLOOKUP($C159,'stpl port max capa'!$A$1:$Q$500,3,0)),VLOOKUP($C159,'stpl port max capa'!$A$1:$Q$500,3,0),0)</f>
        <v>0</v>
      </c>
      <c r="BQ159" s="22">
        <f>IF(ISNUMBER(VLOOKUP($C159,'stpl port max capa'!$A$1:$Q$500,4,0)),VLOOKUP($C159,'stpl port max capa'!$A$1:$Q$500,4,0),0)</f>
        <v>0</v>
      </c>
      <c r="BR159" s="22">
        <f>IF(ISNUMBER(VLOOKUP($C159,'stpl port max capa'!$A$1:$Q$500,5,0)),VLOOKUP($C159,'stpl port max capa'!$A$1:$Q$500,5,0),0)</f>
        <v>0</v>
      </c>
      <c r="BS159" s="22">
        <f>IF(ISNUMBER(VLOOKUP($C159,'stpl port max capa'!$A$1:$Q$500,6,0)),VLOOKUP($C159,'stpl port max capa'!$A$1:$Q$500,6,0),0)</f>
        <v>0</v>
      </c>
      <c r="BT159" s="22">
        <f>IF(ISNUMBER(VLOOKUP($C159,'stpl port max capa'!$A$1:$Q$500,7,0)),VLOOKUP($C159,'stpl port max capa'!$A$1:$Q$500,7,0),0)</f>
        <v>0</v>
      </c>
      <c r="BU159" s="22">
        <f>IF(ISNUMBER(VLOOKUP($C159,'stpl port max capa'!$A$1:$Q$500,8,0)),VLOOKUP($C159,'stpl port max capa'!$A$1:$Q$500,8,0),0)</f>
        <v>0</v>
      </c>
      <c r="BV159" s="22">
        <f>IF(ISNUMBER(VLOOKUP($C159,'stpl port max capa'!$A$1:$Q$500,9,0)),VLOOKUP($C159,'stpl port max capa'!$A$1:$Q$500,9,0),0)</f>
        <v>0</v>
      </c>
      <c r="BW159" s="22">
        <f>IF(ISNUMBER(VLOOKUP($C159,'stpl port max capa'!$A$1:$Q$500,10,0)),VLOOKUP($C159,'stpl port max capa'!$A$1:$Q$500,10,0),0)</f>
        <v>0</v>
      </c>
      <c r="BX159" s="22">
        <f>IF(ISNUMBER(VLOOKUP($C159,'stpl port max capa'!$A$1:$Q$500,11,0)),VLOOKUP($C159,'stpl port max capa'!$A$1:$Q$500,11,0),0)</f>
        <v>0</v>
      </c>
      <c r="BY159" s="22">
        <f>IF(ISNUMBER(VLOOKUP($C159,'stpl port max capa'!$A$1:$Q$500,12,0)),VLOOKUP($C159,'stpl port max capa'!$A$1:$Q$500,12,0),0)</f>
        <v>0</v>
      </c>
      <c r="BZ159" s="22">
        <f>IF(ISNUMBER(VLOOKUP($C159,'stpl port max capa'!$A$1:$Q$500,13,0)),VLOOKUP($C159,'stpl port max capa'!$A$1:$Q$500,13,0),0)</f>
        <v>0</v>
      </c>
      <c r="CA159" s="22">
        <f>IF(ISNUMBER(VLOOKUP($C159,'stpl port max capa'!$A$1:$Q$500,14,0)),VLOOKUP($C159,'stpl port max capa'!$A$1:$Q$500,14,0),0)</f>
        <v>0</v>
      </c>
      <c r="CB159" s="22">
        <f>IF(ISNUMBER(VLOOKUP($C159,'stpl port max capa'!$A$1:$Q$500,15,0)),VLOOKUP($C159,'stpl port max capa'!$A$1:$Q$500,15,0),0)</f>
        <v>0</v>
      </c>
      <c r="CC159" s="22">
        <f>IF(ISNUMBER(VLOOKUP($C159,'stpl port max capa'!$A$1:$Q$500,16,0)),VLOOKUP($C159,'stpl port max capa'!$A$1:$Q$500,16,0),0)</f>
        <v>0</v>
      </c>
      <c r="CD159" s="22">
        <f>IF(ISNUMBER(VLOOKUP($C159,'stpl port max capa'!$A$1:$Q$500,17,0)),VLOOKUP($C159,'stpl port max capa'!$A$1:$Q$500,17,0),0)</f>
        <v>0</v>
      </c>
    </row>
    <row r="160" spans="1:82" customFormat="1">
      <c r="A160">
        <v>161</v>
      </c>
      <c r="B160" t="s">
        <v>478</v>
      </c>
      <c r="C160" t="s">
        <v>479</v>
      </c>
      <c r="D160" s="15"/>
      <c r="E160" s="15">
        <f t="shared" si="38"/>
        <v>0</v>
      </c>
      <c r="F160" s="16" t="s">
        <v>2988</v>
      </c>
      <c r="G160" t="s">
        <v>972</v>
      </c>
      <c r="H160" t="s">
        <v>975</v>
      </c>
      <c r="I160" t="e">
        <v>#N/A</v>
      </c>
      <c r="J160" t="s">
        <v>480</v>
      </c>
      <c r="K160" s="1">
        <v>32.0772440392441</v>
      </c>
      <c r="L160" s="1">
        <v>120.49194533301301</v>
      </c>
      <c r="M160" s="1" t="str">
        <f>VLOOKUP($F160,'[1]capi for highway network'!$D$1:$L$36,3,0)</f>
        <v>capi Jiangsu</v>
      </c>
      <c r="N160" s="1">
        <f>VLOOKUP($F160,'[1]capi for highway network'!$D$1:$L$36,7,0)</f>
        <v>32.060254999999998</v>
      </c>
      <c r="O160" s="1">
        <f>VLOOKUP($F160,'[1]capi for highway network'!$D$1:$L$36,8,0)</f>
        <v>118.79687699999999</v>
      </c>
      <c r="P160" s="13">
        <f t="shared" si="39"/>
        <v>0.18121200000000001</v>
      </c>
      <c r="Q160" s="13">
        <f t="shared" si="40"/>
        <v>0.18121200000000001</v>
      </c>
      <c r="R160" s="13">
        <f t="shared" si="41"/>
        <v>0.18121200000000001</v>
      </c>
      <c r="S160" s="13">
        <f t="shared" si="42"/>
        <v>0.68285200000000001</v>
      </c>
      <c r="T160" s="13">
        <f t="shared" si="43"/>
        <v>1.3564320000000001</v>
      </c>
      <c r="U160" s="13">
        <f t="shared" si="44"/>
        <v>1.3564320000000001</v>
      </c>
      <c r="V160" s="13">
        <f t="shared" si="45"/>
        <v>1.3564320000000001</v>
      </c>
      <c r="W160" s="13">
        <f t="shared" si="46"/>
        <v>1.3564320000000001</v>
      </c>
      <c r="X160" s="13">
        <f t="shared" si="47"/>
        <v>1.3564320000000001</v>
      </c>
      <c r="Y160" s="13">
        <f t="shared" si="48"/>
        <v>1.3564320000000001</v>
      </c>
      <c r="Z160" s="13">
        <f t="shared" si="49"/>
        <v>1.3564320000000001</v>
      </c>
      <c r="AA160" s="13">
        <f t="shared" si="50"/>
        <v>1.3564320000000001</v>
      </c>
      <c r="AB160" s="13">
        <f t="shared" si="51"/>
        <v>1.3564320000000001</v>
      </c>
      <c r="AC160" s="13">
        <f t="shared" si="52"/>
        <v>1.3564320000000001</v>
      </c>
      <c r="AD160" s="13">
        <f t="shared" si="53"/>
        <v>1.3564320000000001</v>
      </c>
      <c r="AE160" s="13">
        <f t="shared" si="54"/>
        <v>1.3564320000000001</v>
      </c>
      <c r="AF160">
        <f t="shared" si="37"/>
        <v>1</v>
      </c>
      <c r="AI160" s="26">
        <f>IF(ISNUMBER(VLOOKUP($B160,'kpler max capa'!$A$1:$Q$263,2,0)),VLOOKUP($B160,'kpler max capa'!$A$1:$Q$263,2,0),0)</f>
        <v>0.18121200000000001</v>
      </c>
      <c r="AJ160" s="26">
        <f>IF(ISNUMBER(VLOOKUP($B160,'kpler max capa'!$A$1:$Q$263,3,0)),VLOOKUP($B160,'kpler max capa'!$A$1:$Q$263,3,0),0)</f>
        <v>0.18121200000000001</v>
      </c>
      <c r="AK160" s="26">
        <f>IF(ISNUMBER(VLOOKUP($B160,'kpler max capa'!$A$1:$Q$263,4,0)),VLOOKUP($B160,'kpler max capa'!$A$1:$Q$263,4,0),0)</f>
        <v>0.18121200000000001</v>
      </c>
      <c r="AL160" s="26">
        <f>IF(ISNUMBER(VLOOKUP($B160,'kpler max capa'!$A$1:$Q$263,5,0)),VLOOKUP($B160,'kpler max capa'!$A$1:$Q$263,5,0),0)</f>
        <v>0.68285200000000001</v>
      </c>
      <c r="AM160" s="26">
        <f>IF(ISNUMBER(VLOOKUP($B160,'kpler max capa'!$A$1:$Q$263,6,0)),VLOOKUP($B160,'kpler max capa'!$A$1:$Q$263,6,0),0)</f>
        <v>1.3564320000000001</v>
      </c>
      <c r="AN160" s="26">
        <f>IF(ISNUMBER(VLOOKUP($B160,'kpler max capa'!$A$1:$Q$263,7,0)),VLOOKUP($B160,'kpler max capa'!$A$1:$Q$263,7,0),0)</f>
        <v>1.3564320000000001</v>
      </c>
      <c r="AO160" s="26">
        <f>IF(ISNUMBER(VLOOKUP($B160,'kpler max capa'!$A$1:$Q$263,8,0)),VLOOKUP($B160,'kpler max capa'!$A$1:$Q$263,8,0),0)</f>
        <v>1.3564320000000001</v>
      </c>
      <c r="AP160" s="26">
        <f>IF(ISNUMBER(VLOOKUP($B160,'kpler max capa'!$A$1:$Q$263,8,0)),VLOOKUP($B160,'kpler max capa'!$A$1:$Q$263,9,0),0)</f>
        <v>1.3564320000000001</v>
      </c>
      <c r="AQ160" s="26">
        <f>IF(ISNUMBER(VLOOKUP($B160,'kpler max capa'!$A$1:$Q$263,8,0)),VLOOKUP($B160,'kpler max capa'!$A$1:$Q$263,10,0),0)</f>
        <v>1.3564320000000001</v>
      </c>
      <c r="AR160" s="26">
        <f>IF(ISNUMBER(VLOOKUP($B160,'kpler max capa'!$A$1:$Q$263,8,0)),VLOOKUP($B160,'kpler max capa'!$A$1:$Q$263,11,0),0)</f>
        <v>1.3564320000000001</v>
      </c>
      <c r="AS160" s="26">
        <f>IF(ISNUMBER(VLOOKUP($B160,'kpler max capa'!$A$1:$Q$263,9,0)),VLOOKUP($B160,'kpler max capa'!$A$1:$Q$263,12,0),0)</f>
        <v>1.3564320000000001</v>
      </c>
      <c r="AT160" s="26">
        <f>IF(ISNUMBER(VLOOKUP($B160,'kpler max capa'!$A$1:$Q$263,9,0)),VLOOKUP($B160,'kpler max capa'!$A$1:$Q$263,13,0),0)</f>
        <v>1.3564320000000001</v>
      </c>
      <c r="AU160" s="26">
        <f>IF(ISNUMBER(VLOOKUP($B160,'kpler max capa'!$A$1:$Q$263,9,0)),VLOOKUP($B160,'kpler max capa'!$A$1:$Q$263,14,0),0)</f>
        <v>1.3564320000000001</v>
      </c>
      <c r="AV160" s="26">
        <f>IF(ISNUMBER(VLOOKUP($B160,'kpler max capa'!$A$1:$Q$263,9,0)),VLOOKUP($B160,'kpler max capa'!$A$1:$Q$263,15,0),0)</f>
        <v>1.3564320000000001</v>
      </c>
      <c r="AW160" s="26">
        <f>IF(ISNUMBER(VLOOKUP($B160,'kpler max capa'!$A$1:$Q$263,9,0)),VLOOKUP($B160,'kpler max capa'!$A$1:$Q$263,16,0),0)</f>
        <v>1.3564320000000001</v>
      </c>
      <c r="AX160" s="26">
        <f>IF(ISNUMBER(VLOOKUP($B160,'kpler max capa'!$A$1:$Q$263,10,0)),VLOOKUP($B160,'kpler max capa'!$A$1:$Q$263,17,0),0)</f>
        <v>1.3564320000000001</v>
      </c>
      <c r="AY160" s="24">
        <f>IF(ISNUMBER(VLOOKUP($C160,'pp port max capa'!$A$1:$Q$500,2,0)),VLOOKUP($C160,'pp port max capa'!$A$1:$Q$500,2,0),0)</f>
        <v>0</v>
      </c>
      <c r="AZ160" s="24">
        <f>IF(ISNUMBER(VLOOKUP($C160,'pp port max capa'!$A$1:$Q$500,3,0)),VLOOKUP($C160,'pp port max capa'!$A$1:$Q$500,3,0),0)</f>
        <v>0</v>
      </c>
      <c r="BA160" s="24">
        <f>IF(ISNUMBER(VLOOKUP($C160,'pp port max capa'!$A$1:$Q$500,4,0)),VLOOKUP($C160,'pp port max capa'!$A$1:$Q$500,4,0),0)</f>
        <v>0</v>
      </c>
      <c r="BB160" s="24">
        <f>IF(ISNUMBER(VLOOKUP($C160,'pp port max capa'!$A$1:$Q$500,5,0)),VLOOKUP($C160,'pp port max capa'!$A$1:$Q$500,5,0),0)</f>
        <v>0</v>
      </c>
      <c r="BC160" s="24">
        <f>IF(ISNUMBER(VLOOKUP($C160,'pp port max capa'!$A$1:$Q$500,6,0)),VLOOKUP($C160,'pp port max capa'!$A$1:$Q$500,6,0),0)</f>
        <v>0</v>
      </c>
      <c r="BD160" s="24">
        <f>IF(ISNUMBER(VLOOKUP($C160,'pp port max capa'!$A$1:$Q$500,7,0)),VLOOKUP($C160,'pp port max capa'!$A$1:$Q$500,7,0),0)</f>
        <v>0</v>
      </c>
      <c r="BE160" s="24">
        <f>IF(ISNUMBER(VLOOKUP($C160,'pp port max capa'!$A$1:$Q$500,8,0)),VLOOKUP($C160,'pp port max capa'!$A$1:$Q$500,8,0),0)</f>
        <v>0</v>
      </c>
      <c r="BF160" s="24">
        <f>IF(ISNUMBER(VLOOKUP($C160,'pp port max capa'!$A$1:$Q$500,9,0)),VLOOKUP($C160,'pp port max capa'!$A$1:$Q$500,9,0),0)</f>
        <v>0</v>
      </c>
      <c r="BG160" s="24">
        <f>IF(ISNUMBER(VLOOKUP($C160,'pp port max capa'!$A$1:$Q$500,10,0)),VLOOKUP($C160,'pp port max capa'!$A$1:$Q$500,10,0),0)</f>
        <v>0</v>
      </c>
      <c r="BH160" s="24">
        <f>IF(ISNUMBER(VLOOKUP($C160,'pp port max capa'!$A$1:$Q$500,11,0)),VLOOKUP($C160,'pp port max capa'!$A$1:$Q$500,11,0),0)</f>
        <v>0</v>
      </c>
      <c r="BI160" s="24">
        <f>IF(ISNUMBER(VLOOKUP($C160,'pp port max capa'!$A$1:$Q$500,12,0)),VLOOKUP($C160,'pp port max capa'!$A$1:$Q$500,12,0),0)</f>
        <v>0</v>
      </c>
      <c r="BJ160" s="24">
        <f>IF(ISNUMBER(VLOOKUP($C160,'pp port max capa'!$A$1:$Q$500,13,0)),VLOOKUP($C160,'pp port max capa'!$A$1:$Q$500,13,0),0)</f>
        <v>0</v>
      </c>
      <c r="BK160" s="24">
        <f>IF(ISNUMBER(VLOOKUP($C160,'pp port max capa'!$A$1:$Q$500,14,0)),VLOOKUP($C160,'pp port max capa'!$A$1:$Q$500,14,0),0)</f>
        <v>0</v>
      </c>
      <c r="BL160" s="24">
        <f>IF(ISNUMBER(VLOOKUP($C160,'pp port max capa'!$A$1:$Q$500,15,0)),VLOOKUP($C160,'pp port max capa'!$A$1:$Q$500,15,0),0)</f>
        <v>0</v>
      </c>
      <c r="BM160" s="24">
        <f>IF(ISNUMBER(VLOOKUP($C160,'pp port max capa'!$A$1:$Q$500,16,0)),VLOOKUP($C160,'pp port max capa'!$A$1:$Q$500,16,0),0)</f>
        <v>0</v>
      </c>
      <c r="BN160" s="24">
        <f>IF(ISNUMBER(VLOOKUP($C160,'pp port max capa'!$A$1:$Q$500,17,0)),VLOOKUP($C160,'pp port max capa'!$A$1:$Q$500,17,0),0)</f>
        <v>0</v>
      </c>
      <c r="BO160" s="22">
        <f>IF(ISNUMBER(VLOOKUP($C160,'stpl port max capa'!$A$1:$Q$500,2,0)),VLOOKUP($C160,'stpl port max capa'!$A$1:$Q$500,2,0),0)</f>
        <v>0</v>
      </c>
      <c r="BP160" s="22">
        <f>IF(ISNUMBER(VLOOKUP($C160,'stpl port max capa'!$A$1:$Q$500,3,0)),VLOOKUP($C160,'stpl port max capa'!$A$1:$Q$500,3,0),0)</f>
        <v>0</v>
      </c>
      <c r="BQ160" s="22">
        <f>IF(ISNUMBER(VLOOKUP($C160,'stpl port max capa'!$A$1:$Q$500,4,0)),VLOOKUP($C160,'stpl port max capa'!$A$1:$Q$500,4,0),0)</f>
        <v>0</v>
      </c>
      <c r="BR160" s="22">
        <f>IF(ISNUMBER(VLOOKUP($C160,'stpl port max capa'!$A$1:$Q$500,5,0)),VLOOKUP($C160,'stpl port max capa'!$A$1:$Q$500,5,0),0)</f>
        <v>0</v>
      </c>
      <c r="BS160" s="22">
        <f>IF(ISNUMBER(VLOOKUP($C160,'stpl port max capa'!$A$1:$Q$500,6,0)),VLOOKUP($C160,'stpl port max capa'!$A$1:$Q$500,6,0),0)</f>
        <v>0</v>
      </c>
      <c r="BT160" s="22">
        <f>IF(ISNUMBER(VLOOKUP($C160,'stpl port max capa'!$A$1:$Q$500,7,0)),VLOOKUP($C160,'stpl port max capa'!$A$1:$Q$500,7,0),0)</f>
        <v>0</v>
      </c>
      <c r="BU160" s="22">
        <f>IF(ISNUMBER(VLOOKUP($C160,'stpl port max capa'!$A$1:$Q$500,8,0)),VLOOKUP($C160,'stpl port max capa'!$A$1:$Q$500,8,0),0)</f>
        <v>0</v>
      </c>
      <c r="BV160" s="22">
        <f>IF(ISNUMBER(VLOOKUP($C160,'stpl port max capa'!$A$1:$Q$500,9,0)),VLOOKUP($C160,'stpl port max capa'!$A$1:$Q$500,9,0),0)</f>
        <v>0</v>
      </c>
      <c r="BW160" s="22">
        <f>IF(ISNUMBER(VLOOKUP($C160,'stpl port max capa'!$A$1:$Q$500,10,0)),VLOOKUP($C160,'stpl port max capa'!$A$1:$Q$500,10,0),0)</f>
        <v>0</v>
      </c>
      <c r="BX160" s="22">
        <f>IF(ISNUMBER(VLOOKUP($C160,'stpl port max capa'!$A$1:$Q$500,11,0)),VLOOKUP($C160,'stpl port max capa'!$A$1:$Q$500,11,0),0)</f>
        <v>0</v>
      </c>
      <c r="BY160" s="22">
        <f>IF(ISNUMBER(VLOOKUP($C160,'stpl port max capa'!$A$1:$Q$500,12,0)),VLOOKUP($C160,'stpl port max capa'!$A$1:$Q$500,12,0),0)</f>
        <v>0</v>
      </c>
      <c r="BZ160" s="22">
        <f>IF(ISNUMBER(VLOOKUP($C160,'stpl port max capa'!$A$1:$Q$500,13,0)),VLOOKUP($C160,'stpl port max capa'!$A$1:$Q$500,13,0),0)</f>
        <v>0</v>
      </c>
      <c r="CA160" s="22">
        <f>IF(ISNUMBER(VLOOKUP($C160,'stpl port max capa'!$A$1:$Q$500,14,0)),VLOOKUP($C160,'stpl port max capa'!$A$1:$Q$500,14,0),0)</f>
        <v>0</v>
      </c>
      <c r="CB160" s="22">
        <f>IF(ISNUMBER(VLOOKUP($C160,'stpl port max capa'!$A$1:$Q$500,15,0)),VLOOKUP($C160,'stpl port max capa'!$A$1:$Q$500,15,0),0)</f>
        <v>0</v>
      </c>
      <c r="CC160" s="22">
        <f>IF(ISNUMBER(VLOOKUP($C160,'stpl port max capa'!$A$1:$Q$500,16,0)),VLOOKUP($C160,'stpl port max capa'!$A$1:$Q$500,16,0),0)</f>
        <v>0</v>
      </c>
      <c r="CD160" s="22">
        <f>IF(ISNUMBER(VLOOKUP($C160,'stpl port max capa'!$A$1:$Q$500,17,0)),VLOOKUP($C160,'stpl port max capa'!$A$1:$Q$500,17,0),0)</f>
        <v>0</v>
      </c>
    </row>
    <row r="161" spans="1:82" customFormat="1">
      <c r="A161">
        <v>162</v>
      </c>
      <c r="B161" t="s">
        <v>481</v>
      </c>
      <c r="C161" t="s">
        <v>482</v>
      </c>
      <c r="D161" s="15" t="s">
        <v>1266</v>
      </c>
      <c r="E161" s="15">
        <f t="shared" si="38"/>
        <v>1</v>
      </c>
      <c r="F161" s="16" t="s">
        <v>2975</v>
      </c>
      <c r="G161" t="s">
        <v>972</v>
      </c>
      <c r="H161" t="s">
        <v>1006</v>
      </c>
      <c r="I161" t="s">
        <v>2943</v>
      </c>
      <c r="J161" t="s">
        <v>483</v>
      </c>
      <c r="K161" s="1">
        <v>21.711141719471801</v>
      </c>
      <c r="L161" s="1">
        <v>108.595881554065</v>
      </c>
      <c r="M161" s="1" t="str">
        <f>VLOOKUP($F161,'[1]capi for highway network'!$D$1:$L$36,3,0)</f>
        <v>capi Guangxi</v>
      </c>
      <c r="N161" s="1">
        <f>VLOOKUP($F161,'[1]capi for highway network'!$D$1:$L$36,7,0)</f>
        <v>22.817001999999999</v>
      </c>
      <c r="O161" s="1">
        <f>VLOOKUP($F161,'[1]capi for highway network'!$D$1:$L$36,8,0)</f>
        <v>108.36654299999999</v>
      </c>
      <c r="P161" s="13">
        <f t="shared" si="39"/>
        <v>7.6970239999999999</v>
      </c>
      <c r="Q161" s="13">
        <f t="shared" si="40"/>
        <v>7.6970239999999999</v>
      </c>
      <c r="R161" s="13">
        <f t="shared" si="41"/>
        <v>13.620979396010751</v>
      </c>
      <c r="S161" s="13">
        <f t="shared" si="42"/>
        <v>15.747756000000001</v>
      </c>
      <c r="T161" s="13">
        <f t="shared" si="43"/>
        <v>16.204167999999999</v>
      </c>
      <c r="U161" s="13">
        <f t="shared" si="44"/>
        <v>16.204167999999999</v>
      </c>
      <c r="V161" s="13">
        <f t="shared" si="45"/>
        <v>16.204167999999999</v>
      </c>
      <c r="W161" s="13">
        <f t="shared" si="46"/>
        <v>16.204167999999999</v>
      </c>
      <c r="X161" s="13">
        <f t="shared" si="47"/>
        <v>16.204167999999999</v>
      </c>
      <c r="Y161" s="13">
        <f t="shared" si="48"/>
        <v>16.204167999999999</v>
      </c>
      <c r="Z161" s="13">
        <f t="shared" si="49"/>
        <v>16.204167999999999</v>
      </c>
      <c r="AA161" s="13">
        <f t="shared" si="50"/>
        <v>16.204167999999999</v>
      </c>
      <c r="AB161" s="13">
        <f t="shared" si="51"/>
        <v>16.204167999999999</v>
      </c>
      <c r="AC161" s="13">
        <f t="shared" si="52"/>
        <v>16.204167999999999</v>
      </c>
      <c r="AD161" s="13">
        <f t="shared" si="53"/>
        <v>16.204167999999999</v>
      </c>
      <c r="AE161" s="13">
        <f t="shared" si="54"/>
        <v>16.204167999999999</v>
      </c>
      <c r="AF161">
        <f t="shared" si="37"/>
        <v>1</v>
      </c>
      <c r="AI161" s="26">
        <f>IF(ISNUMBER(VLOOKUP($B161,'kpler max capa'!$A$1:$Q$263,2,0)),VLOOKUP($B161,'kpler max capa'!$A$1:$Q$263,2,0),0)</f>
        <v>7.6970239999999999</v>
      </c>
      <c r="AJ161" s="26">
        <f>IF(ISNUMBER(VLOOKUP($B161,'kpler max capa'!$A$1:$Q$263,3,0)),VLOOKUP($B161,'kpler max capa'!$A$1:$Q$263,3,0),0)</f>
        <v>7.6970239999999999</v>
      </c>
      <c r="AK161" s="26">
        <f>IF(ISNUMBER(VLOOKUP($B161,'kpler max capa'!$A$1:$Q$263,4,0)),VLOOKUP($B161,'kpler max capa'!$A$1:$Q$263,4,0),0)</f>
        <v>7.6970239999999999</v>
      </c>
      <c r="AL161" s="26">
        <f>IF(ISNUMBER(VLOOKUP($B161,'kpler max capa'!$A$1:$Q$263,5,0)),VLOOKUP($B161,'kpler max capa'!$A$1:$Q$263,5,0),0)</f>
        <v>15.747756000000001</v>
      </c>
      <c r="AM161" s="26">
        <f>IF(ISNUMBER(VLOOKUP($B161,'kpler max capa'!$A$1:$Q$263,6,0)),VLOOKUP($B161,'kpler max capa'!$A$1:$Q$263,6,0),0)</f>
        <v>16.204167999999999</v>
      </c>
      <c r="AN161" s="26">
        <f>IF(ISNUMBER(VLOOKUP($B161,'kpler max capa'!$A$1:$Q$263,7,0)),VLOOKUP($B161,'kpler max capa'!$A$1:$Q$263,7,0),0)</f>
        <v>16.204167999999999</v>
      </c>
      <c r="AO161" s="26">
        <f>IF(ISNUMBER(VLOOKUP($B161,'kpler max capa'!$A$1:$Q$263,8,0)),VLOOKUP($B161,'kpler max capa'!$A$1:$Q$263,8,0),0)</f>
        <v>16.204167999999999</v>
      </c>
      <c r="AP161" s="26">
        <f>IF(ISNUMBER(VLOOKUP($B161,'kpler max capa'!$A$1:$Q$263,8,0)),VLOOKUP($B161,'kpler max capa'!$A$1:$Q$263,9,0),0)</f>
        <v>16.204167999999999</v>
      </c>
      <c r="AQ161" s="26">
        <f>IF(ISNUMBER(VLOOKUP($B161,'kpler max capa'!$A$1:$Q$263,8,0)),VLOOKUP($B161,'kpler max capa'!$A$1:$Q$263,10,0),0)</f>
        <v>16.204167999999999</v>
      </c>
      <c r="AR161" s="26">
        <f>IF(ISNUMBER(VLOOKUP($B161,'kpler max capa'!$A$1:$Q$263,8,0)),VLOOKUP($B161,'kpler max capa'!$A$1:$Q$263,11,0),0)</f>
        <v>16.204167999999999</v>
      </c>
      <c r="AS161" s="26">
        <f>IF(ISNUMBER(VLOOKUP($B161,'kpler max capa'!$A$1:$Q$263,9,0)),VLOOKUP($B161,'kpler max capa'!$A$1:$Q$263,12,0),0)</f>
        <v>16.204167999999999</v>
      </c>
      <c r="AT161" s="26">
        <f>IF(ISNUMBER(VLOOKUP($B161,'kpler max capa'!$A$1:$Q$263,9,0)),VLOOKUP($B161,'kpler max capa'!$A$1:$Q$263,13,0),0)</f>
        <v>16.204167999999999</v>
      </c>
      <c r="AU161" s="26">
        <f>IF(ISNUMBER(VLOOKUP($B161,'kpler max capa'!$A$1:$Q$263,9,0)),VLOOKUP($B161,'kpler max capa'!$A$1:$Q$263,14,0),0)</f>
        <v>16.204167999999999</v>
      </c>
      <c r="AV161" s="26">
        <f>IF(ISNUMBER(VLOOKUP($B161,'kpler max capa'!$A$1:$Q$263,9,0)),VLOOKUP($B161,'kpler max capa'!$A$1:$Q$263,15,0),0)</f>
        <v>16.204167999999999</v>
      </c>
      <c r="AW161" s="26">
        <f>IF(ISNUMBER(VLOOKUP($B161,'kpler max capa'!$A$1:$Q$263,9,0)),VLOOKUP($B161,'kpler max capa'!$A$1:$Q$263,16,0),0)</f>
        <v>16.204167999999999</v>
      </c>
      <c r="AX161" s="26">
        <f>IF(ISNUMBER(VLOOKUP($B161,'kpler max capa'!$A$1:$Q$263,10,0)),VLOOKUP($B161,'kpler max capa'!$A$1:$Q$263,17,0),0)</f>
        <v>16.204167999999999</v>
      </c>
      <c r="AY161" s="24">
        <f>IF(ISNUMBER(VLOOKUP($C161,'pp port max capa'!$A$1:$Q$500,2,0)),VLOOKUP($C161,'pp port max capa'!$A$1:$Q$500,2,0),0)</f>
        <v>5.4692480497741931</v>
      </c>
      <c r="AZ161" s="24">
        <f>IF(ISNUMBER(VLOOKUP($C161,'pp port max capa'!$A$1:$Q$500,3,0)),VLOOKUP($C161,'pp port max capa'!$A$1:$Q$500,3,0),0)</f>
        <v>5.4692480497741931</v>
      </c>
      <c r="BA161" s="24">
        <f>IF(ISNUMBER(VLOOKUP($C161,'pp port max capa'!$A$1:$Q$500,4,0)),VLOOKUP($C161,'pp port max capa'!$A$1:$Q$500,4,0),0)</f>
        <v>13.620979396010751</v>
      </c>
      <c r="BB161" s="24">
        <f>IF(ISNUMBER(VLOOKUP($C161,'pp port max capa'!$A$1:$Q$500,5,0)),VLOOKUP($C161,'pp port max capa'!$A$1:$Q$500,5,0),0)</f>
        <v>13.620979396010751</v>
      </c>
      <c r="BC161" s="24">
        <f>IF(ISNUMBER(VLOOKUP($C161,'pp port max capa'!$A$1:$Q$500,6,0)),VLOOKUP($C161,'pp port max capa'!$A$1:$Q$500,6,0),0)</f>
        <v>13.620979396010751</v>
      </c>
      <c r="BD161" s="24">
        <f>IF(ISNUMBER(VLOOKUP($C161,'pp port max capa'!$A$1:$Q$500,7,0)),VLOOKUP($C161,'pp port max capa'!$A$1:$Q$500,7,0),0)</f>
        <v>13.620979396010751</v>
      </c>
      <c r="BE161" s="24">
        <f>IF(ISNUMBER(VLOOKUP($C161,'pp port max capa'!$A$1:$Q$500,8,0)),VLOOKUP($C161,'pp port max capa'!$A$1:$Q$500,8,0),0)</f>
        <v>13.620979396010751</v>
      </c>
      <c r="BF161" s="24">
        <f>IF(ISNUMBER(VLOOKUP($C161,'pp port max capa'!$A$1:$Q$500,9,0)),VLOOKUP($C161,'pp port max capa'!$A$1:$Q$500,9,0),0)</f>
        <v>13.620979396010751</v>
      </c>
      <c r="BG161" s="24">
        <f>IF(ISNUMBER(VLOOKUP($C161,'pp port max capa'!$A$1:$Q$500,10,0)),VLOOKUP($C161,'pp port max capa'!$A$1:$Q$500,10,0),0)</f>
        <v>13.620979396010751</v>
      </c>
      <c r="BH161" s="24">
        <f>IF(ISNUMBER(VLOOKUP($C161,'pp port max capa'!$A$1:$Q$500,11,0)),VLOOKUP($C161,'pp port max capa'!$A$1:$Q$500,11,0),0)</f>
        <v>13.620979396010751</v>
      </c>
      <c r="BI161" s="24">
        <f>IF(ISNUMBER(VLOOKUP($C161,'pp port max capa'!$A$1:$Q$500,12,0)),VLOOKUP($C161,'pp port max capa'!$A$1:$Q$500,12,0),0)</f>
        <v>13.620979396010751</v>
      </c>
      <c r="BJ161" s="24">
        <f>IF(ISNUMBER(VLOOKUP($C161,'pp port max capa'!$A$1:$Q$500,13,0)),VLOOKUP($C161,'pp port max capa'!$A$1:$Q$500,13,0),0)</f>
        <v>13.620979396010751</v>
      </c>
      <c r="BK161" s="24">
        <f>IF(ISNUMBER(VLOOKUP($C161,'pp port max capa'!$A$1:$Q$500,14,0)),VLOOKUP($C161,'pp port max capa'!$A$1:$Q$500,14,0),0)</f>
        <v>13.620979396010751</v>
      </c>
      <c r="BL161" s="24">
        <f>IF(ISNUMBER(VLOOKUP($C161,'pp port max capa'!$A$1:$Q$500,15,0)),VLOOKUP($C161,'pp port max capa'!$A$1:$Q$500,15,0),0)</f>
        <v>13.620979396010751</v>
      </c>
      <c r="BM161" s="24">
        <f>IF(ISNUMBER(VLOOKUP($C161,'pp port max capa'!$A$1:$Q$500,16,0)),VLOOKUP($C161,'pp port max capa'!$A$1:$Q$500,16,0),0)</f>
        <v>13.620979396010751</v>
      </c>
      <c r="BN161" s="24">
        <f>IF(ISNUMBER(VLOOKUP($C161,'pp port max capa'!$A$1:$Q$500,17,0)),VLOOKUP($C161,'pp port max capa'!$A$1:$Q$500,17,0),0)</f>
        <v>13.620979396010751</v>
      </c>
      <c r="BO161" s="22">
        <f>IF(ISNUMBER(VLOOKUP($C161,'stpl port max capa'!$A$1:$Q$500,2,0)),VLOOKUP($C161,'stpl port max capa'!$A$1:$Q$500,2,0),0)</f>
        <v>0</v>
      </c>
      <c r="BP161" s="22">
        <f>IF(ISNUMBER(VLOOKUP($C161,'stpl port max capa'!$A$1:$Q$500,3,0)),VLOOKUP($C161,'stpl port max capa'!$A$1:$Q$500,3,0),0)</f>
        <v>0</v>
      </c>
      <c r="BQ161" s="22">
        <f>IF(ISNUMBER(VLOOKUP($C161,'stpl port max capa'!$A$1:$Q$500,4,0)),VLOOKUP($C161,'stpl port max capa'!$A$1:$Q$500,4,0),0)</f>
        <v>0</v>
      </c>
      <c r="BR161" s="22">
        <f>IF(ISNUMBER(VLOOKUP($C161,'stpl port max capa'!$A$1:$Q$500,5,0)),VLOOKUP($C161,'stpl port max capa'!$A$1:$Q$500,5,0),0)</f>
        <v>0</v>
      </c>
      <c r="BS161" s="22">
        <f>IF(ISNUMBER(VLOOKUP($C161,'stpl port max capa'!$A$1:$Q$500,6,0)),VLOOKUP($C161,'stpl port max capa'!$A$1:$Q$500,6,0),0)</f>
        <v>0</v>
      </c>
      <c r="BT161" s="22">
        <f>IF(ISNUMBER(VLOOKUP($C161,'stpl port max capa'!$A$1:$Q$500,7,0)),VLOOKUP($C161,'stpl port max capa'!$A$1:$Q$500,7,0),0)</f>
        <v>0</v>
      </c>
      <c r="BU161" s="22">
        <f>IF(ISNUMBER(VLOOKUP($C161,'stpl port max capa'!$A$1:$Q$500,8,0)),VLOOKUP($C161,'stpl port max capa'!$A$1:$Q$500,8,0),0)</f>
        <v>0</v>
      </c>
      <c r="BV161" s="22">
        <f>IF(ISNUMBER(VLOOKUP($C161,'stpl port max capa'!$A$1:$Q$500,9,0)),VLOOKUP($C161,'stpl port max capa'!$A$1:$Q$500,9,0),0)</f>
        <v>0</v>
      </c>
      <c r="BW161" s="22">
        <f>IF(ISNUMBER(VLOOKUP($C161,'stpl port max capa'!$A$1:$Q$500,10,0)),VLOOKUP($C161,'stpl port max capa'!$A$1:$Q$500,10,0),0)</f>
        <v>0</v>
      </c>
      <c r="BX161" s="22">
        <f>IF(ISNUMBER(VLOOKUP($C161,'stpl port max capa'!$A$1:$Q$500,11,0)),VLOOKUP($C161,'stpl port max capa'!$A$1:$Q$500,11,0),0)</f>
        <v>0</v>
      </c>
      <c r="BY161" s="22">
        <f>IF(ISNUMBER(VLOOKUP($C161,'stpl port max capa'!$A$1:$Q$500,12,0)),VLOOKUP($C161,'stpl port max capa'!$A$1:$Q$500,12,0),0)</f>
        <v>0</v>
      </c>
      <c r="BZ161" s="22">
        <f>IF(ISNUMBER(VLOOKUP($C161,'stpl port max capa'!$A$1:$Q$500,13,0)),VLOOKUP($C161,'stpl port max capa'!$A$1:$Q$500,13,0),0)</f>
        <v>0</v>
      </c>
      <c r="CA161" s="22">
        <f>IF(ISNUMBER(VLOOKUP($C161,'stpl port max capa'!$A$1:$Q$500,14,0)),VLOOKUP($C161,'stpl port max capa'!$A$1:$Q$500,14,0),0)</f>
        <v>0</v>
      </c>
      <c r="CB161" s="22">
        <f>IF(ISNUMBER(VLOOKUP($C161,'stpl port max capa'!$A$1:$Q$500,15,0)),VLOOKUP($C161,'stpl port max capa'!$A$1:$Q$500,15,0),0)</f>
        <v>0</v>
      </c>
      <c r="CC161" s="22">
        <f>IF(ISNUMBER(VLOOKUP($C161,'stpl port max capa'!$A$1:$Q$500,16,0)),VLOOKUP($C161,'stpl port max capa'!$A$1:$Q$500,16,0),0)</f>
        <v>0</v>
      </c>
      <c r="CD161" s="22">
        <f>IF(ISNUMBER(VLOOKUP($C161,'stpl port max capa'!$A$1:$Q$500,17,0)),VLOOKUP($C161,'stpl port max capa'!$A$1:$Q$500,17,0),0)</f>
        <v>0</v>
      </c>
    </row>
    <row r="162" spans="1:82" customFormat="1">
      <c r="A162">
        <v>163</v>
      </c>
      <c r="B162" t="s">
        <v>484</v>
      </c>
      <c r="C162" t="s">
        <v>485</v>
      </c>
      <c r="D162" s="15" t="s">
        <v>1267</v>
      </c>
      <c r="E162" s="15">
        <f t="shared" si="38"/>
        <v>4</v>
      </c>
      <c r="F162" s="16" t="s">
        <v>2972</v>
      </c>
      <c r="G162" t="s">
        <v>972</v>
      </c>
      <c r="H162" t="s">
        <v>975</v>
      </c>
      <c r="I162" t="s">
        <v>2946</v>
      </c>
      <c r="J162" t="s">
        <v>486</v>
      </c>
      <c r="K162" s="1">
        <v>22.746109385991701</v>
      </c>
      <c r="L162" s="1">
        <v>113.667412304701</v>
      </c>
      <c r="M162" s="1" t="str">
        <f>VLOOKUP($F162,'[1]capi for highway network'!$D$1:$L$36,3,0)</f>
        <v>capi Guangdong</v>
      </c>
      <c r="N162" s="1">
        <f>VLOOKUP($F162,'[1]capi for highway network'!$D$1:$L$36,7,0)</f>
        <v>23.129110000000001</v>
      </c>
      <c r="O162" s="1">
        <f>VLOOKUP($F162,'[1]capi for highway network'!$D$1:$L$36,8,0)</f>
        <v>113.264385</v>
      </c>
      <c r="P162" s="13">
        <f t="shared" si="39"/>
        <v>20.795537714489242</v>
      </c>
      <c r="Q162" s="13">
        <f t="shared" si="40"/>
        <v>20.795537714489242</v>
      </c>
      <c r="R162" s="13">
        <f t="shared" si="41"/>
        <v>20.795537714489242</v>
      </c>
      <c r="S162" s="13">
        <f t="shared" si="42"/>
        <v>17.622610310629028</v>
      </c>
      <c r="T162" s="13">
        <f t="shared" si="43"/>
        <v>13.206238383634407</v>
      </c>
      <c r="U162" s="13">
        <f t="shared" si="44"/>
        <v>13.206238383634407</v>
      </c>
      <c r="V162" s="13">
        <f t="shared" si="45"/>
        <v>13.206238383634407</v>
      </c>
      <c r="W162" s="13">
        <f t="shared" si="46"/>
        <v>11.454390434784944</v>
      </c>
      <c r="X162" s="13">
        <f t="shared" si="47"/>
        <v>9.7025424859354814</v>
      </c>
      <c r="Y162" s="13">
        <f t="shared" si="48"/>
        <v>9.7025424859354814</v>
      </c>
      <c r="Z162" s="13">
        <f t="shared" si="49"/>
        <v>6.4683616572903215</v>
      </c>
      <c r="AA162" s="13">
        <f t="shared" si="50"/>
        <v>4.6612479999999996</v>
      </c>
      <c r="AB162" s="13">
        <f t="shared" si="51"/>
        <v>4.6612479999999996</v>
      </c>
      <c r="AC162" s="13">
        <f t="shared" si="52"/>
        <v>4.6612479999999996</v>
      </c>
      <c r="AD162" s="13">
        <f t="shared" si="53"/>
        <v>4.6612479999999996</v>
      </c>
      <c r="AE162" s="13">
        <f t="shared" si="54"/>
        <v>4.6612479999999996</v>
      </c>
      <c r="AF162">
        <f t="shared" si="37"/>
        <v>1</v>
      </c>
      <c r="AI162" s="26">
        <f>IF(ISNUMBER(VLOOKUP($B162,'kpler max capa'!$A$1:$Q$263,2,0)),VLOOKUP($B162,'kpler max capa'!$A$1:$Q$263,2,0),0)</f>
        <v>3.5756600000000001</v>
      </c>
      <c r="AJ162" s="26">
        <f>IF(ISNUMBER(VLOOKUP($B162,'kpler max capa'!$A$1:$Q$263,3,0)),VLOOKUP($B162,'kpler max capa'!$A$1:$Q$263,3,0),0)</f>
        <v>3.5756600000000001</v>
      </c>
      <c r="AK162" s="26">
        <f>IF(ISNUMBER(VLOOKUP($B162,'kpler max capa'!$A$1:$Q$263,4,0)),VLOOKUP($B162,'kpler max capa'!$A$1:$Q$263,4,0),0)</f>
        <v>3.5756600000000001</v>
      </c>
      <c r="AL162" s="26">
        <f>IF(ISNUMBER(VLOOKUP($B162,'kpler max capa'!$A$1:$Q$263,5,0)),VLOOKUP($B162,'kpler max capa'!$A$1:$Q$263,5,0),0)</f>
        <v>4.6612479999999996</v>
      </c>
      <c r="AM162" s="26">
        <f>IF(ISNUMBER(VLOOKUP($B162,'kpler max capa'!$A$1:$Q$263,6,0)),VLOOKUP($B162,'kpler max capa'!$A$1:$Q$263,6,0),0)</f>
        <v>4.6612479999999996</v>
      </c>
      <c r="AN162" s="26">
        <f>IF(ISNUMBER(VLOOKUP($B162,'kpler max capa'!$A$1:$Q$263,7,0)),VLOOKUP($B162,'kpler max capa'!$A$1:$Q$263,7,0),0)</f>
        <v>4.6612479999999996</v>
      </c>
      <c r="AO162" s="26">
        <f>IF(ISNUMBER(VLOOKUP($B162,'kpler max capa'!$A$1:$Q$263,8,0)),VLOOKUP($B162,'kpler max capa'!$A$1:$Q$263,8,0),0)</f>
        <v>4.6612479999999996</v>
      </c>
      <c r="AP162" s="26">
        <f>IF(ISNUMBER(VLOOKUP($B162,'kpler max capa'!$A$1:$Q$263,8,0)),VLOOKUP($B162,'kpler max capa'!$A$1:$Q$263,9,0),0)</f>
        <v>4.6612479999999996</v>
      </c>
      <c r="AQ162" s="26">
        <f>IF(ISNUMBER(VLOOKUP($B162,'kpler max capa'!$A$1:$Q$263,8,0)),VLOOKUP($B162,'kpler max capa'!$A$1:$Q$263,10,0),0)</f>
        <v>4.6612479999999996</v>
      </c>
      <c r="AR162" s="26">
        <f>IF(ISNUMBER(VLOOKUP($B162,'kpler max capa'!$A$1:$Q$263,8,0)),VLOOKUP($B162,'kpler max capa'!$A$1:$Q$263,11,0),0)</f>
        <v>4.6612479999999996</v>
      </c>
      <c r="AS162" s="26">
        <f>IF(ISNUMBER(VLOOKUP($B162,'kpler max capa'!$A$1:$Q$263,9,0)),VLOOKUP($B162,'kpler max capa'!$A$1:$Q$263,12,0),0)</f>
        <v>4.6612479999999996</v>
      </c>
      <c r="AT162" s="26">
        <f>IF(ISNUMBER(VLOOKUP($B162,'kpler max capa'!$A$1:$Q$263,9,0)),VLOOKUP($B162,'kpler max capa'!$A$1:$Q$263,13,0),0)</f>
        <v>4.6612479999999996</v>
      </c>
      <c r="AU162" s="26">
        <f>IF(ISNUMBER(VLOOKUP($B162,'kpler max capa'!$A$1:$Q$263,9,0)),VLOOKUP($B162,'kpler max capa'!$A$1:$Q$263,14,0),0)</f>
        <v>4.6612479999999996</v>
      </c>
      <c r="AV162" s="26">
        <f>IF(ISNUMBER(VLOOKUP($B162,'kpler max capa'!$A$1:$Q$263,9,0)),VLOOKUP($B162,'kpler max capa'!$A$1:$Q$263,15,0),0)</f>
        <v>4.6612479999999996</v>
      </c>
      <c r="AW162" s="26">
        <f>IF(ISNUMBER(VLOOKUP($B162,'kpler max capa'!$A$1:$Q$263,9,0)),VLOOKUP($B162,'kpler max capa'!$A$1:$Q$263,16,0),0)</f>
        <v>4.6612479999999996</v>
      </c>
      <c r="AX162" s="26">
        <f>IF(ISNUMBER(VLOOKUP($B162,'kpler max capa'!$A$1:$Q$263,10,0)),VLOOKUP($B162,'kpler max capa'!$A$1:$Q$263,17,0),0)</f>
        <v>4.6612479999999996</v>
      </c>
      <c r="AY162" s="24">
        <f>IF(ISNUMBER(VLOOKUP($C162,'pp port max capa'!$A$1:$Q$500,2,0)),VLOOKUP($C162,'pp port max capa'!$A$1:$Q$500,2,0),0)</f>
        <v>20.795537714489242</v>
      </c>
      <c r="AZ162" s="24">
        <f>IF(ISNUMBER(VLOOKUP($C162,'pp port max capa'!$A$1:$Q$500,3,0)),VLOOKUP($C162,'pp port max capa'!$A$1:$Q$500,3,0),0)</f>
        <v>20.795537714489242</v>
      </c>
      <c r="BA162" s="24">
        <f>IF(ISNUMBER(VLOOKUP($C162,'pp port max capa'!$A$1:$Q$500,4,0)),VLOOKUP($C162,'pp port max capa'!$A$1:$Q$500,4,0),0)</f>
        <v>20.795537714489242</v>
      </c>
      <c r="BB162" s="24">
        <f>IF(ISNUMBER(VLOOKUP($C162,'pp port max capa'!$A$1:$Q$500,5,0)),VLOOKUP($C162,'pp port max capa'!$A$1:$Q$500,5,0),0)</f>
        <v>17.622610310629028</v>
      </c>
      <c r="BC162" s="24">
        <f>IF(ISNUMBER(VLOOKUP($C162,'pp port max capa'!$A$1:$Q$500,6,0)),VLOOKUP($C162,'pp port max capa'!$A$1:$Q$500,6,0),0)</f>
        <v>13.206238383634407</v>
      </c>
      <c r="BD162" s="24">
        <f>IF(ISNUMBER(VLOOKUP($C162,'pp port max capa'!$A$1:$Q$500,7,0)),VLOOKUP($C162,'pp port max capa'!$A$1:$Q$500,7,0),0)</f>
        <v>13.206238383634407</v>
      </c>
      <c r="BE162" s="24">
        <f>IF(ISNUMBER(VLOOKUP($C162,'pp port max capa'!$A$1:$Q$500,8,0)),VLOOKUP($C162,'pp port max capa'!$A$1:$Q$500,8,0),0)</f>
        <v>13.206238383634407</v>
      </c>
      <c r="BF162" s="24">
        <f>IF(ISNUMBER(VLOOKUP($C162,'pp port max capa'!$A$1:$Q$500,9,0)),VLOOKUP($C162,'pp port max capa'!$A$1:$Q$500,9,0),0)</f>
        <v>11.454390434784944</v>
      </c>
      <c r="BG162" s="24">
        <f>IF(ISNUMBER(VLOOKUP($C162,'pp port max capa'!$A$1:$Q$500,10,0)),VLOOKUP($C162,'pp port max capa'!$A$1:$Q$500,10,0),0)</f>
        <v>9.7025424859354814</v>
      </c>
      <c r="BH162" s="24">
        <f>IF(ISNUMBER(VLOOKUP($C162,'pp port max capa'!$A$1:$Q$500,11,0)),VLOOKUP($C162,'pp port max capa'!$A$1:$Q$500,11,0),0)</f>
        <v>9.7025424859354814</v>
      </c>
      <c r="BI162" s="24">
        <f>IF(ISNUMBER(VLOOKUP($C162,'pp port max capa'!$A$1:$Q$500,12,0)),VLOOKUP($C162,'pp port max capa'!$A$1:$Q$500,12,0),0)</f>
        <v>6.4683616572903215</v>
      </c>
      <c r="BJ162" s="24">
        <f>IF(ISNUMBER(VLOOKUP($C162,'pp port max capa'!$A$1:$Q$500,13,0)),VLOOKUP($C162,'pp port max capa'!$A$1:$Q$500,13,0),0)</f>
        <v>0</v>
      </c>
      <c r="BK162" s="24">
        <f>IF(ISNUMBER(VLOOKUP($C162,'pp port max capa'!$A$1:$Q$500,14,0)),VLOOKUP($C162,'pp port max capa'!$A$1:$Q$500,14,0),0)</f>
        <v>0</v>
      </c>
      <c r="BL162" s="24">
        <f>IF(ISNUMBER(VLOOKUP($C162,'pp port max capa'!$A$1:$Q$500,15,0)),VLOOKUP($C162,'pp port max capa'!$A$1:$Q$500,15,0),0)</f>
        <v>0</v>
      </c>
      <c r="BM162" s="24">
        <f>IF(ISNUMBER(VLOOKUP($C162,'pp port max capa'!$A$1:$Q$500,16,0)),VLOOKUP($C162,'pp port max capa'!$A$1:$Q$500,16,0),0)</f>
        <v>0</v>
      </c>
      <c r="BN162" s="24">
        <f>IF(ISNUMBER(VLOOKUP($C162,'pp port max capa'!$A$1:$Q$500,17,0)),VLOOKUP($C162,'pp port max capa'!$A$1:$Q$500,17,0),0)</f>
        <v>0</v>
      </c>
      <c r="BO162" s="22">
        <f>IF(ISNUMBER(VLOOKUP($C162,'stpl port max capa'!$A$1:$Q$500,2,0)),VLOOKUP($C162,'stpl port max capa'!$A$1:$Q$500,2,0),0)</f>
        <v>0</v>
      </c>
      <c r="BP162" s="22">
        <f>IF(ISNUMBER(VLOOKUP($C162,'stpl port max capa'!$A$1:$Q$500,3,0)),VLOOKUP($C162,'stpl port max capa'!$A$1:$Q$500,3,0),0)</f>
        <v>0</v>
      </c>
      <c r="BQ162" s="22">
        <f>IF(ISNUMBER(VLOOKUP($C162,'stpl port max capa'!$A$1:$Q$500,4,0)),VLOOKUP($C162,'stpl port max capa'!$A$1:$Q$500,4,0),0)</f>
        <v>0</v>
      </c>
      <c r="BR162" s="22">
        <f>IF(ISNUMBER(VLOOKUP($C162,'stpl port max capa'!$A$1:$Q$500,5,0)),VLOOKUP($C162,'stpl port max capa'!$A$1:$Q$500,5,0),0)</f>
        <v>0</v>
      </c>
      <c r="BS162" s="22">
        <f>IF(ISNUMBER(VLOOKUP($C162,'stpl port max capa'!$A$1:$Q$500,6,0)),VLOOKUP($C162,'stpl port max capa'!$A$1:$Q$500,6,0),0)</f>
        <v>0</v>
      </c>
      <c r="BT162" s="22">
        <f>IF(ISNUMBER(VLOOKUP($C162,'stpl port max capa'!$A$1:$Q$500,7,0)),VLOOKUP($C162,'stpl port max capa'!$A$1:$Q$500,7,0),0)</f>
        <v>0</v>
      </c>
      <c r="BU162" s="22">
        <f>IF(ISNUMBER(VLOOKUP($C162,'stpl port max capa'!$A$1:$Q$500,8,0)),VLOOKUP($C162,'stpl port max capa'!$A$1:$Q$500,8,0),0)</f>
        <v>0</v>
      </c>
      <c r="BV162" s="22">
        <f>IF(ISNUMBER(VLOOKUP($C162,'stpl port max capa'!$A$1:$Q$500,9,0)),VLOOKUP($C162,'stpl port max capa'!$A$1:$Q$500,9,0),0)</f>
        <v>0</v>
      </c>
      <c r="BW162" s="22">
        <f>IF(ISNUMBER(VLOOKUP($C162,'stpl port max capa'!$A$1:$Q$500,10,0)),VLOOKUP($C162,'stpl port max capa'!$A$1:$Q$500,10,0),0)</f>
        <v>0</v>
      </c>
      <c r="BX162" s="22">
        <f>IF(ISNUMBER(VLOOKUP($C162,'stpl port max capa'!$A$1:$Q$500,11,0)),VLOOKUP($C162,'stpl port max capa'!$A$1:$Q$500,11,0),0)</f>
        <v>0</v>
      </c>
      <c r="BY162" s="22">
        <f>IF(ISNUMBER(VLOOKUP($C162,'stpl port max capa'!$A$1:$Q$500,12,0)),VLOOKUP($C162,'stpl port max capa'!$A$1:$Q$500,12,0),0)</f>
        <v>0</v>
      </c>
      <c r="BZ162" s="22">
        <f>IF(ISNUMBER(VLOOKUP($C162,'stpl port max capa'!$A$1:$Q$500,13,0)),VLOOKUP($C162,'stpl port max capa'!$A$1:$Q$500,13,0),0)</f>
        <v>0</v>
      </c>
      <c r="CA162" s="22">
        <f>IF(ISNUMBER(VLOOKUP($C162,'stpl port max capa'!$A$1:$Q$500,14,0)),VLOOKUP($C162,'stpl port max capa'!$A$1:$Q$500,14,0),0)</f>
        <v>0</v>
      </c>
      <c r="CB162" s="22">
        <f>IF(ISNUMBER(VLOOKUP($C162,'stpl port max capa'!$A$1:$Q$500,15,0)),VLOOKUP($C162,'stpl port max capa'!$A$1:$Q$500,15,0),0)</f>
        <v>0</v>
      </c>
      <c r="CC162" s="22">
        <f>IF(ISNUMBER(VLOOKUP($C162,'stpl port max capa'!$A$1:$Q$500,16,0)),VLOOKUP($C162,'stpl port max capa'!$A$1:$Q$500,16,0),0)</f>
        <v>0</v>
      </c>
      <c r="CD162" s="22">
        <f>IF(ISNUMBER(VLOOKUP($C162,'stpl port max capa'!$A$1:$Q$500,17,0)),VLOOKUP($C162,'stpl port max capa'!$A$1:$Q$500,17,0),0)</f>
        <v>0</v>
      </c>
    </row>
    <row r="163" spans="1:82" customFormat="1">
      <c r="A163">
        <v>164</v>
      </c>
      <c r="B163" t="s">
        <v>487</v>
      </c>
      <c r="C163" t="s">
        <v>488</v>
      </c>
      <c r="D163" s="15" t="s">
        <v>1267</v>
      </c>
      <c r="E163" s="15">
        <f t="shared" si="38"/>
        <v>4</v>
      </c>
      <c r="F163" s="16" t="s">
        <v>2972</v>
      </c>
      <c r="G163" t="s">
        <v>972</v>
      </c>
      <c r="H163" t="s">
        <v>975</v>
      </c>
      <c r="I163" t="s">
        <v>2946</v>
      </c>
      <c r="J163" t="s">
        <v>489</v>
      </c>
      <c r="K163" s="1">
        <v>22.745057973804901</v>
      </c>
      <c r="L163" s="1">
        <v>113.67989065926</v>
      </c>
      <c r="M163" s="1" t="str">
        <f>VLOOKUP($F163,'[1]capi for highway network'!$D$1:$L$36,3,0)</f>
        <v>capi Guangdong</v>
      </c>
      <c r="N163" s="1">
        <f>VLOOKUP($F163,'[1]capi for highway network'!$D$1:$L$36,7,0)</f>
        <v>23.129110000000001</v>
      </c>
      <c r="O163" s="1">
        <f>VLOOKUP($F163,'[1]capi for highway network'!$D$1:$L$36,8,0)</f>
        <v>113.264385</v>
      </c>
      <c r="P163" s="13">
        <f t="shared" si="39"/>
        <v>1.0779639999999999</v>
      </c>
      <c r="Q163" s="13">
        <f t="shared" si="40"/>
        <v>1.0779639999999999</v>
      </c>
      <c r="R163" s="13">
        <f t="shared" si="41"/>
        <v>1.0779639999999999</v>
      </c>
      <c r="S163" s="13">
        <f t="shared" si="42"/>
        <v>1.785528</v>
      </c>
      <c r="T163" s="13">
        <f t="shared" si="43"/>
        <v>1.785528</v>
      </c>
      <c r="U163" s="13">
        <f t="shared" si="44"/>
        <v>1.785528</v>
      </c>
      <c r="V163" s="13">
        <f t="shared" si="45"/>
        <v>1.785528</v>
      </c>
      <c r="W163" s="13">
        <f t="shared" si="46"/>
        <v>1.785528</v>
      </c>
      <c r="X163" s="13">
        <f t="shared" si="47"/>
        <v>1.785528</v>
      </c>
      <c r="Y163" s="13">
        <f t="shared" si="48"/>
        <v>1.785528</v>
      </c>
      <c r="Z163" s="13">
        <f t="shared" si="49"/>
        <v>1.785528</v>
      </c>
      <c r="AA163" s="13">
        <f t="shared" si="50"/>
        <v>1.785528</v>
      </c>
      <c r="AB163" s="13">
        <f t="shared" si="51"/>
        <v>1.785528</v>
      </c>
      <c r="AC163" s="13">
        <f t="shared" si="52"/>
        <v>1.785528</v>
      </c>
      <c r="AD163" s="13">
        <f t="shared" si="53"/>
        <v>1.785528</v>
      </c>
      <c r="AE163" s="13">
        <f t="shared" si="54"/>
        <v>1.785528</v>
      </c>
      <c r="AF163">
        <f t="shared" si="37"/>
        <v>1</v>
      </c>
      <c r="AI163" s="26">
        <f>IF(ISNUMBER(VLOOKUP($B163,'kpler max capa'!$A$1:$Q$263,2,0)),VLOOKUP($B163,'kpler max capa'!$A$1:$Q$263,2,0),0)</f>
        <v>1.0779639999999999</v>
      </c>
      <c r="AJ163" s="26">
        <f>IF(ISNUMBER(VLOOKUP($B163,'kpler max capa'!$A$1:$Q$263,3,0)),VLOOKUP($B163,'kpler max capa'!$A$1:$Q$263,3,0),0)</f>
        <v>1.0779639999999999</v>
      </c>
      <c r="AK163" s="26">
        <f>IF(ISNUMBER(VLOOKUP($B163,'kpler max capa'!$A$1:$Q$263,4,0)),VLOOKUP($B163,'kpler max capa'!$A$1:$Q$263,4,0),0)</f>
        <v>1.0779639999999999</v>
      </c>
      <c r="AL163" s="26">
        <f>IF(ISNUMBER(VLOOKUP($B163,'kpler max capa'!$A$1:$Q$263,5,0)),VLOOKUP($B163,'kpler max capa'!$A$1:$Q$263,5,0),0)</f>
        <v>1.785528</v>
      </c>
      <c r="AM163" s="26">
        <f>IF(ISNUMBER(VLOOKUP($B163,'kpler max capa'!$A$1:$Q$263,6,0)),VLOOKUP($B163,'kpler max capa'!$A$1:$Q$263,6,0),0)</f>
        <v>1.785528</v>
      </c>
      <c r="AN163" s="26">
        <f>IF(ISNUMBER(VLOOKUP($B163,'kpler max capa'!$A$1:$Q$263,7,0)),VLOOKUP($B163,'kpler max capa'!$A$1:$Q$263,7,0),0)</f>
        <v>1.785528</v>
      </c>
      <c r="AO163" s="26">
        <f>IF(ISNUMBER(VLOOKUP($B163,'kpler max capa'!$A$1:$Q$263,8,0)),VLOOKUP($B163,'kpler max capa'!$A$1:$Q$263,8,0),0)</f>
        <v>1.785528</v>
      </c>
      <c r="AP163" s="26">
        <f>IF(ISNUMBER(VLOOKUP($B163,'kpler max capa'!$A$1:$Q$263,8,0)),VLOOKUP($B163,'kpler max capa'!$A$1:$Q$263,9,0),0)</f>
        <v>1.785528</v>
      </c>
      <c r="AQ163" s="26">
        <f>IF(ISNUMBER(VLOOKUP($B163,'kpler max capa'!$A$1:$Q$263,8,0)),VLOOKUP($B163,'kpler max capa'!$A$1:$Q$263,10,0),0)</f>
        <v>1.785528</v>
      </c>
      <c r="AR163" s="26">
        <f>IF(ISNUMBER(VLOOKUP($B163,'kpler max capa'!$A$1:$Q$263,8,0)),VLOOKUP($B163,'kpler max capa'!$A$1:$Q$263,11,0),0)</f>
        <v>1.785528</v>
      </c>
      <c r="AS163" s="26">
        <f>IF(ISNUMBER(VLOOKUP($B163,'kpler max capa'!$A$1:$Q$263,9,0)),VLOOKUP($B163,'kpler max capa'!$A$1:$Q$263,12,0),0)</f>
        <v>1.785528</v>
      </c>
      <c r="AT163" s="26">
        <f>IF(ISNUMBER(VLOOKUP($B163,'kpler max capa'!$A$1:$Q$263,9,0)),VLOOKUP($B163,'kpler max capa'!$A$1:$Q$263,13,0),0)</f>
        <v>1.785528</v>
      </c>
      <c r="AU163" s="26">
        <f>IF(ISNUMBER(VLOOKUP($B163,'kpler max capa'!$A$1:$Q$263,9,0)),VLOOKUP($B163,'kpler max capa'!$A$1:$Q$263,14,0),0)</f>
        <v>1.785528</v>
      </c>
      <c r="AV163" s="26">
        <f>IF(ISNUMBER(VLOOKUP($B163,'kpler max capa'!$A$1:$Q$263,9,0)),VLOOKUP($B163,'kpler max capa'!$A$1:$Q$263,15,0),0)</f>
        <v>1.785528</v>
      </c>
      <c r="AW163" s="26">
        <f>IF(ISNUMBER(VLOOKUP($B163,'kpler max capa'!$A$1:$Q$263,9,0)),VLOOKUP($B163,'kpler max capa'!$A$1:$Q$263,16,0),0)</f>
        <v>1.785528</v>
      </c>
      <c r="AX163" s="26">
        <f>IF(ISNUMBER(VLOOKUP($B163,'kpler max capa'!$A$1:$Q$263,10,0)),VLOOKUP($B163,'kpler max capa'!$A$1:$Q$263,17,0),0)</f>
        <v>1.785528</v>
      </c>
      <c r="AY163" s="24">
        <f>IF(ISNUMBER(VLOOKUP($C163,'pp port max capa'!$A$1:$Q$500,2,0)),VLOOKUP($C163,'pp port max capa'!$A$1:$Q$500,2,0),0)</f>
        <v>0</v>
      </c>
      <c r="AZ163" s="24">
        <f>IF(ISNUMBER(VLOOKUP($C163,'pp port max capa'!$A$1:$Q$500,3,0)),VLOOKUP($C163,'pp port max capa'!$A$1:$Q$500,3,0),0)</f>
        <v>0</v>
      </c>
      <c r="BA163" s="24">
        <f>IF(ISNUMBER(VLOOKUP($C163,'pp port max capa'!$A$1:$Q$500,4,0)),VLOOKUP($C163,'pp port max capa'!$A$1:$Q$500,4,0),0)</f>
        <v>0</v>
      </c>
      <c r="BB163" s="24">
        <f>IF(ISNUMBER(VLOOKUP($C163,'pp port max capa'!$A$1:$Q$500,5,0)),VLOOKUP($C163,'pp port max capa'!$A$1:$Q$500,5,0),0)</f>
        <v>0</v>
      </c>
      <c r="BC163" s="24">
        <f>IF(ISNUMBER(VLOOKUP($C163,'pp port max capa'!$A$1:$Q$500,6,0)),VLOOKUP($C163,'pp port max capa'!$A$1:$Q$500,6,0),0)</f>
        <v>0</v>
      </c>
      <c r="BD163" s="24">
        <f>IF(ISNUMBER(VLOOKUP($C163,'pp port max capa'!$A$1:$Q$500,7,0)),VLOOKUP($C163,'pp port max capa'!$A$1:$Q$500,7,0),0)</f>
        <v>0</v>
      </c>
      <c r="BE163" s="24">
        <f>IF(ISNUMBER(VLOOKUP($C163,'pp port max capa'!$A$1:$Q$500,8,0)),VLOOKUP($C163,'pp port max capa'!$A$1:$Q$500,8,0),0)</f>
        <v>0</v>
      </c>
      <c r="BF163" s="24">
        <f>IF(ISNUMBER(VLOOKUP($C163,'pp port max capa'!$A$1:$Q$500,9,0)),VLOOKUP($C163,'pp port max capa'!$A$1:$Q$500,9,0),0)</f>
        <v>0</v>
      </c>
      <c r="BG163" s="24">
        <f>IF(ISNUMBER(VLOOKUP($C163,'pp port max capa'!$A$1:$Q$500,10,0)),VLOOKUP($C163,'pp port max capa'!$A$1:$Q$500,10,0),0)</f>
        <v>0</v>
      </c>
      <c r="BH163" s="24">
        <f>IF(ISNUMBER(VLOOKUP($C163,'pp port max capa'!$A$1:$Q$500,11,0)),VLOOKUP($C163,'pp port max capa'!$A$1:$Q$500,11,0),0)</f>
        <v>0</v>
      </c>
      <c r="BI163" s="24">
        <f>IF(ISNUMBER(VLOOKUP($C163,'pp port max capa'!$A$1:$Q$500,12,0)),VLOOKUP($C163,'pp port max capa'!$A$1:$Q$500,12,0),0)</f>
        <v>0</v>
      </c>
      <c r="BJ163" s="24">
        <f>IF(ISNUMBER(VLOOKUP($C163,'pp port max capa'!$A$1:$Q$500,13,0)),VLOOKUP($C163,'pp port max capa'!$A$1:$Q$500,13,0),0)</f>
        <v>0</v>
      </c>
      <c r="BK163" s="24">
        <f>IF(ISNUMBER(VLOOKUP($C163,'pp port max capa'!$A$1:$Q$500,14,0)),VLOOKUP($C163,'pp port max capa'!$A$1:$Q$500,14,0),0)</f>
        <v>0</v>
      </c>
      <c r="BL163" s="24">
        <f>IF(ISNUMBER(VLOOKUP($C163,'pp port max capa'!$A$1:$Q$500,15,0)),VLOOKUP($C163,'pp port max capa'!$A$1:$Q$500,15,0),0)</f>
        <v>0</v>
      </c>
      <c r="BM163" s="24">
        <f>IF(ISNUMBER(VLOOKUP($C163,'pp port max capa'!$A$1:$Q$500,16,0)),VLOOKUP($C163,'pp port max capa'!$A$1:$Q$500,16,0),0)</f>
        <v>0</v>
      </c>
      <c r="BN163" s="24">
        <f>IF(ISNUMBER(VLOOKUP($C163,'pp port max capa'!$A$1:$Q$500,17,0)),VLOOKUP($C163,'pp port max capa'!$A$1:$Q$500,17,0),0)</f>
        <v>0</v>
      </c>
      <c r="BO163" s="22">
        <f>IF(ISNUMBER(VLOOKUP($C163,'stpl port max capa'!$A$1:$Q$500,2,0)),VLOOKUP($C163,'stpl port max capa'!$A$1:$Q$500,2,0),0)</f>
        <v>0</v>
      </c>
      <c r="BP163" s="22">
        <f>IF(ISNUMBER(VLOOKUP($C163,'stpl port max capa'!$A$1:$Q$500,3,0)),VLOOKUP($C163,'stpl port max capa'!$A$1:$Q$500,3,0),0)</f>
        <v>0</v>
      </c>
      <c r="BQ163" s="22">
        <f>IF(ISNUMBER(VLOOKUP($C163,'stpl port max capa'!$A$1:$Q$500,4,0)),VLOOKUP($C163,'stpl port max capa'!$A$1:$Q$500,4,0),0)</f>
        <v>0</v>
      </c>
      <c r="BR163" s="22">
        <f>IF(ISNUMBER(VLOOKUP($C163,'stpl port max capa'!$A$1:$Q$500,5,0)),VLOOKUP($C163,'stpl port max capa'!$A$1:$Q$500,5,0),0)</f>
        <v>0</v>
      </c>
      <c r="BS163" s="22">
        <f>IF(ISNUMBER(VLOOKUP($C163,'stpl port max capa'!$A$1:$Q$500,6,0)),VLOOKUP($C163,'stpl port max capa'!$A$1:$Q$500,6,0),0)</f>
        <v>0</v>
      </c>
      <c r="BT163" s="22">
        <f>IF(ISNUMBER(VLOOKUP($C163,'stpl port max capa'!$A$1:$Q$500,7,0)),VLOOKUP($C163,'stpl port max capa'!$A$1:$Q$500,7,0),0)</f>
        <v>0</v>
      </c>
      <c r="BU163" s="22">
        <f>IF(ISNUMBER(VLOOKUP($C163,'stpl port max capa'!$A$1:$Q$500,8,0)),VLOOKUP($C163,'stpl port max capa'!$A$1:$Q$500,8,0),0)</f>
        <v>0</v>
      </c>
      <c r="BV163" s="22">
        <f>IF(ISNUMBER(VLOOKUP($C163,'stpl port max capa'!$A$1:$Q$500,9,0)),VLOOKUP($C163,'stpl port max capa'!$A$1:$Q$500,9,0),0)</f>
        <v>0</v>
      </c>
      <c r="BW163" s="22">
        <f>IF(ISNUMBER(VLOOKUP($C163,'stpl port max capa'!$A$1:$Q$500,10,0)),VLOOKUP($C163,'stpl port max capa'!$A$1:$Q$500,10,0),0)</f>
        <v>0</v>
      </c>
      <c r="BX163" s="22">
        <f>IF(ISNUMBER(VLOOKUP($C163,'stpl port max capa'!$A$1:$Q$500,11,0)),VLOOKUP($C163,'stpl port max capa'!$A$1:$Q$500,11,0),0)</f>
        <v>0</v>
      </c>
      <c r="BY163" s="22">
        <f>IF(ISNUMBER(VLOOKUP($C163,'stpl port max capa'!$A$1:$Q$500,12,0)),VLOOKUP($C163,'stpl port max capa'!$A$1:$Q$500,12,0),0)</f>
        <v>0</v>
      </c>
      <c r="BZ163" s="22">
        <f>IF(ISNUMBER(VLOOKUP($C163,'stpl port max capa'!$A$1:$Q$500,13,0)),VLOOKUP($C163,'stpl port max capa'!$A$1:$Q$500,13,0),0)</f>
        <v>0</v>
      </c>
      <c r="CA163" s="22">
        <f>IF(ISNUMBER(VLOOKUP($C163,'stpl port max capa'!$A$1:$Q$500,14,0)),VLOOKUP($C163,'stpl port max capa'!$A$1:$Q$500,14,0),0)</f>
        <v>0</v>
      </c>
      <c r="CB163" s="22">
        <f>IF(ISNUMBER(VLOOKUP($C163,'stpl port max capa'!$A$1:$Q$500,15,0)),VLOOKUP($C163,'stpl port max capa'!$A$1:$Q$500,15,0),0)</f>
        <v>0</v>
      </c>
      <c r="CC163" s="22">
        <f>IF(ISNUMBER(VLOOKUP($C163,'stpl port max capa'!$A$1:$Q$500,16,0)),VLOOKUP($C163,'stpl port max capa'!$A$1:$Q$500,16,0),0)</f>
        <v>0</v>
      </c>
      <c r="CD163" s="22">
        <f>IF(ISNUMBER(VLOOKUP($C163,'stpl port max capa'!$A$1:$Q$500,17,0)),VLOOKUP($C163,'stpl port max capa'!$A$1:$Q$500,17,0),0)</f>
        <v>0</v>
      </c>
    </row>
    <row r="164" spans="1:82" customFormat="1">
      <c r="A164">
        <v>165</v>
      </c>
      <c r="B164" t="s">
        <v>490</v>
      </c>
      <c r="C164" t="s">
        <v>491</v>
      </c>
      <c r="D164" s="15" t="s">
        <v>1267</v>
      </c>
      <c r="E164" s="15">
        <f t="shared" si="38"/>
        <v>4</v>
      </c>
      <c r="F164" s="16" t="s">
        <v>2972</v>
      </c>
      <c r="G164" t="s">
        <v>972</v>
      </c>
      <c r="H164" t="s">
        <v>975</v>
      </c>
      <c r="I164" t="s">
        <v>2946</v>
      </c>
      <c r="J164" t="s">
        <v>492</v>
      </c>
      <c r="K164" s="1">
        <v>22.744265808604698</v>
      </c>
      <c r="L164" s="1">
        <v>113.683779407773</v>
      </c>
      <c r="M164" s="1" t="str">
        <f>VLOOKUP($F164,'[1]capi for highway network'!$D$1:$L$36,3,0)</f>
        <v>capi Guangdong</v>
      </c>
      <c r="N164" s="1">
        <f>VLOOKUP($F164,'[1]capi for highway network'!$D$1:$L$36,7,0)</f>
        <v>23.129110000000001</v>
      </c>
      <c r="O164" s="1">
        <f>VLOOKUP($F164,'[1]capi for highway network'!$D$1:$L$36,8,0)</f>
        <v>113.264385</v>
      </c>
      <c r="P164" s="13">
        <f t="shared" si="39"/>
        <v>3.2054480000000001</v>
      </c>
      <c r="Q164" s="13">
        <f t="shared" si="40"/>
        <v>3.2054480000000001</v>
      </c>
      <c r="R164" s="13">
        <f t="shared" si="41"/>
        <v>3.2054480000000001</v>
      </c>
      <c r="S164" s="13">
        <f t="shared" si="42"/>
        <v>4.4639199999999999</v>
      </c>
      <c r="T164" s="13">
        <f t="shared" si="43"/>
        <v>4.4639199999999999</v>
      </c>
      <c r="U164" s="13">
        <f t="shared" si="44"/>
        <v>4.4639199999999999</v>
      </c>
      <c r="V164" s="13">
        <f t="shared" si="45"/>
        <v>4.4639199999999999</v>
      </c>
      <c r="W164" s="13">
        <f t="shared" si="46"/>
        <v>4.4639199999999999</v>
      </c>
      <c r="X164" s="13">
        <f t="shared" si="47"/>
        <v>4.4639199999999999</v>
      </c>
      <c r="Y164" s="13">
        <f t="shared" si="48"/>
        <v>4.4639199999999999</v>
      </c>
      <c r="Z164" s="13">
        <f t="shared" si="49"/>
        <v>4.4639199999999999</v>
      </c>
      <c r="AA164" s="13">
        <f t="shared" si="50"/>
        <v>4.4639199999999999</v>
      </c>
      <c r="AB164" s="13">
        <f t="shared" si="51"/>
        <v>4.4639199999999999</v>
      </c>
      <c r="AC164" s="13">
        <f t="shared" si="52"/>
        <v>4.4639199999999999</v>
      </c>
      <c r="AD164" s="13">
        <f t="shared" si="53"/>
        <v>4.4639199999999999</v>
      </c>
      <c r="AE164" s="13">
        <f t="shared" si="54"/>
        <v>4.4639199999999999</v>
      </c>
      <c r="AF164">
        <f t="shared" si="37"/>
        <v>1</v>
      </c>
      <c r="AI164" s="26">
        <f>IF(ISNUMBER(VLOOKUP($B164,'kpler max capa'!$A$1:$Q$263,2,0)),VLOOKUP($B164,'kpler max capa'!$A$1:$Q$263,2,0),0)</f>
        <v>3.2054480000000001</v>
      </c>
      <c r="AJ164" s="26">
        <f>IF(ISNUMBER(VLOOKUP($B164,'kpler max capa'!$A$1:$Q$263,3,0)),VLOOKUP($B164,'kpler max capa'!$A$1:$Q$263,3,0),0)</f>
        <v>3.2054480000000001</v>
      </c>
      <c r="AK164" s="26">
        <f>IF(ISNUMBER(VLOOKUP($B164,'kpler max capa'!$A$1:$Q$263,4,0)),VLOOKUP($B164,'kpler max capa'!$A$1:$Q$263,4,0),0)</f>
        <v>3.2054480000000001</v>
      </c>
      <c r="AL164" s="26">
        <f>IF(ISNUMBER(VLOOKUP($B164,'kpler max capa'!$A$1:$Q$263,5,0)),VLOOKUP($B164,'kpler max capa'!$A$1:$Q$263,5,0),0)</f>
        <v>4.4639199999999999</v>
      </c>
      <c r="AM164" s="26">
        <f>IF(ISNUMBER(VLOOKUP($B164,'kpler max capa'!$A$1:$Q$263,6,0)),VLOOKUP($B164,'kpler max capa'!$A$1:$Q$263,6,0),0)</f>
        <v>4.4639199999999999</v>
      </c>
      <c r="AN164" s="26">
        <f>IF(ISNUMBER(VLOOKUP($B164,'kpler max capa'!$A$1:$Q$263,7,0)),VLOOKUP($B164,'kpler max capa'!$A$1:$Q$263,7,0),0)</f>
        <v>4.4639199999999999</v>
      </c>
      <c r="AO164" s="26">
        <f>IF(ISNUMBER(VLOOKUP($B164,'kpler max capa'!$A$1:$Q$263,8,0)),VLOOKUP($B164,'kpler max capa'!$A$1:$Q$263,8,0),0)</f>
        <v>4.4639199999999999</v>
      </c>
      <c r="AP164" s="26">
        <f>IF(ISNUMBER(VLOOKUP($B164,'kpler max capa'!$A$1:$Q$263,8,0)),VLOOKUP($B164,'kpler max capa'!$A$1:$Q$263,9,0),0)</f>
        <v>4.4639199999999999</v>
      </c>
      <c r="AQ164" s="26">
        <f>IF(ISNUMBER(VLOOKUP($B164,'kpler max capa'!$A$1:$Q$263,8,0)),VLOOKUP($B164,'kpler max capa'!$A$1:$Q$263,10,0),0)</f>
        <v>4.4639199999999999</v>
      </c>
      <c r="AR164" s="26">
        <f>IF(ISNUMBER(VLOOKUP($B164,'kpler max capa'!$A$1:$Q$263,8,0)),VLOOKUP($B164,'kpler max capa'!$A$1:$Q$263,11,0),0)</f>
        <v>4.4639199999999999</v>
      </c>
      <c r="AS164" s="26">
        <f>IF(ISNUMBER(VLOOKUP($B164,'kpler max capa'!$A$1:$Q$263,9,0)),VLOOKUP($B164,'kpler max capa'!$A$1:$Q$263,12,0),0)</f>
        <v>4.4639199999999999</v>
      </c>
      <c r="AT164" s="26">
        <f>IF(ISNUMBER(VLOOKUP($B164,'kpler max capa'!$A$1:$Q$263,9,0)),VLOOKUP($B164,'kpler max capa'!$A$1:$Q$263,13,0),0)</f>
        <v>4.4639199999999999</v>
      </c>
      <c r="AU164" s="26">
        <f>IF(ISNUMBER(VLOOKUP($B164,'kpler max capa'!$A$1:$Q$263,9,0)),VLOOKUP($B164,'kpler max capa'!$A$1:$Q$263,14,0),0)</f>
        <v>4.4639199999999999</v>
      </c>
      <c r="AV164" s="26">
        <f>IF(ISNUMBER(VLOOKUP($B164,'kpler max capa'!$A$1:$Q$263,9,0)),VLOOKUP($B164,'kpler max capa'!$A$1:$Q$263,15,0),0)</f>
        <v>4.4639199999999999</v>
      </c>
      <c r="AW164" s="26">
        <f>IF(ISNUMBER(VLOOKUP($B164,'kpler max capa'!$A$1:$Q$263,9,0)),VLOOKUP($B164,'kpler max capa'!$A$1:$Q$263,16,0),0)</f>
        <v>4.4639199999999999</v>
      </c>
      <c r="AX164" s="26">
        <f>IF(ISNUMBER(VLOOKUP($B164,'kpler max capa'!$A$1:$Q$263,10,0)),VLOOKUP($B164,'kpler max capa'!$A$1:$Q$263,17,0),0)</f>
        <v>4.4639199999999999</v>
      </c>
      <c r="AY164" s="24">
        <f>IF(ISNUMBER(VLOOKUP($C164,'pp port max capa'!$A$1:$Q$500,2,0)),VLOOKUP($C164,'pp port max capa'!$A$1:$Q$500,2,0),0)</f>
        <v>0</v>
      </c>
      <c r="AZ164" s="24">
        <f>IF(ISNUMBER(VLOOKUP($C164,'pp port max capa'!$A$1:$Q$500,3,0)),VLOOKUP($C164,'pp port max capa'!$A$1:$Q$500,3,0),0)</f>
        <v>0</v>
      </c>
      <c r="BA164" s="24">
        <f>IF(ISNUMBER(VLOOKUP($C164,'pp port max capa'!$A$1:$Q$500,4,0)),VLOOKUP($C164,'pp port max capa'!$A$1:$Q$500,4,0),0)</f>
        <v>0</v>
      </c>
      <c r="BB164" s="24">
        <f>IF(ISNUMBER(VLOOKUP($C164,'pp port max capa'!$A$1:$Q$500,5,0)),VLOOKUP($C164,'pp port max capa'!$A$1:$Q$500,5,0),0)</f>
        <v>0</v>
      </c>
      <c r="BC164" s="24">
        <f>IF(ISNUMBER(VLOOKUP($C164,'pp port max capa'!$A$1:$Q$500,6,0)),VLOOKUP($C164,'pp port max capa'!$A$1:$Q$500,6,0),0)</f>
        <v>0</v>
      </c>
      <c r="BD164" s="24">
        <f>IF(ISNUMBER(VLOOKUP($C164,'pp port max capa'!$A$1:$Q$500,7,0)),VLOOKUP($C164,'pp port max capa'!$A$1:$Q$500,7,0),0)</f>
        <v>0</v>
      </c>
      <c r="BE164" s="24">
        <f>IF(ISNUMBER(VLOOKUP($C164,'pp port max capa'!$A$1:$Q$500,8,0)),VLOOKUP($C164,'pp port max capa'!$A$1:$Q$500,8,0),0)</f>
        <v>0</v>
      </c>
      <c r="BF164" s="24">
        <f>IF(ISNUMBER(VLOOKUP($C164,'pp port max capa'!$A$1:$Q$500,9,0)),VLOOKUP($C164,'pp port max capa'!$A$1:$Q$500,9,0),0)</f>
        <v>0</v>
      </c>
      <c r="BG164" s="24">
        <f>IF(ISNUMBER(VLOOKUP($C164,'pp port max capa'!$A$1:$Q$500,10,0)),VLOOKUP($C164,'pp port max capa'!$A$1:$Q$500,10,0),0)</f>
        <v>0</v>
      </c>
      <c r="BH164" s="24">
        <f>IF(ISNUMBER(VLOOKUP($C164,'pp port max capa'!$A$1:$Q$500,11,0)),VLOOKUP($C164,'pp port max capa'!$A$1:$Q$500,11,0),0)</f>
        <v>0</v>
      </c>
      <c r="BI164" s="24">
        <f>IF(ISNUMBER(VLOOKUP($C164,'pp port max capa'!$A$1:$Q$500,12,0)),VLOOKUP($C164,'pp port max capa'!$A$1:$Q$500,12,0),0)</f>
        <v>0</v>
      </c>
      <c r="BJ164" s="24">
        <f>IF(ISNUMBER(VLOOKUP($C164,'pp port max capa'!$A$1:$Q$500,13,0)),VLOOKUP($C164,'pp port max capa'!$A$1:$Q$500,13,0),0)</f>
        <v>0</v>
      </c>
      <c r="BK164" s="24">
        <f>IF(ISNUMBER(VLOOKUP($C164,'pp port max capa'!$A$1:$Q$500,14,0)),VLOOKUP($C164,'pp port max capa'!$A$1:$Q$500,14,0),0)</f>
        <v>0</v>
      </c>
      <c r="BL164" s="24">
        <f>IF(ISNUMBER(VLOOKUP($C164,'pp port max capa'!$A$1:$Q$500,15,0)),VLOOKUP($C164,'pp port max capa'!$A$1:$Q$500,15,0),0)</f>
        <v>0</v>
      </c>
      <c r="BM164" s="24">
        <f>IF(ISNUMBER(VLOOKUP($C164,'pp port max capa'!$A$1:$Q$500,16,0)),VLOOKUP($C164,'pp port max capa'!$A$1:$Q$500,16,0),0)</f>
        <v>0</v>
      </c>
      <c r="BN164" s="24">
        <f>IF(ISNUMBER(VLOOKUP($C164,'pp port max capa'!$A$1:$Q$500,17,0)),VLOOKUP($C164,'pp port max capa'!$A$1:$Q$500,17,0),0)</f>
        <v>0</v>
      </c>
      <c r="BO164" s="22">
        <f>IF(ISNUMBER(VLOOKUP($C164,'stpl port max capa'!$A$1:$Q$500,2,0)),VLOOKUP($C164,'stpl port max capa'!$A$1:$Q$500,2,0),0)</f>
        <v>0</v>
      </c>
      <c r="BP164" s="22">
        <f>IF(ISNUMBER(VLOOKUP($C164,'stpl port max capa'!$A$1:$Q$500,3,0)),VLOOKUP($C164,'stpl port max capa'!$A$1:$Q$500,3,0),0)</f>
        <v>0</v>
      </c>
      <c r="BQ164" s="22">
        <f>IF(ISNUMBER(VLOOKUP($C164,'stpl port max capa'!$A$1:$Q$500,4,0)),VLOOKUP($C164,'stpl port max capa'!$A$1:$Q$500,4,0),0)</f>
        <v>0</v>
      </c>
      <c r="BR164" s="22">
        <f>IF(ISNUMBER(VLOOKUP($C164,'stpl port max capa'!$A$1:$Q$500,5,0)),VLOOKUP($C164,'stpl port max capa'!$A$1:$Q$500,5,0),0)</f>
        <v>0</v>
      </c>
      <c r="BS164" s="22">
        <f>IF(ISNUMBER(VLOOKUP($C164,'stpl port max capa'!$A$1:$Q$500,6,0)),VLOOKUP($C164,'stpl port max capa'!$A$1:$Q$500,6,0),0)</f>
        <v>0</v>
      </c>
      <c r="BT164" s="22">
        <f>IF(ISNUMBER(VLOOKUP($C164,'stpl port max capa'!$A$1:$Q$500,7,0)),VLOOKUP($C164,'stpl port max capa'!$A$1:$Q$500,7,0),0)</f>
        <v>0</v>
      </c>
      <c r="BU164" s="22">
        <f>IF(ISNUMBER(VLOOKUP($C164,'stpl port max capa'!$A$1:$Q$500,8,0)),VLOOKUP($C164,'stpl port max capa'!$A$1:$Q$500,8,0),0)</f>
        <v>0</v>
      </c>
      <c r="BV164" s="22">
        <f>IF(ISNUMBER(VLOOKUP($C164,'stpl port max capa'!$A$1:$Q$500,9,0)),VLOOKUP($C164,'stpl port max capa'!$A$1:$Q$500,9,0),0)</f>
        <v>0</v>
      </c>
      <c r="BW164" s="22">
        <f>IF(ISNUMBER(VLOOKUP($C164,'stpl port max capa'!$A$1:$Q$500,10,0)),VLOOKUP($C164,'stpl port max capa'!$A$1:$Q$500,10,0),0)</f>
        <v>0</v>
      </c>
      <c r="BX164" s="22">
        <f>IF(ISNUMBER(VLOOKUP($C164,'stpl port max capa'!$A$1:$Q$500,11,0)),VLOOKUP($C164,'stpl port max capa'!$A$1:$Q$500,11,0),0)</f>
        <v>0</v>
      </c>
      <c r="BY164" s="22">
        <f>IF(ISNUMBER(VLOOKUP($C164,'stpl port max capa'!$A$1:$Q$500,12,0)),VLOOKUP($C164,'stpl port max capa'!$A$1:$Q$500,12,0),0)</f>
        <v>0</v>
      </c>
      <c r="BZ164" s="22">
        <f>IF(ISNUMBER(VLOOKUP($C164,'stpl port max capa'!$A$1:$Q$500,13,0)),VLOOKUP($C164,'stpl port max capa'!$A$1:$Q$500,13,0),0)</f>
        <v>0</v>
      </c>
      <c r="CA164" s="22">
        <f>IF(ISNUMBER(VLOOKUP($C164,'stpl port max capa'!$A$1:$Q$500,14,0)),VLOOKUP($C164,'stpl port max capa'!$A$1:$Q$500,14,0),0)</f>
        <v>0</v>
      </c>
      <c r="CB164" s="22">
        <f>IF(ISNUMBER(VLOOKUP($C164,'stpl port max capa'!$A$1:$Q$500,15,0)),VLOOKUP($C164,'stpl port max capa'!$A$1:$Q$500,15,0),0)</f>
        <v>0</v>
      </c>
      <c r="CC164" s="22">
        <f>IF(ISNUMBER(VLOOKUP($C164,'stpl port max capa'!$A$1:$Q$500,16,0)),VLOOKUP($C164,'stpl port max capa'!$A$1:$Q$500,16,0),0)</f>
        <v>0</v>
      </c>
      <c r="CD164" s="22">
        <f>IF(ISNUMBER(VLOOKUP($C164,'stpl port max capa'!$A$1:$Q$500,17,0)),VLOOKUP($C164,'stpl port max capa'!$A$1:$Q$500,17,0),0)</f>
        <v>0</v>
      </c>
    </row>
    <row r="165" spans="1:82" customFormat="1">
      <c r="A165">
        <v>166</v>
      </c>
      <c r="B165" t="s">
        <v>493</v>
      </c>
      <c r="C165" t="s">
        <v>494</v>
      </c>
      <c r="D165" s="15" t="s">
        <v>1268</v>
      </c>
      <c r="E165" s="15">
        <f t="shared" si="38"/>
        <v>1</v>
      </c>
      <c r="F165" s="16" t="s">
        <v>2971</v>
      </c>
      <c r="G165" t="s">
        <v>972</v>
      </c>
      <c r="H165" t="s">
        <v>983</v>
      </c>
      <c r="I165" t="s">
        <v>2943</v>
      </c>
      <c r="J165" t="s">
        <v>495</v>
      </c>
      <c r="K165" s="1">
        <v>30.757838133846398</v>
      </c>
      <c r="L165" s="1">
        <v>121.401825154569</v>
      </c>
      <c r="M165" s="1" t="str">
        <f>VLOOKUP($F165,'[1]capi for highway network'!$D$1:$L$36,3,0)</f>
        <v>capi Shanghai</v>
      </c>
      <c r="N165" s="1">
        <f>VLOOKUP($F165,'[1]capi for highway network'!$D$1:$L$36,7,0)</f>
        <v>31.230416000000002</v>
      </c>
      <c r="O165" s="1">
        <f>VLOOKUP($F165,'[1]capi for highway network'!$D$1:$L$36,8,0)</f>
        <v>121.47370100000001</v>
      </c>
      <c r="P165" s="13">
        <f t="shared" si="39"/>
        <v>8.5399090293906799</v>
      </c>
      <c r="Q165" s="13">
        <f t="shared" si="40"/>
        <v>8.5399090293906799</v>
      </c>
      <c r="R165" s="13">
        <f t="shared" si="41"/>
        <v>8.5399090293906799</v>
      </c>
      <c r="S165" s="13">
        <f t="shared" si="42"/>
        <v>8.5399090293906799</v>
      </c>
      <c r="T165" s="13">
        <f t="shared" si="43"/>
        <v>8.5399090293906799</v>
      </c>
      <c r="U165" s="13">
        <f t="shared" si="44"/>
        <v>8.5399090293906799</v>
      </c>
      <c r="V165" s="13">
        <f t="shared" si="45"/>
        <v>8.5399090293906799</v>
      </c>
      <c r="W165" s="13">
        <f t="shared" si="46"/>
        <v>8.5399090293906799</v>
      </c>
      <c r="X165" s="13">
        <f t="shared" si="47"/>
        <v>8.5399090293906799</v>
      </c>
      <c r="Y165" s="13">
        <f t="shared" si="48"/>
        <v>8.5399090293906799</v>
      </c>
      <c r="Z165" s="13">
        <f t="shared" si="49"/>
        <v>8.5399090293906799</v>
      </c>
      <c r="AA165" s="13">
        <f t="shared" si="50"/>
        <v>8.5399090293906799</v>
      </c>
      <c r="AB165" s="13">
        <f t="shared" si="51"/>
        <v>8.5399090293906799</v>
      </c>
      <c r="AC165" s="13">
        <f t="shared" si="52"/>
        <v>8.5399090293906799</v>
      </c>
      <c r="AD165" s="13">
        <f t="shared" si="53"/>
        <v>8.5399090293906799</v>
      </c>
      <c r="AE165" s="13">
        <f t="shared" si="54"/>
        <v>8.5399090293906799</v>
      </c>
      <c r="AF165">
        <f t="shared" si="37"/>
        <v>1</v>
      </c>
      <c r="AI165" s="26">
        <f>IF(ISNUMBER(VLOOKUP($B165,'kpler max capa'!$A$1:$Q$263,2,0)),VLOOKUP($B165,'kpler max capa'!$A$1:$Q$263,2,0),0)</f>
        <v>4.404236</v>
      </c>
      <c r="AJ165" s="26">
        <f>IF(ISNUMBER(VLOOKUP($B165,'kpler max capa'!$A$1:$Q$263,3,0)),VLOOKUP($B165,'kpler max capa'!$A$1:$Q$263,3,0),0)</f>
        <v>4.404236</v>
      </c>
      <c r="AK165" s="26">
        <f>IF(ISNUMBER(VLOOKUP($B165,'kpler max capa'!$A$1:$Q$263,4,0)),VLOOKUP($B165,'kpler max capa'!$A$1:$Q$263,4,0),0)</f>
        <v>4.404236</v>
      </c>
      <c r="AL165" s="26">
        <f>IF(ISNUMBER(VLOOKUP($B165,'kpler max capa'!$A$1:$Q$263,5,0)),VLOOKUP($B165,'kpler max capa'!$A$1:$Q$263,5,0),0)</f>
        <v>4.404236</v>
      </c>
      <c r="AM165" s="26">
        <f>IF(ISNUMBER(VLOOKUP($B165,'kpler max capa'!$A$1:$Q$263,6,0)),VLOOKUP($B165,'kpler max capa'!$A$1:$Q$263,6,0),0)</f>
        <v>5.5025719999999998</v>
      </c>
      <c r="AN165" s="26">
        <f>IF(ISNUMBER(VLOOKUP($B165,'kpler max capa'!$A$1:$Q$263,7,0)),VLOOKUP($B165,'kpler max capa'!$A$1:$Q$263,7,0),0)</f>
        <v>6.2672879999999997</v>
      </c>
      <c r="AO165" s="26">
        <f>IF(ISNUMBER(VLOOKUP($B165,'kpler max capa'!$A$1:$Q$263,8,0)),VLOOKUP($B165,'kpler max capa'!$A$1:$Q$263,8,0),0)</f>
        <v>6.2672879999999997</v>
      </c>
      <c r="AP165" s="26">
        <f>IF(ISNUMBER(VLOOKUP($B165,'kpler max capa'!$A$1:$Q$263,8,0)),VLOOKUP($B165,'kpler max capa'!$A$1:$Q$263,9,0),0)</f>
        <v>6.2672879999999997</v>
      </c>
      <c r="AQ165" s="26">
        <f>IF(ISNUMBER(VLOOKUP($B165,'kpler max capa'!$A$1:$Q$263,8,0)),VLOOKUP($B165,'kpler max capa'!$A$1:$Q$263,10,0),0)</f>
        <v>6.2672879999999997</v>
      </c>
      <c r="AR165" s="26">
        <f>IF(ISNUMBER(VLOOKUP($B165,'kpler max capa'!$A$1:$Q$263,8,0)),VLOOKUP($B165,'kpler max capa'!$A$1:$Q$263,11,0),0)</f>
        <v>6.2672879999999997</v>
      </c>
      <c r="AS165" s="26">
        <f>IF(ISNUMBER(VLOOKUP($B165,'kpler max capa'!$A$1:$Q$263,9,0)),VLOOKUP($B165,'kpler max capa'!$A$1:$Q$263,12,0),0)</f>
        <v>6.2672879999999997</v>
      </c>
      <c r="AT165" s="26">
        <f>IF(ISNUMBER(VLOOKUP($B165,'kpler max capa'!$A$1:$Q$263,9,0)),VLOOKUP($B165,'kpler max capa'!$A$1:$Q$263,13,0),0)</f>
        <v>6.2672879999999997</v>
      </c>
      <c r="AU165" s="26">
        <f>IF(ISNUMBER(VLOOKUP($B165,'kpler max capa'!$A$1:$Q$263,9,0)),VLOOKUP($B165,'kpler max capa'!$A$1:$Q$263,14,0),0)</f>
        <v>6.2672879999999997</v>
      </c>
      <c r="AV165" s="26">
        <f>IF(ISNUMBER(VLOOKUP($B165,'kpler max capa'!$A$1:$Q$263,9,0)),VLOOKUP($B165,'kpler max capa'!$A$1:$Q$263,15,0),0)</f>
        <v>6.2672879999999997</v>
      </c>
      <c r="AW165" s="26">
        <f>IF(ISNUMBER(VLOOKUP($B165,'kpler max capa'!$A$1:$Q$263,9,0)),VLOOKUP($B165,'kpler max capa'!$A$1:$Q$263,16,0),0)</f>
        <v>6.2672879999999997</v>
      </c>
      <c r="AX165" s="26">
        <f>IF(ISNUMBER(VLOOKUP($B165,'kpler max capa'!$A$1:$Q$263,10,0)),VLOOKUP($B165,'kpler max capa'!$A$1:$Q$263,17,0),0)</f>
        <v>6.2672879999999997</v>
      </c>
      <c r="AY165" s="24">
        <f>IF(ISNUMBER(VLOOKUP($C165,'pp port max capa'!$A$1:$Q$500,2,0)),VLOOKUP($C165,'pp port max capa'!$A$1:$Q$500,2,0),0)</f>
        <v>8.5399090293906799</v>
      </c>
      <c r="AZ165" s="24">
        <f>IF(ISNUMBER(VLOOKUP($C165,'pp port max capa'!$A$1:$Q$500,3,0)),VLOOKUP($C165,'pp port max capa'!$A$1:$Q$500,3,0),0)</f>
        <v>8.5399090293906799</v>
      </c>
      <c r="BA165" s="24">
        <f>IF(ISNUMBER(VLOOKUP($C165,'pp port max capa'!$A$1:$Q$500,4,0)),VLOOKUP($C165,'pp port max capa'!$A$1:$Q$500,4,0),0)</f>
        <v>8.5399090293906799</v>
      </c>
      <c r="BB165" s="24">
        <f>IF(ISNUMBER(VLOOKUP($C165,'pp port max capa'!$A$1:$Q$500,5,0)),VLOOKUP($C165,'pp port max capa'!$A$1:$Q$500,5,0),0)</f>
        <v>8.5399090293906799</v>
      </c>
      <c r="BC165" s="24">
        <f>IF(ISNUMBER(VLOOKUP($C165,'pp port max capa'!$A$1:$Q$500,6,0)),VLOOKUP($C165,'pp port max capa'!$A$1:$Q$500,6,0),0)</f>
        <v>8.5399090293906799</v>
      </c>
      <c r="BD165" s="24">
        <f>IF(ISNUMBER(VLOOKUP($C165,'pp port max capa'!$A$1:$Q$500,7,0)),VLOOKUP($C165,'pp port max capa'!$A$1:$Q$500,7,0),0)</f>
        <v>8.5399090293906799</v>
      </c>
      <c r="BE165" s="24">
        <f>IF(ISNUMBER(VLOOKUP($C165,'pp port max capa'!$A$1:$Q$500,8,0)),VLOOKUP($C165,'pp port max capa'!$A$1:$Q$500,8,0),0)</f>
        <v>8.5399090293906799</v>
      </c>
      <c r="BF165" s="24">
        <f>IF(ISNUMBER(VLOOKUP($C165,'pp port max capa'!$A$1:$Q$500,9,0)),VLOOKUP($C165,'pp port max capa'!$A$1:$Q$500,9,0),0)</f>
        <v>8.5399090293906799</v>
      </c>
      <c r="BG165" s="24">
        <f>IF(ISNUMBER(VLOOKUP($C165,'pp port max capa'!$A$1:$Q$500,10,0)),VLOOKUP($C165,'pp port max capa'!$A$1:$Q$500,10,0),0)</f>
        <v>8.5399090293906799</v>
      </c>
      <c r="BH165" s="24">
        <f>IF(ISNUMBER(VLOOKUP($C165,'pp port max capa'!$A$1:$Q$500,11,0)),VLOOKUP($C165,'pp port max capa'!$A$1:$Q$500,11,0),0)</f>
        <v>8.5399090293906799</v>
      </c>
      <c r="BI165" s="24">
        <f>IF(ISNUMBER(VLOOKUP($C165,'pp port max capa'!$A$1:$Q$500,12,0)),VLOOKUP($C165,'pp port max capa'!$A$1:$Q$500,12,0),0)</f>
        <v>8.5399090293906799</v>
      </c>
      <c r="BJ165" s="24">
        <f>IF(ISNUMBER(VLOOKUP($C165,'pp port max capa'!$A$1:$Q$500,13,0)),VLOOKUP($C165,'pp port max capa'!$A$1:$Q$500,13,0),0)</f>
        <v>8.5399090293906799</v>
      </c>
      <c r="BK165" s="24">
        <f>IF(ISNUMBER(VLOOKUP($C165,'pp port max capa'!$A$1:$Q$500,14,0)),VLOOKUP($C165,'pp port max capa'!$A$1:$Q$500,14,0),0)</f>
        <v>8.5399090293906799</v>
      </c>
      <c r="BL165" s="24">
        <f>IF(ISNUMBER(VLOOKUP($C165,'pp port max capa'!$A$1:$Q$500,15,0)),VLOOKUP($C165,'pp port max capa'!$A$1:$Q$500,15,0),0)</f>
        <v>8.5399090293906799</v>
      </c>
      <c r="BM165" s="24">
        <f>IF(ISNUMBER(VLOOKUP($C165,'pp port max capa'!$A$1:$Q$500,16,0)),VLOOKUP($C165,'pp port max capa'!$A$1:$Q$500,16,0),0)</f>
        <v>8.5399090293906799</v>
      </c>
      <c r="BN165" s="24">
        <f>IF(ISNUMBER(VLOOKUP($C165,'pp port max capa'!$A$1:$Q$500,17,0)),VLOOKUP($C165,'pp port max capa'!$A$1:$Q$500,17,0),0)</f>
        <v>8.5399090293906799</v>
      </c>
      <c r="BO165" s="22">
        <f>IF(ISNUMBER(VLOOKUP($C165,'stpl port max capa'!$A$1:$Q$500,2,0)),VLOOKUP($C165,'stpl port max capa'!$A$1:$Q$500,2,0),0)</f>
        <v>0</v>
      </c>
      <c r="BP165" s="22">
        <f>IF(ISNUMBER(VLOOKUP($C165,'stpl port max capa'!$A$1:$Q$500,3,0)),VLOOKUP($C165,'stpl port max capa'!$A$1:$Q$500,3,0),0)</f>
        <v>0</v>
      </c>
      <c r="BQ165" s="22">
        <f>IF(ISNUMBER(VLOOKUP($C165,'stpl port max capa'!$A$1:$Q$500,4,0)),VLOOKUP($C165,'stpl port max capa'!$A$1:$Q$500,4,0),0)</f>
        <v>0</v>
      </c>
      <c r="BR165" s="22">
        <f>IF(ISNUMBER(VLOOKUP($C165,'stpl port max capa'!$A$1:$Q$500,5,0)),VLOOKUP($C165,'stpl port max capa'!$A$1:$Q$500,5,0),0)</f>
        <v>0</v>
      </c>
      <c r="BS165" s="22">
        <f>IF(ISNUMBER(VLOOKUP($C165,'stpl port max capa'!$A$1:$Q$500,6,0)),VLOOKUP($C165,'stpl port max capa'!$A$1:$Q$500,6,0),0)</f>
        <v>0</v>
      </c>
      <c r="BT165" s="22">
        <f>IF(ISNUMBER(VLOOKUP($C165,'stpl port max capa'!$A$1:$Q$500,7,0)),VLOOKUP($C165,'stpl port max capa'!$A$1:$Q$500,7,0),0)</f>
        <v>0</v>
      </c>
      <c r="BU165" s="22">
        <f>IF(ISNUMBER(VLOOKUP($C165,'stpl port max capa'!$A$1:$Q$500,8,0)),VLOOKUP($C165,'stpl port max capa'!$A$1:$Q$500,8,0),0)</f>
        <v>0</v>
      </c>
      <c r="BV165" s="22">
        <f>IF(ISNUMBER(VLOOKUP($C165,'stpl port max capa'!$A$1:$Q$500,9,0)),VLOOKUP($C165,'stpl port max capa'!$A$1:$Q$500,9,0),0)</f>
        <v>0</v>
      </c>
      <c r="BW165" s="22">
        <f>IF(ISNUMBER(VLOOKUP($C165,'stpl port max capa'!$A$1:$Q$500,10,0)),VLOOKUP($C165,'stpl port max capa'!$A$1:$Q$500,10,0),0)</f>
        <v>0</v>
      </c>
      <c r="BX165" s="22">
        <f>IF(ISNUMBER(VLOOKUP($C165,'stpl port max capa'!$A$1:$Q$500,11,0)),VLOOKUP($C165,'stpl port max capa'!$A$1:$Q$500,11,0),0)</f>
        <v>0</v>
      </c>
      <c r="BY165" s="22">
        <f>IF(ISNUMBER(VLOOKUP($C165,'stpl port max capa'!$A$1:$Q$500,12,0)),VLOOKUP($C165,'stpl port max capa'!$A$1:$Q$500,12,0),0)</f>
        <v>0</v>
      </c>
      <c r="BZ165" s="22">
        <f>IF(ISNUMBER(VLOOKUP($C165,'stpl port max capa'!$A$1:$Q$500,13,0)),VLOOKUP($C165,'stpl port max capa'!$A$1:$Q$500,13,0),0)</f>
        <v>0</v>
      </c>
      <c r="CA165" s="22">
        <f>IF(ISNUMBER(VLOOKUP($C165,'stpl port max capa'!$A$1:$Q$500,14,0)),VLOOKUP($C165,'stpl port max capa'!$A$1:$Q$500,14,0),0)</f>
        <v>0</v>
      </c>
      <c r="CB165" s="22">
        <f>IF(ISNUMBER(VLOOKUP($C165,'stpl port max capa'!$A$1:$Q$500,15,0)),VLOOKUP($C165,'stpl port max capa'!$A$1:$Q$500,15,0),0)</f>
        <v>0</v>
      </c>
      <c r="CC165" s="22">
        <f>IF(ISNUMBER(VLOOKUP($C165,'stpl port max capa'!$A$1:$Q$500,16,0)),VLOOKUP($C165,'stpl port max capa'!$A$1:$Q$500,16,0),0)</f>
        <v>0</v>
      </c>
      <c r="CD165" s="22">
        <f>IF(ISNUMBER(VLOOKUP($C165,'stpl port max capa'!$A$1:$Q$500,17,0)),VLOOKUP($C165,'stpl port max capa'!$A$1:$Q$500,17,0),0)</f>
        <v>0</v>
      </c>
    </row>
    <row r="166" spans="1:82" customFormat="1">
      <c r="A166">
        <v>167</v>
      </c>
      <c r="B166" t="s">
        <v>496</v>
      </c>
      <c r="C166" t="s">
        <v>497</v>
      </c>
      <c r="D166" s="15"/>
      <c r="E166" s="15">
        <f t="shared" si="38"/>
        <v>0</v>
      </c>
      <c r="F166" s="16" t="s">
        <v>2993</v>
      </c>
      <c r="G166" t="s">
        <v>972</v>
      </c>
      <c r="H166" t="s">
        <v>975</v>
      </c>
      <c r="I166" t="e">
        <v>#N/A</v>
      </c>
      <c r="J166" t="s">
        <v>498</v>
      </c>
      <c r="K166" s="1">
        <v>31.3096350066734</v>
      </c>
      <c r="L166" s="1">
        <v>121.690701795328</v>
      </c>
      <c r="M166" s="1" t="str">
        <f>VLOOKUP($F166,'[1]capi for highway network'!$D$1:$L$36,3,0)</f>
        <v>capi Shanghai</v>
      </c>
      <c r="N166" s="1">
        <f>VLOOKUP($F166,'[1]capi for highway network'!$D$1:$L$36,7,0)</f>
        <v>31.230416000000002</v>
      </c>
      <c r="O166" s="1">
        <f>VLOOKUP($F166,'[1]capi for highway network'!$D$1:$L$36,8,0)</f>
        <v>121.47370100000001</v>
      </c>
      <c r="P166" s="13">
        <f t="shared" si="39"/>
        <v>0</v>
      </c>
      <c r="Q166" s="13">
        <f t="shared" si="40"/>
        <v>0</v>
      </c>
      <c r="R166" s="13">
        <f t="shared" si="41"/>
        <v>0</v>
      </c>
      <c r="S166" s="13">
        <f t="shared" si="42"/>
        <v>0</v>
      </c>
      <c r="T166" s="13">
        <f t="shared" si="43"/>
        <v>0</v>
      </c>
      <c r="U166" s="13">
        <f t="shared" si="44"/>
        <v>0.18454400000000001</v>
      </c>
      <c r="V166" s="13">
        <f t="shared" si="45"/>
        <v>0.18454400000000001</v>
      </c>
      <c r="W166" s="13">
        <f t="shared" si="46"/>
        <v>0.18454400000000001</v>
      </c>
      <c r="X166" s="13">
        <f t="shared" si="47"/>
        <v>0.18454400000000001</v>
      </c>
      <c r="Y166" s="13">
        <f t="shared" si="48"/>
        <v>0.18454400000000001</v>
      </c>
      <c r="Z166" s="13">
        <f t="shared" si="49"/>
        <v>0.18454400000000001</v>
      </c>
      <c r="AA166" s="13">
        <f t="shared" si="50"/>
        <v>0.18454400000000001</v>
      </c>
      <c r="AB166" s="13">
        <f t="shared" si="51"/>
        <v>0.18454400000000001</v>
      </c>
      <c r="AC166" s="13">
        <f t="shared" si="52"/>
        <v>0.18454400000000001</v>
      </c>
      <c r="AD166" s="13">
        <f t="shared" si="53"/>
        <v>0.18454400000000001</v>
      </c>
      <c r="AE166" s="13">
        <f t="shared" si="54"/>
        <v>0.18454400000000001</v>
      </c>
      <c r="AF166">
        <f t="shared" si="37"/>
        <v>1</v>
      </c>
      <c r="AI166" s="26">
        <f>IF(ISNUMBER(VLOOKUP($B166,'kpler max capa'!$A$1:$Q$263,2,0)),VLOOKUP($B166,'kpler max capa'!$A$1:$Q$263,2,0),0)</f>
        <v>0</v>
      </c>
      <c r="AJ166" s="26">
        <f>IF(ISNUMBER(VLOOKUP($B166,'kpler max capa'!$A$1:$Q$263,3,0)),VLOOKUP($B166,'kpler max capa'!$A$1:$Q$263,3,0),0)</f>
        <v>0</v>
      </c>
      <c r="AK166" s="26">
        <f>IF(ISNUMBER(VLOOKUP($B166,'kpler max capa'!$A$1:$Q$263,4,0)),VLOOKUP($B166,'kpler max capa'!$A$1:$Q$263,4,0),0)</f>
        <v>0</v>
      </c>
      <c r="AL166" s="26">
        <f>IF(ISNUMBER(VLOOKUP($B166,'kpler max capa'!$A$1:$Q$263,5,0)),VLOOKUP($B166,'kpler max capa'!$A$1:$Q$263,5,0),0)</f>
        <v>0</v>
      </c>
      <c r="AM166" s="26">
        <f>IF(ISNUMBER(VLOOKUP($B166,'kpler max capa'!$A$1:$Q$263,6,0)),VLOOKUP($B166,'kpler max capa'!$A$1:$Q$263,6,0),0)</f>
        <v>0</v>
      </c>
      <c r="AN166" s="26">
        <f>IF(ISNUMBER(VLOOKUP($B166,'kpler max capa'!$A$1:$Q$263,7,0)),VLOOKUP($B166,'kpler max capa'!$A$1:$Q$263,7,0),0)</f>
        <v>0.18454400000000001</v>
      </c>
      <c r="AO166" s="26">
        <f>IF(ISNUMBER(VLOOKUP($B166,'kpler max capa'!$A$1:$Q$263,8,0)),VLOOKUP($B166,'kpler max capa'!$A$1:$Q$263,8,0),0)</f>
        <v>0.18454400000000001</v>
      </c>
      <c r="AP166" s="26">
        <f>IF(ISNUMBER(VLOOKUP($B166,'kpler max capa'!$A$1:$Q$263,8,0)),VLOOKUP($B166,'kpler max capa'!$A$1:$Q$263,9,0),0)</f>
        <v>0.18454400000000001</v>
      </c>
      <c r="AQ166" s="26">
        <f>IF(ISNUMBER(VLOOKUP($B166,'kpler max capa'!$A$1:$Q$263,8,0)),VLOOKUP($B166,'kpler max capa'!$A$1:$Q$263,10,0),0)</f>
        <v>0.18454400000000001</v>
      </c>
      <c r="AR166" s="26">
        <f>IF(ISNUMBER(VLOOKUP($B166,'kpler max capa'!$A$1:$Q$263,8,0)),VLOOKUP($B166,'kpler max capa'!$A$1:$Q$263,11,0),0)</f>
        <v>0.18454400000000001</v>
      </c>
      <c r="AS166" s="26">
        <f>IF(ISNUMBER(VLOOKUP($B166,'kpler max capa'!$A$1:$Q$263,9,0)),VLOOKUP($B166,'kpler max capa'!$A$1:$Q$263,12,0),0)</f>
        <v>0.18454400000000001</v>
      </c>
      <c r="AT166" s="26">
        <f>IF(ISNUMBER(VLOOKUP($B166,'kpler max capa'!$A$1:$Q$263,9,0)),VLOOKUP($B166,'kpler max capa'!$A$1:$Q$263,13,0),0)</f>
        <v>0.18454400000000001</v>
      </c>
      <c r="AU166" s="26">
        <f>IF(ISNUMBER(VLOOKUP($B166,'kpler max capa'!$A$1:$Q$263,9,0)),VLOOKUP($B166,'kpler max capa'!$A$1:$Q$263,14,0),0)</f>
        <v>0.18454400000000001</v>
      </c>
      <c r="AV166" s="26">
        <f>IF(ISNUMBER(VLOOKUP($B166,'kpler max capa'!$A$1:$Q$263,9,0)),VLOOKUP($B166,'kpler max capa'!$A$1:$Q$263,15,0),0)</f>
        <v>0.18454400000000001</v>
      </c>
      <c r="AW166" s="26">
        <f>IF(ISNUMBER(VLOOKUP($B166,'kpler max capa'!$A$1:$Q$263,9,0)),VLOOKUP($B166,'kpler max capa'!$A$1:$Q$263,16,0),0)</f>
        <v>0.18454400000000001</v>
      </c>
      <c r="AX166" s="26">
        <f>IF(ISNUMBER(VLOOKUP($B166,'kpler max capa'!$A$1:$Q$263,10,0)),VLOOKUP($B166,'kpler max capa'!$A$1:$Q$263,17,0),0)</f>
        <v>0.18454400000000001</v>
      </c>
      <c r="AY166" s="24">
        <f>IF(ISNUMBER(VLOOKUP($C166,'pp port max capa'!$A$1:$Q$500,2,0)),VLOOKUP($C166,'pp port max capa'!$A$1:$Q$500,2,0),0)</f>
        <v>0</v>
      </c>
      <c r="AZ166" s="24">
        <f>IF(ISNUMBER(VLOOKUP($C166,'pp port max capa'!$A$1:$Q$500,3,0)),VLOOKUP($C166,'pp port max capa'!$A$1:$Q$500,3,0),0)</f>
        <v>0</v>
      </c>
      <c r="BA166" s="24">
        <f>IF(ISNUMBER(VLOOKUP($C166,'pp port max capa'!$A$1:$Q$500,4,0)),VLOOKUP($C166,'pp port max capa'!$A$1:$Q$500,4,0),0)</f>
        <v>0</v>
      </c>
      <c r="BB166" s="24">
        <f>IF(ISNUMBER(VLOOKUP($C166,'pp port max capa'!$A$1:$Q$500,5,0)),VLOOKUP($C166,'pp port max capa'!$A$1:$Q$500,5,0),0)</f>
        <v>0</v>
      </c>
      <c r="BC166" s="24">
        <f>IF(ISNUMBER(VLOOKUP($C166,'pp port max capa'!$A$1:$Q$500,6,0)),VLOOKUP($C166,'pp port max capa'!$A$1:$Q$500,6,0),0)</f>
        <v>0</v>
      </c>
      <c r="BD166" s="24">
        <f>IF(ISNUMBER(VLOOKUP($C166,'pp port max capa'!$A$1:$Q$500,7,0)),VLOOKUP($C166,'pp port max capa'!$A$1:$Q$500,7,0),0)</f>
        <v>0</v>
      </c>
      <c r="BE166" s="24">
        <f>IF(ISNUMBER(VLOOKUP($C166,'pp port max capa'!$A$1:$Q$500,8,0)),VLOOKUP($C166,'pp port max capa'!$A$1:$Q$500,8,0),0)</f>
        <v>0</v>
      </c>
      <c r="BF166" s="24">
        <f>IF(ISNUMBER(VLOOKUP($C166,'pp port max capa'!$A$1:$Q$500,9,0)),VLOOKUP($C166,'pp port max capa'!$A$1:$Q$500,9,0),0)</f>
        <v>0</v>
      </c>
      <c r="BG166" s="24">
        <f>IF(ISNUMBER(VLOOKUP($C166,'pp port max capa'!$A$1:$Q$500,10,0)),VLOOKUP($C166,'pp port max capa'!$A$1:$Q$500,10,0),0)</f>
        <v>0</v>
      </c>
      <c r="BH166" s="24">
        <f>IF(ISNUMBER(VLOOKUP($C166,'pp port max capa'!$A$1:$Q$500,11,0)),VLOOKUP($C166,'pp port max capa'!$A$1:$Q$500,11,0),0)</f>
        <v>0</v>
      </c>
      <c r="BI166" s="24">
        <f>IF(ISNUMBER(VLOOKUP($C166,'pp port max capa'!$A$1:$Q$500,12,0)),VLOOKUP($C166,'pp port max capa'!$A$1:$Q$500,12,0),0)</f>
        <v>0</v>
      </c>
      <c r="BJ166" s="24">
        <f>IF(ISNUMBER(VLOOKUP($C166,'pp port max capa'!$A$1:$Q$500,13,0)),VLOOKUP($C166,'pp port max capa'!$A$1:$Q$500,13,0),0)</f>
        <v>0</v>
      </c>
      <c r="BK166" s="24">
        <f>IF(ISNUMBER(VLOOKUP($C166,'pp port max capa'!$A$1:$Q$500,14,0)),VLOOKUP($C166,'pp port max capa'!$A$1:$Q$500,14,0),0)</f>
        <v>0</v>
      </c>
      <c r="BL166" s="24">
        <f>IF(ISNUMBER(VLOOKUP($C166,'pp port max capa'!$A$1:$Q$500,15,0)),VLOOKUP($C166,'pp port max capa'!$A$1:$Q$500,15,0),0)</f>
        <v>0</v>
      </c>
      <c r="BM166" s="24">
        <f>IF(ISNUMBER(VLOOKUP($C166,'pp port max capa'!$A$1:$Q$500,16,0)),VLOOKUP($C166,'pp port max capa'!$A$1:$Q$500,16,0),0)</f>
        <v>0</v>
      </c>
      <c r="BN166" s="24">
        <f>IF(ISNUMBER(VLOOKUP($C166,'pp port max capa'!$A$1:$Q$500,17,0)),VLOOKUP($C166,'pp port max capa'!$A$1:$Q$500,17,0),0)</f>
        <v>0</v>
      </c>
      <c r="BO166" s="22">
        <f>IF(ISNUMBER(VLOOKUP($C166,'stpl port max capa'!$A$1:$Q$500,2,0)),VLOOKUP($C166,'stpl port max capa'!$A$1:$Q$500,2,0),0)</f>
        <v>0</v>
      </c>
      <c r="BP166" s="22">
        <f>IF(ISNUMBER(VLOOKUP($C166,'stpl port max capa'!$A$1:$Q$500,3,0)),VLOOKUP($C166,'stpl port max capa'!$A$1:$Q$500,3,0),0)</f>
        <v>0</v>
      </c>
      <c r="BQ166" s="22">
        <f>IF(ISNUMBER(VLOOKUP($C166,'stpl port max capa'!$A$1:$Q$500,4,0)),VLOOKUP($C166,'stpl port max capa'!$A$1:$Q$500,4,0),0)</f>
        <v>0</v>
      </c>
      <c r="BR166" s="22">
        <f>IF(ISNUMBER(VLOOKUP($C166,'stpl port max capa'!$A$1:$Q$500,5,0)),VLOOKUP($C166,'stpl port max capa'!$A$1:$Q$500,5,0),0)</f>
        <v>0</v>
      </c>
      <c r="BS166" s="22">
        <f>IF(ISNUMBER(VLOOKUP($C166,'stpl port max capa'!$A$1:$Q$500,6,0)),VLOOKUP($C166,'stpl port max capa'!$A$1:$Q$500,6,0),0)</f>
        <v>0</v>
      </c>
      <c r="BT166" s="22">
        <f>IF(ISNUMBER(VLOOKUP($C166,'stpl port max capa'!$A$1:$Q$500,7,0)),VLOOKUP($C166,'stpl port max capa'!$A$1:$Q$500,7,0),0)</f>
        <v>0</v>
      </c>
      <c r="BU166" s="22">
        <f>IF(ISNUMBER(VLOOKUP($C166,'stpl port max capa'!$A$1:$Q$500,8,0)),VLOOKUP($C166,'stpl port max capa'!$A$1:$Q$500,8,0),0)</f>
        <v>0</v>
      </c>
      <c r="BV166" s="22">
        <f>IF(ISNUMBER(VLOOKUP($C166,'stpl port max capa'!$A$1:$Q$500,9,0)),VLOOKUP($C166,'stpl port max capa'!$A$1:$Q$500,9,0),0)</f>
        <v>0</v>
      </c>
      <c r="BW166" s="22">
        <f>IF(ISNUMBER(VLOOKUP($C166,'stpl port max capa'!$A$1:$Q$500,10,0)),VLOOKUP($C166,'stpl port max capa'!$A$1:$Q$500,10,0),0)</f>
        <v>0</v>
      </c>
      <c r="BX166" s="22">
        <f>IF(ISNUMBER(VLOOKUP($C166,'stpl port max capa'!$A$1:$Q$500,11,0)),VLOOKUP($C166,'stpl port max capa'!$A$1:$Q$500,11,0),0)</f>
        <v>0</v>
      </c>
      <c r="BY166" s="22">
        <f>IF(ISNUMBER(VLOOKUP($C166,'stpl port max capa'!$A$1:$Q$500,12,0)),VLOOKUP($C166,'stpl port max capa'!$A$1:$Q$500,12,0),0)</f>
        <v>0</v>
      </c>
      <c r="BZ166" s="22">
        <f>IF(ISNUMBER(VLOOKUP($C166,'stpl port max capa'!$A$1:$Q$500,13,0)),VLOOKUP($C166,'stpl port max capa'!$A$1:$Q$500,13,0),0)</f>
        <v>0</v>
      </c>
      <c r="CA166" s="22">
        <f>IF(ISNUMBER(VLOOKUP($C166,'stpl port max capa'!$A$1:$Q$500,14,0)),VLOOKUP($C166,'stpl port max capa'!$A$1:$Q$500,14,0),0)</f>
        <v>0</v>
      </c>
      <c r="CB166" s="22">
        <f>IF(ISNUMBER(VLOOKUP($C166,'stpl port max capa'!$A$1:$Q$500,15,0)),VLOOKUP($C166,'stpl port max capa'!$A$1:$Q$500,15,0),0)</f>
        <v>0</v>
      </c>
      <c r="CC166" s="22">
        <f>IF(ISNUMBER(VLOOKUP($C166,'stpl port max capa'!$A$1:$Q$500,16,0)),VLOOKUP($C166,'stpl port max capa'!$A$1:$Q$500,16,0),0)</f>
        <v>0</v>
      </c>
      <c r="CD166" s="22">
        <f>IF(ISNUMBER(VLOOKUP($C166,'stpl port max capa'!$A$1:$Q$500,17,0)),VLOOKUP($C166,'stpl port max capa'!$A$1:$Q$500,17,0),0)</f>
        <v>0</v>
      </c>
    </row>
    <row r="167" spans="1:82" customFormat="1">
      <c r="A167">
        <v>168</v>
      </c>
      <c r="B167" t="s">
        <v>499</v>
      </c>
      <c r="C167" t="s">
        <v>500</v>
      </c>
      <c r="D167" s="15" t="s">
        <v>1269</v>
      </c>
      <c r="E167" s="15">
        <f t="shared" si="38"/>
        <v>1</v>
      </c>
      <c r="F167" s="16" t="s">
        <v>2971</v>
      </c>
      <c r="G167" t="s">
        <v>972</v>
      </c>
      <c r="H167" t="s">
        <v>983</v>
      </c>
      <c r="I167" t="s">
        <v>2944</v>
      </c>
      <c r="J167" t="s">
        <v>501</v>
      </c>
      <c r="K167" s="1">
        <v>30.6949600923395</v>
      </c>
      <c r="L167" s="1">
        <v>121.27614815273</v>
      </c>
      <c r="M167" s="1" t="str">
        <f>VLOOKUP($F167,'[1]capi for highway network'!$D$1:$L$36,3,0)</f>
        <v>capi Shanghai</v>
      </c>
      <c r="N167" s="1">
        <f>VLOOKUP($F167,'[1]capi for highway network'!$D$1:$L$36,7,0)</f>
        <v>31.230416000000002</v>
      </c>
      <c r="O167" s="1">
        <f>VLOOKUP($F167,'[1]capi for highway network'!$D$1:$L$36,8,0)</f>
        <v>121.47370100000001</v>
      </c>
      <c r="P167" s="13">
        <f t="shared" si="39"/>
        <v>0.61668400000000001</v>
      </c>
      <c r="Q167" s="13">
        <f t="shared" si="40"/>
        <v>0.61668400000000001</v>
      </c>
      <c r="R167" s="13">
        <f t="shared" si="41"/>
        <v>0.61668400000000001</v>
      </c>
      <c r="S167" s="13">
        <f t="shared" si="42"/>
        <v>0.61668400000000001</v>
      </c>
      <c r="T167" s="13">
        <f t="shared" si="43"/>
        <v>0.68345599999999995</v>
      </c>
      <c r="U167" s="13">
        <f t="shared" si="44"/>
        <v>1.9671959999999999</v>
      </c>
      <c r="V167" s="13">
        <f t="shared" si="45"/>
        <v>1.9671959999999999</v>
      </c>
      <c r="W167" s="13">
        <f t="shared" si="46"/>
        <v>1.9671959999999999</v>
      </c>
      <c r="X167" s="13">
        <f t="shared" si="47"/>
        <v>1.9671959999999999</v>
      </c>
      <c r="Y167" s="13">
        <f t="shared" si="48"/>
        <v>1.9671959999999999</v>
      </c>
      <c r="Z167" s="13">
        <f t="shared" si="49"/>
        <v>1.9671959999999999</v>
      </c>
      <c r="AA167" s="13">
        <f t="shared" si="50"/>
        <v>1.9671959999999999</v>
      </c>
      <c r="AB167" s="13">
        <f t="shared" si="51"/>
        <v>1.9671959999999999</v>
      </c>
      <c r="AC167" s="13">
        <f t="shared" si="52"/>
        <v>1.9671959999999999</v>
      </c>
      <c r="AD167" s="13">
        <f t="shared" si="53"/>
        <v>1.9671959999999999</v>
      </c>
      <c r="AE167" s="13">
        <f t="shared" si="54"/>
        <v>1.9671959999999999</v>
      </c>
      <c r="AF167">
        <f t="shared" si="37"/>
        <v>1</v>
      </c>
      <c r="AI167" s="26">
        <f>IF(ISNUMBER(VLOOKUP($B167,'kpler max capa'!$A$1:$Q$263,2,0)),VLOOKUP($B167,'kpler max capa'!$A$1:$Q$263,2,0),0)</f>
        <v>0.61668400000000001</v>
      </c>
      <c r="AJ167" s="26">
        <f>IF(ISNUMBER(VLOOKUP($B167,'kpler max capa'!$A$1:$Q$263,3,0)),VLOOKUP($B167,'kpler max capa'!$A$1:$Q$263,3,0),0)</f>
        <v>0.61668400000000001</v>
      </c>
      <c r="AK167" s="26">
        <f>IF(ISNUMBER(VLOOKUP($B167,'kpler max capa'!$A$1:$Q$263,4,0)),VLOOKUP($B167,'kpler max capa'!$A$1:$Q$263,4,0),0)</f>
        <v>0.61668400000000001</v>
      </c>
      <c r="AL167" s="26">
        <f>IF(ISNUMBER(VLOOKUP($B167,'kpler max capa'!$A$1:$Q$263,5,0)),VLOOKUP($B167,'kpler max capa'!$A$1:$Q$263,5,0),0)</f>
        <v>0.61668400000000001</v>
      </c>
      <c r="AM167" s="26">
        <f>IF(ISNUMBER(VLOOKUP($B167,'kpler max capa'!$A$1:$Q$263,6,0)),VLOOKUP($B167,'kpler max capa'!$A$1:$Q$263,6,0),0)</f>
        <v>0.68345599999999995</v>
      </c>
      <c r="AN167" s="26">
        <f>IF(ISNUMBER(VLOOKUP($B167,'kpler max capa'!$A$1:$Q$263,7,0)),VLOOKUP($B167,'kpler max capa'!$A$1:$Q$263,7,0),0)</f>
        <v>1.9671959999999999</v>
      </c>
      <c r="AO167" s="26">
        <f>IF(ISNUMBER(VLOOKUP($B167,'kpler max capa'!$A$1:$Q$263,8,0)),VLOOKUP($B167,'kpler max capa'!$A$1:$Q$263,8,0),0)</f>
        <v>1.9671959999999999</v>
      </c>
      <c r="AP167" s="26">
        <f>IF(ISNUMBER(VLOOKUP($B167,'kpler max capa'!$A$1:$Q$263,8,0)),VLOOKUP($B167,'kpler max capa'!$A$1:$Q$263,9,0),0)</f>
        <v>1.9671959999999999</v>
      </c>
      <c r="AQ167" s="26">
        <f>IF(ISNUMBER(VLOOKUP($B167,'kpler max capa'!$A$1:$Q$263,8,0)),VLOOKUP($B167,'kpler max capa'!$A$1:$Q$263,10,0),0)</f>
        <v>1.9671959999999999</v>
      </c>
      <c r="AR167" s="26">
        <f>IF(ISNUMBER(VLOOKUP($B167,'kpler max capa'!$A$1:$Q$263,8,0)),VLOOKUP($B167,'kpler max capa'!$A$1:$Q$263,11,0),0)</f>
        <v>1.9671959999999999</v>
      </c>
      <c r="AS167" s="26">
        <f>IF(ISNUMBER(VLOOKUP($B167,'kpler max capa'!$A$1:$Q$263,9,0)),VLOOKUP($B167,'kpler max capa'!$A$1:$Q$263,12,0),0)</f>
        <v>1.9671959999999999</v>
      </c>
      <c r="AT167" s="26">
        <f>IF(ISNUMBER(VLOOKUP($B167,'kpler max capa'!$A$1:$Q$263,9,0)),VLOOKUP($B167,'kpler max capa'!$A$1:$Q$263,13,0),0)</f>
        <v>1.9671959999999999</v>
      </c>
      <c r="AU167" s="26">
        <f>IF(ISNUMBER(VLOOKUP($B167,'kpler max capa'!$A$1:$Q$263,9,0)),VLOOKUP($B167,'kpler max capa'!$A$1:$Q$263,14,0),0)</f>
        <v>1.9671959999999999</v>
      </c>
      <c r="AV167" s="26">
        <f>IF(ISNUMBER(VLOOKUP($B167,'kpler max capa'!$A$1:$Q$263,9,0)),VLOOKUP($B167,'kpler max capa'!$A$1:$Q$263,15,0),0)</f>
        <v>1.9671959999999999</v>
      </c>
      <c r="AW167" s="26">
        <f>IF(ISNUMBER(VLOOKUP($B167,'kpler max capa'!$A$1:$Q$263,9,0)),VLOOKUP($B167,'kpler max capa'!$A$1:$Q$263,16,0),0)</f>
        <v>1.9671959999999999</v>
      </c>
      <c r="AX167" s="26">
        <f>IF(ISNUMBER(VLOOKUP($B167,'kpler max capa'!$A$1:$Q$263,10,0)),VLOOKUP($B167,'kpler max capa'!$A$1:$Q$263,17,0),0)</f>
        <v>1.9671959999999999</v>
      </c>
      <c r="AY167" s="24">
        <f>IF(ISNUMBER(VLOOKUP($C167,'pp port max capa'!$A$1:$Q$500,2,0)),VLOOKUP($C167,'pp port max capa'!$A$1:$Q$500,2,0),0)</f>
        <v>0</v>
      </c>
      <c r="AZ167" s="24">
        <f>IF(ISNUMBER(VLOOKUP($C167,'pp port max capa'!$A$1:$Q$500,3,0)),VLOOKUP($C167,'pp port max capa'!$A$1:$Q$500,3,0),0)</f>
        <v>0</v>
      </c>
      <c r="BA167" s="24">
        <f>IF(ISNUMBER(VLOOKUP($C167,'pp port max capa'!$A$1:$Q$500,4,0)),VLOOKUP($C167,'pp port max capa'!$A$1:$Q$500,4,0),0)</f>
        <v>0</v>
      </c>
      <c r="BB167" s="24">
        <f>IF(ISNUMBER(VLOOKUP($C167,'pp port max capa'!$A$1:$Q$500,5,0)),VLOOKUP($C167,'pp port max capa'!$A$1:$Q$500,5,0),0)</f>
        <v>0</v>
      </c>
      <c r="BC167" s="24">
        <f>IF(ISNUMBER(VLOOKUP($C167,'pp port max capa'!$A$1:$Q$500,6,0)),VLOOKUP($C167,'pp port max capa'!$A$1:$Q$500,6,0),0)</f>
        <v>0</v>
      </c>
      <c r="BD167" s="24">
        <f>IF(ISNUMBER(VLOOKUP($C167,'pp port max capa'!$A$1:$Q$500,7,0)),VLOOKUP($C167,'pp port max capa'!$A$1:$Q$500,7,0),0)</f>
        <v>0</v>
      </c>
      <c r="BE167" s="24">
        <f>IF(ISNUMBER(VLOOKUP($C167,'pp port max capa'!$A$1:$Q$500,8,0)),VLOOKUP($C167,'pp port max capa'!$A$1:$Q$500,8,0),0)</f>
        <v>0</v>
      </c>
      <c r="BF167" s="24">
        <f>IF(ISNUMBER(VLOOKUP($C167,'pp port max capa'!$A$1:$Q$500,9,0)),VLOOKUP($C167,'pp port max capa'!$A$1:$Q$500,9,0),0)</f>
        <v>0</v>
      </c>
      <c r="BG167" s="24">
        <f>IF(ISNUMBER(VLOOKUP($C167,'pp port max capa'!$A$1:$Q$500,10,0)),VLOOKUP($C167,'pp port max capa'!$A$1:$Q$500,10,0),0)</f>
        <v>0</v>
      </c>
      <c r="BH167" s="24">
        <f>IF(ISNUMBER(VLOOKUP($C167,'pp port max capa'!$A$1:$Q$500,11,0)),VLOOKUP($C167,'pp port max capa'!$A$1:$Q$500,11,0),0)</f>
        <v>0</v>
      </c>
      <c r="BI167" s="24">
        <f>IF(ISNUMBER(VLOOKUP($C167,'pp port max capa'!$A$1:$Q$500,12,0)),VLOOKUP($C167,'pp port max capa'!$A$1:$Q$500,12,0),0)</f>
        <v>0</v>
      </c>
      <c r="BJ167" s="24">
        <f>IF(ISNUMBER(VLOOKUP($C167,'pp port max capa'!$A$1:$Q$500,13,0)),VLOOKUP($C167,'pp port max capa'!$A$1:$Q$500,13,0),0)</f>
        <v>0</v>
      </c>
      <c r="BK167" s="24">
        <f>IF(ISNUMBER(VLOOKUP($C167,'pp port max capa'!$A$1:$Q$500,14,0)),VLOOKUP($C167,'pp port max capa'!$A$1:$Q$500,14,0),0)</f>
        <v>0</v>
      </c>
      <c r="BL167" s="24">
        <f>IF(ISNUMBER(VLOOKUP($C167,'pp port max capa'!$A$1:$Q$500,15,0)),VLOOKUP($C167,'pp port max capa'!$A$1:$Q$500,15,0),0)</f>
        <v>0</v>
      </c>
      <c r="BM167" s="24">
        <f>IF(ISNUMBER(VLOOKUP($C167,'pp port max capa'!$A$1:$Q$500,16,0)),VLOOKUP($C167,'pp port max capa'!$A$1:$Q$500,16,0),0)</f>
        <v>0</v>
      </c>
      <c r="BN167" s="24">
        <f>IF(ISNUMBER(VLOOKUP($C167,'pp port max capa'!$A$1:$Q$500,17,0)),VLOOKUP($C167,'pp port max capa'!$A$1:$Q$500,17,0),0)</f>
        <v>0</v>
      </c>
      <c r="BO167" s="22">
        <f>IF(ISNUMBER(VLOOKUP($C167,'stpl port max capa'!$A$1:$Q$500,2,0)),VLOOKUP($C167,'stpl port max capa'!$A$1:$Q$500,2,0),0)</f>
        <v>0</v>
      </c>
      <c r="BP167" s="22">
        <f>IF(ISNUMBER(VLOOKUP($C167,'stpl port max capa'!$A$1:$Q$500,3,0)),VLOOKUP($C167,'stpl port max capa'!$A$1:$Q$500,3,0),0)</f>
        <v>0</v>
      </c>
      <c r="BQ167" s="22">
        <f>IF(ISNUMBER(VLOOKUP($C167,'stpl port max capa'!$A$1:$Q$500,4,0)),VLOOKUP($C167,'stpl port max capa'!$A$1:$Q$500,4,0),0)</f>
        <v>0</v>
      </c>
      <c r="BR167" s="22">
        <f>IF(ISNUMBER(VLOOKUP($C167,'stpl port max capa'!$A$1:$Q$500,5,0)),VLOOKUP($C167,'stpl port max capa'!$A$1:$Q$500,5,0),0)</f>
        <v>0</v>
      </c>
      <c r="BS167" s="22">
        <f>IF(ISNUMBER(VLOOKUP($C167,'stpl port max capa'!$A$1:$Q$500,6,0)),VLOOKUP($C167,'stpl port max capa'!$A$1:$Q$500,6,0),0)</f>
        <v>0</v>
      </c>
      <c r="BT167" s="22">
        <f>IF(ISNUMBER(VLOOKUP($C167,'stpl port max capa'!$A$1:$Q$500,7,0)),VLOOKUP($C167,'stpl port max capa'!$A$1:$Q$500,7,0),0)</f>
        <v>0</v>
      </c>
      <c r="BU167" s="22">
        <f>IF(ISNUMBER(VLOOKUP($C167,'stpl port max capa'!$A$1:$Q$500,8,0)),VLOOKUP($C167,'stpl port max capa'!$A$1:$Q$500,8,0),0)</f>
        <v>0</v>
      </c>
      <c r="BV167" s="22">
        <f>IF(ISNUMBER(VLOOKUP($C167,'stpl port max capa'!$A$1:$Q$500,9,0)),VLOOKUP($C167,'stpl port max capa'!$A$1:$Q$500,9,0),0)</f>
        <v>0</v>
      </c>
      <c r="BW167" s="22">
        <f>IF(ISNUMBER(VLOOKUP($C167,'stpl port max capa'!$A$1:$Q$500,10,0)),VLOOKUP($C167,'stpl port max capa'!$A$1:$Q$500,10,0),0)</f>
        <v>0</v>
      </c>
      <c r="BX167" s="22">
        <f>IF(ISNUMBER(VLOOKUP($C167,'stpl port max capa'!$A$1:$Q$500,11,0)),VLOOKUP($C167,'stpl port max capa'!$A$1:$Q$500,11,0),0)</f>
        <v>0</v>
      </c>
      <c r="BY167" s="22">
        <f>IF(ISNUMBER(VLOOKUP($C167,'stpl port max capa'!$A$1:$Q$500,12,0)),VLOOKUP($C167,'stpl port max capa'!$A$1:$Q$500,12,0),0)</f>
        <v>0</v>
      </c>
      <c r="BZ167" s="22">
        <f>IF(ISNUMBER(VLOOKUP($C167,'stpl port max capa'!$A$1:$Q$500,13,0)),VLOOKUP($C167,'stpl port max capa'!$A$1:$Q$500,13,0),0)</f>
        <v>0</v>
      </c>
      <c r="CA167" s="22">
        <f>IF(ISNUMBER(VLOOKUP($C167,'stpl port max capa'!$A$1:$Q$500,14,0)),VLOOKUP($C167,'stpl port max capa'!$A$1:$Q$500,14,0),0)</f>
        <v>0</v>
      </c>
      <c r="CB167" s="22">
        <f>IF(ISNUMBER(VLOOKUP($C167,'stpl port max capa'!$A$1:$Q$500,15,0)),VLOOKUP($C167,'stpl port max capa'!$A$1:$Q$500,15,0),0)</f>
        <v>0</v>
      </c>
      <c r="CC167" s="22">
        <f>IF(ISNUMBER(VLOOKUP($C167,'stpl port max capa'!$A$1:$Q$500,16,0)),VLOOKUP($C167,'stpl port max capa'!$A$1:$Q$500,16,0),0)</f>
        <v>0</v>
      </c>
      <c r="CD167" s="22">
        <f>IF(ISNUMBER(VLOOKUP($C167,'stpl port max capa'!$A$1:$Q$500,17,0)),VLOOKUP($C167,'stpl port max capa'!$A$1:$Q$500,17,0),0)</f>
        <v>0</v>
      </c>
    </row>
    <row r="168" spans="1:82" customFormat="1">
      <c r="A168">
        <v>169</v>
      </c>
      <c r="B168" t="s">
        <v>502</v>
      </c>
      <c r="C168" t="s">
        <v>503</v>
      </c>
      <c r="D168" s="15" t="s">
        <v>1270</v>
      </c>
      <c r="E168" s="15">
        <f t="shared" si="38"/>
        <v>1</v>
      </c>
      <c r="F168" s="16" t="s">
        <v>2971</v>
      </c>
      <c r="G168" t="s">
        <v>972</v>
      </c>
      <c r="H168" t="s">
        <v>975</v>
      </c>
      <c r="I168" t="s">
        <v>2943</v>
      </c>
      <c r="J168" t="s">
        <v>504</v>
      </c>
      <c r="K168" s="1">
        <v>31.470495226246001</v>
      </c>
      <c r="L168" s="1">
        <v>121.40264404324699</v>
      </c>
      <c r="M168" s="1" t="str">
        <f>VLOOKUP($F168,'[1]capi for highway network'!$D$1:$L$36,3,0)</f>
        <v>capi Shanghai</v>
      </c>
      <c r="N168" s="1">
        <f>VLOOKUP($F168,'[1]capi for highway network'!$D$1:$L$36,7,0)</f>
        <v>31.230416000000002</v>
      </c>
      <c r="O168" s="1">
        <f>VLOOKUP($F168,'[1]capi for highway network'!$D$1:$L$36,8,0)</f>
        <v>121.47370100000001</v>
      </c>
      <c r="P168" s="13">
        <f t="shared" si="39"/>
        <v>18.485326295365592</v>
      </c>
      <c r="Q168" s="13">
        <f t="shared" si="40"/>
        <v>18.485326295365592</v>
      </c>
      <c r="R168" s="13">
        <f t="shared" si="41"/>
        <v>18.485326295365592</v>
      </c>
      <c r="S168" s="13">
        <f t="shared" si="42"/>
        <v>18.485326295365592</v>
      </c>
      <c r="T168" s="13">
        <f t="shared" si="43"/>
        <v>18.485326295365592</v>
      </c>
      <c r="U168" s="13">
        <f t="shared" si="44"/>
        <v>16.693663620405914</v>
      </c>
      <c r="V168" s="13">
        <f t="shared" si="45"/>
        <v>16.693663620405914</v>
      </c>
      <c r="W168" s="13">
        <f t="shared" si="46"/>
        <v>11.011327984276882</v>
      </c>
      <c r="X168" s="13">
        <f t="shared" si="47"/>
        <v>16.057637865280466</v>
      </c>
      <c r="Y168" s="13">
        <f t="shared" si="48"/>
        <v>16.057637865280466</v>
      </c>
      <c r="Z168" s="13">
        <f t="shared" si="49"/>
        <v>16.057637865280466</v>
      </c>
      <c r="AA168" s="13">
        <f t="shared" si="50"/>
        <v>16.057637865280466</v>
      </c>
      <c r="AB168" s="13">
        <f t="shared" si="51"/>
        <v>16.057637865280466</v>
      </c>
      <c r="AC168" s="13">
        <f t="shared" si="52"/>
        <v>12.47431251536111</v>
      </c>
      <c r="AD168" s="13">
        <f t="shared" si="53"/>
        <v>10.682649840401432</v>
      </c>
      <c r="AE168" s="13">
        <f t="shared" si="54"/>
        <v>10.682649840401432</v>
      </c>
      <c r="AF168">
        <f t="shared" si="37"/>
        <v>1</v>
      </c>
      <c r="AI168" s="26">
        <f>IF(ISNUMBER(VLOOKUP($B168,'kpler max capa'!$A$1:$Q$263,2,0)),VLOOKUP($B168,'kpler max capa'!$A$1:$Q$263,2,0),0)</f>
        <v>6.8294519999999999</v>
      </c>
      <c r="AJ168" s="26">
        <f>IF(ISNUMBER(VLOOKUP($B168,'kpler max capa'!$A$1:$Q$263,3,0)),VLOOKUP($B168,'kpler max capa'!$A$1:$Q$263,3,0),0)</f>
        <v>6.8294519999999999</v>
      </c>
      <c r="AK168" s="26">
        <f>IF(ISNUMBER(VLOOKUP($B168,'kpler max capa'!$A$1:$Q$263,4,0)),VLOOKUP($B168,'kpler max capa'!$A$1:$Q$263,4,0),0)</f>
        <v>6.8294519999999999</v>
      </c>
      <c r="AL168" s="26">
        <f>IF(ISNUMBER(VLOOKUP($B168,'kpler max capa'!$A$1:$Q$263,5,0)),VLOOKUP($B168,'kpler max capa'!$A$1:$Q$263,5,0),0)</f>
        <v>8.3115600000000001</v>
      </c>
      <c r="AM168" s="26">
        <f>IF(ISNUMBER(VLOOKUP($B168,'kpler max capa'!$A$1:$Q$263,6,0)),VLOOKUP($B168,'kpler max capa'!$A$1:$Q$263,6,0),0)</f>
        <v>8.3832240000000002</v>
      </c>
      <c r="AN168" s="26">
        <f>IF(ISNUMBER(VLOOKUP($B168,'kpler max capa'!$A$1:$Q$263,7,0)),VLOOKUP($B168,'kpler max capa'!$A$1:$Q$263,7,0),0)</f>
        <v>8.8206319999999998</v>
      </c>
      <c r="AO168" s="26">
        <f>IF(ISNUMBER(VLOOKUP($B168,'kpler max capa'!$A$1:$Q$263,8,0)),VLOOKUP($B168,'kpler max capa'!$A$1:$Q$263,8,0),0)</f>
        <v>8.8206319999999998</v>
      </c>
      <c r="AP168" s="26">
        <f>IF(ISNUMBER(VLOOKUP($B168,'kpler max capa'!$A$1:$Q$263,8,0)),VLOOKUP($B168,'kpler max capa'!$A$1:$Q$263,9,0),0)</f>
        <v>8.8206319999999998</v>
      </c>
      <c r="AQ168" s="26">
        <f>IF(ISNUMBER(VLOOKUP($B168,'kpler max capa'!$A$1:$Q$263,8,0)),VLOOKUP($B168,'kpler max capa'!$A$1:$Q$263,10,0),0)</f>
        <v>8.8206319999999998</v>
      </c>
      <c r="AR168" s="26">
        <f>IF(ISNUMBER(VLOOKUP($B168,'kpler max capa'!$A$1:$Q$263,8,0)),VLOOKUP($B168,'kpler max capa'!$A$1:$Q$263,11,0),0)</f>
        <v>8.8206319999999998</v>
      </c>
      <c r="AS168" s="26">
        <f>IF(ISNUMBER(VLOOKUP($B168,'kpler max capa'!$A$1:$Q$263,9,0)),VLOOKUP($B168,'kpler max capa'!$A$1:$Q$263,12,0),0)</f>
        <v>8.8206319999999998</v>
      </c>
      <c r="AT168" s="26">
        <f>IF(ISNUMBER(VLOOKUP($B168,'kpler max capa'!$A$1:$Q$263,9,0)),VLOOKUP($B168,'kpler max capa'!$A$1:$Q$263,13,0),0)</f>
        <v>8.8206319999999998</v>
      </c>
      <c r="AU168" s="26">
        <f>IF(ISNUMBER(VLOOKUP($B168,'kpler max capa'!$A$1:$Q$263,9,0)),VLOOKUP($B168,'kpler max capa'!$A$1:$Q$263,14,0),0)</f>
        <v>8.8206319999999998</v>
      </c>
      <c r="AV168" s="26">
        <f>IF(ISNUMBER(VLOOKUP($B168,'kpler max capa'!$A$1:$Q$263,9,0)),VLOOKUP($B168,'kpler max capa'!$A$1:$Q$263,15,0),0)</f>
        <v>8.8206319999999998</v>
      </c>
      <c r="AW168" s="26">
        <f>IF(ISNUMBER(VLOOKUP($B168,'kpler max capa'!$A$1:$Q$263,9,0)),VLOOKUP($B168,'kpler max capa'!$A$1:$Q$263,16,0),0)</f>
        <v>8.8206319999999998</v>
      </c>
      <c r="AX168" s="26">
        <f>IF(ISNUMBER(VLOOKUP($B168,'kpler max capa'!$A$1:$Q$263,10,0)),VLOOKUP($B168,'kpler max capa'!$A$1:$Q$263,17,0),0)</f>
        <v>8.8206319999999998</v>
      </c>
      <c r="AY168" s="24">
        <f>IF(ISNUMBER(VLOOKUP($C168,'pp port max capa'!$A$1:$Q$500,2,0)),VLOOKUP($C168,'pp port max capa'!$A$1:$Q$500,2,0),0)</f>
        <v>18.485326295365592</v>
      </c>
      <c r="AZ168" s="24">
        <f>IF(ISNUMBER(VLOOKUP($C168,'pp port max capa'!$A$1:$Q$500,3,0)),VLOOKUP($C168,'pp port max capa'!$A$1:$Q$500,3,0),0)</f>
        <v>18.485326295365592</v>
      </c>
      <c r="BA168" s="24">
        <f>IF(ISNUMBER(VLOOKUP($C168,'pp port max capa'!$A$1:$Q$500,4,0)),VLOOKUP($C168,'pp port max capa'!$A$1:$Q$500,4,0),0)</f>
        <v>18.485326295365592</v>
      </c>
      <c r="BB168" s="24">
        <f>IF(ISNUMBER(VLOOKUP($C168,'pp port max capa'!$A$1:$Q$500,5,0)),VLOOKUP($C168,'pp port max capa'!$A$1:$Q$500,5,0),0)</f>
        <v>18.485326295365592</v>
      </c>
      <c r="BC168" s="24">
        <f>IF(ISNUMBER(VLOOKUP($C168,'pp port max capa'!$A$1:$Q$500,6,0)),VLOOKUP($C168,'pp port max capa'!$A$1:$Q$500,6,0),0)</f>
        <v>18.485326295365592</v>
      </c>
      <c r="BD168" s="24">
        <f>IF(ISNUMBER(VLOOKUP($C168,'pp port max capa'!$A$1:$Q$500,7,0)),VLOOKUP($C168,'pp port max capa'!$A$1:$Q$500,7,0),0)</f>
        <v>16.693663620405914</v>
      </c>
      <c r="BE168" s="24">
        <f>IF(ISNUMBER(VLOOKUP($C168,'pp port max capa'!$A$1:$Q$500,8,0)),VLOOKUP($C168,'pp port max capa'!$A$1:$Q$500,8,0),0)</f>
        <v>16.693663620405914</v>
      </c>
      <c r="BF168" s="24">
        <f>IF(ISNUMBER(VLOOKUP($C168,'pp port max capa'!$A$1:$Q$500,9,0)),VLOOKUP($C168,'pp port max capa'!$A$1:$Q$500,9,0),0)</f>
        <v>11.011327984276882</v>
      </c>
      <c r="BG168" s="24">
        <f>IF(ISNUMBER(VLOOKUP($C168,'pp port max capa'!$A$1:$Q$500,10,0)),VLOOKUP($C168,'pp port max capa'!$A$1:$Q$500,10,0),0)</f>
        <v>16.057637865280466</v>
      </c>
      <c r="BH168" s="24">
        <f>IF(ISNUMBER(VLOOKUP($C168,'pp port max capa'!$A$1:$Q$500,11,0)),VLOOKUP($C168,'pp port max capa'!$A$1:$Q$500,11,0),0)</f>
        <v>16.057637865280466</v>
      </c>
      <c r="BI168" s="24">
        <f>IF(ISNUMBER(VLOOKUP($C168,'pp port max capa'!$A$1:$Q$500,12,0)),VLOOKUP($C168,'pp port max capa'!$A$1:$Q$500,12,0),0)</f>
        <v>16.057637865280466</v>
      </c>
      <c r="BJ168" s="24">
        <f>IF(ISNUMBER(VLOOKUP($C168,'pp port max capa'!$A$1:$Q$500,13,0)),VLOOKUP($C168,'pp port max capa'!$A$1:$Q$500,13,0),0)</f>
        <v>16.057637865280466</v>
      </c>
      <c r="BK168" s="24">
        <f>IF(ISNUMBER(VLOOKUP($C168,'pp port max capa'!$A$1:$Q$500,14,0)),VLOOKUP($C168,'pp port max capa'!$A$1:$Q$500,14,0),0)</f>
        <v>16.057637865280466</v>
      </c>
      <c r="BL168" s="24">
        <f>IF(ISNUMBER(VLOOKUP($C168,'pp port max capa'!$A$1:$Q$500,15,0)),VLOOKUP($C168,'pp port max capa'!$A$1:$Q$500,15,0),0)</f>
        <v>12.47431251536111</v>
      </c>
      <c r="BM168" s="24">
        <f>IF(ISNUMBER(VLOOKUP($C168,'pp port max capa'!$A$1:$Q$500,16,0)),VLOOKUP($C168,'pp port max capa'!$A$1:$Q$500,16,0),0)</f>
        <v>10.682649840401432</v>
      </c>
      <c r="BN168" s="24">
        <f>IF(ISNUMBER(VLOOKUP($C168,'pp port max capa'!$A$1:$Q$500,17,0)),VLOOKUP($C168,'pp port max capa'!$A$1:$Q$500,17,0),0)</f>
        <v>10.682649840401432</v>
      </c>
      <c r="BO168" s="22">
        <f>IF(ISNUMBER(VLOOKUP($C168,'stpl port max capa'!$A$1:$Q$500,2,0)),VLOOKUP($C168,'stpl port max capa'!$A$1:$Q$500,2,0),0)</f>
        <v>0</v>
      </c>
      <c r="BP168" s="22">
        <f>IF(ISNUMBER(VLOOKUP($C168,'stpl port max capa'!$A$1:$Q$500,3,0)),VLOOKUP($C168,'stpl port max capa'!$A$1:$Q$500,3,0),0)</f>
        <v>0</v>
      </c>
      <c r="BQ168" s="22">
        <f>IF(ISNUMBER(VLOOKUP($C168,'stpl port max capa'!$A$1:$Q$500,4,0)),VLOOKUP($C168,'stpl port max capa'!$A$1:$Q$500,4,0),0)</f>
        <v>0</v>
      </c>
      <c r="BR168" s="22">
        <f>IF(ISNUMBER(VLOOKUP($C168,'stpl port max capa'!$A$1:$Q$500,5,0)),VLOOKUP($C168,'stpl port max capa'!$A$1:$Q$500,5,0),0)</f>
        <v>0</v>
      </c>
      <c r="BS168" s="22">
        <f>IF(ISNUMBER(VLOOKUP($C168,'stpl port max capa'!$A$1:$Q$500,6,0)),VLOOKUP($C168,'stpl port max capa'!$A$1:$Q$500,6,0),0)</f>
        <v>0</v>
      </c>
      <c r="BT168" s="22">
        <f>IF(ISNUMBER(VLOOKUP($C168,'stpl port max capa'!$A$1:$Q$500,7,0)),VLOOKUP($C168,'stpl port max capa'!$A$1:$Q$500,7,0),0)</f>
        <v>0</v>
      </c>
      <c r="BU168" s="22">
        <f>IF(ISNUMBER(VLOOKUP($C168,'stpl port max capa'!$A$1:$Q$500,8,0)),VLOOKUP($C168,'stpl port max capa'!$A$1:$Q$500,8,0),0)</f>
        <v>0</v>
      </c>
      <c r="BV168" s="22">
        <f>IF(ISNUMBER(VLOOKUP($C168,'stpl port max capa'!$A$1:$Q$500,9,0)),VLOOKUP($C168,'stpl port max capa'!$A$1:$Q$500,9,0),0)</f>
        <v>0</v>
      </c>
      <c r="BW168" s="22">
        <f>IF(ISNUMBER(VLOOKUP($C168,'stpl port max capa'!$A$1:$Q$500,10,0)),VLOOKUP($C168,'stpl port max capa'!$A$1:$Q$500,10,0),0)</f>
        <v>0</v>
      </c>
      <c r="BX168" s="22">
        <f>IF(ISNUMBER(VLOOKUP($C168,'stpl port max capa'!$A$1:$Q$500,11,0)),VLOOKUP($C168,'stpl port max capa'!$A$1:$Q$500,11,0),0)</f>
        <v>0</v>
      </c>
      <c r="BY168" s="22">
        <f>IF(ISNUMBER(VLOOKUP($C168,'stpl port max capa'!$A$1:$Q$500,12,0)),VLOOKUP($C168,'stpl port max capa'!$A$1:$Q$500,12,0),0)</f>
        <v>0</v>
      </c>
      <c r="BZ168" s="22">
        <f>IF(ISNUMBER(VLOOKUP($C168,'stpl port max capa'!$A$1:$Q$500,13,0)),VLOOKUP($C168,'stpl port max capa'!$A$1:$Q$500,13,0),0)</f>
        <v>0</v>
      </c>
      <c r="CA168" s="22">
        <f>IF(ISNUMBER(VLOOKUP($C168,'stpl port max capa'!$A$1:$Q$500,14,0)),VLOOKUP($C168,'stpl port max capa'!$A$1:$Q$500,14,0),0)</f>
        <v>0</v>
      </c>
      <c r="CB168" s="22">
        <f>IF(ISNUMBER(VLOOKUP($C168,'stpl port max capa'!$A$1:$Q$500,15,0)),VLOOKUP($C168,'stpl port max capa'!$A$1:$Q$500,15,0),0)</f>
        <v>0</v>
      </c>
      <c r="CC168" s="22">
        <f>IF(ISNUMBER(VLOOKUP($C168,'stpl port max capa'!$A$1:$Q$500,16,0)),VLOOKUP($C168,'stpl port max capa'!$A$1:$Q$500,16,0),0)</f>
        <v>0</v>
      </c>
      <c r="CD168" s="22">
        <f>IF(ISNUMBER(VLOOKUP($C168,'stpl port max capa'!$A$1:$Q$500,17,0)),VLOOKUP($C168,'stpl port max capa'!$A$1:$Q$500,17,0),0)</f>
        <v>0</v>
      </c>
    </row>
    <row r="169" spans="1:82" customFormat="1">
      <c r="A169">
        <v>170</v>
      </c>
      <c r="B169" t="s">
        <v>505</v>
      </c>
      <c r="C169" t="s">
        <v>506</v>
      </c>
      <c r="D169" s="15"/>
      <c r="E169" s="15">
        <f t="shared" si="38"/>
        <v>0</v>
      </c>
      <c r="F169" s="16" t="s">
        <v>2990</v>
      </c>
      <c r="G169" t="s">
        <v>972</v>
      </c>
      <c r="H169" t="s">
        <v>975</v>
      </c>
      <c r="I169" t="e">
        <v>#N/A</v>
      </c>
      <c r="J169" t="s">
        <v>507</v>
      </c>
      <c r="K169" s="1">
        <v>23.348140574440102</v>
      </c>
      <c r="L169" s="1">
        <v>116.732776424496</v>
      </c>
      <c r="M169" s="1" t="str">
        <f>VLOOKUP($F169,'[1]capi for highway network'!$D$1:$L$36,3,0)</f>
        <v>capi Guangdong</v>
      </c>
      <c r="N169" s="1">
        <f>VLOOKUP($F169,'[1]capi for highway network'!$D$1:$L$36,7,0)</f>
        <v>23.129110000000001</v>
      </c>
      <c r="O169" s="1">
        <f>VLOOKUP($F169,'[1]capi for highway network'!$D$1:$L$36,8,0)</f>
        <v>113.264385</v>
      </c>
      <c r="P169" s="13">
        <f t="shared" si="39"/>
        <v>4.4552000000000001E-2</v>
      </c>
      <c r="Q169" s="13">
        <f t="shared" si="40"/>
        <v>4.4552000000000001E-2</v>
      </c>
      <c r="R169" s="13">
        <f t="shared" si="41"/>
        <v>4.4552000000000001E-2</v>
      </c>
      <c r="S169" s="13">
        <f t="shared" si="42"/>
        <v>0.31742399999999998</v>
      </c>
      <c r="T169" s="13">
        <f t="shared" si="43"/>
        <v>0.31742399999999998</v>
      </c>
      <c r="U169" s="13">
        <f t="shared" si="44"/>
        <v>0.31742399999999998</v>
      </c>
      <c r="V169" s="13">
        <f t="shared" si="45"/>
        <v>0.31742399999999998</v>
      </c>
      <c r="W169" s="13">
        <f t="shared" si="46"/>
        <v>0.31742399999999998</v>
      </c>
      <c r="X169" s="13">
        <f t="shared" si="47"/>
        <v>0.31742399999999998</v>
      </c>
      <c r="Y169" s="13">
        <f t="shared" si="48"/>
        <v>0.31742399999999998</v>
      </c>
      <c r="Z169" s="13">
        <f t="shared" si="49"/>
        <v>0.31742399999999998</v>
      </c>
      <c r="AA169" s="13">
        <f t="shared" si="50"/>
        <v>0.31742399999999998</v>
      </c>
      <c r="AB169" s="13">
        <f t="shared" si="51"/>
        <v>0.31742399999999998</v>
      </c>
      <c r="AC169" s="13">
        <f t="shared" si="52"/>
        <v>0.31742399999999998</v>
      </c>
      <c r="AD169" s="13">
        <f t="shared" si="53"/>
        <v>0.31742399999999998</v>
      </c>
      <c r="AE169" s="13">
        <f t="shared" si="54"/>
        <v>0.31742399999999998</v>
      </c>
      <c r="AF169">
        <f t="shared" si="37"/>
        <v>1</v>
      </c>
      <c r="AG169" t="s">
        <v>2937</v>
      </c>
      <c r="AI169" s="26">
        <f>IF(ISNUMBER(VLOOKUP($B169,'kpler max capa'!$A$1:$Q$263,2,0)),VLOOKUP($B169,'kpler max capa'!$A$1:$Q$263,2,0),0)</f>
        <v>4.4552000000000001E-2</v>
      </c>
      <c r="AJ169" s="26">
        <f>IF(ISNUMBER(VLOOKUP($B169,'kpler max capa'!$A$1:$Q$263,3,0)),VLOOKUP($B169,'kpler max capa'!$A$1:$Q$263,3,0),0)</f>
        <v>4.4552000000000001E-2</v>
      </c>
      <c r="AK169" s="26">
        <f>IF(ISNUMBER(VLOOKUP($B169,'kpler max capa'!$A$1:$Q$263,4,0)),VLOOKUP($B169,'kpler max capa'!$A$1:$Q$263,4,0),0)</f>
        <v>4.4552000000000001E-2</v>
      </c>
      <c r="AL169" s="26">
        <f>IF(ISNUMBER(VLOOKUP($B169,'kpler max capa'!$A$1:$Q$263,5,0)),VLOOKUP($B169,'kpler max capa'!$A$1:$Q$263,5,0),0)</f>
        <v>0.31742399999999998</v>
      </c>
      <c r="AM169" s="26">
        <f>IF(ISNUMBER(VLOOKUP($B169,'kpler max capa'!$A$1:$Q$263,6,0)),VLOOKUP($B169,'kpler max capa'!$A$1:$Q$263,6,0),0)</f>
        <v>0.31742399999999998</v>
      </c>
      <c r="AN169" s="26">
        <f>IF(ISNUMBER(VLOOKUP($B169,'kpler max capa'!$A$1:$Q$263,7,0)),VLOOKUP($B169,'kpler max capa'!$A$1:$Q$263,7,0),0)</f>
        <v>0.31742399999999998</v>
      </c>
      <c r="AO169" s="26">
        <f>IF(ISNUMBER(VLOOKUP($B169,'kpler max capa'!$A$1:$Q$263,8,0)),VLOOKUP($B169,'kpler max capa'!$A$1:$Q$263,8,0),0)</f>
        <v>0.31742399999999998</v>
      </c>
      <c r="AP169" s="26">
        <f>IF(ISNUMBER(VLOOKUP($B169,'kpler max capa'!$A$1:$Q$263,8,0)),VLOOKUP($B169,'kpler max capa'!$A$1:$Q$263,9,0),0)</f>
        <v>0.31742399999999998</v>
      </c>
      <c r="AQ169" s="26">
        <f>IF(ISNUMBER(VLOOKUP($B169,'kpler max capa'!$A$1:$Q$263,8,0)),VLOOKUP($B169,'kpler max capa'!$A$1:$Q$263,10,0),0)</f>
        <v>0.31742399999999998</v>
      </c>
      <c r="AR169" s="26">
        <f>IF(ISNUMBER(VLOOKUP($B169,'kpler max capa'!$A$1:$Q$263,8,0)),VLOOKUP($B169,'kpler max capa'!$A$1:$Q$263,11,0),0)</f>
        <v>0.31742399999999998</v>
      </c>
      <c r="AS169" s="26">
        <f>IF(ISNUMBER(VLOOKUP($B169,'kpler max capa'!$A$1:$Q$263,9,0)),VLOOKUP($B169,'kpler max capa'!$A$1:$Q$263,12,0),0)</f>
        <v>0.31742399999999998</v>
      </c>
      <c r="AT169" s="26">
        <f>IF(ISNUMBER(VLOOKUP($B169,'kpler max capa'!$A$1:$Q$263,9,0)),VLOOKUP($B169,'kpler max capa'!$A$1:$Q$263,13,0),0)</f>
        <v>0.31742399999999998</v>
      </c>
      <c r="AU169" s="26">
        <f>IF(ISNUMBER(VLOOKUP($B169,'kpler max capa'!$A$1:$Q$263,9,0)),VLOOKUP($B169,'kpler max capa'!$A$1:$Q$263,14,0),0)</f>
        <v>0.31742399999999998</v>
      </c>
      <c r="AV169" s="26">
        <f>IF(ISNUMBER(VLOOKUP($B169,'kpler max capa'!$A$1:$Q$263,9,0)),VLOOKUP($B169,'kpler max capa'!$A$1:$Q$263,15,0),0)</f>
        <v>0.31742399999999998</v>
      </c>
      <c r="AW169" s="26">
        <f>IF(ISNUMBER(VLOOKUP($B169,'kpler max capa'!$A$1:$Q$263,9,0)),VLOOKUP($B169,'kpler max capa'!$A$1:$Q$263,16,0),0)</f>
        <v>0.31742399999999998</v>
      </c>
      <c r="AX169" s="26">
        <f>IF(ISNUMBER(VLOOKUP($B169,'kpler max capa'!$A$1:$Q$263,10,0)),VLOOKUP($B169,'kpler max capa'!$A$1:$Q$263,17,0),0)</f>
        <v>0.31742399999999998</v>
      </c>
      <c r="AY169" s="24">
        <f>IF(ISNUMBER(VLOOKUP($C169,'pp port max capa'!$A$1:$Q$500,2,0)),VLOOKUP($C169,'pp port max capa'!$A$1:$Q$500,2,0),0)</f>
        <v>0</v>
      </c>
      <c r="AZ169" s="24">
        <f>IF(ISNUMBER(VLOOKUP($C169,'pp port max capa'!$A$1:$Q$500,3,0)),VLOOKUP($C169,'pp port max capa'!$A$1:$Q$500,3,0),0)</f>
        <v>0</v>
      </c>
      <c r="BA169" s="24">
        <f>IF(ISNUMBER(VLOOKUP($C169,'pp port max capa'!$A$1:$Q$500,4,0)),VLOOKUP($C169,'pp port max capa'!$A$1:$Q$500,4,0),0)</f>
        <v>0</v>
      </c>
      <c r="BB169" s="24">
        <f>IF(ISNUMBER(VLOOKUP($C169,'pp port max capa'!$A$1:$Q$500,5,0)),VLOOKUP($C169,'pp port max capa'!$A$1:$Q$500,5,0),0)</f>
        <v>0</v>
      </c>
      <c r="BC169" s="24">
        <f>IF(ISNUMBER(VLOOKUP($C169,'pp port max capa'!$A$1:$Q$500,6,0)),VLOOKUP($C169,'pp port max capa'!$A$1:$Q$500,6,0),0)</f>
        <v>0</v>
      </c>
      <c r="BD169" s="24">
        <f>IF(ISNUMBER(VLOOKUP($C169,'pp port max capa'!$A$1:$Q$500,7,0)),VLOOKUP($C169,'pp port max capa'!$A$1:$Q$500,7,0),0)</f>
        <v>0</v>
      </c>
      <c r="BE169" s="24">
        <f>IF(ISNUMBER(VLOOKUP($C169,'pp port max capa'!$A$1:$Q$500,8,0)),VLOOKUP($C169,'pp port max capa'!$A$1:$Q$500,8,0),0)</f>
        <v>0</v>
      </c>
      <c r="BF169" s="24">
        <f>IF(ISNUMBER(VLOOKUP($C169,'pp port max capa'!$A$1:$Q$500,9,0)),VLOOKUP($C169,'pp port max capa'!$A$1:$Q$500,9,0),0)</f>
        <v>0</v>
      </c>
      <c r="BG169" s="24">
        <f>IF(ISNUMBER(VLOOKUP($C169,'pp port max capa'!$A$1:$Q$500,10,0)),VLOOKUP($C169,'pp port max capa'!$A$1:$Q$500,10,0),0)</f>
        <v>0</v>
      </c>
      <c r="BH169" s="24">
        <f>IF(ISNUMBER(VLOOKUP($C169,'pp port max capa'!$A$1:$Q$500,11,0)),VLOOKUP($C169,'pp port max capa'!$A$1:$Q$500,11,0),0)</f>
        <v>0</v>
      </c>
      <c r="BI169" s="24">
        <f>IF(ISNUMBER(VLOOKUP($C169,'pp port max capa'!$A$1:$Q$500,12,0)),VLOOKUP($C169,'pp port max capa'!$A$1:$Q$500,12,0),0)</f>
        <v>0</v>
      </c>
      <c r="BJ169" s="24">
        <f>IF(ISNUMBER(VLOOKUP($C169,'pp port max capa'!$A$1:$Q$500,13,0)),VLOOKUP($C169,'pp port max capa'!$A$1:$Q$500,13,0),0)</f>
        <v>0</v>
      </c>
      <c r="BK169" s="24">
        <f>IF(ISNUMBER(VLOOKUP($C169,'pp port max capa'!$A$1:$Q$500,14,0)),VLOOKUP($C169,'pp port max capa'!$A$1:$Q$500,14,0),0)</f>
        <v>0</v>
      </c>
      <c r="BL169" s="24">
        <f>IF(ISNUMBER(VLOOKUP($C169,'pp port max capa'!$A$1:$Q$500,15,0)),VLOOKUP($C169,'pp port max capa'!$A$1:$Q$500,15,0),0)</f>
        <v>0</v>
      </c>
      <c r="BM169" s="24">
        <f>IF(ISNUMBER(VLOOKUP($C169,'pp port max capa'!$A$1:$Q$500,16,0)),VLOOKUP($C169,'pp port max capa'!$A$1:$Q$500,16,0),0)</f>
        <v>0</v>
      </c>
      <c r="BN169" s="24">
        <f>IF(ISNUMBER(VLOOKUP($C169,'pp port max capa'!$A$1:$Q$500,17,0)),VLOOKUP($C169,'pp port max capa'!$A$1:$Q$500,17,0),0)</f>
        <v>0</v>
      </c>
      <c r="BO169" s="22">
        <f>IF(ISNUMBER(VLOOKUP($C169,'stpl port max capa'!$A$1:$Q$500,2,0)),VLOOKUP($C169,'stpl port max capa'!$A$1:$Q$500,2,0),0)</f>
        <v>0</v>
      </c>
      <c r="BP169" s="22">
        <f>IF(ISNUMBER(VLOOKUP($C169,'stpl port max capa'!$A$1:$Q$500,3,0)),VLOOKUP($C169,'stpl port max capa'!$A$1:$Q$500,3,0),0)</f>
        <v>0</v>
      </c>
      <c r="BQ169" s="22">
        <f>IF(ISNUMBER(VLOOKUP($C169,'stpl port max capa'!$A$1:$Q$500,4,0)),VLOOKUP($C169,'stpl port max capa'!$A$1:$Q$500,4,0),0)</f>
        <v>0</v>
      </c>
      <c r="BR169" s="22">
        <f>IF(ISNUMBER(VLOOKUP($C169,'stpl port max capa'!$A$1:$Q$500,5,0)),VLOOKUP($C169,'stpl port max capa'!$A$1:$Q$500,5,0),0)</f>
        <v>0</v>
      </c>
      <c r="BS169" s="22">
        <f>IF(ISNUMBER(VLOOKUP($C169,'stpl port max capa'!$A$1:$Q$500,6,0)),VLOOKUP($C169,'stpl port max capa'!$A$1:$Q$500,6,0),0)</f>
        <v>0</v>
      </c>
      <c r="BT169" s="22">
        <f>IF(ISNUMBER(VLOOKUP($C169,'stpl port max capa'!$A$1:$Q$500,7,0)),VLOOKUP($C169,'stpl port max capa'!$A$1:$Q$500,7,0),0)</f>
        <v>0</v>
      </c>
      <c r="BU169" s="22">
        <f>IF(ISNUMBER(VLOOKUP($C169,'stpl port max capa'!$A$1:$Q$500,8,0)),VLOOKUP($C169,'stpl port max capa'!$A$1:$Q$500,8,0),0)</f>
        <v>0</v>
      </c>
      <c r="BV169" s="22">
        <f>IF(ISNUMBER(VLOOKUP($C169,'stpl port max capa'!$A$1:$Q$500,9,0)),VLOOKUP($C169,'stpl port max capa'!$A$1:$Q$500,9,0),0)</f>
        <v>0</v>
      </c>
      <c r="BW169" s="22">
        <f>IF(ISNUMBER(VLOOKUP($C169,'stpl port max capa'!$A$1:$Q$500,10,0)),VLOOKUP($C169,'stpl port max capa'!$A$1:$Q$500,10,0),0)</f>
        <v>0</v>
      </c>
      <c r="BX169" s="22">
        <f>IF(ISNUMBER(VLOOKUP($C169,'stpl port max capa'!$A$1:$Q$500,11,0)),VLOOKUP($C169,'stpl port max capa'!$A$1:$Q$500,11,0),0)</f>
        <v>0</v>
      </c>
      <c r="BY169" s="22">
        <f>IF(ISNUMBER(VLOOKUP($C169,'stpl port max capa'!$A$1:$Q$500,12,0)),VLOOKUP($C169,'stpl port max capa'!$A$1:$Q$500,12,0),0)</f>
        <v>0</v>
      </c>
      <c r="BZ169" s="22">
        <f>IF(ISNUMBER(VLOOKUP($C169,'stpl port max capa'!$A$1:$Q$500,13,0)),VLOOKUP($C169,'stpl port max capa'!$A$1:$Q$500,13,0),0)</f>
        <v>0</v>
      </c>
      <c r="CA169" s="22">
        <f>IF(ISNUMBER(VLOOKUP($C169,'stpl port max capa'!$A$1:$Q$500,14,0)),VLOOKUP($C169,'stpl port max capa'!$A$1:$Q$500,14,0),0)</f>
        <v>0</v>
      </c>
      <c r="CB169" s="22">
        <f>IF(ISNUMBER(VLOOKUP($C169,'stpl port max capa'!$A$1:$Q$500,15,0)),VLOOKUP($C169,'stpl port max capa'!$A$1:$Q$500,15,0),0)</f>
        <v>0</v>
      </c>
      <c r="CC169" s="22">
        <f>IF(ISNUMBER(VLOOKUP($C169,'stpl port max capa'!$A$1:$Q$500,16,0)),VLOOKUP($C169,'stpl port max capa'!$A$1:$Q$500,16,0),0)</f>
        <v>0</v>
      </c>
      <c r="CD169" s="22">
        <f>IF(ISNUMBER(VLOOKUP($C169,'stpl port max capa'!$A$1:$Q$500,17,0)),VLOOKUP($C169,'stpl port max capa'!$A$1:$Q$500,17,0),0)</f>
        <v>0</v>
      </c>
    </row>
    <row r="170" spans="1:82" customFormat="1">
      <c r="A170">
        <v>171</v>
      </c>
      <c r="B170" t="s">
        <v>508</v>
      </c>
      <c r="C170" t="s">
        <v>509</v>
      </c>
      <c r="D170" s="15" t="s">
        <v>1271</v>
      </c>
      <c r="E170" s="15">
        <f t="shared" si="38"/>
        <v>1</v>
      </c>
      <c r="F170" s="16" t="s">
        <v>2972</v>
      </c>
      <c r="G170" t="s">
        <v>972</v>
      </c>
      <c r="H170" t="s">
        <v>975</v>
      </c>
      <c r="I170" t="s">
        <v>2943</v>
      </c>
      <c r="J170" t="s">
        <v>510</v>
      </c>
      <c r="K170" s="1">
        <v>22.747667774298101</v>
      </c>
      <c r="L170" s="1">
        <v>115.04610390312099</v>
      </c>
      <c r="M170" s="1" t="str">
        <f>VLOOKUP($F170,'[1]capi for highway network'!$D$1:$L$36,3,0)</f>
        <v>capi Guangdong</v>
      </c>
      <c r="N170" s="1">
        <f>VLOOKUP($F170,'[1]capi for highway network'!$D$1:$L$36,7,0)</f>
        <v>23.129110000000001</v>
      </c>
      <c r="O170" s="1">
        <f>VLOOKUP($F170,'[1]capi for highway network'!$D$1:$L$36,8,0)</f>
        <v>113.264385</v>
      </c>
      <c r="P170" s="13">
        <f t="shared" si="39"/>
        <v>4.5438520000000002</v>
      </c>
      <c r="Q170" s="13">
        <f t="shared" si="40"/>
        <v>8.1517313462365575</v>
      </c>
      <c r="R170" s="13">
        <f t="shared" si="41"/>
        <v>8.1517313462365575</v>
      </c>
      <c r="S170" s="13">
        <f t="shared" si="42"/>
        <v>8.1517313462365575</v>
      </c>
      <c r="T170" s="13">
        <f t="shared" si="43"/>
        <v>8.1517313462365575</v>
      </c>
      <c r="U170" s="13">
        <f t="shared" si="44"/>
        <v>8.1517313462365575</v>
      </c>
      <c r="V170" s="13">
        <f t="shared" si="45"/>
        <v>8.1517313462365575</v>
      </c>
      <c r="W170" s="13">
        <f t="shared" si="46"/>
        <v>8.1517313462365575</v>
      </c>
      <c r="X170" s="13">
        <f t="shared" si="47"/>
        <v>8.1517313462365575</v>
      </c>
      <c r="Y170" s="13">
        <f t="shared" si="48"/>
        <v>8.1517313462365575</v>
      </c>
      <c r="Z170" s="13">
        <f t="shared" si="49"/>
        <v>8.1517313462365575</v>
      </c>
      <c r="AA170" s="13">
        <f t="shared" si="50"/>
        <v>8.1517313462365575</v>
      </c>
      <c r="AB170" s="13">
        <f t="shared" si="51"/>
        <v>8.1517313462365575</v>
      </c>
      <c r="AC170" s="13">
        <f t="shared" si="52"/>
        <v>8.1517313462365575</v>
      </c>
      <c r="AD170" s="13">
        <f t="shared" si="53"/>
        <v>8.1517313462365575</v>
      </c>
      <c r="AE170" s="13">
        <f t="shared" si="54"/>
        <v>8.1517313462365575</v>
      </c>
      <c r="AF170">
        <f t="shared" si="37"/>
        <v>1</v>
      </c>
      <c r="AI170" s="26">
        <f>IF(ISNUMBER(VLOOKUP($B170,'kpler max capa'!$A$1:$Q$263,2,0)),VLOOKUP($B170,'kpler max capa'!$A$1:$Q$263,2,0),0)</f>
        <v>4.5438520000000002</v>
      </c>
      <c r="AJ170" s="26">
        <f>IF(ISNUMBER(VLOOKUP($B170,'kpler max capa'!$A$1:$Q$263,3,0)),VLOOKUP($B170,'kpler max capa'!$A$1:$Q$263,3,0),0)</f>
        <v>4.5438520000000002</v>
      </c>
      <c r="AK170" s="26">
        <f>IF(ISNUMBER(VLOOKUP($B170,'kpler max capa'!$A$1:$Q$263,4,0)),VLOOKUP($B170,'kpler max capa'!$A$1:$Q$263,4,0),0)</f>
        <v>4.5438520000000002</v>
      </c>
      <c r="AL170" s="26">
        <f>IF(ISNUMBER(VLOOKUP($B170,'kpler max capa'!$A$1:$Q$263,5,0)),VLOOKUP($B170,'kpler max capa'!$A$1:$Q$263,5,0),0)</f>
        <v>4.5438520000000002</v>
      </c>
      <c r="AM170" s="26">
        <f>IF(ISNUMBER(VLOOKUP($B170,'kpler max capa'!$A$1:$Q$263,6,0)),VLOOKUP($B170,'kpler max capa'!$A$1:$Q$263,6,0),0)</f>
        <v>4.7023799999999998</v>
      </c>
      <c r="AN170" s="26">
        <f>IF(ISNUMBER(VLOOKUP($B170,'kpler max capa'!$A$1:$Q$263,7,0)),VLOOKUP($B170,'kpler max capa'!$A$1:$Q$263,7,0),0)</f>
        <v>5.2417720000000001</v>
      </c>
      <c r="AO170" s="26">
        <f>IF(ISNUMBER(VLOOKUP($B170,'kpler max capa'!$A$1:$Q$263,8,0)),VLOOKUP($B170,'kpler max capa'!$A$1:$Q$263,8,0),0)</f>
        <v>5.2417720000000001</v>
      </c>
      <c r="AP170" s="26">
        <f>IF(ISNUMBER(VLOOKUP($B170,'kpler max capa'!$A$1:$Q$263,8,0)),VLOOKUP($B170,'kpler max capa'!$A$1:$Q$263,9,0),0)</f>
        <v>5.2417720000000001</v>
      </c>
      <c r="AQ170" s="26">
        <f>IF(ISNUMBER(VLOOKUP($B170,'kpler max capa'!$A$1:$Q$263,8,0)),VLOOKUP($B170,'kpler max capa'!$A$1:$Q$263,10,0),0)</f>
        <v>5.2417720000000001</v>
      </c>
      <c r="AR170" s="26">
        <f>IF(ISNUMBER(VLOOKUP($B170,'kpler max capa'!$A$1:$Q$263,8,0)),VLOOKUP($B170,'kpler max capa'!$A$1:$Q$263,11,0),0)</f>
        <v>5.2417720000000001</v>
      </c>
      <c r="AS170" s="26">
        <f>IF(ISNUMBER(VLOOKUP($B170,'kpler max capa'!$A$1:$Q$263,9,0)),VLOOKUP($B170,'kpler max capa'!$A$1:$Q$263,12,0),0)</f>
        <v>5.2417720000000001</v>
      </c>
      <c r="AT170" s="26">
        <f>IF(ISNUMBER(VLOOKUP($B170,'kpler max capa'!$A$1:$Q$263,9,0)),VLOOKUP($B170,'kpler max capa'!$A$1:$Q$263,13,0),0)</f>
        <v>5.2417720000000001</v>
      </c>
      <c r="AU170" s="26">
        <f>IF(ISNUMBER(VLOOKUP($B170,'kpler max capa'!$A$1:$Q$263,9,0)),VLOOKUP($B170,'kpler max capa'!$A$1:$Q$263,14,0),0)</f>
        <v>5.2417720000000001</v>
      </c>
      <c r="AV170" s="26">
        <f>IF(ISNUMBER(VLOOKUP($B170,'kpler max capa'!$A$1:$Q$263,9,0)),VLOOKUP($B170,'kpler max capa'!$A$1:$Q$263,15,0),0)</f>
        <v>5.2417720000000001</v>
      </c>
      <c r="AW170" s="26">
        <f>IF(ISNUMBER(VLOOKUP($B170,'kpler max capa'!$A$1:$Q$263,9,0)),VLOOKUP($B170,'kpler max capa'!$A$1:$Q$263,16,0),0)</f>
        <v>5.2417720000000001</v>
      </c>
      <c r="AX170" s="26">
        <f>IF(ISNUMBER(VLOOKUP($B170,'kpler max capa'!$A$1:$Q$263,10,0)),VLOOKUP($B170,'kpler max capa'!$A$1:$Q$263,17,0),0)</f>
        <v>5.2417720000000001</v>
      </c>
      <c r="AY170" s="24">
        <f>IF(ISNUMBER(VLOOKUP($C170,'pp port max capa'!$A$1:$Q$500,2,0)),VLOOKUP($C170,'pp port max capa'!$A$1:$Q$500,2,0),0)</f>
        <v>0</v>
      </c>
      <c r="AZ170" s="24">
        <f>IF(ISNUMBER(VLOOKUP($C170,'pp port max capa'!$A$1:$Q$500,3,0)),VLOOKUP($C170,'pp port max capa'!$A$1:$Q$500,3,0),0)</f>
        <v>8.1517313462365575</v>
      </c>
      <c r="BA170" s="24">
        <f>IF(ISNUMBER(VLOOKUP($C170,'pp port max capa'!$A$1:$Q$500,4,0)),VLOOKUP($C170,'pp port max capa'!$A$1:$Q$500,4,0),0)</f>
        <v>8.1517313462365575</v>
      </c>
      <c r="BB170" s="24">
        <f>IF(ISNUMBER(VLOOKUP($C170,'pp port max capa'!$A$1:$Q$500,5,0)),VLOOKUP($C170,'pp port max capa'!$A$1:$Q$500,5,0),0)</f>
        <v>8.1517313462365575</v>
      </c>
      <c r="BC170" s="24">
        <f>IF(ISNUMBER(VLOOKUP($C170,'pp port max capa'!$A$1:$Q$500,6,0)),VLOOKUP($C170,'pp port max capa'!$A$1:$Q$500,6,0),0)</f>
        <v>8.1517313462365575</v>
      </c>
      <c r="BD170" s="24">
        <f>IF(ISNUMBER(VLOOKUP($C170,'pp port max capa'!$A$1:$Q$500,7,0)),VLOOKUP($C170,'pp port max capa'!$A$1:$Q$500,7,0),0)</f>
        <v>8.1517313462365575</v>
      </c>
      <c r="BE170" s="24">
        <f>IF(ISNUMBER(VLOOKUP($C170,'pp port max capa'!$A$1:$Q$500,8,0)),VLOOKUP($C170,'pp port max capa'!$A$1:$Q$500,8,0),0)</f>
        <v>8.1517313462365575</v>
      </c>
      <c r="BF170" s="24">
        <f>IF(ISNUMBER(VLOOKUP($C170,'pp port max capa'!$A$1:$Q$500,9,0)),VLOOKUP($C170,'pp port max capa'!$A$1:$Q$500,9,0),0)</f>
        <v>8.1517313462365575</v>
      </c>
      <c r="BG170" s="24">
        <f>IF(ISNUMBER(VLOOKUP($C170,'pp port max capa'!$A$1:$Q$500,10,0)),VLOOKUP($C170,'pp port max capa'!$A$1:$Q$500,10,0),0)</f>
        <v>8.1517313462365575</v>
      </c>
      <c r="BH170" s="24">
        <f>IF(ISNUMBER(VLOOKUP($C170,'pp port max capa'!$A$1:$Q$500,11,0)),VLOOKUP($C170,'pp port max capa'!$A$1:$Q$500,11,0),0)</f>
        <v>8.1517313462365575</v>
      </c>
      <c r="BI170" s="24">
        <f>IF(ISNUMBER(VLOOKUP($C170,'pp port max capa'!$A$1:$Q$500,12,0)),VLOOKUP($C170,'pp port max capa'!$A$1:$Q$500,12,0),0)</f>
        <v>8.1517313462365575</v>
      </c>
      <c r="BJ170" s="24">
        <f>IF(ISNUMBER(VLOOKUP($C170,'pp port max capa'!$A$1:$Q$500,13,0)),VLOOKUP($C170,'pp port max capa'!$A$1:$Q$500,13,0),0)</f>
        <v>8.1517313462365575</v>
      </c>
      <c r="BK170" s="24">
        <f>IF(ISNUMBER(VLOOKUP($C170,'pp port max capa'!$A$1:$Q$500,14,0)),VLOOKUP($C170,'pp port max capa'!$A$1:$Q$500,14,0),0)</f>
        <v>8.1517313462365575</v>
      </c>
      <c r="BL170" s="24">
        <f>IF(ISNUMBER(VLOOKUP($C170,'pp port max capa'!$A$1:$Q$500,15,0)),VLOOKUP($C170,'pp port max capa'!$A$1:$Q$500,15,0),0)</f>
        <v>8.1517313462365575</v>
      </c>
      <c r="BM170" s="24">
        <f>IF(ISNUMBER(VLOOKUP($C170,'pp port max capa'!$A$1:$Q$500,16,0)),VLOOKUP($C170,'pp port max capa'!$A$1:$Q$500,16,0),0)</f>
        <v>8.1517313462365575</v>
      </c>
      <c r="BN170" s="24">
        <f>IF(ISNUMBER(VLOOKUP($C170,'pp port max capa'!$A$1:$Q$500,17,0)),VLOOKUP($C170,'pp port max capa'!$A$1:$Q$500,17,0),0)</f>
        <v>8.1517313462365575</v>
      </c>
      <c r="BO170" s="22">
        <f>IF(ISNUMBER(VLOOKUP($C170,'stpl port max capa'!$A$1:$Q$500,2,0)),VLOOKUP($C170,'stpl port max capa'!$A$1:$Q$500,2,0),0)</f>
        <v>0</v>
      </c>
      <c r="BP170" s="22">
        <f>IF(ISNUMBER(VLOOKUP($C170,'stpl port max capa'!$A$1:$Q$500,3,0)),VLOOKUP($C170,'stpl port max capa'!$A$1:$Q$500,3,0),0)</f>
        <v>0</v>
      </c>
      <c r="BQ170" s="22">
        <f>IF(ISNUMBER(VLOOKUP($C170,'stpl port max capa'!$A$1:$Q$500,4,0)),VLOOKUP($C170,'stpl port max capa'!$A$1:$Q$500,4,0),0)</f>
        <v>0</v>
      </c>
      <c r="BR170" s="22">
        <f>IF(ISNUMBER(VLOOKUP($C170,'stpl port max capa'!$A$1:$Q$500,5,0)),VLOOKUP($C170,'stpl port max capa'!$A$1:$Q$500,5,0),0)</f>
        <v>0</v>
      </c>
      <c r="BS170" s="22">
        <f>IF(ISNUMBER(VLOOKUP($C170,'stpl port max capa'!$A$1:$Q$500,6,0)),VLOOKUP($C170,'stpl port max capa'!$A$1:$Q$500,6,0),0)</f>
        <v>0</v>
      </c>
      <c r="BT170" s="22">
        <f>IF(ISNUMBER(VLOOKUP($C170,'stpl port max capa'!$A$1:$Q$500,7,0)),VLOOKUP($C170,'stpl port max capa'!$A$1:$Q$500,7,0),0)</f>
        <v>0</v>
      </c>
      <c r="BU170" s="22">
        <f>IF(ISNUMBER(VLOOKUP($C170,'stpl port max capa'!$A$1:$Q$500,8,0)),VLOOKUP($C170,'stpl port max capa'!$A$1:$Q$500,8,0),0)</f>
        <v>0</v>
      </c>
      <c r="BV170" s="22">
        <f>IF(ISNUMBER(VLOOKUP($C170,'stpl port max capa'!$A$1:$Q$500,9,0)),VLOOKUP($C170,'stpl port max capa'!$A$1:$Q$500,9,0),0)</f>
        <v>0</v>
      </c>
      <c r="BW170" s="22">
        <f>IF(ISNUMBER(VLOOKUP($C170,'stpl port max capa'!$A$1:$Q$500,10,0)),VLOOKUP($C170,'stpl port max capa'!$A$1:$Q$500,10,0),0)</f>
        <v>0</v>
      </c>
      <c r="BX170" s="22">
        <f>IF(ISNUMBER(VLOOKUP($C170,'stpl port max capa'!$A$1:$Q$500,11,0)),VLOOKUP($C170,'stpl port max capa'!$A$1:$Q$500,11,0),0)</f>
        <v>0</v>
      </c>
      <c r="BY170" s="22">
        <f>IF(ISNUMBER(VLOOKUP($C170,'stpl port max capa'!$A$1:$Q$500,12,0)),VLOOKUP($C170,'stpl port max capa'!$A$1:$Q$500,12,0),0)</f>
        <v>0</v>
      </c>
      <c r="BZ170" s="22">
        <f>IF(ISNUMBER(VLOOKUP($C170,'stpl port max capa'!$A$1:$Q$500,13,0)),VLOOKUP($C170,'stpl port max capa'!$A$1:$Q$500,13,0),0)</f>
        <v>0</v>
      </c>
      <c r="CA170" s="22">
        <f>IF(ISNUMBER(VLOOKUP($C170,'stpl port max capa'!$A$1:$Q$500,14,0)),VLOOKUP($C170,'stpl port max capa'!$A$1:$Q$500,14,0),0)</f>
        <v>0</v>
      </c>
      <c r="CB170" s="22">
        <f>IF(ISNUMBER(VLOOKUP($C170,'stpl port max capa'!$A$1:$Q$500,15,0)),VLOOKUP($C170,'stpl port max capa'!$A$1:$Q$500,15,0),0)</f>
        <v>0</v>
      </c>
      <c r="CC170" s="22">
        <f>IF(ISNUMBER(VLOOKUP($C170,'stpl port max capa'!$A$1:$Q$500,16,0)),VLOOKUP($C170,'stpl port max capa'!$A$1:$Q$500,16,0),0)</f>
        <v>0</v>
      </c>
      <c r="CD170" s="22">
        <f>IF(ISNUMBER(VLOOKUP($C170,'stpl port max capa'!$A$1:$Q$500,17,0)),VLOOKUP($C170,'stpl port max capa'!$A$1:$Q$500,17,0),0)</f>
        <v>0</v>
      </c>
    </row>
    <row r="171" spans="1:82" customFormat="1">
      <c r="A171">
        <v>172</v>
      </c>
      <c r="B171" t="s">
        <v>511</v>
      </c>
      <c r="C171" t="s">
        <v>512</v>
      </c>
      <c r="D171" s="15" t="s">
        <v>1272</v>
      </c>
      <c r="E171" s="15">
        <f t="shared" si="38"/>
        <v>1</v>
      </c>
      <c r="F171" s="16" t="s">
        <v>2972</v>
      </c>
      <c r="G171" t="s">
        <v>972</v>
      </c>
      <c r="H171" t="s">
        <v>975</v>
      </c>
      <c r="I171" t="s">
        <v>2943</v>
      </c>
      <c r="J171" t="s">
        <v>513</v>
      </c>
      <c r="K171" s="1">
        <v>22.712966012285001</v>
      </c>
      <c r="L171" s="1">
        <v>115.557718006038</v>
      </c>
      <c r="M171" s="1" t="str">
        <f>VLOOKUP($F171,'[1]capi for highway network'!$D$1:$L$36,3,0)</f>
        <v>capi Guangdong</v>
      </c>
      <c r="N171" s="1">
        <f>VLOOKUP($F171,'[1]capi for highway network'!$D$1:$L$36,7,0)</f>
        <v>23.129110000000001</v>
      </c>
      <c r="O171" s="1">
        <f>VLOOKUP($F171,'[1]capi for highway network'!$D$1:$L$36,8,0)</f>
        <v>113.264385</v>
      </c>
      <c r="P171" s="13">
        <f t="shared" si="39"/>
        <v>10.33275308408602</v>
      </c>
      <c r="Q171" s="13">
        <f t="shared" si="40"/>
        <v>10.33275308408602</v>
      </c>
      <c r="R171" s="13">
        <f t="shared" si="41"/>
        <v>10.33275308408602</v>
      </c>
      <c r="S171" s="13">
        <f t="shared" si="42"/>
        <v>10.33275308408602</v>
      </c>
      <c r="T171" s="13">
        <f t="shared" si="43"/>
        <v>10.33275308408602</v>
      </c>
      <c r="U171" s="13">
        <f t="shared" si="44"/>
        <v>10.33275308408602</v>
      </c>
      <c r="V171" s="13">
        <f t="shared" si="45"/>
        <v>10.33275308408602</v>
      </c>
      <c r="W171" s="13">
        <f t="shared" si="46"/>
        <v>10.33275308408602</v>
      </c>
      <c r="X171" s="13">
        <f t="shared" si="47"/>
        <v>10.33275308408602</v>
      </c>
      <c r="Y171" s="13">
        <f t="shared" si="48"/>
        <v>10.33275308408602</v>
      </c>
      <c r="Z171" s="13">
        <f t="shared" si="49"/>
        <v>10.33275308408602</v>
      </c>
      <c r="AA171" s="13">
        <f t="shared" si="50"/>
        <v>10.33275308408602</v>
      </c>
      <c r="AB171" s="13">
        <f t="shared" si="51"/>
        <v>10.33275308408602</v>
      </c>
      <c r="AC171" s="13">
        <f t="shared" si="52"/>
        <v>10.33275308408602</v>
      </c>
      <c r="AD171" s="13">
        <f t="shared" si="53"/>
        <v>10.33275308408602</v>
      </c>
      <c r="AE171" s="13">
        <f t="shared" si="54"/>
        <v>10.33275308408602</v>
      </c>
      <c r="AF171">
        <f t="shared" si="37"/>
        <v>1</v>
      </c>
      <c r="AI171" s="26">
        <f>IF(ISNUMBER(VLOOKUP($B171,'kpler max capa'!$A$1:$Q$263,2,0)),VLOOKUP($B171,'kpler max capa'!$A$1:$Q$263,2,0),0)</f>
        <v>5.1359680000000001</v>
      </c>
      <c r="AJ171" s="26">
        <f>IF(ISNUMBER(VLOOKUP($B171,'kpler max capa'!$A$1:$Q$263,3,0)),VLOOKUP($B171,'kpler max capa'!$A$1:$Q$263,3,0),0)</f>
        <v>5.1359680000000001</v>
      </c>
      <c r="AK171" s="26">
        <f>IF(ISNUMBER(VLOOKUP($B171,'kpler max capa'!$A$1:$Q$263,4,0)),VLOOKUP($B171,'kpler max capa'!$A$1:$Q$263,4,0),0)</f>
        <v>5.1359680000000001</v>
      </c>
      <c r="AL171" s="26">
        <f>IF(ISNUMBER(VLOOKUP($B171,'kpler max capa'!$A$1:$Q$263,5,0)),VLOOKUP($B171,'kpler max capa'!$A$1:$Q$263,5,0),0)</f>
        <v>5.1359680000000001</v>
      </c>
      <c r="AM171" s="26">
        <f>IF(ISNUMBER(VLOOKUP($B171,'kpler max capa'!$A$1:$Q$263,6,0)),VLOOKUP($B171,'kpler max capa'!$A$1:$Q$263,6,0),0)</f>
        <v>5.1359680000000001</v>
      </c>
      <c r="AN171" s="26">
        <f>IF(ISNUMBER(VLOOKUP($B171,'kpler max capa'!$A$1:$Q$263,7,0)),VLOOKUP($B171,'kpler max capa'!$A$1:$Q$263,7,0),0)</f>
        <v>5.1359680000000001</v>
      </c>
      <c r="AO171" s="26">
        <f>IF(ISNUMBER(VLOOKUP($B171,'kpler max capa'!$A$1:$Q$263,8,0)),VLOOKUP($B171,'kpler max capa'!$A$1:$Q$263,8,0),0)</f>
        <v>5.1359680000000001</v>
      </c>
      <c r="AP171" s="26">
        <f>IF(ISNUMBER(VLOOKUP($B171,'kpler max capa'!$A$1:$Q$263,8,0)),VLOOKUP($B171,'kpler max capa'!$A$1:$Q$263,9,0),0)</f>
        <v>5.1359680000000001</v>
      </c>
      <c r="AQ171" s="26">
        <f>IF(ISNUMBER(VLOOKUP($B171,'kpler max capa'!$A$1:$Q$263,8,0)),VLOOKUP($B171,'kpler max capa'!$A$1:$Q$263,10,0),0)</f>
        <v>5.1359680000000001</v>
      </c>
      <c r="AR171" s="26">
        <f>IF(ISNUMBER(VLOOKUP($B171,'kpler max capa'!$A$1:$Q$263,8,0)),VLOOKUP($B171,'kpler max capa'!$A$1:$Q$263,11,0),0)</f>
        <v>5.1359680000000001</v>
      </c>
      <c r="AS171" s="26">
        <f>IF(ISNUMBER(VLOOKUP($B171,'kpler max capa'!$A$1:$Q$263,9,0)),VLOOKUP($B171,'kpler max capa'!$A$1:$Q$263,12,0),0)</f>
        <v>5.1359680000000001</v>
      </c>
      <c r="AT171" s="26">
        <f>IF(ISNUMBER(VLOOKUP($B171,'kpler max capa'!$A$1:$Q$263,9,0)),VLOOKUP($B171,'kpler max capa'!$A$1:$Q$263,13,0),0)</f>
        <v>5.1359680000000001</v>
      </c>
      <c r="AU171" s="26">
        <f>IF(ISNUMBER(VLOOKUP($B171,'kpler max capa'!$A$1:$Q$263,9,0)),VLOOKUP($B171,'kpler max capa'!$A$1:$Q$263,14,0),0)</f>
        <v>5.1359680000000001</v>
      </c>
      <c r="AV171" s="26">
        <f>IF(ISNUMBER(VLOOKUP($B171,'kpler max capa'!$A$1:$Q$263,9,0)),VLOOKUP($B171,'kpler max capa'!$A$1:$Q$263,15,0),0)</f>
        <v>5.1359680000000001</v>
      </c>
      <c r="AW171" s="26">
        <f>IF(ISNUMBER(VLOOKUP($B171,'kpler max capa'!$A$1:$Q$263,9,0)),VLOOKUP($B171,'kpler max capa'!$A$1:$Q$263,16,0),0)</f>
        <v>5.1359680000000001</v>
      </c>
      <c r="AX171" s="26">
        <f>IF(ISNUMBER(VLOOKUP($B171,'kpler max capa'!$A$1:$Q$263,10,0)),VLOOKUP($B171,'kpler max capa'!$A$1:$Q$263,17,0),0)</f>
        <v>5.1359680000000001</v>
      </c>
      <c r="AY171" s="24">
        <f>IF(ISNUMBER(VLOOKUP($C171,'pp port max capa'!$A$1:$Q$500,2,0)),VLOOKUP($C171,'pp port max capa'!$A$1:$Q$500,2,0),0)</f>
        <v>10.33275308408602</v>
      </c>
      <c r="AZ171" s="24">
        <f>IF(ISNUMBER(VLOOKUP($C171,'pp port max capa'!$A$1:$Q$500,3,0)),VLOOKUP($C171,'pp port max capa'!$A$1:$Q$500,3,0),0)</f>
        <v>10.33275308408602</v>
      </c>
      <c r="BA171" s="24">
        <f>IF(ISNUMBER(VLOOKUP($C171,'pp port max capa'!$A$1:$Q$500,4,0)),VLOOKUP($C171,'pp port max capa'!$A$1:$Q$500,4,0),0)</f>
        <v>10.33275308408602</v>
      </c>
      <c r="BB171" s="24">
        <f>IF(ISNUMBER(VLOOKUP($C171,'pp port max capa'!$A$1:$Q$500,5,0)),VLOOKUP($C171,'pp port max capa'!$A$1:$Q$500,5,0),0)</f>
        <v>10.33275308408602</v>
      </c>
      <c r="BC171" s="24">
        <f>IF(ISNUMBER(VLOOKUP($C171,'pp port max capa'!$A$1:$Q$500,6,0)),VLOOKUP($C171,'pp port max capa'!$A$1:$Q$500,6,0),0)</f>
        <v>10.33275308408602</v>
      </c>
      <c r="BD171" s="24">
        <f>IF(ISNUMBER(VLOOKUP($C171,'pp port max capa'!$A$1:$Q$500,7,0)),VLOOKUP($C171,'pp port max capa'!$A$1:$Q$500,7,0),0)</f>
        <v>10.33275308408602</v>
      </c>
      <c r="BE171" s="24">
        <f>IF(ISNUMBER(VLOOKUP($C171,'pp port max capa'!$A$1:$Q$500,8,0)),VLOOKUP($C171,'pp port max capa'!$A$1:$Q$500,8,0),0)</f>
        <v>10.33275308408602</v>
      </c>
      <c r="BF171" s="24">
        <f>IF(ISNUMBER(VLOOKUP($C171,'pp port max capa'!$A$1:$Q$500,9,0)),VLOOKUP($C171,'pp port max capa'!$A$1:$Q$500,9,0),0)</f>
        <v>10.33275308408602</v>
      </c>
      <c r="BG171" s="24">
        <f>IF(ISNUMBER(VLOOKUP($C171,'pp port max capa'!$A$1:$Q$500,10,0)),VLOOKUP($C171,'pp port max capa'!$A$1:$Q$500,10,0),0)</f>
        <v>10.33275308408602</v>
      </c>
      <c r="BH171" s="24">
        <f>IF(ISNUMBER(VLOOKUP($C171,'pp port max capa'!$A$1:$Q$500,11,0)),VLOOKUP($C171,'pp port max capa'!$A$1:$Q$500,11,0),0)</f>
        <v>10.33275308408602</v>
      </c>
      <c r="BI171" s="24">
        <f>IF(ISNUMBER(VLOOKUP($C171,'pp port max capa'!$A$1:$Q$500,12,0)),VLOOKUP($C171,'pp port max capa'!$A$1:$Q$500,12,0),0)</f>
        <v>10.33275308408602</v>
      </c>
      <c r="BJ171" s="24">
        <f>IF(ISNUMBER(VLOOKUP($C171,'pp port max capa'!$A$1:$Q$500,13,0)),VLOOKUP($C171,'pp port max capa'!$A$1:$Q$500,13,0),0)</f>
        <v>10.33275308408602</v>
      </c>
      <c r="BK171" s="24">
        <f>IF(ISNUMBER(VLOOKUP($C171,'pp port max capa'!$A$1:$Q$500,14,0)),VLOOKUP($C171,'pp port max capa'!$A$1:$Q$500,14,0),0)</f>
        <v>10.33275308408602</v>
      </c>
      <c r="BL171" s="24">
        <f>IF(ISNUMBER(VLOOKUP($C171,'pp port max capa'!$A$1:$Q$500,15,0)),VLOOKUP($C171,'pp port max capa'!$A$1:$Q$500,15,0),0)</f>
        <v>10.33275308408602</v>
      </c>
      <c r="BM171" s="24">
        <f>IF(ISNUMBER(VLOOKUP($C171,'pp port max capa'!$A$1:$Q$500,16,0)),VLOOKUP($C171,'pp port max capa'!$A$1:$Q$500,16,0),0)</f>
        <v>10.33275308408602</v>
      </c>
      <c r="BN171" s="24">
        <f>IF(ISNUMBER(VLOOKUP($C171,'pp port max capa'!$A$1:$Q$500,17,0)),VLOOKUP($C171,'pp port max capa'!$A$1:$Q$500,17,0),0)</f>
        <v>10.33275308408602</v>
      </c>
      <c r="BO171" s="22">
        <f>IF(ISNUMBER(VLOOKUP($C171,'stpl port max capa'!$A$1:$Q$500,2,0)),VLOOKUP($C171,'stpl port max capa'!$A$1:$Q$500,2,0),0)</f>
        <v>0</v>
      </c>
      <c r="BP171" s="22">
        <f>IF(ISNUMBER(VLOOKUP($C171,'stpl port max capa'!$A$1:$Q$500,3,0)),VLOOKUP($C171,'stpl port max capa'!$A$1:$Q$500,3,0),0)</f>
        <v>0</v>
      </c>
      <c r="BQ171" s="22">
        <f>IF(ISNUMBER(VLOOKUP($C171,'stpl port max capa'!$A$1:$Q$500,4,0)),VLOOKUP($C171,'stpl port max capa'!$A$1:$Q$500,4,0),0)</f>
        <v>0</v>
      </c>
      <c r="BR171" s="22">
        <f>IF(ISNUMBER(VLOOKUP($C171,'stpl port max capa'!$A$1:$Q$500,5,0)),VLOOKUP($C171,'stpl port max capa'!$A$1:$Q$500,5,0),0)</f>
        <v>0</v>
      </c>
      <c r="BS171" s="22">
        <f>IF(ISNUMBER(VLOOKUP($C171,'stpl port max capa'!$A$1:$Q$500,6,0)),VLOOKUP($C171,'stpl port max capa'!$A$1:$Q$500,6,0),0)</f>
        <v>0</v>
      </c>
      <c r="BT171" s="22">
        <f>IF(ISNUMBER(VLOOKUP($C171,'stpl port max capa'!$A$1:$Q$500,7,0)),VLOOKUP($C171,'stpl port max capa'!$A$1:$Q$500,7,0),0)</f>
        <v>0</v>
      </c>
      <c r="BU171" s="22">
        <f>IF(ISNUMBER(VLOOKUP($C171,'stpl port max capa'!$A$1:$Q$500,8,0)),VLOOKUP($C171,'stpl port max capa'!$A$1:$Q$500,8,0),0)</f>
        <v>0</v>
      </c>
      <c r="BV171" s="22">
        <f>IF(ISNUMBER(VLOOKUP($C171,'stpl port max capa'!$A$1:$Q$500,9,0)),VLOOKUP($C171,'stpl port max capa'!$A$1:$Q$500,9,0),0)</f>
        <v>0</v>
      </c>
      <c r="BW171" s="22">
        <f>IF(ISNUMBER(VLOOKUP($C171,'stpl port max capa'!$A$1:$Q$500,10,0)),VLOOKUP($C171,'stpl port max capa'!$A$1:$Q$500,10,0),0)</f>
        <v>0</v>
      </c>
      <c r="BX171" s="22">
        <f>IF(ISNUMBER(VLOOKUP($C171,'stpl port max capa'!$A$1:$Q$500,11,0)),VLOOKUP($C171,'stpl port max capa'!$A$1:$Q$500,11,0),0)</f>
        <v>0</v>
      </c>
      <c r="BY171" s="22">
        <f>IF(ISNUMBER(VLOOKUP($C171,'stpl port max capa'!$A$1:$Q$500,12,0)),VLOOKUP($C171,'stpl port max capa'!$A$1:$Q$500,12,0),0)</f>
        <v>0</v>
      </c>
      <c r="BZ171" s="22">
        <f>IF(ISNUMBER(VLOOKUP($C171,'stpl port max capa'!$A$1:$Q$500,13,0)),VLOOKUP($C171,'stpl port max capa'!$A$1:$Q$500,13,0),0)</f>
        <v>0</v>
      </c>
      <c r="CA171" s="22">
        <f>IF(ISNUMBER(VLOOKUP($C171,'stpl port max capa'!$A$1:$Q$500,14,0)),VLOOKUP($C171,'stpl port max capa'!$A$1:$Q$500,14,0),0)</f>
        <v>0</v>
      </c>
      <c r="CB171" s="22">
        <f>IF(ISNUMBER(VLOOKUP($C171,'stpl port max capa'!$A$1:$Q$500,15,0)),VLOOKUP($C171,'stpl port max capa'!$A$1:$Q$500,15,0),0)</f>
        <v>0</v>
      </c>
      <c r="CC171" s="22">
        <f>IF(ISNUMBER(VLOOKUP($C171,'stpl port max capa'!$A$1:$Q$500,16,0)),VLOOKUP($C171,'stpl port max capa'!$A$1:$Q$500,16,0),0)</f>
        <v>0</v>
      </c>
      <c r="CD171" s="22">
        <f>IF(ISNUMBER(VLOOKUP($C171,'stpl port max capa'!$A$1:$Q$500,17,0)),VLOOKUP($C171,'stpl port max capa'!$A$1:$Q$500,17,0),0)</f>
        <v>0</v>
      </c>
    </row>
    <row r="172" spans="1:82" customFormat="1">
      <c r="A172">
        <v>173</v>
      </c>
      <c r="B172" t="s">
        <v>514</v>
      </c>
      <c r="C172" t="s">
        <v>515</v>
      </c>
      <c r="D172" s="15"/>
      <c r="E172" s="15">
        <f t="shared" si="38"/>
        <v>0</v>
      </c>
      <c r="F172" s="16" t="s">
        <v>2988</v>
      </c>
      <c r="G172" t="s">
        <v>972</v>
      </c>
      <c r="H172" t="s">
        <v>975</v>
      </c>
      <c r="I172" t="e">
        <v>#N/A</v>
      </c>
      <c r="J172" t="s">
        <v>516</v>
      </c>
      <c r="K172" s="1">
        <v>31.992304339651199</v>
      </c>
      <c r="L172" s="1">
        <v>120.672903474156</v>
      </c>
      <c r="M172" s="1" t="str">
        <f>VLOOKUP($F172,'[1]capi for highway network'!$D$1:$L$36,3,0)</f>
        <v>capi Jiangsu</v>
      </c>
      <c r="N172" s="1">
        <f>VLOOKUP($F172,'[1]capi for highway network'!$D$1:$L$36,7,0)</f>
        <v>32.060254999999998</v>
      </c>
      <c r="O172" s="1">
        <f>VLOOKUP($F172,'[1]capi for highway network'!$D$1:$L$36,8,0)</f>
        <v>118.79687699999999</v>
      </c>
      <c r="P172" s="13">
        <f t="shared" si="39"/>
        <v>0.21315600000000001</v>
      </c>
      <c r="Q172" s="13">
        <f t="shared" si="40"/>
        <v>0.21315600000000001</v>
      </c>
      <c r="R172" s="13">
        <f t="shared" si="41"/>
        <v>0.21315600000000001</v>
      </c>
      <c r="S172" s="13">
        <f t="shared" si="42"/>
        <v>0.532308</v>
      </c>
      <c r="T172" s="13">
        <f t="shared" si="43"/>
        <v>1.0628759999999999</v>
      </c>
      <c r="U172" s="13">
        <f t="shared" si="44"/>
        <v>1.0628759999999999</v>
      </c>
      <c r="V172" s="13">
        <f t="shared" si="45"/>
        <v>1.0628759999999999</v>
      </c>
      <c r="W172" s="13">
        <f t="shared" si="46"/>
        <v>1.0628759999999999</v>
      </c>
      <c r="X172" s="13">
        <f t="shared" si="47"/>
        <v>1.0628759999999999</v>
      </c>
      <c r="Y172" s="13">
        <f t="shared" si="48"/>
        <v>1.0628759999999999</v>
      </c>
      <c r="Z172" s="13">
        <f t="shared" si="49"/>
        <v>1.0628759999999999</v>
      </c>
      <c r="AA172" s="13">
        <f t="shared" si="50"/>
        <v>1.0628759999999999</v>
      </c>
      <c r="AB172" s="13">
        <f t="shared" si="51"/>
        <v>1.0628759999999999</v>
      </c>
      <c r="AC172" s="13">
        <f t="shared" si="52"/>
        <v>1.0628759999999999</v>
      </c>
      <c r="AD172" s="13">
        <f t="shared" si="53"/>
        <v>1.0628759999999999</v>
      </c>
      <c r="AE172" s="13">
        <f t="shared" si="54"/>
        <v>1.0628759999999999</v>
      </c>
      <c r="AF172">
        <f t="shared" si="37"/>
        <v>1</v>
      </c>
      <c r="AI172" s="26">
        <f>IF(ISNUMBER(VLOOKUP($B172,'kpler max capa'!$A$1:$Q$263,2,0)),VLOOKUP($B172,'kpler max capa'!$A$1:$Q$263,2,0),0)</f>
        <v>0.21315600000000001</v>
      </c>
      <c r="AJ172" s="26">
        <f>IF(ISNUMBER(VLOOKUP($B172,'kpler max capa'!$A$1:$Q$263,3,0)),VLOOKUP($B172,'kpler max capa'!$A$1:$Q$263,3,0),0)</f>
        <v>0.21315600000000001</v>
      </c>
      <c r="AK172" s="26">
        <f>IF(ISNUMBER(VLOOKUP($B172,'kpler max capa'!$A$1:$Q$263,4,0)),VLOOKUP($B172,'kpler max capa'!$A$1:$Q$263,4,0),0)</f>
        <v>0.21315600000000001</v>
      </c>
      <c r="AL172" s="26">
        <f>IF(ISNUMBER(VLOOKUP($B172,'kpler max capa'!$A$1:$Q$263,5,0)),VLOOKUP($B172,'kpler max capa'!$A$1:$Q$263,5,0),0)</f>
        <v>0.532308</v>
      </c>
      <c r="AM172" s="26">
        <f>IF(ISNUMBER(VLOOKUP($B172,'kpler max capa'!$A$1:$Q$263,6,0)),VLOOKUP($B172,'kpler max capa'!$A$1:$Q$263,6,0),0)</f>
        <v>1.0628759999999999</v>
      </c>
      <c r="AN172" s="26">
        <f>IF(ISNUMBER(VLOOKUP($B172,'kpler max capa'!$A$1:$Q$263,7,0)),VLOOKUP($B172,'kpler max capa'!$A$1:$Q$263,7,0),0)</f>
        <v>1.0628759999999999</v>
      </c>
      <c r="AO172" s="26">
        <f>IF(ISNUMBER(VLOOKUP($B172,'kpler max capa'!$A$1:$Q$263,8,0)),VLOOKUP($B172,'kpler max capa'!$A$1:$Q$263,8,0),0)</f>
        <v>1.0628759999999999</v>
      </c>
      <c r="AP172" s="26">
        <f>IF(ISNUMBER(VLOOKUP($B172,'kpler max capa'!$A$1:$Q$263,8,0)),VLOOKUP($B172,'kpler max capa'!$A$1:$Q$263,9,0),0)</f>
        <v>1.0628759999999999</v>
      </c>
      <c r="AQ172" s="26">
        <f>IF(ISNUMBER(VLOOKUP($B172,'kpler max capa'!$A$1:$Q$263,8,0)),VLOOKUP($B172,'kpler max capa'!$A$1:$Q$263,10,0),0)</f>
        <v>1.0628759999999999</v>
      </c>
      <c r="AR172" s="26">
        <f>IF(ISNUMBER(VLOOKUP($B172,'kpler max capa'!$A$1:$Q$263,8,0)),VLOOKUP($B172,'kpler max capa'!$A$1:$Q$263,11,0),0)</f>
        <v>1.0628759999999999</v>
      </c>
      <c r="AS172" s="26">
        <f>IF(ISNUMBER(VLOOKUP($B172,'kpler max capa'!$A$1:$Q$263,9,0)),VLOOKUP($B172,'kpler max capa'!$A$1:$Q$263,12,0),0)</f>
        <v>1.0628759999999999</v>
      </c>
      <c r="AT172" s="26">
        <f>IF(ISNUMBER(VLOOKUP($B172,'kpler max capa'!$A$1:$Q$263,9,0)),VLOOKUP($B172,'kpler max capa'!$A$1:$Q$263,13,0),0)</f>
        <v>1.0628759999999999</v>
      </c>
      <c r="AU172" s="26">
        <f>IF(ISNUMBER(VLOOKUP($B172,'kpler max capa'!$A$1:$Q$263,9,0)),VLOOKUP($B172,'kpler max capa'!$A$1:$Q$263,14,0),0)</f>
        <v>1.0628759999999999</v>
      </c>
      <c r="AV172" s="26">
        <f>IF(ISNUMBER(VLOOKUP($B172,'kpler max capa'!$A$1:$Q$263,9,0)),VLOOKUP($B172,'kpler max capa'!$A$1:$Q$263,15,0),0)</f>
        <v>1.0628759999999999</v>
      </c>
      <c r="AW172" s="26">
        <f>IF(ISNUMBER(VLOOKUP($B172,'kpler max capa'!$A$1:$Q$263,9,0)),VLOOKUP($B172,'kpler max capa'!$A$1:$Q$263,16,0),0)</f>
        <v>1.0628759999999999</v>
      </c>
      <c r="AX172" s="26">
        <f>IF(ISNUMBER(VLOOKUP($B172,'kpler max capa'!$A$1:$Q$263,10,0)),VLOOKUP($B172,'kpler max capa'!$A$1:$Q$263,17,0),0)</f>
        <v>1.0628759999999999</v>
      </c>
      <c r="AY172" s="24">
        <f>IF(ISNUMBER(VLOOKUP($C172,'pp port max capa'!$A$1:$Q$500,2,0)),VLOOKUP($C172,'pp port max capa'!$A$1:$Q$500,2,0),0)</f>
        <v>0</v>
      </c>
      <c r="AZ172" s="24">
        <f>IF(ISNUMBER(VLOOKUP($C172,'pp port max capa'!$A$1:$Q$500,3,0)),VLOOKUP($C172,'pp port max capa'!$A$1:$Q$500,3,0),0)</f>
        <v>0</v>
      </c>
      <c r="BA172" s="24">
        <f>IF(ISNUMBER(VLOOKUP($C172,'pp port max capa'!$A$1:$Q$500,4,0)),VLOOKUP($C172,'pp port max capa'!$A$1:$Q$500,4,0),0)</f>
        <v>0</v>
      </c>
      <c r="BB172" s="24">
        <f>IF(ISNUMBER(VLOOKUP($C172,'pp port max capa'!$A$1:$Q$500,5,0)),VLOOKUP($C172,'pp port max capa'!$A$1:$Q$500,5,0),0)</f>
        <v>0</v>
      </c>
      <c r="BC172" s="24">
        <f>IF(ISNUMBER(VLOOKUP($C172,'pp port max capa'!$A$1:$Q$500,6,0)),VLOOKUP($C172,'pp port max capa'!$A$1:$Q$500,6,0),0)</f>
        <v>0</v>
      </c>
      <c r="BD172" s="24">
        <f>IF(ISNUMBER(VLOOKUP($C172,'pp port max capa'!$A$1:$Q$500,7,0)),VLOOKUP($C172,'pp port max capa'!$A$1:$Q$500,7,0),0)</f>
        <v>0</v>
      </c>
      <c r="BE172" s="24">
        <f>IF(ISNUMBER(VLOOKUP($C172,'pp port max capa'!$A$1:$Q$500,8,0)),VLOOKUP($C172,'pp port max capa'!$A$1:$Q$500,8,0),0)</f>
        <v>0</v>
      </c>
      <c r="BF172" s="24">
        <f>IF(ISNUMBER(VLOOKUP($C172,'pp port max capa'!$A$1:$Q$500,9,0)),VLOOKUP($C172,'pp port max capa'!$A$1:$Q$500,9,0),0)</f>
        <v>0</v>
      </c>
      <c r="BG172" s="24">
        <f>IF(ISNUMBER(VLOOKUP($C172,'pp port max capa'!$A$1:$Q$500,10,0)),VLOOKUP($C172,'pp port max capa'!$A$1:$Q$500,10,0),0)</f>
        <v>0</v>
      </c>
      <c r="BH172" s="24">
        <f>IF(ISNUMBER(VLOOKUP($C172,'pp port max capa'!$A$1:$Q$500,11,0)),VLOOKUP($C172,'pp port max capa'!$A$1:$Q$500,11,0),0)</f>
        <v>0</v>
      </c>
      <c r="BI172" s="24">
        <f>IF(ISNUMBER(VLOOKUP($C172,'pp port max capa'!$A$1:$Q$500,12,0)),VLOOKUP($C172,'pp port max capa'!$A$1:$Q$500,12,0),0)</f>
        <v>0</v>
      </c>
      <c r="BJ172" s="24">
        <f>IF(ISNUMBER(VLOOKUP($C172,'pp port max capa'!$A$1:$Q$500,13,0)),VLOOKUP($C172,'pp port max capa'!$A$1:$Q$500,13,0),0)</f>
        <v>0</v>
      </c>
      <c r="BK172" s="24">
        <f>IF(ISNUMBER(VLOOKUP($C172,'pp port max capa'!$A$1:$Q$500,14,0)),VLOOKUP($C172,'pp port max capa'!$A$1:$Q$500,14,0),0)</f>
        <v>0</v>
      </c>
      <c r="BL172" s="24">
        <f>IF(ISNUMBER(VLOOKUP($C172,'pp port max capa'!$A$1:$Q$500,15,0)),VLOOKUP($C172,'pp port max capa'!$A$1:$Q$500,15,0),0)</f>
        <v>0</v>
      </c>
      <c r="BM172" s="24">
        <f>IF(ISNUMBER(VLOOKUP($C172,'pp port max capa'!$A$1:$Q$500,16,0)),VLOOKUP($C172,'pp port max capa'!$A$1:$Q$500,16,0),0)</f>
        <v>0</v>
      </c>
      <c r="BN172" s="24">
        <f>IF(ISNUMBER(VLOOKUP($C172,'pp port max capa'!$A$1:$Q$500,17,0)),VLOOKUP($C172,'pp port max capa'!$A$1:$Q$500,17,0),0)</f>
        <v>0</v>
      </c>
      <c r="BO172" s="22">
        <f>IF(ISNUMBER(VLOOKUP($C172,'stpl port max capa'!$A$1:$Q$500,2,0)),VLOOKUP($C172,'stpl port max capa'!$A$1:$Q$500,2,0),0)</f>
        <v>0</v>
      </c>
      <c r="BP172" s="22">
        <f>IF(ISNUMBER(VLOOKUP($C172,'stpl port max capa'!$A$1:$Q$500,3,0)),VLOOKUP($C172,'stpl port max capa'!$A$1:$Q$500,3,0),0)</f>
        <v>0</v>
      </c>
      <c r="BQ172" s="22">
        <f>IF(ISNUMBER(VLOOKUP($C172,'stpl port max capa'!$A$1:$Q$500,4,0)),VLOOKUP($C172,'stpl port max capa'!$A$1:$Q$500,4,0),0)</f>
        <v>0</v>
      </c>
      <c r="BR172" s="22">
        <f>IF(ISNUMBER(VLOOKUP($C172,'stpl port max capa'!$A$1:$Q$500,5,0)),VLOOKUP($C172,'stpl port max capa'!$A$1:$Q$500,5,0),0)</f>
        <v>0</v>
      </c>
      <c r="BS172" s="22">
        <f>IF(ISNUMBER(VLOOKUP($C172,'stpl port max capa'!$A$1:$Q$500,6,0)),VLOOKUP($C172,'stpl port max capa'!$A$1:$Q$500,6,0),0)</f>
        <v>0</v>
      </c>
      <c r="BT172" s="22">
        <f>IF(ISNUMBER(VLOOKUP($C172,'stpl port max capa'!$A$1:$Q$500,7,0)),VLOOKUP($C172,'stpl port max capa'!$A$1:$Q$500,7,0),0)</f>
        <v>0</v>
      </c>
      <c r="BU172" s="22">
        <f>IF(ISNUMBER(VLOOKUP($C172,'stpl port max capa'!$A$1:$Q$500,8,0)),VLOOKUP($C172,'stpl port max capa'!$A$1:$Q$500,8,0),0)</f>
        <v>0</v>
      </c>
      <c r="BV172" s="22">
        <f>IF(ISNUMBER(VLOOKUP($C172,'stpl port max capa'!$A$1:$Q$500,9,0)),VLOOKUP($C172,'stpl port max capa'!$A$1:$Q$500,9,0),0)</f>
        <v>0</v>
      </c>
      <c r="BW172" s="22">
        <f>IF(ISNUMBER(VLOOKUP($C172,'stpl port max capa'!$A$1:$Q$500,10,0)),VLOOKUP($C172,'stpl port max capa'!$A$1:$Q$500,10,0),0)</f>
        <v>0</v>
      </c>
      <c r="BX172" s="22">
        <f>IF(ISNUMBER(VLOOKUP($C172,'stpl port max capa'!$A$1:$Q$500,11,0)),VLOOKUP($C172,'stpl port max capa'!$A$1:$Q$500,11,0),0)</f>
        <v>0</v>
      </c>
      <c r="BY172" s="22">
        <f>IF(ISNUMBER(VLOOKUP($C172,'stpl port max capa'!$A$1:$Q$500,12,0)),VLOOKUP($C172,'stpl port max capa'!$A$1:$Q$500,12,0),0)</f>
        <v>0</v>
      </c>
      <c r="BZ172" s="22">
        <f>IF(ISNUMBER(VLOOKUP($C172,'stpl port max capa'!$A$1:$Q$500,13,0)),VLOOKUP($C172,'stpl port max capa'!$A$1:$Q$500,13,0),0)</f>
        <v>0</v>
      </c>
      <c r="CA172" s="22">
        <f>IF(ISNUMBER(VLOOKUP($C172,'stpl port max capa'!$A$1:$Q$500,14,0)),VLOOKUP($C172,'stpl port max capa'!$A$1:$Q$500,14,0),0)</f>
        <v>0</v>
      </c>
      <c r="CB172" s="22">
        <f>IF(ISNUMBER(VLOOKUP($C172,'stpl port max capa'!$A$1:$Q$500,15,0)),VLOOKUP($C172,'stpl port max capa'!$A$1:$Q$500,15,0),0)</f>
        <v>0</v>
      </c>
      <c r="CC172" s="22">
        <f>IF(ISNUMBER(VLOOKUP($C172,'stpl port max capa'!$A$1:$Q$500,16,0)),VLOOKUP($C172,'stpl port max capa'!$A$1:$Q$500,16,0),0)</f>
        <v>0</v>
      </c>
      <c r="CD172" s="22">
        <f>IF(ISNUMBER(VLOOKUP($C172,'stpl port max capa'!$A$1:$Q$500,17,0)),VLOOKUP($C172,'stpl port max capa'!$A$1:$Q$500,17,0),0)</f>
        <v>0</v>
      </c>
    </row>
    <row r="173" spans="1:82" customFormat="1">
      <c r="A173">
        <v>174</v>
      </c>
      <c r="B173" t="s">
        <v>517</v>
      </c>
      <c r="C173" t="s">
        <v>518</v>
      </c>
      <c r="D173" s="15"/>
      <c r="E173" s="15">
        <f t="shared" si="38"/>
        <v>0</v>
      </c>
      <c r="F173" s="16" t="s">
        <v>2990</v>
      </c>
      <c r="G173" t="s">
        <v>972</v>
      </c>
      <c r="H173" t="s">
        <v>975</v>
      </c>
      <c r="I173" t="e">
        <v>#N/A</v>
      </c>
      <c r="J173" t="s">
        <v>519</v>
      </c>
      <c r="K173" s="1">
        <v>22.458390586807798</v>
      </c>
      <c r="L173" s="1">
        <v>113.893885848558</v>
      </c>
      <c r="M173" s="1" t="str">
        <f>VLOOKUP($F173,'[1]capi for highway network'!$D$1:$L$36,3,0)</f>
        <v>capi Guangdong</v>
      </c>
      <c r="N173" s="1">
        <f>VLOOKUP($F173,'[1]capi for highway network'!$D$1:$L$36,7,0)</f>
        <v>23.129110000000001</v>
      </c>
      <c r="O173" s="1">
        <f>VLOOKUP($F173,'[1]capi for highway network'!$D$1:$L$36,8,0)</f>
        <v>113.264385</v>
      </c>
      <c r="P173" s="13">
        <f t="shared" si="39"/>
        <v>0</v>
      </c>
      <c r="Q173" s="13">
        <f t="shared" si="40"/>
        <v>0</v>
      </c>
      <c r="R173" s="13">
        <f t="shared" si="41"/>
        <v>0</v>
      </c>
      <c r="S173" s="13">
        <f t="shared" si="42"/>
        <v>0</v>
      </c>
      <c r="T173" s="13">
        <f t="shared" si="43"/>
        <v>0</v>
      </c>
      <c r="U173" s="13">
        <f t="shared" si="44"/>
        <v>9.4280000000000003E-2</v>
      </c>
      <c r="V173" s="13">
        <f t="shared" si="45"/>
        <v>9.4280000000000003E-2</v>
      </c>
      <c r="W173" s="13">
        <f t="shared" si="46"/>
        <v>9.4280000000000003E-2</v>
      </c>
      <c r="X173" s="13">
        <f t="shared" si="47"/>
        <v>9.4280000000000003E-2</v>
      </c>
      <c r="Y173" s="13">
        <f t="shared" si="48"/>
        <v>9.4280000000000003E-2</v>
      </c>
      <c r="Z173" s="13">
        <f t="shared" si="49"/>
        <v>9.4280000000000003E-2</v>
      </c>
      <c r="AA173" s="13">
        <f t="shared" si="50"/>
        <v>9.4280000000000003E-2</v>
      </c>
      <c r="AB173" s="13">
        <f t="shared" si="51"/>
        <v>9.4280000000000003E-2</v>
      </c>
      <c r="AC173" s="13">
        <f t="shared" si="52"/>
        <v>9.4280000000000003E-2</v>
      </c>
      <c r="AD173" s="13">
        <f t="shared" si="53"/>
        <v>9.4280000000000003E-2</v>
      </c>
      <c r="AE173" s="13">
        <f t="shared" si="54"/>
        <v>9.4280000000000003E-2</v>
      </c>
      <c r="AF173">
        <f t="shared" si="37"/>
        <v>1</v>
      </c>
      <c r="AI173" s="26">
        <f>IF(ISNUMBER(VLOOKUP($B173,'kpler max capa'!$A$1:$Q$263,2,0)),VLOOKUP($B173,'kpler max capa'!$A$1:$Q$263,2,0),0)</f>
        <v>0</v>
      </c>
      <c r="AJ173" s="26">
        <f>IF(ISNUMBER(VLOOKUP($B173,'kpler max capa'!$A$1:$Q$263,3,0)),VLOOKUP($B173,'kpler max capa'!$A$1:$Q$263,3,0),0)</f>
        <v>0</v>
      </c>
      <c r="AK173" s="26">
        <f>IF(ISNUMBER(VLOOKUP($B173,'kpler max capa'!$A$1:$Q$263,4,0)),VLOOKUP($B173,'kpler max capa'!$A$1:$Q$263,4,0),0)</f>
        <v>0</v>
      </c>
      <c r="AL173" s="26">
        <f>IF(ISNUMBER(VLOOKUP($B173,'kpler max capa'!$A$1:$Q$263,5,0)),VLOOKUP($B173,'kpler max capa'!$A$1:$Q$263,5,0),0)</f>
        <v>0</v>
      </c>
      <c r="AM173" s="26">
        <f>IF(ISNUMBER(VLOOKUP($B173,'kpler max capa'!$A$1:$Q$263,6,0)),VLOOKUP($B173,'kpler max capa'!$A$1:$Q$263,6,0),0)</f>
        <v>0</v>
      </c>
      <c r="AN173" s="26">
        <f>IF(ISNUMBER(VLOOKUP($B173,'kpler max capa'!$A$1:$Q$263,7,0)),VLOOKUP($B173,'kpler max capa'!$A$1:$Q$263,7,0),0)</f>
        <v>9.4280000000000003E-2</v>
      </c>
      <c r="AO173" s="26">
        <f>IF(ISNUMBER(VLOOKUP($B173,'kpler max capa'!$A$1:$Q$263,8,0)),VLOOKUP($B173,'kpler max capa'!$A$1:$Q$263,8,0),0)</f>
        <v>9.4280000000000003E-2</v>
      </c>
      <c r="AP173" s="26">
        <f>IF(ISNUMBER(VLOOKUP($B173,'kpler max capa'!$A$1:$Q$263,8,0)),VLOOKUP($B173,'kpler max capa'!$A$1:$Q$263,9,0),0)</f>
        <v>9.4280000000000003E-2</v>
      </c>
      <c r="AQ173" s="26">
        <f>IF(ISNUMBER(VLOOKUP($B173,'kpler max capa'!$A$1:$Q$263,8,0)),VLOOKUP($B173,'kpler max capa'!$A$1:$Q$263,10,0),0)</f>
        <v>9.4280000000000003E-2</v>
      </c>
      <c r="AR173" s="26">
        <f>IF(ISNUMBER(VLOOKUP($B173,'kpler max capa'!$A$1:$Q$263,8,0)),VLOOKUP($B173,'kpler max capa'!$A$1:$Q$263,11,0),0)</f>
        <v>9.4280000000000003E-2</v>
      </c>
      <c r="AS173" s="26">
        <f>IF(ISNUMBER(VLOOKUP($B173,'kpler max capa'!$A$1:$Q$263,9,0)),VLOOKUP($B173,'kpler max capa'!$A$1:$Q$263,12,0),0)</f>
        <v>9.4280000000000003E-2</v>
      </c>
      <c r="AT173" s="26">
        <f>IF(ISNUMBER(VLOOKUP($B173,'kpler max capa'!$A$1:$Q$263,9,0)),VLOOKUP($B173,'kpler max capa'!$A$1:$Q$263,13,0),0)</f>
        <v>9.4280000000000003E-2</v>
      </c>
      <c r="AU173" s="26">
        <f>IF(ISNUMBER(VLOOKUP($B173,'kpler max capa'!$A$1:$Q$263,9,0)),VLOOKUP($B173,'kpler max capa'!$A$1:$Q$263,14,0),0)</f>
        <v>9.4280000000000003E-2</v>
      </c>
      <c r="AV173" s="26">
        <f>IF(ISNUMBER(VLOOKUP($B173,'kpler max capa'!$A$1:$Q$263,9,0)),VLOOKUP($B173,'kpler max capa'!$A$1:$Q$263,15,0),0)</f>
        <v>9.4280000000000003E-2</v>
      </c>
      <c r="AW173" s="26">
        <f>IF(ISNUMBER(VLOOKUP($B173,'kpler max capa'!$A$1:$Q$263,9,0)),VLOOKUP($B173,'kpler max capa'!$A$1:$Q$263,16,0),0)</f>
        <v>9.4280000000000003E-2</v>
      </c>
      <c r="AX173" s="26">
        <f>IF(ISNUMBER(VLOOKUP($B173,'kpler max capa'!$A$1:$Q$263,10,0)),VLOOKUP($B173,'kpler max capa'!$A$1:$Q$263,17,0),0)</f>
        <v>9.4280000000000003E-2</v>
      </c>
      <c r="AY173" s="24">
        <f>IF(ISNUMBER(VLOOKUP($C173,'pp port max capa'!$A$1:$Q$500,2,0)),VLOOKUP($C173,'pp port max capa'!$A$1:$Q$500,2,0),0)</f>
        <v>0</v>
      </c>
      <c r="AZ173" s="24">
        <f>IF(ISNUMBER(VLOOKUP($C173,'pp port max capa'!$A$1:$Q$500,3,0)),VLOOKUP($C173,'pp port max capa'!$A$1:$Q$500,3,0),0)</f>
        <v>0</v>
      </c>
      <c r="BA173" s="24">
        <f>IF(ISNUMBER(VLOOKUP($C173,'pp port max capa'!$A$1:$Q$500,4,0)),VLOOKUP($C173,'pp port max capa'!$A$1:$Q$500,4,0),0)</f>
        <v>0</v>
      </c>
      <c r="BB173" s="24">
        <f>IF(ISNUMBER(VLOOKUP($C173,'pp port max capa'!$A$1:$Q$500,5,0)),VLOOKUP($C173,'pp port max capa'!$A$1:$Q$500,5,0),0)</f>
        <v>0</v>
      </c>
      <c r="BC173" s="24">
        <f>IF(ISNUMBER(VLOOKUP($C173,'pp port max capa'!$A$1:$Q$500,6,0)),VLOOKUP($C173,'pp port max capa'!$A$1:$Q$500,6,0),0)</f>
        <v>0</v>
      </c>
      <c r="BD173" s="24">
        <f>IF(ISNUMBER(VLOOKUP($C173,'pp port max capa'!$A$1:$Q$500,7,0)),VLOOKUP($C173,'pp port max capa'!$A$1:$Q$500,7,0),0)</f>
        <v>0</v>
      </c>
      <c r="BE173" s="24">
        <f>IF(ISNUMBER(VLOOKUP($C173,'pp port max capa'!$A$1:$Q$500,8,0)),VLOOKUP($C173,'pp port max capa'!$A$1:$Q$500,8,0),0)</f>
        <v>0</v>
      </c>
      <c r="BF173" s="24">
        <f>IF(ISNUMBER(VLOOKUP($C173,'pp port max capa'!$A$1:$Q$500,9,0)),VLOOKUP($C173,'pp port max capa'!$A$1:$Q$500,9,0),0)</f>
        <v>0</v>
      </c>
      <c r="BG173" s="24">
        <f>IF(ISNUMBER(VLOOKUP($C173,'pp port max capa'!$A$1:$Q$500,10,0)),VLOOKUP($C173,'pp port max capa'!$A$1:$Q$500,10,0),0)</f>
        <v>0</v>
      </c>
      <c r="BH173" s="24">
        <f>IF(ISNUMBER(VLOOKUP($C173,'pp port max capa'!$A$1:$Q$500,11,0)),VLOOKUP($C173,'pp port max capa'!$A$1:$Q$500,11,0),0)</f>
        <v>0</v>
      </c>
      <c r="BI173" s="24">
        <f>IF(ISNUMBER(VLOOKUP($C173,'pp port max capa'!$A$1:$Q$500,12,0)),VLOOKUP($C173,'pp port max capa'!$A$1:$Q$500,12,0),0)</f>
        <v>0</v>
      </c>
      <c r="BJ173" s="24">
        <f>IF(ISNUMBER(VLOOKUP($C173,'pp port max capa'!$A$1:$Q$500,13,0)),VLOOKUP($C173,'pp port max capa'!$A$1:$Q$500,13,0),0)</f>
        <v>0</v>
      </c>
      <c r="BK173" s="24">
        <f>IF(ISNUMBER(VLOOKUP($C173,'pp port max capa'!$A$1:$Q$500,14,0)),VLOOKUP($C173,'pp port max capa'!$A$1:$Q$500,14,0),0)</f>
        <v>0</v>
      </c>
      <c r="BL173" s="24">
        <f>IF(ISNUMBER(VLOOKUP($C173,'pp port max capa'!$A$1:$Q$500,15,0)),VLOOKUP($C173,'pp port max capa'!$A$1:$Q$500,15,0),0)</f>
        <v>0</v>
      </c>
      <c r="BM173" s="24">
        <f>IF(ISNUMBER(VLOOKUP($C173,'pp port max capa'!$A$1:$Q$500,16,0)),VLOOKUP($C173,'pp port max capa'!$A$1:$Q$500,16,0),0)</f>
        <v>0</v>
      </c>
      <c r="BN173" s="24">
        <f>IF(ISNUMBER(VLOOKUP($C173,'pp port max capa'!$A$1:$Q$500,17,0)),VLOOKUP($C173,'pp port max capa'!$A$1:$Q$500,17,0),0)</f>
        <v>0</v>
      </c>
      <c r="BO173" s="22">
        <f>IF(ISNUMBER(VLOOKUP($C173,'stpl port max capa'!$A$1:$Q$500,2,0)),VLOOKUP($C173,'stpl port max capa'!$A$1:$Q$500,2,0),0)</f>
        <v>0</v>
      </c>
      <c r="BP173" s="22">
        <f>IF(ISNUMBER(VLOOKUP($C173,'stpl port max capa'!$A$1:$Q$500,3,0)),VLOOKUP($C173,'stpl port max capa'!$A$1:$Q$500,3,0),0)</f>
        <v>0</v>
      </c>
      <c r="BQ173" s="22">
        <f>IF(ISNUMBER(VLOOKUP($C173,'stpl port max capa'!$A$1:$Q$500,4,0)),VLOOKUP($C173,'stpl port max capa'!$A$1:$Q$500,4,0),0)</f>
        <v>0</v>
      </c>
      <c r="BR173" s="22">
        <f>IF(ISNUMBER(VLOOKUP($C173,'stpl port max capa'!$A$1:$Q$500,5,0)),VLOOKUP($C173,'stpl port max capa'!$A$1:$Q$500,5,0),0)</f>
        <v>0</v>
      </c>
      <c r="BS173" s="22">
        <f>IF(ISNUMBER(VLOOKUP($C173,'stpl port max capa'!$A$1:$Q$500,6,0)),VLOOKUP($C173,'stpl port max capa'!$A$1:$Q$500,6,0),0)</f>
        <v>0</v>
      </c>
      <c r="BT173" s="22">
        <f>IF(ISNUMBER(VLOOKUP($C173,'stpl port max capa'!$A$1:$Q$500,7,0)),VLOOKUP($C173,'stpl port max capa'!$A$1:$Q$500,7,0),0)</f>
        <v>0</v>
      </c>
      <c r="BU173" s="22">
        <f>IF(ISNUMBER(VLOOKUP($C173,'stpl port max capa'!$A$1:$Q$500,8,0)),VLOOKUP($C173,'stpl port max capa'!$A$1:$Q$500,8,0),0)</f>
        <v>0</v>
      </c>
      <c r="BV173" s="22">
        <f>IF(ISNUMBER(VLOOKUP($C173,'stpl port max capa'!$A$1:$Q$500,9,0)),VLOOKUP($C173,'stpl port max capa'!$A$1:$Q$500,9,0),0)</f>
        <v>0</v>
      </c>
      <c r="BW173" s="22">
        <f>IF(ISNUMBER(VLOOKUP($C173,'stpl port max capa'!$A$1:$Q$500,10,0)),VLOOKUP($C173,'stpl port max capa'!$A$1:$Q$500,10,0),0)</f>
        <v>0</v>
      </c>
      <c r="BX173" s="22">
        <f>IF(ISNUMBER(VLOOKUP($C173,'stpl port max capa'!$A$1:$Q$500,11,0)),VLOOKUP($C173,'stpl port max capa'!$A$1:$Q$500,11,0),0)</f>
        <v>0</v>
      </c>
      <c r="BY173" s="22">
        <f>IF(ISNUMBER(VLOOKUP($C173,'stpl port max capa'!$A$1:$Q$500,12,0)),VLOOKUP($C173,'stpl port max capa'!$A$1:$Q$500,12,0),0)</f>
        <v>0</v>
      </c>
      <c r="BZ173" s="22">
        <f>IF(ISNUMBER(VLOOKUP($C173,'stpl port max capa'!$A$1:$Q$500,13,0)),VLOOKUP($C173,'stpl port max capa'!$A$1:$Q$500,13,0),0)</f>
        <v>0</v>
      </c>
      <c r="CA173" s="22">
        <f>IF(ISNUMBER(VLOOKUP($C173,'stpl port max capa'!$A$1:$Q$500,14,0)),VLOOKUP($C173,'stpl port max capa'!$A$1:$Q$500,14,0),0)</f>
        <v>0</v>
      </c>
      <c r="CB173" s="22">
        <f>IF(ISNUMBER(VLOOKUP($C173,'stpl port max capa'!$A$1:$Q$500,15,0)),VLOOKUP($C173,'stpl port max capa'!$A$1:$Q$500,15,0),0)</f>
        <v>0</v>
      </c>
      <c r="CC173" s="22">
        <f>IF(ISNUMBER(VLOOKUP($C173,'stpl port max capa'!$A$1:$Q$500,16,0)),VLOOKUP($C173,'stpl port max capa'!$A$1:$Q$500,16,0),0)</f>
        <v>0</v>
      </c>
      <c r="CD173" s="22">
        <f>IF(ISNUMBER(VLOOKUP($C173,'stpl port max capa'!$A$1:$Q$500,17,0)),VLOOKUP($C173,'stpl port max capa'!$A$1:$Q$500,17,0),0)</f>
        <v>0</v>
      </c>
    </row>
    <row r="174" spans="1:82" customFormat="1">
      <c r="A174">
        <v>175</v>
      </c>
      <c r="B174" t="s">
        <v>520</v>
      </c>
      <c r="C174" t="s">
        <v>521</v>
      </c>
      <c r="D174" s="15" t="s">
        <v>1273</v>
      </c>
      <c r="E174" s="15">
        <f t="shared" si="38"/>
        <v>2</v>
      </c>
      <c r="F174" s="16" t="s">
        <v>2982</v>
      </c>
      <c r="G174" t="s">
        <v>973</v>
      </c>
      <c r="H174" t="s">
        <v>975</v>
      </c>
      <c r="I174" t="s">
        <v>2943</v>
      </c>
      <c r="J174" t="s">
        <v>522</v>
      </c>
      <c r="K174" s="1">
        <v>29.785521271803599</v>
      </c>
      <c r="L174" s="1">
        <v>116.284812983748</v>
      </c>
      <c r="M174" s="1" t="str">
        <f>VLOOKUP($F174,'[1]capi for highway network'!$D$1:$L$36,3,0)</f>
        <v>capi Jiangxi</v>
      </c>
      <c r="N174" s="1">
        <f>VLOOKUP($F174,'[1]capi for highway network'!$D$1:$L$36,7,0)</f>
        <v>28.682891999999999</v>
      </c>
      <c r="O174" s="1">
        <f>VLOOKUP($F174,'[1]capi for highway network'!$D$1:$L$36,8,0)</f>
        <v>115.858197</v>
      </c>
      <c r="P174" s="13">
        <f t="shared" si="39"/>
        <v>5.64</v>
      </c>
      <c r="Q174" s="13">
        <f t="shared" si="40"/>
        <v>5.64</v>
      </c>
      <c r="R174" s="13">
        <f t="shared" si="41"/>
        <v>5.64</v>
      </c>
      <c r="S174" s="13">
        <f t="shared" si="42"/>
        <v>5.64</v>
      </c>
      <c r="T174" s="13">
        <f t="shared" si="43"/>
        <v>13.807258453562721</v>
      </c>
      <c r="U174" s="13">
        <f t="shared" si="44"/>
        <v>13.807258453562721</v>
      </c>
      <c r="V174" s="13">
        <f t="shared" si="45"/>
        <v>13.807258453562721</v>
      </c>
      <c r="W174" s="13">
        <f t="shared" si="46"/>
        <v>13.807258453562721</v>
      </c>
      <c r="X174" s="13">
        <f t="shared" si="47"/>
        <v>13.807258453562721</v>
      </c>
      <c r="Y174" s="13">
        <f t="shared" si="48"/>
        <v>13.807258453562721</v>
      </c>
      <c r="Z174" s="13">
        <f t="shared" si="49"/>
        <v>13.807258453562721</v>
      </c>
      <c r="AA174" s="13">
        <f t="shared" si="50"/>
        <v>13.807258453562721</v>
      </c>
      <c r="AB174" s="13">
        <f t="shared" si="51"/>
        <v>13.807258453562721</v>
      </c>
      <c r="AC174" s="13">
        <f t="shared" si="52"/>
        <v>13.807258453562721</v>
      </c>
      <c r="AD174" s="13">
        <f t="shared" si="53"/>
        <v>13.807258453562721</v>
      </c>
      <c r="AE174" s="13">
        <f t="shared" si="54"/>
        <v>13.807258453562721</v>
      </c>
      <c r="AF174">
        <f t="shared" si="37"/>
        <v>1</v>
      </c>
      <c r="AI174" s="26">
        <f>IF(ISNUMBER(VLOOKUP($B174,'kpler max capa'!$A$1:$Q$263,2,0)),VLOOKUP($B174,'kpler max capa'!$A$1:$Q$263,2,0),0)</f>
        <v>0</v>
      </c>
      <c r="AJ174" s="26">
        <f>IF(ISNUMBER(VLOOKUP($B174,'kpler max capa'!$A$1:$Q$263,3,0)),VLOOKUP($B174,'kpler max capa'!$A$1:$Q$263,3,0),0)</f>
        <v>0</v>
      </c>
      <c r="AK174" s="26">
        <f>IF(ISNUMBER(VLOOKUP($B174,'kpler max capa'!$A$1:$Q$263,4,0)),VLOOKUP($B174,'kpler max capa'!$A$1:$Q$263,4,0),0)</f>
        <v>0</v>
      </c>
      <c r="AL174" s="26">
        <f>IF(ISNUMBER(VLOOKUP($B174,'kpler max capa'!$A$1:$Q$263,5,0)),VLOOKUP($B174,'kpler max capa'!$A$1:$Q$263,5,0),0)</f>
        <v>0</v>
      </c>
      <c r="AM174" s="26">
        <f>IF(ISNUMBER(VLOOKUP($B174,'kpler max capa'!$A$1:$Q$263,6,0)),VLOOKUP($B174,'kpler max capa'!$A$1:$Q$263,6,0),0)</f>
        <v>0</v>
      </c>
      <c r="AN174" s="26">
        <f>IF(ISNUMBER(VLOOKUP($B174,'kpler max capa'!$A$1:$Q$263,7,0)),VLOOKUP($B174,'kpler max capa'!$A$1:$Q$263,7,0),0)</f>
        <v>0</v>
      </c>
      <c r="AO174" s="26">
        <f>IF(ISNUMBER(VLOOKUP($B174,'kpler max capa'!$A$1:$Q$263,8,0)),VLOOKUP($B174,'kpler max capa'!$A$1:$Q$263,8,0),0)</f>
        <v>0</v>
      </c>
      <c r="AP174" s="26">
        <f>IF(ISNUMBER(VLOOKUP($B174,'kpler max capa'!$A$1:$Q$263,8,0)),VLOOKUP($B174,'kpler max capa'!$A$1:$Q$263,9,0),0)</f>
        <v>0</v>
      </c>
      <c r="AQ174" s="26">
        <f>IF(ISNUMBER(VLOOKUP($B174,'kpler max capa'!$A$1:$Q$263,8,0)),VLOOKUP($B174,'kpler max capa'!$A$1:$Q$263,10,0),0)</f>
        <v>0</v>
      </c>
      <c r="AR174" s="26">
        <f>IF(ISNUMBER(VLOOKUP($B174,'kpler max capa'!$A$1:$Q$263,8,0)),VLOOKUP($B174,'kpler max capa'!$A$1:$Q$263,11,0),0)</f>
        <v>0</v>
      </c>
      <c r="AS174" s="26">
        <f>IF(ISNUMBER(VLOOKUP($B174,'kpler max capa'!$A$1:$Q$263,9,0)),VLOOKUP($B174,'kpler max capa'!$A$1:$Q$263,12,0),0)</f>
        <v>0</v>
      </c>
      <c r="AT174" s="26">
        <f>IF(ISNUMBER(VLOOKUP($B174,'kpler max capa'!$A$1:$Q$263,9,0)),VLOOKUP($B174,'kpler max capa'!$A$1:$Q$263,13,0),0)</f>
        <v>0</v>
      </c>
      <c r="AU174" s="26">
        <f>IF(ISNUMBER(VLOOKUP($B174,'kpler max capa'!$A$1:$Q$263,9,0)),VLOOKUP($B174,'kpler max capa'!$A$1:$Q$263,14,0),0)</f>
        <v>0</v>
      </c>
      <c r="AV174" s="26">
        <f>IF(ISNUMBER(VLOOKUP($B174,'kpler max capa'!$A$1:$Q$263,9,0)),VLOOKUP($B174,'kpler max capa'!$A$1:$Q$263,15,0),0)</f>
        <v>0</v>
      </c>
      <c r="AW174" s="26">
        <f>IF(ISNUMBER(VLOOKUP($B174,'kpler max capa'!$A$1:$Q$263,9,0)),VLOOKUP($B174,'kpler max capa'!$A$1:$Q$263,16,0),0)</f>
        <v>0</v>
      </c>
      <c r="AX174" s="26">
        <f>IF(ISNUMBER(VLOOKUP($B174,'kpler max capa'!$A$1:$Q$263,10,0)),VLOOKUP($B174,'kpler max capa'!$A$1:$Q$263,17,0),0)</f>
        <v>0</v>
      </c>
      <c r="AY174" s="24">
        <f>IF(ISNUMBER(VLOOKUP($C174,'pp port max capa'!$A$1:$Q$500,2,0)),VLOOKUP($C174,'pp port max capa'!$A$1:$Q$500,2,0),0)</f>
        <v>0</v>
      </c>
      <c r="AZ174" s="24">
        <f>IF(ISNUMBER(VLOOKUP($C174,'pp port max capa'!$A$1:$Q$500,3,0)),VLOOKUP($C174,'pp port max capa'!$A$1:$Q$500,3,0),0)</f>
        <v>0</v>
      </c>
      <c r="BA174" s="24">
        <f>IF(ISNUMBER(VLOOKUP($C174,'pp port max capa'!$A$1:$Q$500,4,0)),VLOOKUP($C174,'pp port max capa'!$A$1:$Q$500,4,0),0)</f>
        <v>0</v>
      </c>
      <c r="BB174" s="24">
        <f>IF(ISNUMBER(VLOOKUP($C174,'pp port max capa'!$A$1:$Q$500,5,0)),VLOOKUP($C174,'pp port max capa'!$A$1:$Q$500,5,0),0)</f>
        <v>0</v>
      </c>
      <c r="BC174" s="24">
        <f>IF(ISNUMBER(VLOOKUP($C174,'pp port max capa'!$A$1:$Q$500,6,0)),VLOOKUP($C174,'pp port max capa'!$A$1:$Q$500,6,0),0)</f>
        <v>8.167258453562722</v>
      </c>
      <c r="BD174" s="24">
        <f>IF(ISNUMBER(VLOOKUP($C174,'pp port max capa'!$A$1:$Q$500,7,0)),VLOOKUP($C174,'pp port max capa'!$A$1:$Q$500,7,0),0)</f>
        <v>8.167258453562722</v>
      </c>
      <c r="BE174" s="24">
        <f>IF(ISNUMBER(VLOOKUP($C174,'pp port max capa'!$A$1:$Q$500,8,0)),VLOOKUP($C174,'pp port max capa'!$A$1:$Q$500,8,0),0)</f>
        <v>8.167258453562722</v>
      </c>
      <c r="BF174" s="24">
        <f>IF(ISNUMBER(VLOOKUP($C174,'pp port max capa'!$A$1:$Q$500,9,0)),VLOOKUP($C174,'pp port max capa'!$A$1:$Q$500,9,0),0)</f>
        <v>8.167258453562722</v>
      </c>
      <c r="BG174" s="24">
        <f>IF(ISNUMBER(VLOOKUP($C174,'pp port max capa'!$A$1:$Q$500,10,0)),VLOOKUP($C174,'pp port max capa'!$A$1:$Q$500,10,0),0)</f>
        <v>8.167258453562722</v>
      </c>
      <c r="BH174" s="24">
        <f>IF(ISNUMBER(VLOOKUP($C174,'pp port max capa'!$A$1:$Q$500,11,0)),VLOOKUP($C174,'pp port max capa'!$A$1:$Q$500,11,0),0)</f>
        <v>8.167258453562722</v>
      </c>
      <c r="BI174" s="24">
        <f>IF(ISNUMBER(VLOOKUP($C174,'pp port max capa'!$A$1:$Q$500,12,0)),VLOOKUP($C174,'pp port max capa'!$A$1:$Q$500,12,0),0)</f>
        <v>8.167258453562722</v>
      </c>
      <c r="BJ174" s="24">
        <f>IF(ISNUMBER(VLOOKUP($C174,'pp port max capa'!$A$1:$Q$500,13,0)),VLOOKUP($C174,'pp port max capa'!$A$1:$Q$500,13,0),0)</f>
        <v>8.167258453562722</v>
      </c>
      <c r="BK174" s="24">
        <f>IF(ISNUMBER(VLOOKUP($C174,'pp port max capa'!$A$1:$Q$500,14,0)),VLOOKUP($C174,'pp port max capa'!$A$1:$Q$500,14,0),0)</f>
        <v>8.167258453562722</v>
      </c>
      <c r="BL174" s="24">
        <f>IF(ISNUMBER(VLOOKUP($C174,'pp port max capa'!$A$1:$Q$500,15,0)),VLOOKUP($C174,'pp port max capa'!$A$1:$Q$500,15,0),0)</f>
        <v>8.167258453562722</v>
      </c>
      <c r="BM174" s="24">
        <f>IF(ISNUMBER(VLOOKUP($C174,'pp port max capa'!$A$1:$Q$500,16,0)),VLOOKUP($C174,'pp port max capa'!$A$1:$Q$500,16,0),0)</f>
        <v>8.167258453562722</v>
      </c>
      <c r="BN174" s="24">
        <f>IF(ISNUMBER(VLOOKUP($C174,'pp port max capa'!$A$1:$Q$500,17,0)),VLOOKUP($C174,'pp port max capa'!$A$1:$Q$500,17,0),0)</f>
        <v>8.167258453562722</v>
      </c>
      <c r="BO174" s="22">
        <f>IF(ISNUMBER(VLOOKUP($C174,'stpl port max capa'!$A$1:$Q$500,2,0)),VLOOKUP($C174,'stpl port max capa'!$A$1:$Q$500,2,0),0)</f>
        <v>5.64</v>
      </c>
      <c r="BP174" s="22">
        <f>IF(ISNUMBER(VLOOKUP($C174,'stpl port max capa'!$A$1:$Q$500,3,0)),VLOOKUP($C174,'stpl port max capa'!$A$1:$Q$500,3,0),0)</f>
        <v>5.64</v>
      </c>
      <c r="BQ174" s="22">
        <f>IF(ISNUMBER(VLOOKUP($C174,'stpl port max capa'!$A$1:$Q$500,4,0)),VLOOKUP($C174,'stpl port max capa'!$A$1:$Q$500,4,0),0)</f>
        <v>5.64</v>
      </c>
      <c r="BR174" s="22">
        <f>IF(ISNUMBER(VLOOKUP($C174,'stpl port max capa'!$A$1:$Q$500,5,0)),VLOOKUP($C174,'stpl port max capa'!$A$1:$Q$500,5,0),0)</f>
        <v>5.64</v>
      </c>
      <c r="BS174" s="22">
        <f>IF(ISNUMBER(VLOOKUP($C174,'stpl port max capa'!$A$1:$Q$500,6,0)),VLOOKUP($C174,'stpl port max capa'!$A$1:$Q$500,6,0),0)</f>
        <v>5.64</v>
      </c>
      <c r="BT174" s="22">
        <f>IF(ISNUMBER(VLOOKUP($C174,'stpl port max capa'!$A$1:$Q$500,7,0)),VLOOKUP($C174,'stpl port max capa'!$A$1:$Q$500,7,0),0)</f>
        <v>5.64</v>
      </c>
      <c r="BU174" s="22">
        <f>IF(ISNUMBER(VLOOKUP($C174,'stpl port max capa'!$A$1:$Q$500,8,0)),VLOOKUP($C174,'stpl port max capa'!$A$1:$Q$500,8,0),0)</f>
        <v>5.64</v>
      </c>
      <c r="BV174" s="22">
        <f>IF(ISNUMBER(VLOOKUP($C174,'stpl port max capa'!$A$1:$Q$500,9,0)),VLOOKUP($C174,'stpl port max capa'!$A$1:$Q$500,9,0),0)</f>
        <v>5.64</v>
      </c>
      <c r="BW174" s="22">
        <f>IF(ISNUMBER(VLOOKUP($C174,'stpl port max capa'!$A$1:$Q$500,10,0)),VLOOKUP($C174,'stpl port max capa'!$A$1:$Q$500,10,0),0)</f>
        <v>5.64</v>
      </c>
      <c r="BX174" s="22">
        <f>IF(ISNUMBER(VLOOKUP($C174,'stpl port max capa'!$A$1:$Q$500,11,0)),VLOOKUP($C174,'stpl port max capa'!$A$1:$Q$500,11,0),0)</f>
        <v>5.64</v>
      </c>
      <c r="BY174" s="22">
        <f>IF(ISNUMBER(VLOOKUP($C174,'stpl port max capa'!$A$1:$Q$500,12,0)),VLOOKUP($C174,'stpl port max capa'!$A$1:$Q$500,12,0),0)</f>
        <v>5.64</v>
      </c>
      <c r="BZ174" s="22">
        <f>IF(ISNUMBER(VLOOKUP($C174,'stpl port max capa'!$A$1:$Q$500,13,0)),VLOOKUP($C174,'stpl port max capa'!$A$1:$Q$500,13,0),0)</f>
        <v>5.64</v>
      </c>
      <c r="CA174" s="22">
        <f>IF(ISNUMBER(VLOOKUP($C174,'stpl port max capa'!$A$1:$Q$500,14,0)),VLOOKUP($C174,'stpl port max capa'!$A$1:$Q$500,14,0),0)</f>
        <v>5.64</v>
      </c>
      <c r="CB174" s="22">
        <f>IF(ISNUMBER(VLOOKUP($C174,'stpl port max capa'!$A$1:$Q$500,15,0)),VLOOKUP($C174,'stpl port max capa'!$A$1:$Q$500,15,0),0)</f>
        <v>5.64</v>
      </c>
      <c r="CC174" s="22">
        <f>IF(ISNUMBER(VLOOKUP($C174,'stpl port max capa'!$A$1:$Q$500,16,0)),VLOOKUP($C174,'stpl port max capa'!$A$1:$Q$500,16,0),0)</f>
        <v>5.64</v>
      </c>
      <c r="CD174" s="22">
        <f>IF(ISNUMBER(VLOOKUP($C174,'stpl port max capa'!$A$1:$Q$500,17,0)),VLOOKUP($C174,'stpl port max capa'!$A$1:$Q$500,17,0),0)</f>
        <v>5.64</v>
      </c>
    </row>
    <row r="175" spans="1:82" customFormat="1">
      <c r="A175">
        <v>176</v>
      </c>
      <c r="B175" t="s">
        <v>523</v>
      </c>
      <c r="C175" t="s">
        <v>524</v>
      </c>
      <c r="D175" s="15" t="s">
        <v>1274</v>
      </c>
      <c r="E175" s="15">
        <f t="shared" si="38"/>
        <v>1</v>
      </c>
      <c r="F175" s="16" t="s">
        <v>2978</v>
      </c>
      <c r="G175" t="s">
        <v>973</v>
      </c>
      <c r="H175" t="s">
        <v>975</v>
      </c>
      <c r="I175" t="s">
        <v>2943</v>
      </c>
      <c r="J175" t="s">
        <v>525</v>
      </c>
      <c r="K175" s="1">
        <v>30.5386158028643</v>
      </c>
      <c r="L175" s="1">
        <v>117.175004489492</v>
      </c>
      <c r="M175" s="1" t="str">
        <f>VLOOKUP($F175,'[1]capi for highway network'!$D$1:$L$36,3,0)</f>
        <v>capi Anhui</v>
      </c>
      <c r="N175" s="1">
        <f>VLOOKUP($F175,'[1]capi for highway network'!$D$1:$L$36,7,0)</f>
        <v>31.820591</v>
      </c>
      <c r="O175" s="1">
        <f>VLOOKUP($F175,'[1]capi for highway network'!$D$1:$L$36,8,0)</f>
        <v>117.22721900000001</v>
      </c>
      <c r="P175" s="13">
        <f t="shared" si="39"/>
        <v>3.1361753489892465</v>
      </c>
      <c r="Q175" s="13">
        <f t="shared" si="40"/>
        <v>10.899729012071685</v>
      </c>
      <c r="R175" s="13">
        <f t="shared" si="41"/>
        <v>10.899729012071685</v>
      </c>
      <c r="S175" s="13">
        <f t="shared" si="42"/>
        <v>10.899729012071685</v>
      </c>
      <c r="T175" s="13">
        <f t="shared" si="43"/>
        <v>10.899729012071685</v>
      </c>
      <c r="U175" s="13">
        <f t="shared" si="44"/>
        <v>10.899729012071685</v>
      </c>
      <c r="V175" s="13">
        <f t="shared" si="45"/>
        <v>10.899729012071685</v>
      </c>
      <c r="W175" s="13">
        <f t="shared" si="46"/>
        <v>10.899729012071685</v>
      </c>
      <c r="X175" s="13">
        <f t="shared" si="47"/>
        <v>10.899729012071685</v>
      </c>
      <c r="Y175" s="13">
        <f t="shared" si="48"/>
        <v>10.899729012071685</v>
      </c>
      <c r="Z175" s="13">
        <f t="shared" si="49"/>
        <v>10.899729012071685</v>
      </c>
      <c r="AA175" s="13">
        <f t="shared" si="50"/>
        <v>10.899729012071685</v>
      </c>
      <c r="AB175" s="13">
        <f t="shared" si="51"/>
        <v>10.899729012071685</v>
      </c>
      <c r="AC175" s="13">
        <f t="shared" si="52"/>
        <v>10.899729012071685</v>
      </c>
      <c r="AD175" s="13">
        <f t="shared" si="53"/>
        <v>10.899729012071685</v>
      </c>
      <c r="AE175" s="13">
        <f t="shared" si="54"/>
        <v>10.899729012071685</v>
      </c>
      <c r="AF175">
        <f t="shared" si="37"/>
        <v>1</v>
      </c>
      <c r="AI175" s="26">
        <f>IF(ISNUMBER(VLOOKUP($B175,'kpler max capa'!$A$1:$Q$263,2,0)),VLOOKUP($B175,'kpler max capa'!$A$1:$Q$263,2,0),0)</f>
        <v>0</v>
      </c>
      <c r="AJ175" s="26">
        <f>IF(ISNUMBER(VLOOKUP($B175,'kpler max capa'!$A$1:$Q$263,3,0)),VLOOKUP($B175,'kpler max capa'!$A$1:$Q$263,3,0),0)</f>
        <v>0</v>
      </c>
      <c r="AK175" s="26">
        <f>IF(ISNUMBER(VLOOKUP($B175,'kpler max capa'!$A$1:$Q$263,4,0)),VLOOKUP($B175,'kpler max capa'!$A$1:$Q$263,4,0),0)</f>
        <v>0</v>
      </c>
      <c r="AL175" s="26">
        <f>IF(ISNUMBER(VLOOKUP($B175,'kpler max capa'!$A$1:$Q$263,5,0)),VLOOKUP($B175,'kpler max capa'!$A$1:$Q$263,5,0),0)</f>
        <v>0</v>
      </c>
      <c r="AM175" s="26">
        <f>IF(ISNUMBER(VLOOKUP($B175,'kpler max capa'!$A$1:$Q$263,6,0)),VLOOKUP($B175,'kpler max capa'!$A$1:$Q$263,6,0),0)</f>
        <v>0</v>
      </c>
      <c r="AN175" s="26">
        <f>IF(ISNUMBER(VLOOKUP($B175,'kpler max capa'!$A$1:$Q$263,7,0)),VLOOKUP($B175,'kpler max capa'!$A$1:$Q$263,7,0),0)</f>
        <v>0</v>
      </c>
      <c r="AO175" s="26">
        <f>IF(ISNUMBER(VLOOKUP($B175,'kpler max capa'!$A$1:$Q$263,8,0)),VLOOKUP($B175,'kpler max capa'!$A$1:$Q$263,8,0),0)</f>
        <v>0</v>
      </c>
      <c r="AP175" s="26">
        <f>IF(ISNUMBER(VLOOKUP($B175,'kpler max capa'!$A$1:$Q$263,8,0)),VLOOKUP($B175,'kpler max capa'!$A$1:$Q$263,9,0),0)</f>
        <v>0</v>
      </c>
      <c r="AQ175" s="26">
        <f>IF(ISNUMBER(VLOOKUP($B175,'kpler max capa'!$A$1:$Q$263,8,0)),VLOOKUP($B175,'kpler max capa'!$A$1:$Q$263,10,0),0)</f>
        <v>0</v>
      </c>
      <c r="AR175" s="26">
        <f>IF(ISNUMBER(VLOOKUP($B175,'kpler max capa'!$A$1:$Q$263,8,0)),VLOOKUP($B175,'kpler max capa'!$A$1:$Q$263,11,0),0)</f>
        <v>0</v>
      </c>
      <c r="AS175" s="26">
        <f>IF(ISNUMBER(VLOOKUP($B175,'kpler max capa'!$A$1:$Q$263,9,0)),VLOOKUP($B175,'kpler max capa'!$A$1:$Q$263,12,0),0)</f>
        <v>0</v>
      </c>
      <c r="AT175" s="26">
        <f>IF(ISNUMBER(VLOOKUP($B175,'kpler max capa'!$A$1:$Q$263,9,0)),VLOOKUP($B175,'kpler max capa'!$A$1:$Q$263,13,0),0)</f>
        <v>0</v>
      </c>
      <c r="AU175" s="26">
        <f>IF(ISNUMBER(VLOOKUP($B175,'kpler max capa'!$A$1:$Q$263,9,0)),VLOOKUP($B175,'kpler max capa'!$A$1:$Q$263,14,0),0)</f>
        <v>0</v>
      </c>
      <c r="AV175" s="26">
        <f>IF(ISNUMBER(VLOOKUP($B175,'kpler max capa'!$A$1:$Q$263,9,0)),VLOOKUP($B175,'kpler max capa'!$A$1:$Q$263,15,0),0)</f>
        <v>0</v>
      </c>
      <c r="AW175" s="26">
        <f>IF(ISNUMBER(VLOOKUP($B175,'kpler max capa'!$A$1:$Q$263,9,0)),VLOOKUP($B175,'kpler max capa'!$A$1:$Q$263,16,0),0)</f>
        <v>0</v>
      </c>
      <c r="AX175" s="26">
        <f>IF(ISNUMBER(VLOOKUP($B175,'kpler max capa'!$A$1:$Q$263,10,0)),VLOOKUP($B175,'kpler max capa'!$A$1:$Q$263,17,0),0)</f>
        <v>0</v>
      </c>
      <c r="AY175" s="24">
        <f>IF(ISNUMBER(VLOOKUP($C175,'pp port max capa'!$A$1:$Q$500,2,0)),VLOOKUP($C175,'pp port max capa'!$A$1:$Q$500,2,0),0)</f>
        <v>3.1361753489892465</v>
      </c>
      <c r="AZ175" s="24">
        <f>IF(ISNUMBER(VLOOKUP($C175,'pp port max capa'!$A$1:$Q$500,3,0)),VLOOKUP($C175,'pp port max capa'!$A$1:$Q$500,3,0),0)</f>
        <v>10.899729012071685</v>
      </c>
      <c r="BA175" s="24">
        <f>IF(ISNUMBER(VLOOKUP($C175,'pp port max capa'!$A$1:$Q$500,4,0)),VLOOKUP($C175,'pp port max capa'!$A$1:$Q$500,4,0),0)</f>
        <v>10.899729012071685</v>
      </c>
      <c r="BB175" s="24">
        <f>IF(ISNUMBER(VLOOKUP($C175,'pp port max capa'!$A$1:$Q$500,5,0)),VLOOKUP($C175,'pp port max capa'!$A$1:$Q$500,5,0),0)</f>
        <v>10.899729012071685</v>
      </c>
      <c r="BC175" s="24">
        <f>IF(ISNUMBER(VLOOKUP($C175,'pp port max capa'!$A$1:$Q$500,6,0)),VLOOKUP($C175,'pp port max capa'!$A$1:$Q$500,6,0),0)</f>
        <v>10.899729012071685</v>
      </c>
      <c r="BD175" s="24">
        <f>IF(ISNUMBER(VLOOKUP($C175,'pp port max capa'!$A$1:$Q$500,7,0)),VLOOKUP($C175,'pp port max capa'!$A$1:$Q$500,7,0),0)</f>
        <v>10.899729012071685</v>
      </c>
      <c r="BE175" s="24">
        <f>IF(ISNUMBER(VLOOKUP($C175,'pp port max capa'!$A$1:$Q$500,8,0)),VLOOKUP($C175,'pp port max capa'!$A$1:$Q$500,8,0),0)</f>
        <v>10.899729012071685</v>
      </c>
      <c r="BF175" s="24">
        <f>IF(ISNUMBER(VLOOKUP($C175,'pp port max capa'!$A$1:$Q$500,9,0)),VLOOKUP($C175,'pp port max capa'!$A$1:$Q$500,9,0),0)</f>
        <v>10.899729012071685</v>
      </c>
      <c r="BG175" s="24">
        <f>IF(ISNUMBER(VLOOKUP($C175,'pp port max capa'!$A$1:$Q$500,10,0)),VLOOKUP($C175,'pp port max capa'!$A$1:$Q$500,10,0),0)</f>
        <v>10.899729012071685</v>
      </c>
      <c r="BH175" s="24">
        <f>IF(ISNUMBER(VLOOKUP($C175,'pp port max capa'!$A$1:$Q$500,11,0)),VLOOKUP($C175,'pp port max capa'!$A$1:$Q$500,11,0),0)</f>
        <v>10.899729012071685</v>
      </c>
      <c r="BI175" s="24">
        <f>IF(ISNUMBER(VLOOKUP($C175,'pp port max capa'!$A$1:$Q$500,12,0)),VLOOKUP($C175,'pp port max capa'!$A$1:$Q$500,12,0),0)</f>
        <v>10.899729012071685</v>
      </c>
      <c r="BJ175" s="24">
        <f>IF(ISNUMBER(VLOOKUP($C175,'pp port max capa'!$A$1:$Q$500,13,0)),VLOOKUP($C175,'pp port max capa'!$A$1:$Q$500,13,0),0)</f>
        <v>10.899729012071685</v>
      </c>
      <c r="BK175" s="24">
        <f>IF(ISNUMBER(VLOOKUP($C175,'pp port max capa'!$A$1:$Q$500,14,0)),VLOOKUP($C175,'pp port max capa'!$A$1:$Q$500,14,0),0)</f>
        <v>10.899729012071685</v>
      </c>
      <c r="BL175" s="24">
        <f>IF(ISNUMBER(VLOOKUP($C175,'pp port max capa'!$A$1:$Q$500,15,0)),VLOOKUP($C175,'pp port max capa'!$A$1:$Q$500,15,0),0)</f>
        <v>10.899729012071685</v>
      </c>
      <c r="BM175" s="24">
        <f>IF(ISNUMBER(VLOOKUP($C175,'pp port max capa'!$A$1:$Q$500,16,0)),VLOOKUP($C175,'pp port max capa'!$A$1:$Q$500,16,0),0)</f>
        <v>10.899729012071685</v>
      </c>
      <c r="BN175" s="24">
        <f>IF(ISNUMBER(VLOOKUP($C175,'pp port max capa'!$A$1:$Q$500,17,0)),VLOOKUP($C175,'pp port max capa'!$A$1:$Q$500,17,0),0)</f>
        <v>10.899729012071685</v>
      </c>
      <c r="BO175" s="22">
        <f>IF(ISNUMBER(VLOOKUP($C175,'stpl port max capa'!$A$1:$Q$500,2,0)),VLOOKUP($C175,'stpl port max capa'!$A$1:$Q$500,2,0),0)</f>
        <v>0</v>
      </c>
      <c r="BP175" s="22">
        <f>IF(ISNUMBER(VLOOKUP($C175,'stpl port max capa'!$A$1:$Q$500,3,0)),VLOOKUP($C175,'stpl port max capa'!$A$1:$Q$500,3,0),0)</f>
        <v>0</v>
      </c>
      <c r="BQ175" s="22">
        <f>IF(ISNUMBER(VLOOKUP($C175,'stpl port max capa'!$A$1:$Q$500,4,0)),VLOOKUP($C175,'stpl port max capa'!$A$1:$Q$500,4,0),0)</f>
        <v>0</v>
      </c>
      <c r="BR175" s="22">
        <f>IF(ISNUMBER(VLOOKUP($C175,'stpl port max capa'!$A$1:$Q$500,5,0)),VLOOKUP($C175,'stpl port max capa'!$A$1:$Q$500,5,0),0)</f>
        <v>0</v>
      </c>
      <c r="BS175" s="22">
        <f>IF(ISNUMBER(VLOOKUP($C175,'stpl port max capa'!$A$1:$Q$500,6,0)),VLOOKUP($C175,'stpl port max capa'!$A$1:$Q$500,6,0),0)</f>
        <v>0</v>
      </c>
      <c r="BT175" s="22">
        <f>IF(ISNUMBER(VLOOKUP($C175,'stpl port max capa'!$A$1:$Q$500,7,0)),VLOOKUP($C175,'stpl port max capa'!$A$1:$Q$500,7,0),0)</f>
        <v>0</v>
      </c>
      <c r="BU175" s="22">
        <f>IF(ISNUMBER(VLOOKUP($C175,'stpl port max capa'!$A$1:$Q$500,8,0)),VLOOKUP($C175,'stpl port max capa'!$A$1:$Q$500,8,0),0)</f>
        <v>0</v>
      </c>
      <c r="BV175" s="22">
        <f>IF(ISNUMBER(VLOOKUP($C175,'stpl port max capa'!$A$1:$Q$500,9,0)),VLOOKUP($C175,'stpl port max capa'!$A$1:$Q$500,9,0),0)</f>
        <v>0</v>
      </c>
      <c r="BW175" s="22">
        <f>IF(ISNUMBER(VLOOKUP($C175,'stpl port max capa'!$A$1:$Q$500,10,0)),VLOOKUP($C175,'stpl port max capa'!$A$1:$Q$500,10,0),0)</f>
        <v>0</v>
      </c>
      <c r="BX175" s="22">
        <f>IF(ISNUMBER(VLOOKUP($C175,'stpl port max capa'!$A$1:$Q$500,11,0)),VLOOKUP($C175,'stpl port max capa'!$A$1:$Q$500,11,0),0)</f>
        <v>0</v>
      </c>
      <c r="BY175" s="22">
        <f>IF(ISNUMBER(VLOOKUP($C175,'stpl port max capa'!$A$1:$Q$500,12,0)),VLOOKUP($C175,'stpl port max capa'!$A$1:$Q$500,12,0),0)</f>
        <v>0</v>
      </c>
      <c r="BZ175" s="22">
        <f>IF(ISNUMBER(VLOOKUP($C175,'stpl port max capa'!$A$1:$Q$500,13,0)),VLOOKUP($C175,'stpl port max capa'!$A$1:$Q$500,13,0),0)</f>
        <v>0</v>
      </c>
      <c r="CA175" s="22">
        <f>IF(ISNUMBER(VLOOKUP($C175,'stpl port max capa'!$A$1:$Q$500,14,0)),VLOOKUP($C175,'stpl port max capa'!$A$1:$Q$500,14,0),0)</f>
        <v>0</v>
      </c>
      <c r="CB175" s="22">
        <f>IF(ISNUMBER(VLOOKUP($C175,'stpl port max capa'!$A$1:$Q$500,15,0)),VLOOKUP($C175,'stpl port max capa'!$A$1:$Q$500,15,0),0)</f>
        <v>0</v>
      </c>
      <c r="CC175" s="22">
        <f>IF(ISNUMBER(VLOOKUP($C175,'stpl port max capa'!$A$1:$Q$500,16,0)),VLOOKUP($C175,'stpl port max capa'!$A$1:$Q$500,16,0),0)</f>
        <v>0</v>
      </c>
      <c r="CD175" s="22">
        <f>IF(ISNUMBER(VLOOKUP($C175,'stpl port max capa'!$A$1:$Q$500,17,0)),VLOOKUP($C175,'stpl port max capa'!$A$1:$Q$500,17,0),0)</f>
        <v>0</v>
      </c>
    </row>
    <row r="176" spans="1:82" customFormat="1">
      <c r="A176">
        <v>177</v>
      </c>
      <c r="B176" t="s">
        <v>526</v>
      </c>
      <c r="C176" t="s">
        <v>527</v>
      </c>
      <c r="D176" s="15" t="s">
        <v>1275</v>
      </c>
      <c r="E176" s="15">
        <f t="shared" si="38"/>
        <v>2</v>
      </c>
      <c r="F176" s="16" t="s">
        <v>2981</v>
      </c>
      <c r="G176" t="s">
        <v>972</v>
      </c>
      <c r="H176" t="s">
        <v>975</v>
      </c>
      <c r="I176" t="s">
        <v>2943</v>
      </c>
      <c r="J176" t="s">
        <v>528</v>
      </c>
      <c r="K176" s="1">
        <v>36.876252995336202</v>
      </c>
      <c r="L176" s="1">
        <v>122.44108067745201</v>
      </c>
      <c r="M176" s="1" t="str">
        <f>VLOOKUP($F176,'[1]capi for highway network'!$D$1:$L$36,3,0)</f>
        <v>capi Shandong</v>
      </c>
      <c r="N176" s="1">
        <f>VLOOKUP($F176,'[1]capi for highway network'!$D$1:$L$36,7,0)</f>
        <v>36.651200000000003</v>
      </c>
      <c r="O176" s="1">
        <f>VLOOKUP($F176,'[1]capi for highway network'!$D$1:$L$36,8,0)</f>
        <v>117.12009500000001</v>
      </c>
      <c r="P176" s="13">
        <f t="shared" si="39"/>
        <v>3.7468000000000001E-2</v>
      </c>
      <c r="Q176" s="13">
        <f t="shared" si="40"/>
        <v>3.7468000000000001E-2</v>
      </c>
      <c r="R176" s="13">
        <f t="shared" si="41"/>
        <v>3.7468000000000001E-2</v>
      </c>
      <c r="S176" s="13">
        <f t="shared" si="42"/>
        <v>0.186996</v>
      </c>
      <c r="T176" s="13">
        <f t="shared" si="43"/>
        <v>0.34305999999999998</v>
      </c>
      <c r="U176" s="13">
        <f t="shared" si="44"/>
        <v>0.34305999999999998</v>
      </c>
      <c r="V176" s="13">
        <f t="shared" si="45"/>
        <v>0.34305999999999998</v>
      </c>
      <c r="W176" s="13">
        <f t="shared" si="46"/>
        <v>0.34305999999999998</v>
      </c>
      <c r="X176" s="13">
        <f t="shared" si="47"/>
        <v>0.34305999999999998</v>
      </c>
      <c r="Y176" s="13">
        <f t="shared" si="48"/>
        <v>0.34305999999999998</v>
      </c>
      <c r="Z176" s="13">
        <f t="shared" si="49"/>
        <v>0.34305999999999998</v>
      </c>
      <c r="AA176" s="13">
        <f t="shared" si="50"/>
        <v>0.34305999999999998</v>
      </c>
      <c r="AB176" s="13">
        <f t="shared" si="51"/>
        <v>0.34305999999999998</v>
      </c>
      <c r="AC176" s="13">
        <f t="shared" si="52"/>
        <v>0.34305999999999998</v>
      </c>
      <c r="AD176" s="13">
        <f t="shared" si="53"/>
        <v>0.34305999999999998</v>
      </c>
      <c r="AE176" s="13">
        <f t="shared" si="54"/>
        <v>0.34305999999999998</v>
      </c>
      <c r="AF176">
        <f t="shared" si="37"/>
        <v>1</v>
      </c>
      <c r="AI176" s="26">
        <f>IF(ISNUMBER(VLOOKUP($B176,'kpler max capa'!$A$1:$Q$263,2,0)),VLOOKUP($B176,'kpler max capa'!$A$1:$Q$263,2,0),0)</f>
        <v>3.7468000000000001E-2</v>
      </c>
      <c r="AJ176" s="26">
        <f>IF(ISNUMBER(VLOOKUP($B176,'kpler max capa'!$A$1:$Q$263,3,0)),VLOOKUP($B176,'kpler max capa'!$A$1:$Q$263,3,0),0)</f>
        <v>3.7468000000000001E-2</v>
      </c>
      <c r="AK176" s="26">
        <f>IF(ISNUMBER(VLOOKUP($B176,'kpler max capa'!$A$1:$Q$263,4,0)),VLOOKUP($B176,'kpler max capa'!$A$1:$Q$263,4,0),0)</f>
        <v>3.7468000000000001E-2</v>
      </c>
      <c r="AL176" s="26">
        <f>IF(ISNUMBER(VLOOKUP($B176,'kpler max capa'!$A$1:$Q$263,5,0)),VLOOKUP($B176,'kpler max capa'!$A$1:$Q$263,5,0),0)</f>
        <v>0.186996</v>
      </c>
      <c r="AM176" s="26">
        <f>IF(ISNUMBER(VLOOKUP($B176,'kpler max capa'!$A$1:$Q$263,6,0)),VLOOKUP($B176,'kpler max capa'!$A$1:$Q$263,6,0),0)</f>
        <v>0.34305999999999998</v>
      </c>
      <c r="AN176" s="26">
        <f>IF(ISNUMBER(VLOOKUP($B176,'kpler max capa'!$A$1:$Q$263,7,0)),VLOOKUP($B176,'kpler max capa'!$A$1:$Q$263,7,0),0)</f>
        <v>0.34305999999999998</v>
      </c>
      <c r="AO176" s="26">
        <f>IF(ISNUMBER(VLOOKUP($B176,'kpler max capa'!$A$1:$Q$263,8,0)),VLOOKUP($B176,'kpler max capa'!$A$1:$Q$263,8,0),0)</f>
        <v>0.34305999999999998</v>
      </c>
      <c r="AP176" s="26">
        <f>IF(ISNUMBER(VLOOKUP($B176,'kpler max capa'!$A$1:$Q$263,8,0)),VLOOKUP($B176,'kpler max capa'!$A$1:$Q$263,9,0),0)</f>
        <v>0.34305999999999998</v>
      </c>
      <c r="AQ176" s="26">
        <f>IF(ISNUMBER(VLOOKUP($B176,'kpler max capa'!$A$1:$Q$263,8,0)),VLOOKUP($B176,'kpler max capa'!$A$1:$Q$263,10,0),0)</f>
        <v>0.34305999999999998</v>
      </c>
      <c r="AR176" s="26">
        <f>IF(ISNUMBER(VLOOKUP($B176,'kpler max capa'!$A$1:$Q$263,8,0)),VLOOKUP($B176,'kpler max capa'!$A$1:$Q$263,11,0),0)</f>
        <v>0.34305999999999998</v>
      </c>
      <c r="AS176" s="26">
        <f>IF(ISNUMBER(VLOOKUP($B176,'kpler max capa'!$A$1:$Q$263,9,0)),VLOOKUP($B176,'kpler max capa'!$A$1:$Q$263,12,0),0)</f>
        <v>0.34305999999999998</v>
      </c>
      <c r="AT176" s="26">
        <f>IF(ISNUMBER(VLOOKUP($B176,'kpler max capa'!$A$1:$Q$263,9,0)),VLOOKUP($B176,'kpler max capa'!$A$1:$Q$263,13,0),0)</f>
        <v>0.34305999999999998</v>
      </c>
      <c r="AU176" s="26">
        <f>IF(ISNUMBER(VLOOKUP($B176,'kpler max capa'!$A$1:$Q$263,9,0)),VLOOKUP($B176,'kpler max capa'!$A$1:$Q$263,14,0),0)</f>
        <v>0.34305999999999998</v>
      </c>
      <c r="AV176" s="26">
        <f>IF(ISNUMBER(VLOOKUP($B176,'kpler max capa'!$A$1:$Q$263,9,0)),VLOOKUP($B176,'kpler max capa'!$A$1:$Q$263,15,0),0)</f>
        <v>0.34305999999999998</v>
      </c>
      <c r="AW176" s="26">
        <f>IF(ISNUMBER(VLOOKUP($B176,'kpler max capa'!$A$1:$Q$263,9,0)),VLOOKUP($B176,'kpler max capa'!$A$1:$Q$263,16,0),0)</f>
        <v>0.34305999999999998</v>
      </c>
      <c r="AX176" s="26">
        <f>IF(ISNUMBER(VLOOKUP($B176,'kpler max capa'!$A$1:$Q$263,10,0)),VLOOKUP($B176,'kpler max capa'!$A$1:$Q$263,17,0),0)</f>
        <v>0.34305999999999998</v>
      </c>
      <c r="AY176" s="24">
        <f>IF(ISNUMBER(VLOOKUP($C176,'pp port max capa'!$A$1:$Q$500,2,0)),VLOOKUP($C176,'pp port max capa'!$A$1:$Q$500,2,0),0)</f>
        <v>0</v>
      </c>
      <c r="AZ176" s="24">
        <f>IF(ISNUMBER(VLOOKUP($C176,'pp port max capa'!$A$1:$Q$500,3,0)),VLOOKUP($C176,'pp port max capa'!$A$1:$Q$500,3,0),0)</f>
        <v>0</v>
      </c>
      <c r="BA176" s="24">
        <f>IF(ISNUMBER(VLOOKUP($C176,'pp port max capa'!$A$1:$Q$500,4,0)),VLOOKUP($C176,'pp port max capa'!$A$1:$Q$500,4,0),0)</f>
        <v>0</v>
      </c>
      <c r="BB176" s="24">
        <f>IF(ISNUMBER(VLOOKUP($C176,'pp port max capa'!$A$1:$Q$500,5,0)),VLOOKUP($C176,'pp port max capa'!$A$1:$Q$500,5,0),0)</f>
        <v>0</v>
      </c>
      <c r="BC176" s="24">
        <f>IF(ISNUMBER(VLOOKUP($C176,'pp port max capa'!$A$1:$Q$500,6,0)),VLOOKUP($C176,'pp port max capa'!$A$1:$Q$500,6,0),0)</f>
        <v>0</v>
      </c>
      <c r="BD176" s="24">
        <f>IF(ISNUMBER(VLOOKUP($C176,'pp port max capa'!$A$1:$Q$500,7,0)),VLOOKUP($C176,'pp port max capa'!$A$1:$Q$500,7,0),0)</f>
        <v>0</v>
      </c>
      <c r="BE176" s="24">
        <f>IF(ISNUMBER(VLOOKUP($C176,'pp port max capa'!$A$1:$Q$500,8,0)),VLOOKUP($C176,'pp port max capa'!$A$1:$Q$500,8,0),0)</f>
        <v>0</v>
      </c>
      <c r="BF176" s="24">
        <f>IF(ISNUMBER(VLOOKUP($C176,'pp port max capa'!$A$1:$Q$500,9,0)),VLOOKUP($C176,'pp port max capa'!$A$1:$Q$500,9,0),0)</f>
        <v>0</v>
      </c>
      <c r="BG176" s="24">
        <f>IF(ISNUMBER(VLOOKUP($C176,'pp port max capa'!$A$1:$Q$500,10,0)),VLOOKUP($C176,'pp port max capa'!$A$1:$Q$500,10,0),0)</f>
        <v>0</v>
      </c>
      <c r="BH176" s="24">
        <f>IF(ISNUMBER(VLOOKUP($C176,'pp port max capa'!$A$1:$Q$500,11,0)),VLOOKUP($C176,'pp port max capa'!$A$1:$Q$500,11,0),0)</f>
        <v>0</v>
      </c>
      <c r="BI176" s="24">
        <f>IF(ISNUMBER(VLOOKUP($C176,'pp port max capa'!$A$1:$Q$500,12,0)),VLOOKUP($C176,'pp port max capa'!$A$1:$Q$500,12,0),0)</f>
        <v>0</v>
      </c>
      <c r="BJ176" s="24">
        <f>IF(ISNUMBER(VLOOKUP($C176,'pp port max capa'!$A$1:$Q$500,13,0)),VLOOKUP($C176,'pp port max capa'!$A$1:$Q$500,13,0),0)</f>
        <v>0</v>
      </c>
      <c r="BK176" s="24">
        <f>IF(ISNUMBER(VLOOKUP($C176,'pp port max capa'!$A$1:$Q$500,14,0)),VLOOKUP($C176,'pp port max capa'!$A$1:$Q$500,14,0),0)</f>
        <v>0</v>
      </c>
      <c r="BL176" s="24">
        <f>IF(ISNUMBER(VLOOKUP($C176,'pp port max capa'!$A$1:$Q$500,15,0)),VLOOKUP($C176,'pp port max capa'!$A$1:$Q$500,15,0),0)</f>
        <v>0</v>
      </c>
      <c r="BM176" s="24">
        <f>IF(ISNUMBER(VLOOKUP($C176,'pp port max capa'!$A$1:$Q$500,16,0)),VLOOKUP($C176,'pp port max capa'!$A$1:$Q$500,16,0),0)</f>
        <v>0</v>
      </c>
      <c r="BN176" s="24">
        <f>IF(ISNUMBER(VLOOKUP($C176,'pp port max capa'!$A$1:$Q$500,17,0)),VLOOKUP($C176,'pp port max capa'!$A$1:$Q$500,17,0),0)</f>
        <v>0</v>
      </c>
      <c r="BO176" s="22">
        <f>IF(ISNUMBER(VLOOKUP($C176,'stpl port max capa'!$A$1:$Q$500,2,0)),VLOOKUP($C176,'stpl port max capa'!$A$1:$Q$500,2,0),0)</f>
        <v>0</v>
      </c>
      <c r="BP176" s="22">
        <f>IF(ISNUMBER(VLOOKUP($C176,'stpl port max capa'!$A$1:$Q$500,3,0)),VLOOKUP($C176,'stpl port max capa'!$A$1:$Q$500,3,0),0)</f>
        <v>0</v>
      </c>
      <c r="BQ176" s="22">
        <f>IF(ISNUMBER(VLOOKUP($C176,'stpl port max capa'!$A$1:$Q$500,4,0)),VLOOKUP($C176,'stpl port max capa'!$A$1:$Q$500,4,0),0)</f>
        <v>0</v>
      </c>
      <c r="BR176" s="22">
        <f>IF(ISNUMBER(VLOOKUP($C176,'stpl port max capa'!$A$1:$Q$500,5,0)),VLOOKUP($C176,'stpl port max capa'!$A$1:$Q$500,5,0),0)</f>
        <v>0</v>
      </c>
      <c r="BS176" s="22">
        <f>IF(ISNUMBER(VLOOKUP($C176,'stpl port max capa'!$A$1:$Q$500,6,0)),VLOOKUP($C176,'stpl port max capa'!$A$1:$Q$500,6,0),0)</f>
        <v>0</v>
      </c>
      <c r="BT176" s="22">
        <f>IF(ISNUMBER(VLOOKUP($C176,'stpl port max capa'!$A$1:$Q$500,7,0)),VLOOKUP($C176,'stpl port max capa'!$A$1:$Q$500,7,0),0)</f>
        <v>0</v>
      </c>
      <c r="BU176" s="22">
        <f>IF(ISNUMBER(VLOOKUP($C176,'stpl port max capa'!$A$1:$Q$500,8,0)),VLOOKUP($C176,'stpl port max capa'!$A$1:$Q$500,8,0),0)</f>
        <v>0</v>
      </c>
      <c r="BV176" s="22">
        <f>IF(ISNUMBER(VLOOKUP($C176,'stpl port max capa'!$A$1:$Q$500,9,0)),VLOOKUP($C176,'stpl port max capa'!$A$1:$Q$500,9,0),0)</f>
        <v>0</v>
      </c>
      <c r="BW176" s="22">
        <f>IF(ISNUMBER(VLOOKUP($C176,'stpl port max capa'!$A$1:$Q$500,10,0)),VLOOKUP($C176,'stpl port max capa'!$A$1:$Q$500,10,0),0)</f>
        <v>0</v>
      </c>
      <c r="BX176" s="22">
        <f>IF(ISNUMBER(VLOOKUP($C176,'stpl port max capa'!$A$1:$Q$500,11,0)),VLOOKUP($C176,'stpl port max capa'!$A$1:$Q$500,11,0),0)</f>
        <v>0</v>
      </c>
      <c r="BY176" s="22">
        <f>IF(ISNUMBER(VLOOKUP($C176,'stpl port max capa'!$A$1:$Q$500,12,0)),VLOOKUP($C176,'stpl port max capa'!$A$1:$Q$500,12,0),0)</f>
        <v>0</v>
      </c>
      <c r="BZ176" s="22">
        <f>IF(ISNUMBER(VLOOKUP($C176,'stpl port max capa'!$A$1:$Q$500,13,0)),VLOOKUP($C176,'stpl port max capa'!$A$1:$Q$500,13,0),0)</f>
        <v>0</v>
      </c>
      <c r="CA176" s="22">
        <f>IF(ISNUMBER(VLOOKUP($C176,'stpl port max capa'!$A$1:$Q$500,14,0)),VLOOKUP($C176,'stpl port max capa'!$A$1:$Q$500,14,0),0)</f>
        <v>0</v>
      </c>
      <c r="CB176" s="22">
        <f>IF(ISNUMBER(VLOOKUP($C176,'stpl port max capa'!$A$1:$Q$500,15,0)),VLOOKUP($C176,'stpl port max capa'!$A$1:$Q$500,15,0),0)</f>
        <v>0</v>
      </c>
      <c r="CC176" s="22">
        <f>IF(ISNUMBER(VLOOKUP($C176,'stpl port max capa'!$A$1:$Q$500,16,0)),VLOOKUP($C176,'stpl port max capa'!$A$1:$Q$500,16,0),0)</f>
        <v>0</v>
      </c>
      <c r="CD176" s="22">
        <f>IF(ISNUMBER(VLOOKUP($C176,'stpl port max capa'!$A$1:$Q$500,17,0)),VLOOKUP($C176,'stpl port max capa'!$A$1:$Q$500,17,0),0)</f>
        <v>0</v>
      </c>
    </row>
    <row r="177" spans="1:82" customFormat="1">
      <c r="A177">
        <v>178</v>
      </c>
      <c r="B177" t="s">
        <v>529</v>
      </c>
      <c r="C177" t="s">
        <v>530</v>
      </c>
      <c r="D177" s="15"/>
      <c r="E177" s="15">
        <f t="shared" si="38"/>
        <v>0</v>
      </c>
      <c r="F177" s="16" t="s">
        <v>2993</v>
      </c>
      <c r="G177" t="s">
        <v>972</v>
      </c>
      <c r="H177" t="s">
        <v>975</v>
      </c>
      <c r="I177" t="e">
        <v>#N/A</v>
      </c>
      <c r="J177" t="s">
        <v>531</v>
      </c>
      <c r="K177" s="1">
        <v>31.486298033748401</v>
      </c>
      <c r="L177" s="1">
        <v>121.378936939786</v>
      </c>
      <c r="M177" s="1" t="str">
        <f>VLOOKUP($F177,'[1]capi for highway network'!$D$1:$L$36,3,0)</f>
        <v>capi Shanghai</v>
      </c>
      <c r="N177" s="1">
        <f>VLOOKUP($F177,'[1]capi for highway network'!$D$1:$L$36,7,0)</f>
        <v>31.230416000000002</v>
      </c>
      <c r="O177" s="1">
        <f>VLOOKUP($F177,'[1]capi for highway network'!$D$1:$L$36,8,0)</f>
        <v>121.47370100000001</v>
      </c>
      <c r="P177" s="13">
        <f t="shared" si="39"/>
        <v>2.1992000000000001E-2</v>
      </c>
      <c r="Q177" s="13">
        <f t="shared" si="40"/>
        <v>2.1992000000000001E-2</v>
      </c>
      <c r="R177" s="13">
        <f t="shared" si="41"/>
        <v>2.1992000000000001E-2</v>
      </c>
      <c r="S177" s="13">
        <f t="shared" si="42"/>
        <v>2.1992000000000001E-2</v>
      </c>
      <c r="T177" s="13">
        <f t="shared" si="43"/>
        <v>2.1992000000000001E-2</v>
      </c>
      <c r="U177" s="13">
        <f t="shared" si="44"/>
        <v>7.5156000000000001E-2</v>
      </c>
      <c r="V177" s="13">
        <f t="shared" si="45"/>
        <v>7.5156000000000001E-2</v>
      </c>
      <c r="W177" s="13">
        <f t="shared" si="46"/>
        <v>7.5156000000000001E-2</v>
      </c>
      <c r="X177" s="13">
        <f t="shared" si="47"/>
        <v>7.5156000000000001E-2</v>
      </c>
      <c r="Y177" s="13">
        <f t="shared" si="48"/>
        <v>7.5156000000000001E-2</v>
      </c>
      <c r="Z177" s="13">
        <f t="shared" si="49"/>
        <v>7.5156000000000001E-2</v>
      </c>
      <c r="AA177" s="13">
        <f t="shared" si="50"/>
        <v>7.5156000000000001E-2</v>
      </c>
      <c r="AB177" s="13">
        <f t="shared" si="51"/>
        <v>7.5156000000000001E-2</v>
      </c>
      <c r="AC177" s="13">
        <f t="shared" si="52"/>
        <v>7.5156000000000001E-2</v>
      </c>
      <c r="AD177" s="13">
        <f t="shared" si="53"/>
        <v>7.5156000000000001E-2</v>
      </c>
      <c r="AE177" s="13">
        <f t="shared" si="54"/>
        <v>7.5156000000000001E-2</v>
      </c>
      <c r="AF177">
        <f t="shared" si="37"/>
        <v>1</v>
      </c>
      <c r="AI177" s="26">
        <f>IF(ISNUMBER(VLOOKUP($B177,'kpler max capa'!$A$1:$Q$263,2,0)),VLOOKUP($B177,'kpler max capa'!$A$1:$Q$263,2,0),0)</f>
        <v>2.1992000000000001E-2</v>
      </c>
      <c r="AJ177" s="26">
        <f>IF(ISNUMBER(VLOOKUP($B177,'kpler max capa'!$A$1:$Q$263,3,0)),VLOOKUP($B177,'kpler max capa'!$A$1:$Q$263,3,0),0)</f>
        <v>2.1992000000000001E-2</v>
      </c>
      <c r="AK177" s="26">
        <f>IF(ISNUMBER(VLOOKUP($B177,'kpler max capa'!$A$1:$Q$263,4,0)),VLOOKUP($B177,'kpler max capa'!$A$1:$Q$263,4,0),0)</f>
        <v>2.1992000000000001E-2</v>
      </c>
      <c r="AL177" s="26">
        <f>IF(ISNUMBER(VLOOKUP($B177,'kpler max capa'!$A$1:$Q$263,5,0)),VLOOKUP($B177,'kpler max capa'!$A$1:$Q$263,5,0),0)</f>
        <v>2.1992000000000001E-2</v>
      </c>
      <c r="AM177" s="26">
        <f>IF(ISNUMBER(VLOOKUP($B177,'kpler max capa'!$A$1:$Q$263,6,0)),VLOOKUP($B177,'kpler max capa'!$A$1:$Q$263,6,0),0)</f>
        <v>2.1992000000000001E-2</v>
      </c>
      <c r="AN177" s="26">
        <f>IF(ISNUMBER(VLOOKUP($B177,'kpler max capa'!$A$1:$Q$263,7,0)),VLOOKUP($B177,'kpler max capa'!$A$1:$Q$263,7,0),0)</f>
        <v>7.5156000000000001E-2</v>
      </c>
      <c r="AO177" s="26">
        <f>IF(ISNUMBER(VLOOKUP($B177,'kpler max capa'!$A$1:$Q$263,8,0)),VLOOKUP($B177,'kpler max capa'!$A$1:$Q$263,8,0),0)</f>
        <v>7.5156000000000001E-2</v>
      </c>
      <c r="AP177" s="26">
        <f>IF(ISNUMBER(VLOOKUP($B177,'kpler max capa'!$A$1:$Q$263,8,0)),VLOOKUP($B177,'kpler max capa'!$A$1:$Q$263,9,0),0)</f>
        <v>7.5156000000000001E-2</v>
      </c>
      <c r="AQ177" s="26">
        <f>IF(ISNUMBER(VLOOKUP($B177,'kpler max capa'!$A$1:$Q$263,8,0)),VLOOKUP($B177,'kpler max capa'!$A$1:$Q$263,10,0),0)</f>
        <v>7.5156000000000001E-2</v>
      </c>
      <c r="AR177" s="26">
        <f>IF(ISNUMBER(VLOOKUP($B177,'kpler max capa'!$A$1:$Q$263,8,0)),VLOOKUP($B177,'kpler max capa'!$A$1:$Q$263,11,0),0)</f>
        <v>7.5156000000000001E-2</v>
      </c>
      <c r="AS177" s="26">
        <f>IF(ISNUMBER(VLOOKUP($B177,'kpler max capa'!$A$1:$Q$263,9,0)),VLOOKUP($B177,'kpler max capa'!$A$1:$Q$263,12,0),0)</f>
        <v>7.5156000000000001E-2</v>
      </c>
      <c r="AT177" s="26">
        <f>IF(ISNUMBER(VLOOKUP($B177,'kpler max capa'!$A$1:$Q$263,9,0)),VLOOKUP($B177,'kpler max capa'!$A$1:$Q$263,13,0),0)</f>
        <v>7.5156000000000001E-2</v>
      </c>
      <c r="AU177" s="26">
        <f>IF(ISNUMBER(VLOOKUP($B177,'kpler max capa'!$A$1:$Q$263,9,0)),VLOOKUP($B177,'kpler max capa'!$A$1:$Q$263,14,0),0)</f>
        <v>7.5156000000000001E-2</v>
      </c>
      <c r="AV177" s="26">
        <f>IF(ISNUMBER(VLOOKUP($B177,'kpler max capa'!$A$1:$Q$263,9,0)),VLOOKUP($B177,'kpler max capa'!$A$1:$Q$263,15,0),0)</f>
        <v>7.5156000000000001E-2</v>
      </c>
      <c r="AW177" s="26">
        <f>IF(ISNUMBER(VLOOKUP($B177,'kpler max capa'!$A$1:$Q$263,9,0)),VLOOKUP($B177,'kpler max capa'!$A$1:$Q$263,16,0),0)</f>
        <v>7.5156000000000001E-2</v>
      </c>
      <c r="AX177" s="26">
        <f>IF(ISNUMBER(VLOOKUP($B177,'kpler max capa'!$A$1:$Q$263,10,0)),VLOOKUP($B177,'kpler max capa'!$A$1:$Q$263,17,0),0)</f>
        <v>7.5156000000000001E-2</v>
      </c>
      <c r="AY177" s="24">
        <f>IF(ISNUMBER(VLOOKUP($C177,'pp port max capa'!$A$1:$Q$500,2,0)),VLOOKUP($C177,'pp port max capa'!$A$1:$Q$500,2,0),0)</f>
        <v>0</v>
      </c>
      <c r="AZ177" s="24">
        <f>IF(ISNUMBER(VLOOKUP($C177,'pp port max capa'!$A$1:$Q$500,3,0)),VLOOKUP($C177,'pp port max capa'!$A$1:$Q$500,3,0),0)</f>
        <v>0</v>
      </c>
      <c r="BA177" s="24">
        <f>IF(ISNUMBER(VLOOKUP($C177,'pp port max capa'!$A$1:$Q$500,4,0)),VLOOKUP($C177,'pp port max capa'!$A$1:$Q$500,4,0),0)</f>
        <v>0</v>
      </c>
      <c r="BB177" s="24">
        <f>IF(ISNUMBER(VLOOKUP($C177,'pp port max capa'!$A$1:$Q$500,5,0)),VLOOKUP($C177,'pp port max capa'!$A$1:$Q$500,5,0),0)</f>
        <v>0</v>
      </c>
      <c r="BC177" s="24">
        <f>IF(ISNUMBER(VLOOKUP($C177,'pp port max capa'!$A$1:$Q$500,6,0)),VLOOKUP($C177,'pp port max capa'!$A$1:$Q$500,6,0),0)</f>
        <v>0</v>
      </c>
      <c r="BD177" s="24">
        <f>IF(ISNUMBER(VLOOKUP($C177,'pp port max capa'!$A$1:$Q$500,7,0)),VLOOKUP($C177,'pp port max capa'!$A$1:$Q$500,7,0),0)</f>
        <v>0</v>
      </c>
      <c r="BE177" s="24">
        <f>IF(ISNUMBER(VLOOKUP($C177,'pp port max capa'!$A$1:$Q$500,8,0)),VLOOKUP($C177,'pp port max capa'!$A$1:$Q$500,8,0),0)</f>
        <v>0</v>
      </c>
      <c r="BF177" s="24">
        <f>IF(ISNUMBER(VLOOKUP($C177,'pp port max capa'!$A$1:$Q$500,9,0)),VLOOKUP($C177,'pp port max capa'!$A$1:$Q$500,9,0),0)</f>
        <v>0</v>
      </c>
      <c r="BG177" s="24">
        <f>IF(ISNUMBER(VLOOKUP($C177,'pp port max capa'!$A$1:$Q$500,10,0)),VLOOKUP($C177,'pp port max capa'!$A$1:$Q$500,10,0),0)</f>
        <v>0</v>
      </c>
      <c r="BH177" s="24">
        <f>IF(ISNUMBER(VLOOKUP($C177,'pp port max capa'!$A$1:$Q$500,11,0)),VLOOKUP($C177,'pp port max capa'!$A$1:$Q$500,11,0),0)</f>
        <v>0</v>
      </c>
      <c r="BI177" s="24">
        <f>IF(ISNUMBER(VLOOKUP($C177,'pp port max capa'!$A$1:$Q$500,12,0)),VLOOKUP($C177,'pp port max capa'!$A$1:$Q$500,12,0),0)</f>
        <v>0</v>
      </c>
      <c r="BJ177" s="24">
        <f>IF(ISNUMBER(VLOOKUP($C177,'pp port max capa'!$A$1:$Q$500,13,0)),VLOOKUP($C177,'pp port max capa'!$A$1:$Q$500,13,0),0)</f>
        <v>0</v>
      </c>
      <c r="BK177" s="24">
        <f>IF(ISNUMBER(VLOOKUP($C177,'pp port max capa'!$A$1:$Q$500,14,0)),VLOOKUP($C177,'pp port max capa'!$A$1:$Q$500,14,0),0)</f>
        <v>0</v>
      </c>
      <c r="BL177" s="24">
        <f>IF(ISNUMBER(VLOOKUP($C177,'pp port max capa'!$A$1:$Q$500,15,0)),VLOOKUP($C177,'pp port max capa'!$A$1:$Q$500,15,0),0)</f>
        <v>0</v>
      </c>
      <c r="BM177" s="24">
        <f>IF(ISNUMBER(VLOOKUP($C177,'pp port max capa'!$A$1:$Q$500,16,0)),VLOOKUP($C177,'pp port max capa'!$A$1:$Q$500,16,0),0)</f>
        <v>0</v>
      </c>
      <c r="BN177" s="24">
        <f>IF(ISNUMBER(VLOOKUP($C177,'pp port max capa'!$A$1:$Q$500,17,0)),VLOOKUP($C177,'pp port max capa'!$A$1:$Q$500,17,0),0)</f>
        <v>0</v>
      </c>
      <c r="BO177" s="22">
        <f>IF(ISNUMBER(VLOOKUP($C177,'stpl port max capa'!$A$1:$Q$500,2,0)),VLOOKUP($C177,'stpl port max capa'!$A$1:$Q$500,2,0),0)</f>
        <v>0</v>
      </c>
      <c r="BP177" s="22">
        <f>IF(ISNUMBER(VLOOKUP($C177,'stpl port max capa'!$A$1:$Q$500,3,0)),VLOOKUP($C177,'stpl port max capa'!$A$1:$Q$500,3,0),0)</f>
        <v>0</v>
      </c>
      <c r="BQ177" s="22">
        <f>IF(ISNUMBER(VLOOKUP($C177,'stpl port max capa'!$A$1:$Q$500,4,0)),VLOOKUP($C177,'stpl port max capa'!$A$1:$Q$500,4,0),0)</f>
        <v>0</v>
      </c>
      <c r="BR177" s="22">
        <f>IF(ISNUMBER(VLOOKUP($C177,'stpl port max capa'!$A$1:$Q$500,5,0)),VLOOKUP($C177,'stpl port max capa'!$A$1:$Q$500,5,0),0)</f>
        <v>0</v>
      </c>
      <c r="BS177" s="22">
        <f>IF(ISNUMBER(VLOOKUP($C177,'stpl port max capa'!$A$1:$Q$500,6,0)),VLOOKUP($C177,'stpl port max capa'!$A$1:$Q$500,6,0),0)</f>
        <v>0</v>
      </c>
      <c r="BT177" s="22">
        <f>IF(ISNUMBER(VLOOKUP($C177,'stpl port max capa'!$A$1:$Q$500,7,0)),VLOOKUP($C177,'stpl port max capa'!$A$1:$Q$500,7,0),0)</f>
        <v>0</v>
      </c>
      <c r="BU177" s="22">
        <f>IF(ISNUMBER(VLOOKUP($C177,'stpl port max capa'!$A$1:$Q$500,8,0)),VLOOKUP($C177,'stpl port max capa'!$A$1:$Q$500,8,0),0)</f>
        <v>0</v>
      </c>
      <c r="BV177" s="22">
        <f>IF(ISNUMBER(VLOOKUP($C177,'stpl port max capa'!$A$1:$Q$500,9,0)),VLOOKUP($C177,'stpl port max capa'!$A$1:$Q$500,9,0),0)</f>
        <v>0</v>
      </c>
      <c r="BW177" s="22">
        <f>IF(ISNUMBER(VLOOKUP($C177,'stpl port max capa'!$A$1:$Q$500,10,0)),VLOOKUP($C177,'stpl port max capa'!$A$1:$Q$500,10,0),0)</f>
        <v>0</v>
      </c>
      <c r="BX177" s="22">
        <f>IF(ISNUMBER(VLOOKUP($C177,'stpl port max capa'!$A$1:$Q$500,11,0)),VLOOKUP($C177,'stpl port max capa'!$A$1:$Q$500,11,0),0)</f>
        <v>0</v>
      </c>
      <c r="BY177" s="22">
        <f>IF(ISNUMBER(VLOOKUP($C177,'stpl port max capa'!$A$1:$Q$500,12,0)),VLOOKUP($C177,'stpl port max capa'!$A$1:$Q$500,12,0),0)</f>
        <v>0</v>
      </c>
      <c r="BZ177" s="22">
        <f>IF(ISNUMBER(VLOOKUP($C177,'stpl port max capa'!$A$1:$Q$500,13,0)),VLOOKUP($C177,'stpl port max capa'!$A$1:$Q$500,13,0),0)</f>
        <v>0</v>
      </c>
      <c r="CA177" s="22">
        <f>IF(ISNUMBER(VLOOKUP($C177,'stpl port max capa'!$A$1:$Q$500,14,0)),VLOOKUP($C177,'stpl port max capa'!$A$1:$Q$500,14,0),0)</f>
        <v>0</v>
      </c>
      <c r="CB177" s="22">
        <f>IF(ISNUMBER(VLOOKUP($C177,'stpl port max capa'!$A$1:$Q$500,15,0)),VLOOKUP($C177,'stpl port max capa'!$A$1:$Q$500,15,0),0)</f>
        <v>0</v>
      </c>
      <c r="CC177" s="22">
        <f>IF(ISNUMBER(VLOOKUP($C177,'stpl port max capa'!$A$1:$Q$500,16,0)),VLOOKUP($C177,'stpl port max capa'!$A$1:$Q$500,16,0),0)</f>
        <v>0</v>
      </c>
      <c r="CD177" s="22">
        <f>IF(ISNUMBER(VLOOKUP($C177,'stpl port max capa'!$A$1:$Q$500,17,0)),VLOOKUP($C177,'stpl port max capa'!$A$1:$Q$500,17,0),0)</f>
        <v>0</v>
      </c>
    </row>
    <row r="178" spans="1:82" customFormat="1">
      <c r="A178">
        <v>179</v>
      </c>
      <c r="B178" t="s">
        <v>532</v>
      </c>
      <c r="C178" t="s">
        <v>533</v>
      </c>
      <c r="D178" s="15"/>
      <c r="E178" s="15">
        <f t="shared" si="38"/>
        <v>0</v>
      </c>
      <c r="F178" s="16" t="s">
        <v>2989</v>
      </c>
      <c r="G178" t="s">
        <v>972</v>
      </c>
      <c r="H178" t="s">
        <v>975</v>
      </c>
      <c r="I178" t="e">
        <v>#N/A</v>
      </c>
      <c r="J178" t="s">
        <v>534</v>
      </c>
      <c r="K178" s="1">
        <v>24.813358010425802</v>
      </c>
      <c r="L178" s="1">
        <v>118.715040569735</v>
      </c>
      <c r="M178" s="1" t="str">
        <f>VLOOKUP($F178,'[1]capi for highway network'!$D$1:$L$36,3,0)</f>
        <v>capi Fujian</v>
      </c>
      <c r="N178" s="1">
        <f>VLOOKUP($F178,'[1]capi for highway network'!$D$1:$L$36,7,0)</f>
        <v>26.074477999999999</v>
      </c>
      <c r="O178" s="1">
        <f>VLOOKUP($F178,'[1]capi for highway network'!$D$1:$L$36,8,0)</f>
        <v>119.296482</v>
      </c>
      <c r="P178" s="13">
        <f t="shared" si="39"/>
        <v>0</v>
      </c>
      <c r="Q178" s="13">
        <f t="shared" si="40"/>
        <v>0</v>
      </c>
      <c r="R178" s="13">
        <f t="shared" si="41"/>
        <v>0</v>
      </c>
      <c r="S178" s="13">
        <f t="shared" si="42"/>
        <v>0.13394400000000001</v>
      </c>
      <c r="T178" s="13">
        <f t="shared" si="43"/>
        <v>0.13394400000000001</v>
      </c>
      <c r="U178" s="13">
        <f t="shared" si="44"/>
        <v>0.13394400000000001</v>
      </c>
      <c r="V178" s="13">
        <f t="shared" si="45"/>
        <v>0.13394400000000001</v>
      </c>
      <c r="W178" s="13">
        <f t="shared" si="46"/>
        <v>0.13394400000000001</v>
      </c>
      <c r="X178" s="13">
        <f t="shared" si="47"/>
        <v>0.13394400000000001</v>
      </c>
      <c r="Y178" s="13">
        <f t="shared" si="48"/>
        <v>0.13394400000000001</v>
      </c>
      <c r="Z178" s="13">
        <f t="shared" si="49"/>
        <v>0.13394400000000001</v>
      </c>
      <c r="AA178" s="13">
        <f t="shared" si="50"/>
        <v>0.13394400000000001</v>
      </c>
      <c r="AB178" s="13">
        <f t="shared" si="51"/>
        <v>0.13394400000000001</v>
      </c>
      <c r="AC178" s="13">
        <f t="shared" si="52"/>
        <v>0.13394400000000001</v>
      </c>
      <c r="AD178" s="13">
        <f t="shared" si="53"/>
        <v>0.13394400000000001</v>
      </c>
      <c r="AE178" s="13">
        <f t="shared" si="54"/>
        <v>0.13394400000000001</v>
      </c>
      <c r="AF178">
        <f t="shared" si="37"/>
        <v>1</v>
      </c>
      <c r="AI178" s="26">
        <f>IF(ISNUMBER(VLOOKUP($B178,'kpler max capa'!$A$1:$Q$263,2,0)),VLOOKUP($B178,'kpler max capa'!$A$1:$Q$263,2,0),0)</f>
        <v>0</v>
      </c>
      <c r="AJ178" s="26">
        <f>IF(ISNUMBER(VLOOKUP($B178,'kpler max capa'!$A$1:$Q$263,3,0)),VLOOKUP($B178,'kpler max capa'!$A$1:$Q$263,3,0),0)</f>
        <v>0</v>
      </c>
      <c r="AK178" s="26">
        <f>IF(ISNUMBER(VLOOKUP($B178,'kpler max capa'!$A$1:$Q$263,4,0)),VLOOKUP($B178,'kpler max capa'!$A$1:$Q$263,4,0),0)</f>
        <v>0</v>
      </c>
      <c r="AL178" s="26">
        <f>IF(ISNUMBER(VLOOKUP($B178,'kpler max capa'!$A$1:$Q$263,5,0)),VLOOKUP($B178,'kpler max capa'!$A$1:$Q$263,5,0),0)</f>
        <v>0.13394400000000001</v>
      </c>
      <c r="AM178" s="26">
        <f>IF(ISNUMBER(VLOOKUP($B178,'kpler max capa'!$A$1:$Q$263,6,0)),VLOOKUP($B178,'kpler max capa'!$A$1:$Q$263,6,0),0)</f>
        <v>0.13394400000000001</v>
      </c>
      <c r="AN178" s="26">
        <f>IF(ISNUMBER(VLOOKUP($B178,'kpler max capa'!$A$1:$Q$263,7,0)),VLOOKUP($B178,'kpler max capa'!$A$1:$Q$263,7,0),0)</f>
        <v>0.13394400000000001</v>
      </c>
      <c r="AO178" s="26">
        <f>IF(ISNUMBER(VLOOKUP($B178,'kpler max capa'!$A$1:$Q$263,8,0)),VLOOKUP($B178,'kpler max capa'!$A$1:$Q$263,8,0),0)</f>
        <v>0.13394400000000001</v>
      </c>
      <c r="AP178" s="26">
        <f>IF(ISNUMBER(VLOOKUP($B178,'kpler max capa'!$A$1:$Q$263,8,0)),VLOOKUP($B178,'kpler max capa'!$A$1:$Q$263,9,0),0)</f>
        <v>0.13394400000000001</v>
      </c>
      <c r="AQ178" s="26">
        <f>IF(ISNUMBER(VLOOKUP($B178,'kpler max capa'!$A$1:$Q$263,8,0)),VLOOKUP($B178,'kpler max capa'!$A$1:$Q$263,10,0),0)</f>
        <v>0.13394400000000001</v>
      </c>
      <c r="AR178" s="26">
        <f>IF(ISNUMBER(VLOOKUP($B178,'kpler max capa'!$A$1:$Q$263,8,0)),VLOOKUP($B178,'kpler max capa'!$A$1:$Q$263,11,0),0)</f>
        <v>0.13394400000000001</v>
      </c>
      <c r="AS178" s="26">
        <f>IF(ISNUMBER(VLOOKUP($B178,'kpler max capa'!$A$1:$Q$263,9,0)),VLOOKUP($B178,'kpler max capa'!$A$1:$Q$263,12,0),0)</f>
        <v>0.13394400000000001</v>
      </c>
      <c r="AT178" s="26">
        <f>IF(ISNUMBER(VLOOKUP($B178,'kpler max capa'!$A$1:$Q$263,9,0)),VLOOKUP($B178,'kpler max capa'!$A$1:$Q$263,13,0),0)</f>
        <v>0.13394400000000001</v>
      </c>
      <c r="AU178" s="26">
        <f>IF(ISNUMBER(VLOOKUP($B178,'kpler max capa'!$A$1:$Q$263,9,0)),VLOOKUP($B178,'kpler max capa'!$A$1:$Q$263,14,0),0)</f>
        <v>0.13394400000000001</v>
      </c>
      <c r="AV178" s="26">
        <f>IF(ISNUMBER(VLOOKUP($B178,'kpler max capa'!$A$1:$Q$263,9,0)),VLOOKUP($B178,'kpler max capa'!$A$1:$Q$263,15,0),0)</f>
        <v>0.13394400000000001</v>
      </c>
      <c r="AW178" s="26">
        <f>IF(ISNUMBER(VLOOKUP($B178,'kpler max capa'!$A$1:$Q$263,9,0)),VLOOKUP($B178,'kpler max capa'!$A$1:$Q$263,16,0),0)</f>
        <v>0.13394400000000001</v>
      </c>
      <c r="AX178" s="26">
        <f>IF(ISNUMBER(VLOOKUP($B178,'kpler max capa'!$A$1:$Q$263,10,0)),VLOOKUP($B178,'kpler max capa'!$A$1:$Q$263,17,0),0)</f>
        <v>0.13394400000000001</v>
      </c>
      <c r="AY178" s="24">
        <f>IF(ISNUMBER(VLOOKUP($C178,'pp port max capa'!$A$1:$Q$500,2,0)),VLOOKUP($C178,'pp port max capa'!$A$1:$Q$500,2,0),0)</f>
        <v>0</v>
      </c>
      <c r="AZ178" s="24">
        <f>IF(ISNUMBER(VLOOKUP($C178,'pp port max capa'!$A$1:$Q$500,3,0)),VLOOKUP($C178,'pp port max capa'!$A$1:$Q$500,3,0),0)</f>
        <v>0</v>
      </c>
      <c r="BA178" s="24">
        <f>IF(ISNUMBER(VLOOKUP($C178,'pp port max capa'!$A$1:$Q$500,4,0)),VLOOKUP($C178,'pp port max capa'!$A$1:$Q$500,4,0),0)</f>
        <v>0</v>
      </c>
      <c r="BB178" s="24">
        <f>IF(ISNUMBER(VLOOKUP($C178,'pp port max capa'!$A$1:$Q$500,5,0)),VLOOKUP($C178,'pp port max capa'!$A$1:$Q$500,5,0),0)</f>
        <v>0</v>
      </c>
      <c r="BC178" s="24">
        <f>IF(ISNUMBER(VLOOKUP($C178,'pp port max capa'!$A$1:$Q$500,6,0)),VLOOKUP($C178,'pp port max capa'!$A$1:$Q$500,6,0),0)</f>
        <v>0</v>
      </c>
      <c r="BD178" s="24">
        <f>IF(ISNUMBER(VLOOKUP($C178,'pp port max capa'!$A$1:$Q$500,7,0)),VLOOKUP($C178,'pp port max capa'!$A$1:$Q$500,7,0),0)</f>
        <v>0</v>
      </c>
      <c r="BE178" s="24">
        <f>IF(ISNUMBER(VLOOKUP($C178,'pp port max capa'!$A$1:$Q$500,8,0)),VLOOKUP($C178,'pp port max capa'!$A$1:$Q$500,8,0),0)</f>
        <v>0</v>
      </c>
      <c r="BF178" s="24">
        <f>IF(ISNUMBER(VLOOKUP($C178,'pp port max capa'!$A$1:$Q$500,9,0)),VLOOKUP($C178,'pp port max capa'!$A$1:$Q$500,9,0),0)</f>
        <v>0</v>
      </c>
      <c r="BG178" s="24">
        <f>IF(ISNUMBER(VLOOKUP($C178,'pp port max capa'!$A$1:$Q$500,10,0)),VLOOKUP($C178,'pp port max capa'!$A$1:$Q$500,10,0),0)</f>
        <v>0</v>
      </c>
      <c r="BH178" s="24">
        <f>IF(ISNUMBER(VLOOKUP($C178,'pp port max capa'!$A$1:$Q$500,11,0)),VLOOKUP($C178,'pp port max capa'!$A$1:$Q$500,11,0),0)</f>
        <v>0</v>
      </c>
      <c r="BI178" s="24">
        <f>IF(ISNUMBER(VLOOKUP($C178,'pp port max capa'!$A$1:$Q$500,12,0)),VLOOKUP($C178,'pp port max capa'!$A$1:$Q$500,12,0),0)</f>
        <v>0</v>
      </c>
      <c r="BJ178" s="24">
        <f>IF(ISNUMBER(VLOOKUP($C178,'pp port max capa'!$A$1:$Q$500,13,0)),VLOOKUP($C178,'pp port max capa'!$A$1:$Q$500,13,0),0)</f>
        <v>0</v>
      </c>
      <c r="BK178" s="24">
        <f>IF(ISNUMBER(VLOOKUP($C178,'pp port max capa'!$A$1:$Q$500,14,0)),VLOOKUP($C178,'pp port max capa'!$A$1:$Q$500,14,0),0)</f>
        <v>0</v>
      </c>
      <c r="BL178" s="24">
        <f>IF(ISNUMBER(VLOOKUP($C178,'pp port max capa'!$A$1:$Q$500,15,0)),VLOOKUP($C178,'pp port max capa'!$A$1:$Q$500,15,0),0)</f>
        <v>0</v>
      </c>
      <c r="BM178" s="24">
        <f>IF(ISNUMBER(VLOOKUP($C178,'pp port max capa'!$A$1:$Q$500,16,0)),VLOOKUP($C178,'pp port max capa'!$A$1:$Q$500,16,0),0)</f>
        <v>0</v>
      </c>
      <c r="BN178" s="24">
        <f>IF(ISNUMBER(VLOOKUP($C178,'pp port max capa'!$A$1:$Q$500,17,0)),VLOOKUP($C178,'pp port max capa'!$A$1:$Q$500,17,0),0)</f>
        <v>0</v>
      </c>
      <c r="BO178" s="22">
        <f>IF(ISNUMBER(VLOOKUP($C178,'stpl port max capa'!$A$1:$Q$500,2,0)),VLOOKUP($C178,'stpl port max capa'!$A$1:$Q$500,2,0),0)</f>
        <v>0</v>
      </c>
      <c r="BP178" s="22">
        <f>IF(ISNUMBER(VLOOKUP($C178,'stpl port max capa'!$A$1:$Q$500,3,0)),VLOOKUP($C178,'stpl port max capa'!$A$1:$Q$500,3,0),0)</f>
        <v>0</v>
      </c>
      <c r="BQ178" s="22">
        <f>IF(ISNUMBER(VLOOKUP($C178,'stpl port max capa'!$A$1:$Q$500,4,0)),VLOOKUP($C178,'stpl port max capa'!$A$1:$Q$500,4,0),0)</f>
        <v>0</v>
      </c>
      <c r="BR178" s="22">
        <f>IF(ISNUMBER(VLOOKUP($C178,'stpl port max capa'!$A$1:$Q$500,5,0)),VLOOKUP($C178,'stpl port max capa'!$A$1:$Q$500,5,0),0)</f>
        <v>0</v>
      </c>
      <c r="BS178" s="22">
        <f>IF(ISNUMBER(VLOOKUP($C178,'stpl port max capa'!$A$1:$Q$500,6,0)),VLOOKUP($C178,'stpl port max capa'!$A$1:$Q$500,6,0),0)</f>
        <v>0</v>
      </c>
      <c r="BT178" s="22">
        <f>IF(ISNUMBER(VLOOKUP($C178,'stpl port max capa'!$A$1:$Q$500,7,0)),VLOOKUP($C178,'stpl port max capa'!$A$1:$Q$500,7,0),0)</f>
        <v>0</v>
      </c>
      <c r="BU178" s="22">
        <f>IF(ISNUMBER(VLOOKUP($C178,'stpl port max capa'!$A$1:$Q$500,8,0)),VLOOKUP($C178,'stpl port max capa'!$A$1:$Q$500,8,0),0)</f>
        <v>0</v>
      </c>
      <c r="BV178" s="22">
        <f>IF(ISNUMBER(VLOOKUP($C178,'stpl port max capa'!$A$1:$Q$500,9,0)),VLOOKUP($C178,'stpl port max capa'!$A$1:$Q$500,9,0),0)</f>
        <v>0</v>
      </c>
      <c r="BW178" s="22">
        <f>IF(ISNUMBER(VLOOKUP($C178,'stpl port max capa'!$A$1:$Q$500,10,0)),VLOOKUP($C178,'stpl port max capa'!$A$1:$Q$500,10,0),0)</f>
        <v>0</v>
      </c>
      <c r="BX178" s="22">
        <f>IF(ISNUMBER(VLOOKUP($C178,'stpl port max capa'!$A$1:$Q$500,11,0)),VLOOKUP($C178,'stpl port max capa'!$A$1:$Q$500,11,0),0)</f>
        <v>0</v>
      </c>
      <c r="BY178" s="22">
        <f>IF(ISNUMBER(VLOOKUP($C178,'stpl port max capa'!$A$1:$Q$500,12,0)),VLOOKUP($C178,'stpl port max capa'!$A$1:$Q$500,12,0),0)</f>
        <v>0</v>
      </c>
      <c r="BZ178" s="22">
        <f>IF(ISNUMBER(VLOOKUP($C178,'stpl port max capa'!$A$1:$Q$500,13,0)),VLOOKUP($C178,'stpl port max capa'!$A$1:$Q$500,13,0),0)</f>
        <v>0</v>
      </c>
      <c r="CA178" s="22">
        <f>IF(ISNUMBER(VLOOKUP($C178,'stpl port max capa'!$A$1:$Q$500,14,0)),VLOOKUP($C178,'stpl port max capa'!$A$1:$Q$500,14,0),0)</f>
        <v>0</v>
      </c>
      <c r="CB178" s="22">
        <f>IF(ISNUMBER(VLOOKUP($C178,'stpl port max capa'!$A$1:$Q$500,15,0)),VLOOKUP($C178,'stpl port max capa'!$A$1:$Q$500,15,0),0)</f>
        <v>0</v>
      </c>
      <c r="CC178" s="22">
        <f>IF(ISNUMBER(VLOOKUP($C178,'stpl port max capa'!$A$1:$Q$500,16,0)),VLOOKUP($C178,'stpl port max capa'!$A$1:$Q$500,16,0),0)</f>
        <v>0</v>
      </c>
      <c r="CD178" s="22">
        <f>IF(ISNUMBER(VLOOKUP($C178,'stpl port max capa'!$A$1:$Q$500,17,0)),VLOOKUP($C178,'stpl port max capa'!$A$1:$Q$500,17,0),0)</f>
        <v>0</v>
      </c>
    </row>
    <row r="179" spans="1:82" customFormat="1">
      <c r="A179">
        <v>180</v>
      </c>
      <c r="B179" t="s">
        <v>535</v>
      </c>
      <c r="C179" t="s">
        <v>536</v>
      </c>
      <c r="D179" s="15"/>
      <c r="E179" s="15">
        <f t="shared" si="38"/>
        <v>0</v>
      </c>
      <c r="F179" s="16" t="s">
        <v>2990</v>
      </c>
      <c r="G179" t="s">
        <v>972</v>
      </c>
      <c r="H179" t="s">
        <v>975</v>
      </c>
      <c r="I179" t="e">
        <v>#N/A</v>
      </c>
      <c r="J179" t="s">
        <v>537</v>
      </c>
      <c r="K179" s="1">
        <v>21.479025813618701</v>
      </c>
      <c r="L179" s="1">
        <v>111.07104583175401</v>
      </c>
      <c r="M179" s="1" t="str">
        <f>VLOOKUP($F179,'[1]capi for highway network'!$D$1:$L$36,3,0)</f>
        <v>capi Guangdong</v>
      </c>
      <c r="N179" s="1">
        <f>VLOOKUP($F179,'[1]capi for highway network'!$D$1:$L$36,7,0)</f>
        <v>23.129110000000001</v>
      </c>
      <c r="O179" s="1">
        <f>VLOOKUP($F179,'[1]capi for highway network'!$D$1:$L$36,8,0)</f>
        <v>113.264385</v>
      </c>
      <c r="P179" s="13">
        <f t="shared" si="39"/>
        <v>0.102144</v>
      </c>
      <c r="Q179" s="13">
        <f t="shared" si="40"/>
        <v>0.102144</v>
      </c>
      <c r="R179" s="13">
        <f t="shared" si="41"/>
        <v>0.102144</v>
      </c>
      <c r="S179" s="13">
        <f t="shared" si="42"/>
        <v>0.102144</v>
      </c>
      <c r="T179" s="13">
        <f t="shared" si="43"/>
        <v>0.18315600000000001</v>
      </c>
      <c r="U179" s="13">
        <f t="shared" si="44"/>
        <v>1.1466719999999999</v>
      </c>
      <c r="V179" s="13">
        <f t="shared" si="45"/>
        <v>1.1466719999999999</v>
      </c>
      <c r="W179" s="13">
        <f t="shared" si="46"/>
        <v>1.1466719999999999</v>
      </c>
      <c r="X179" s="13">
        <f t="shared" si="47"/>
        <v>1.1466719999999999</v>
      </c>
      <c r="Y179" s="13">
        <f t="shared" si="48"/>
        <v>1.1466719999999999</v>
      </c>
      <c r="Z179" s="13">
        <f t="shared" si="49"/>
        <v>1.1466719999999999</v>
      </c>
      <c r="AA179" s="13">
        <f t="shared" si="50"/>
        <v>1.1466719999999999</v>
      </c>
      <c r="AB179" s="13">
        <f t="shared" si="51"/>
        <v>1.1466719999999999</v>
      </c>
      <c r="AC179" s="13">
        <f t="shared" si="52"/>
        <v>1.1466719999999999</v>
      </c>
      <c r="AD179" s="13">
        <f t="shared" si="53"/>
        <v>1.1466719999999999</v>
      </c>
      <c r="AE179" s="13">
        <f t="shared" si="54"/>
        <v>1.1466719999999999</v>
      </c>
      <c r="AF179">
        <f t="shared" si="37"/>
        <v>1</v>
      </c>
      <c r="AI179" s="26">
        <f>IF(ISNUMBER(VLOOKUP($B179,'kpler max capa'!$A$1:$Q$263,2,0)),VLOOKUP($B179,'kpler max capa'!$A$1:$Q$263,2,0),0)</f>
        <v>0.102144</v>
      </c>
      <c r="AJ179" s="26">
        <f>IF(ISNUMBER(VLOOKUP($B179,'kpler max capa'!$A$1:$Q$263,3,0)),VLOOKUP($B179,'kpler max capa'!$A$1:$Q$263,3,0),0)</f>
        <v>0.102144</v>
      </c>
      <c r="AK179" s="26">
        <f>IF(ISNUMBER(VLOOKUP($B179,'kpler max capa'!$A$1:$Q$263,4,0)),VLOOKUP($B179,'kpler max capa'!$A$1:$Q$263,4,0),0)</f>
        <v>0.102144</v>
      </c>
      <c r="AL179" s="26">
        <f>IF(ISNUMBER(VLOOKUP($B179,'kpler max capa'!$A$1:$Q$263,5,0)),VLOOKUP($B179,'kpler max capa'!$A$1:$Q$263,5,0),0)</f>
        <v>0.102144</v>
      </c>
      <c r="AM179" s="26">
        <f>IF(ISNUMBER(VLOOKUP($B179,'kpler max capa'!$A$1:$Q$263,6,0)),VLOOKUP($B179,'kpler max capa'!$A$1:$Q$263,6,0),0)</f>
        <v>0.18315600000000001</v>
      </c>
      <c r="AN179" s="26">
        <f>IF(ISNUMBER(VLOOKUP($B179,'kpler max capa'!$A$1:$Q$263,7,0)),VLOOKUP($B179,'kpler max capa'!$A$1:$Q$263,7,0),0)</f>
        <v>1.1466719999999999</v>
      </c>
      <c r="AO179" s="26">
        <f>IF(ISNUMBER(VLOOKUP($B179,'kpler max capa'!$A$1:$Q$263,8,0)),VLOOKUP($B179,'kpler max capa'!$A$1:$Q$263,8,0),0)</f>
        <v>1.1466719999999999</v>
      </c>
      <c r="AP179" s="26">
        <f>IF(ISNUMBER(VLOOKUP($B179,'kpler max capa'!$A$1:$Q$263,8,0)),VLOOKUP($B179,'kpler max capa'!$A$1:$Q$263,9,0),0)</f>
        <v>1.1466719999999999</v>
      </c>
      <c r="AQ179" s="26">
        <f>IF(ISNUMBER(VLOOKUP($B179,'kpler max capa'!$A$1:$Q$263,8,0)),VLOOKUP($B179,'kpler max capa'!$A$1:$Q$263,10,0),0)</f>
        <v>1.1466719999999999</v>
      </c>
      <c r="AR179" s="26">
        <f>IF(ISNUMBER(VLOOKUP($B179,'kpler max capa'!$A$1:$Q$263,8,0)),VLOOKUP($B179,'kpler max capa'!$A$1:$Q$263,11,0),0)</f>
        <v>1.1466719999999999</v>
      </c>
      <c r="AS179" s="26">
        <f>IF(ISNUMBER(VLOOKUP($B179,'kpler max capa'!$A$1:$Q$263,9,0)),VLOOKUP($B179,'kpler max capa'!$A$1:$Q$263,12,0),0)</f>
        <v>1.1466719999999999</v>
      </c>
      <c r="AT179" s="26">
        <f>IF(ISNUMBER(VLOOKUP($B179,'kpler max capa'!$A$1:$Q$263,9,0)),VLOOKUP($B179,'kpler max capa'!$A$1:$Q$263,13,0),0)</f>
        <v>1.1466719999999999</v>
      </c>
      <c r="AU179" s="26">
        <f>IF(ISNUMBER(VLOOKUP($B179,'kpler max capa'!$A$1:$Q$263,9,0)),VLOOKUP($B179,'kpler max capa'!$A$1:$Q$263,14,0),0)</f>
        <v>1.1466719999999999</v>
      </c>
      <c r="AV179" s="26">
        <f>IF(ISNUMBER(VLOOKUP($B179,'kpler max capa'!$A$1:$Q$263,9,0)),VLOOKUP($B179,'kpler max capa'!$A$1:$Q$263,15,0),0)</f>
        <v>1.1466719999999999</v>
      </c>
      <c r="AW179" s="26">
        <f>IF(ISNUMBER(VLOOKUP($B179,'kpler max capa'!$A$1:$Q$263,9,0)),VLOOKUP($B179,'kpler max capa'!$A$1:$Q$263,16,0),0)</f>
        <v>1.1466719999999999</v>
      </c>
      <c r="AX179" s="26">
        <f>IF(ISNUMBER(VLOOKUP($B179,'kpler max capa'!$A$1:$Q$263,10,0)),VLOOKUP($B179,'kpler max capa'!$A$1:$Q$263,17,0),0)</f>
        <v>1.1466719999999999</v>
      </c>
      <c r="AY179" s="24">
        <f>IF(ISNUMBER(VLOOKUP($C179,'pp port max capa'!$A$1:$Q$500,2,0)),VLOOKUP($C179,'pp port max capa'!$A$1:$Q$500,2,0),0)</f>
        <v>0</v>
      </c>
      <c r="AZ179" s="24">
        <f>IF(ISNUMBER(VLOOKUP($C179,'pp port max capa'!$A$1:$Q$500,3,0)),VLOOKUP($C179,'pp port max capa'!$A$1:$Q$500,3,0),0)</f>
        <v>0</v>
      </c>
      <c r="BA179" s="24">
        <f>IF(ISNUMBER(VLOOKUP($C179,'pp port max capa'!$A$1:$Q$500,4,0)),VLOOKUP($C179,'pp port max capa'!$A$1:$Q$500,4,0),0)</f>
        <v>0</v>
      </c>
      <c r="BB179" s="24">
        <f>IF(ISNUMBER(VLOOKUP($C179,'pp port max capa'!$A$1:$Q$500,5,0)),VLOOKUP($C179,'pp port max capa'!$A$1:$Q$500,5,0),0)</f>
        <v>0</v>
      </c>
      <c r="BC179" s="24">
        <f>IF(ISNUMBER(VLOOKUP($C179,'pp port max capa'!$A$1:$Q$500,6,0)),VLOOKUP($C179,'pp port max capa'!$A$1:$Q$500,6,0),0)</f>
        <v>0</v>
      </c>
      <c r="BD179" s="24">
        <f>IF(ISNUMBER(VLOOKUP($C179,'pp port max capa'!$A$1:$Q$500,7,0)),VLOOKUP($C179,'pp port max capa'!$A$1:$Q$500,7,0),0)</f>
        <v>0</v>
      </c>
      <c r="BE179" s="24">
        <f>IF(ISNUMBER(VLOOKUP($C179,'pp port max capa'!$A$1:$Q$500,8,0)),VLOOKUP($C179,'pp port max capa'!$A$1:$Q$500,8,0),0)</f>
        <v>0</v>
      </c>
      <c r="BF179" s="24">
        <f>IF(ISNUMBER(VLOOKUP($C179,'pp port max capa'!$A$1:$Q$500,9,0)),VLOOKUP($C179,'pp port max capa'!$A$1:$Q$500,9,0),0)</f>
        <v>0</v>
      </c>
      <c r="BG179" s="24">
        <f>IF(ISNUMBER(VLOOKUP($C179,'pp port max capa'!$A$1:$Q$500,10,0)),VLOOKUP($C179,'pp port max capa'!$A$1:$Q$500,10,0),0)</f>
        <v>0</v>
      </c>
      <c r="BH179" s="24">
        <f>IF(ISNUMBER(VLOOKUP($C179,'pp port max capa'!$A$1:$Q$500,11,0)),VLOOKUP($C179,'pp port max capa'!$A$1:$Q$500,11,0),0)</f>
        <v>0</v>
      </c>
      <c r="BI179" s="24">
        <f>IF(ISNUMBER(VLOOKUP($C179,'pp port max capa'!$A$1:$Q$500,12,0)),VLOOKUP($C179,'pp port max capa'!$A$1:$Q$500,12,0),0)</f>
        <v>0</v>
      </c>
      <c r="BJ179" s="24">
        <f>IF(ISNUMBER(VLOOKUP($C179,'pp port max capa'!$A$1:$Q$500,13,0)),VLOOKUP($C179,'pp port max capa'!$A$1:$Q$500,13,0),0)</f>
        <v>0</v>
      </c>
      <c r="BK179" s="24">
        <f>IF(ISNUMBER(VLOOKUP($C179,'pp port max capa'!$A$1:$Q$500,14,0)),VLOOKUP($C179,'pp port max capa'!$A$1:$Q$500,14,0),0)</f>
        <v>0</v>
      </c>
      <c r="BL179" s="24">
        <f>IF(ISNUMBER(VLOOKUP($C179,'pp port max capa'!$A$1:$Q$500,15,0)),VLOOKUP($C179,'pp port max capa'!$A$1:$Q$500,15,0),0)</f>
        <v>0</v>
      </c>
      <c r="BM179" s="24">
        <f>IF(ISNUMBER(VLOOKUP($C179,'pp port max capa'!$A$1:$Q$500,16,0)),VLOOKUP($C179,'pp port max capa'!$A$1:$Q$500,16,0),0)</f>
        <v>0</v>
      </c>
      <c r="BN179" s="24">
        <f>IF(ISNUMBER(VLOOKUP($C179,'pp port max capa'!$A$1:$Q$500,17,0)),VLOOKUP($C179,'pp port max capa'!$A$1:$Q$500,17,0),0)</f>
        <v>0</v>
      </c>
      <c r="BO179" s="22">
        <f>IF(ISNUMBER(VLOOKUP($C179,'stpl port max capa'!$A$1:$Q$500,2,0)),VLOOKUP($C179,'stpl port max capa'!$A$1:$Q$500,2,0),0)</f>
        <v>0</v>
      </c>
      <c r="BP179" s="22">
        <f>IF(ISNUMBER(VLOOKUP($C179,'stpl port max capa'!$A$1:$Q$500,3,0)),VLOOKUP($C179,'stpl port max capa'!$A$1:$Q$500,3,0),0)</f>
        <v>0</v>
      </c>
      <c r="BQ179" s="22">
        <f>IF(ISNUMBER(VLOOKUP($C179,'stpl port max capa'!$A$1:$Q$500,4,0)),VLOOKUP($C179,'stpl port max capa'!$A$1:$Q$500,4,0),0)</f>
        <v>0</v>
      </c>
      <c r="BR179" s="22">
        <f>IF(ISNUMBER(VLOOKUP($C179,'stpl port max capa'!$A$1:$Q$500,5,0)),VLOOKUP($C179,'stpl port max capa'!$A$1:$Q$500,5,0),0)</f>
        <v>0</v>
      </c>
      <c r="BS179" s="22">
        <f>IF(ISNUMBER(VLOOKUP($C179,'stpl port max capa'!$A$1:$Q$500,6,0)),VLOOKUP($C179,'stpl port max capa'!$A$1:$Q$500,6,0),0)</f>
        <v>0</v>
      </c>
      <c r="BT179" s="22">
        <f>IF(ISNUMBER(VLOOKUP($C179,'stpl port max capa'!$A$1:$Q$500,7,0)),VLOOKUP($C179,'stpl port max capa'!$A$1:$Q$500,7,0),0)</f>
        <v>0</v>
      </c>
      <c r="BU179" s="22">
        <f>IF(ISNUMBER(VLOOKUP($C179,'stpl port max capa'!$A$1:$Q$500,8,0)),VLOOKUP($C179,'stpl port max capa'!$A$1:$Q$500,8,0),0)</f>
        <v>0</v>
      </c>
      <c r="BV179" s="22">
        <f>IF(ISNUMBER(VLOOKUP($C179,'stpl port max capa'!$A$1:$Q$500,9,0)),VLOOKUP($C179,'stpl port max capa'!$A$1:$Q$500,9,0),0)</f>
        <v>0</v>
      </c>
      <c r="BW179" s="22">
        <f>IF(ISNUMBER(VLOOKUP($C179,'stpl port max capa'!$A$1:$Q$500,10,0)),VLOOKUP($C179,'stpl port max capa'!$A$1:$Q$500,10,0),0)</f>
        <v>0</v>
      </c>
      <c r="BX179" s="22">
        <f>IF(ISNUMBER(VLOOKUP($C179,'stpl port max capa'!$A$1:$Q$500,11,0)),VLOOKUP($C179,'stpl port max capa'!$A$1:$Q$500,11,0),0)</f>
        <v>0</v>
      </c>
      <c r="BY179" s="22">
        <f>IF(ISNUMBER(VLOOKUP($C179,'stpl port max capa'!$A$1:$Q$500,12,0)),VLOOKUP($C179,'stpl port max capa'!$A$1:$Q$500,12,0),0)</f>
        <v>0</v>
      </c>
      <c r="BZ179" s="22">
        <f>IF(ISNUMBER(VLOOKUP($C179,'stpl port max capa'!$A$1:$Q$500,13,0)),VLOOKUP($C179,'stpl port max capa'!$A$1:$Q$500,13,0),0)</f>
        <v>0</v>
      </c>
      <c r="CA179" s="22">
        <f>IF(ISNUMBER(VLOOKUP($C179,'stpl port max capa'!$A$1:$Q$500,14,0)),VLOOKUP($C179,'stpl port max capa'!$A$1:$Q$500,14,0),0)</f>
        <v>0</v>
      </c>
      <c r="CB179" s="22">
        <f>IF(ISNUMBER(VLOOKUP($C179,'stpl port max capa'!$A$1:$Q$500,15,0)),VLOOKUP($C179,'stpl port max capa'!$A$1:$Q$500,15,0),0)</f>
        <v>0</v>
      </c>
      <c r="CC179" s="22">
        <f>IF(ISNUMBER(VLOOKUP($C179,'stpl port max capa'!$A$1:$Q$500,16,0)),VLOOKUP($C179,'stpl port max capa'!$A$1:$Q$500,16,0),0)</f>
        <v>0</v>
      </c>
      <c r="CD179" s="22">
        <f>IF(ISNUMBER(VLOOKUP($C179,'stpl port max capa'!$A$1:$Q$500,17,0)),VLOOKUP($C179,'stpl port max capa'!$A$1:$Q$500,17,0),0)</f>
        <v>0</v>
      </c>
    </row>
    <row r="180" spans="1:82" customFormat="1">
      <c r="A180">
        <v>181</v>
      </c>
      <c r="B180" t="s">
        <v>538</v>
      </c>
      <c r="C180" t="s">
        <v>539</v>
      </c>
      <c r="D180" s="15"/>
      <c r="E180" s="15">
        <f t="shared" si="38"/>
        <v>0</v>
      </c>
      <c r="F180" s="16" t="s">
        <v>2993</v>
      </c>
      <c r="G180" t="s">
        <v>972</v>
      </c>
      <c r="H180" t="s">
        <v>975</v>
      </c>
      <c r="I180" t="e">
        <v>#N/A</v>
      </c>
      <c r="J180" t="s">
        <v>540</v>
      </c>
      <c r="K180" s="1">
        <v>30.423822992733601</v>
      </c>
      <c r="L180" s="1">
        <v>122.45149355082999</v>
      </c>
      <c r="M180" s="1" t="str">
        <f>VLOOKUP($F180,'[1]capi for highway network'!$D$1:$L$36,3,0)</f>
        <v>capi Shanghai</v>
      </c>
      <c r="N180" s="1">
        <f>VLOOKUP($F180,'[1]capi for highway network'!$D$1:$L$36,7,0)</f>
        <v>31.230416000000002</v>
      </c>
      <c r="O180" s="1">
        <f>VLOOKUP($F180,'[1]capi for highway network'!$D$1:$L$36,8,0)</f>
        <v>121.47370100000001</v>
      </c>
      <c r="P180" s="13">
        <f t="shared" si="39"/>
        <v>7.3707999999999996E-2</v>
      </c>
      <c r="Q180" s="13">
        <f t="shared" si="40"/>
        <v>7.3707999999999996E-2</v>
      </c>
      <c r="R180" s="13">
        <f t="shared" si="41"/>
        <v>7.3707999999999996E-2</v>
      </c>
      <c r="S180" s="13">
        <f t="shared" si="42"/>
        <v>0.10964400000000001</v>
      </c>
      <c r="T180" s="13">
        <f t="shared" si="43"/>
        <v>0.16631199999999999</v>
      </c>
      <c r="U180" s="13">
        <f t="shared" si="44"/>
        <v>0.27777600000000002</v>
      </c>
      <c r="V180" s="13">
        <f t="shared" si="45"/>
        <v>0.27777600000000002</v>
      </c>
      <c r="W180" s="13">
        <f t="shared" si="46"/>
        <v>0.27777600000000002</v>
      </c>
      <c r="X180" s="13">
        <f t="shared" si="47"/>
        <v>0.27777600000000002</v>
      </c>
      <c r="Y180" s="13">
        <f t="shared" si="48"/>
        <v>0.27777600000000002</v>
      </c>
      <c r="Z180" s="13">
        <f t="shared" si="49"/>
        <v>0.27777600000000002</v>
      </c>
      <c r="AA180" s="13">
        <f t="shared" si="50"/>
        <v>0.27777600000000002</v>
      </c>
      <c r="AB180" s="13">
        <f t="shared" si="51"/>
        <v>0.27777600000000002</v>
      </c>
      <c r="AC180" s="13">
        <f t="shared" si="52"/>
        <v>0.27777600000000002</v>
      </c>
      <c r="AD180" s="13">
        <f t="shared" si="53"/>
        <v>0.27777600000000002</v>
      </c>
      <c r="AE180" s="13">
        <f t="shared" si="54"/>
        <v>0.27777600000000002</v>
      </c>
      <c r="AF180">
        <f t="shared" si="37"/>
        <v>1</v>
      </c>
      <c r="AI180" s="26">
        <f>IF(ISNUMBER(VLOOKUP($B180,'kpler max capa'!$A$1:$Q$263,2,0)),VLOOKUP($B180,'kpler max capa'!$A$1:$Q$263,2,0),0)</f>
        <v>7.3707999999999996E-2</v>
      </c>
      <c r="AJ180" s="26">
        <f>IF(ISNUMBER(VLOOKUP($B180,'kpler max capa'!$A$1:$Q$263,3,0)),VLOOKUP($B180,'kpler max capa'!$A$1:$Q$263,3,0),0)</f>
        <v>7.3707999999999996E-2</v>
      </c>
      <c r="AK180" s="26">
        <f>IF(ISNUMBER(VLOOKUP($B180,'kpler max capa'!$A$1:$Q$263,4,0)),VLOOKUP($B180,'kpler max capa'!$A$1:$Q$263,4,0),0)</f>
        <v>7.3707999999999996E-2</v>
      </c>
      <c r="AL180" s="26">
        <f>IF(ISNUMBER(VLOOKUP($B180,'kpler max capa'!$A$1:$Q$263,5,0)),VLOOKUP($B180,'kpler max capa'!$A$1:$Q$263,5,0),0)</f>
        <v>0.10964400000000001</v>
      </c>
      <c r="AM180" s="26">
        <f>IF(ISNUMBER(VLOOKUP($B180,'kpler max capa'!$A$1:$Q$263,6,0)),VLOOKUP($B180,'kpler max capa'!$A$1:$Q$263,6,0),0)</f>
        <v>0.16631199999999999</v>
      </c>
      <c r="AN180" s="26">
        <f>IF(ISNUMBER(VLOOKUP($B180,'kpler max capa'!$A$1:$Q$263,7,0)),VLOOKUP($B180,'kpler max capa'!$A$1:$Q$263,7,0),0)</f>
        <v>0.27777600000000002</v>
      </c>
      <c r="AO180" s="26">
        <f>IF(ISNUMBER(VLOOKUP($B180,'kpler max capa'!$A$1:$Q$263,8,0)),VLOOKUP($B180,'kpler max capa'!$A$1:$Q$263,8,0),0)</f>
        <v>0.27777600000000002</v>
      </c>
      <c r="AP180" s="26">
        <f>IF(ISNUMBER(VLOOKUP($B180,'kpler max capa'!$A$1:$Q$263,8,0)),VLOOKUP($B180,'kpler max capa'!$A$1:$Q$263,9,0),0)</f>
        <v>0.27777600000000002</v>
      </c>
      <c r="AQ180" s="26">
        <f>IF(ISNUMBER(VLOOKUP($B180,'kpler max capa'!$A$1:$Q$263,8,0)),VLOOKUP($B180,'kpler max capa'!$A$1:$Q$263,10,0),0)</f>
        <v>0.27777600000000002</v>
      </c>
      <c r="AR180" s="26">
        <f>IF(ISNUMBER(VLOOKUP($B180,'kpler max capa'!$A$1:$Q$263,8,0)),VLOOKUP($B180,'kpler max capa'!$A$1:$Q$263,11,0),0)</f>
        <v>0.27777600000000002</v>
      </c>
      <c r="AS180" s="26">
        <f>IF(ISNUMBER(VLOOKUP($B180,'kpler max capa'!$A$1:$Q$263,9,0)),VLOOKUP($B180,'kpler max capa'!$A$1:$Q$263,12,0),0)</f>
        <v>0.27777600000000002</v>
      </c>
      <c r="AT180" s="26">
        <f>IF(ISNUMBER(VLOOKUP($B180,'kpler max capa'!$A$1:$Q$263,9,0)),VLOOKUP($B180,'kpler max capa'!$A$1:$Q$263,13,0),0)</f>
        <v>0.27777600000000002</v>
      </c>
      <c r="AU180" s="26">
        <f>IF(ISNUMBER(VLOOKUP($B180,'kpler max capa'!$A$1:$Q$263,9,0)),VLOOKUP($B180,'kpler max capa'!$A$1:$Q$263,14,0),0)</f>
        <v>0.27777600000000002</v>
      </c>
      <c r="AV180" s="26">
        <f>IF(ISNUMBER(VLOOKUP($B180,'kpler max capa'!$A$1:$Q$263,9,0)),VLOOKUP($B180,'kpler max capa'!$A$1:$Q$263,15,0),0)</f>
        <v>0.27777600000000002</v>
      </c>
      <c r="AW180" s="26">
        <f>IF(ISNUMBER(VLOOKUP($B180,'kpler max capa'!$A$1:$Q$263,9,0)),VLOOKUP($B180,'kpler max capa'!$A$1:$Q$263,16,0),0)</f>
        <v>0.27777600000000002</v>
      </c>
      <c r="AX180" s="26">
        <f>IF(ISNUMBER(VLOOKUP($B180,'kpler max capa'!$A$1:$Q$263,10,0)),VLOOKUP($B180,'kpler max capa'!$A$1:$Q$263,17,0),0)</f>
        <v>0.27777600000000002</v>
      </c>
      <c r="AY180" s="24">
        <f>IF(ISNUMBER(VLOOKUP($C180,'pp port max capa'!$A$1:$Q$500,2,0)),VLOOKUP($C180,'pp port max capa'!$A$1:$Q$500,2,0),0)</f>
        <v>0</v>
      </c>
      <c r="AZ180" s="24">
        <f>IF(ISNUMBER(VLOOKUP($C180,'pp port max capa'!$A$1:$Q$500,3,0)),VLOOKUP($C180,'pp port max capa'!$A$1:$Q$500,3,0),0)</f>
        <v>0</v>
      </c>
      <c r="BA180" s="24">
        <f>IF(ISNUMBER(VLOOKUP($C180,'pp port max capa'!$A$1:$Q$500,4,0)),VLOOKUP($C180,'pp port max capa'!$A$1:$Q$500,4,0),0)</f>
        <v>0</v>
      </c>
      <c r="BB180" s="24">
        <f>IF(ISNUMBER(VLOOKUP($C180,'pp port max capa'!$A$1:$Q$500,5,0)),VLOOKUP($C180,'pp port max capa'!$A$1:$Q$500,5,0),0)</f>
        <v>0</v>
      </c>
      <c r="BC180" s="24">
        <f>IF(ISNUMBER(VLOOKUP($C180,'pp port max capa'!$A$1:$Q$500,6,0)),VLOOKUP($C180,'pp port max capa'!$A$1:$Q$500,6,0),0)</f>
        <v>0</v>
      </c>
      <c r="BD180" s="24">
        <f>IF(ISNUMBER(VLOOKUP($C180,'pp port max capa'!$A$1:$Q$500,7,0)),VLOOKUP($C180,'pp port max capa'!$A$1:$Q$500,7,0),0)</f>
        <v>0</v>
      </c>
      <c r="BE180" s="24">
        <f>IF(ISNUMBER(VLOOKUP($C180,'pp port max capa'!$A$1:$Q$500,8,0)),VLOOKUP($C180,'pp port max capa'!$A$1:$Q$500,8,0),0)</f>
        <v>0</v>
      </c>
      <c r="BF180" s="24">
        <f>IF(ISNUMBER(VLOOKUP($C180,'pp port max capa'!$A$1:$Q$500,9,0)),VLOOKUP($C180,'pp port max capa'!$A$1:$Q$500,9,0),0)</f>
        <v>0</v>
      </c>
      <c r="BG180" s="24">
        <f>IF(ISNUMBER(VLOOKUP($C180,'pp port max capa'!$A$1:$Q$500,10,0)),VLOOKUP($C180,'pp port max capa'!$A$1:$Q$500,10,0),0)</f>
        <v>0</v>
      </c>
      <c r="BH180" s="24">
        <f>IF(ISNUMBER(VLOOKUP($C180,'pp port max capa'!$A$1:$Q$500,11,0)),VLOOKUP($C180,'pp port max capa'!$A$1:$Q$500,11,0),0)</f>
        <v>0</v>
      </c>
      <c r="BI180" s="24">
        <f>IF(ISNUMBER(VLOOKUP($C180,'pp port max capa'!$A$1:$Q$500,12,0)),VLOOKUP($C180,'pp port max capa'!$A$1:$Q$500,12,0),0)</f>
        <v>0</v>
      </c>
      <c r="BJ180" s="24">
        <f>IF(ISNUMBER(VLOOKUP($C180,'pp port max capa'!$A$1:$Q$500,13,0)),VLOOKUP($C180,'pp port max capa'!$A$1:$Q$500,13,0),0)</f>
        <v>0</v>
      </c>
      <c r="BK180" s="24">
        <f>IF(ISNUMBER(VLOOKUP($C180,'pp port max capa'!$A$1:$Q$500,14,0)),VLOOKUP($C180,'pp port max capa'!$A$1:$Q$500,14,0),0)</f>
        <v>0</v>
      </c>
      <c r="BL180" s="24">
        <f>IF(ISNUMBER(VLOOKUP($C180,'pp port max capa'!$A$1:$Q$500,15,0)),VLOOKUP($C180,'pp port max capa'!$A$1:$Q$500,15,0),0)</f>
        <v>0</v>
      </c>
      <c r="BM180" s="24">
        <f>IF(ISNUMBER(VLOOKUP($C180,'pp port max capa'!$A$1:$Q$500,16,0)),VLOOKUP($C180,'pp port max capa'!$A$1:$Q$500,16,0),0)</f>
        <v>0</v>
      </c>
      <c r="BN180" s="24">
        <f>IF(ISNUMBER(VLOOKUP($C180,'pp port max capa'!$A$1:$Q$500,17,0)),VLOOKUP($C180,'pp port max capa'!$A$1:$Q$500,17,0),0)</f>
        <v>0</v>
      </c>
      <c r="BO180" s="22">
        <f>IF(ISNUMBER(VLOOKUP($C180,'stpl port max capa'!$A$1:$Q$500,2,0)),VLOOKUP($C180,'stpl port max capa'!$A$1:$Q$500,2,0),0)</f>
        <v>0</v>
      </c>
      <c r="BP180" s="22">
        <f>IF(ISNUMBER(VLOOKUP($C180,'stpl port max capa'!$A$1:$Q$500,3,0)),VLOOKUP($C180,'stpl port max capa'!$A$1:$Q$500,3,0),0)</f>
        <v>0</v>
      </c>
      <c r="BQ180" s="22">
        <f>IF(ISNUMBER(VLOOKUP($C180,'stpl port max capa'!$A$1:$Q$500,4,0)),VLOOKUP($C180,'stpl port max capa'!$A$1:$Q$500,4,0),0)</f>
        <v>0</v>
      </c>
      <c r="BR180" s="22">
        <f>IF(ISNUMBER(VLOOKUP($C180,'stpl port max capa'!$A$1:$Q$500,5,0)),VLOOKUP($C180,'stpl port max capa'!$A$1:$Q$500,5,0),0)</f>
        <v>0</v>
      </c>
      <c r="BS180" s="22">
        <f>IF(ISNUMBER(VLOOKUP($C180,'stpl port max capa'!$A$1:$Q$500,6,0)),VLOOKUP($C180,'stpl port max capa'!$A$1:$Q$500,6,0),0)</f>
        <v>0</v>
      </c>
      <c r="BT180" s="22">
        <f>IF(ISNUMBER(VLOOKUP($C180,'stpl port max capa'!$A$1:$Q$500,7,0)),VLOOKUP($C180,'stpl port max capa'!$A$1:$Q$500,7,0),0)</f>
        <v>0</v>
      </c>
      <c r="BU180" s="22">
        <f>IF(ISNUMBER(VLOOKUP($C180,'stpl port max capa'!$A$1:$Q$500,8,0)),VLOOKUP($C180,'stpl port max capa'!$A$1:$Q$500,8,0),0)</f>
        <v>0</v>
      </c>
      <c r="BV180" s="22">
        <f>IF(ISNUMBER(VLOOKUP($C180,'stpl port max capa'!$A$1:$Q$500,9,0)),VLOOKUP($C180,'stpl port max capa'!$A$1:$Q$500,9,0),0)</f>
        <v>0</v>
      </c>
      <c r="BW180" s="22">
        <f>IF(ISNUMBER(VLOOKUP($C180,'stpl port max capa'!$A$1:$Q$500,10,0)),VLOOKUP($C180,'stpl port max capa'!$A$1:$Q$500,10,0),0)</f>
        <v>0</v>
      </c>
      <c r="BX180" s="22">
        <f>IF(ISNUMBER(VLOOKUP($C180,'stpl port max capa'!$A$1:$Q$500,11,0)),VLOOKUP($C180,'stpl port max capa'!$A$1:$Q$500,11,0),0)</f>
        <v>0</v>
      </c>
      <c r="BY180" s="22">
        <f>IF(ISNUMBER(VLOOKUP($C180,'stpl port max capa'!$A$1:$Q$500,12,0)),VLOOKUP($C180,'stpl port max capa'!$A$1:$Q$500,12,0),0)</f>
        <v>0</v>
      </c>
      <c r="BZ180" s="22">
        <f>IF(ISNUMBER(VLOOKUP($C180,'stpl port max capa'!$A$1:$Q$500,13,0)),VLOOKUP($C180,'stpl port max capa'!$A$1:$Q$500,13,0),0)</f>
        <v>0</v>
      </c>
      <c r="CA180" s="22">
        <f>IF(ISNUMBER(VLOOKUP($C180,'stpl port max capa'!$A$1:$Q$500,14,0)),VLOOKUP($C180,'stpl port max capa'!$A$1:$Q$500,14,0),0)</f>
        <v>0</v>
      </c>
      <c r="CB180" s="22">
        <f>IF(ISNUMBER(VLOOKUP($C180,'stpl port max capa'!$A$1:$Q$500,15,0)),VLOOKUP($C180,'stpl port max capa'!$A$1:$Q$500,15,0),0)</f>
        <v>0</v>
      </c>
      <c r="CC180" s="22">
        <f>IF(ISNUMBER(VLOOKUP($C180,'stpl port max capa'!$A$1:$Q$500,16,0)),VLOOKUP($C180,'stpl port max capa'!$A$1:$Q$500,16,0),0)</f>
        <v>0</v>
      </c>
      <c r="CD180" s="22">
        <f>IF(ISNUMBER(VLOOKUP($C180,'stpl port max capa'!$A$1:$Q$500,17,0)),VLOOKUP($C180,'stpl port max capa'!$A$1:$Q$500,17,0),0)</f>
        <v>0</v>
      </c>
    </row>
    <row r="181" spans="1:82" customFormat="1">
      <c r="A181">
        <v>182</v>
      </c>
      <c r="B181" t="s">
        <v>541</v>
      </c>
      <c r="C181" t="s">
        <v>542</v>
      </c>
      <c r="D181" s="15"/>
      <c r="E181" s="15">
        <f t="shared" si="38"/>
        <v>0</v>
      </c>
      <c r="F181" s="16" t="s">
        <v>2988</v>
      </c>
      <c r="G181" t="s">
        <v>973</v>
      </c>
      <c r="H181" t="s">
        <v>975</v>
      </c>
      <c r="I181" t="e">
        <v>#N/A</v>
      </c>
      <c r="J181" t="s">
        <v>543</v>
      </c>
      <c r="K181" s="1">
        <v>32.183967878605998</v>
      </c>
      <c r="L181" s="1">
        <v>119.59116012554099</v>
      </c>
      <c r="M181" s="1" t="str">
        <f>VLOOKUP($F181,'[1]capi for highway network'!$D$1:$L$36,3,0)</f>
        <v>capi Jiangsu</v>
      </c>
      <c r="N181" s="1">
        <f>VLOOKUP($F181,'[1]capi for highway network'!$D$1:$L$36,7,0)</f>
        <v>32.060254999999998</v>
      </c>
      <c r="O181" s="1">
        <f>VLOOKUP($F181,'[1]capi for highway network'!$D$1:$L$36,8,0)</f>
        <v>118.79687699999999</v>
      </c>
      <c r="P181" s="13">
        <f t="shared" si="39"/>
        <v>0</v>
      </c>
      <c r="Q181" s="13">
        <f t="shared" si="40"/>
        <v>0</v>
      </c>
      <c r="R181" s="13">
        <f t="shared" si="41"/>
        <v>0</v>
      </c>
      <c r="S181" s="13">
        <f t="shared" si="42"/>
        <v>0</v>
      </c>
      <c r="T181" s="13">
        <f t="shared" si="43"/>
        <v>0.1966</v>
      </c>
      <c r="U181" s="13">
        <f t="shared" si="44"/>
        <v>0.1966</v>
      </c>
      <c r="V181" s="13">
        <f t="shared" si="45"/>
        <v>0.1966</v>
      </c>
      <c r="W181" s="13">
        <f t="shared" si="46"/>
        <v>0.1966</v>
      </c>
      <c r="X181" s="13">
        <f t="shared" si="47"/>
        <v>0.1966</v>
      </c>
      <c r="Y181" s="13">
        <f t="shared" si="48"/>
        <v>0.1966</v>
      </c>
      <c r="Z181" s="13">
        <f t="shared" si="49"/>
        <v>0.1966</v>
      </c>
      <c r="AA181" s="13">
        <f t="shared" si="50"/>
        <v>0.1966</v>
      </c>
      <c r="AB181" s="13">
        <f t="shared" si="51"/>
        <v>0.1966</v>
      </c>
      <c r="AC181" s="13">
        <f t="shared" si="52"/>
        <v>0.1966</v>
      </c>
      <c r="AD181" s="13">
        <f t="shared" si="53"/>
        <v>0.1966</v>
      </c>
      <c r="AE181" s="13">
        <f t="shared" si="54"/>
        <v>0.1966</v>
      </c>
      <c r="AF181">
        <f t="shared" si="37"/>
        <v>1</v>
      </c>
      <c r="AI181" s="26">
        <f>IF(ISNUMBER(VLOOKUP($B181,'kpler max capa'!$A$1:$Q$263,2,0)),VLOOKUP($B181,'kpler max capa'!$A$1:$Q$263,2,0),0)</f>
        <v>0</v>
      </c>
      <c r="AJ181" s="26">
        <f>IF(ISNUMBER(VLOOKUP($B181,'kpler max capa'!$A$1:$Q$263,3,0)),VLOOKUP($B181,'kpler max capa'!$A$1:$Q$263,3,0),0)</f>
        <v>0</v>
      </c>
      <c r="AK181" s="26">
        <f>IF(ISNUMBER(VLOOKUP($B181,'kpler max capa'!$A$1:$Q$263,4,0)),VLOOKUP($B181,'kpler max capa'!$A$1:$Q$263,4,0),0)</f>
        <v>0</v>
      </c>
      <c r="AL181" s="26">
        <f>IF(ISNUMBER(VLOOKUP($B181,'kpler max capa'!$A$1:$Q$263,5,0)),VLOOKUP($B181,'kpler max capa'!$A$1:$Q$263,5,0),0)</f>
        <v>0</v>
      </c>
      <c r="AM181" s="26">
        <f>IF(ISNUMBER(VLOOKUP($B181,'kpler max capa'!$A$1:$Q$263,6,0)),VLOOKUP($B181,'kpler max capa'!$A$1:$Q$263,6,0),0)</f>
        <v>0.1966</v>
      </c>
      <c r="AN181" s="26">
        <f>IF(ISNUMBER(VLOOKUP($B181,'kpler max capa'!$A$1:$Q$263,7,0)),VLOOKUP($B181,'kpler max capa'!$A$1:$Q$263,7,0),0)</f>
        <v>0.1966</v>
      </c>
      <c r="AO181" s="26">
        <f>IF(ISNUMBER(VLOOKUP($B181,'kpler max capa'!$A$1:$Q$263,8,0)),VLOOKUP($B181,'kpler max capa'!$A$1:$Q$263,8,0),0)</f>
        <v>0.1966</v>
      </c>
      <c r="AP181" s="26">
        <f>IF(ISNUMBER(VLOOKUP($B181,'kpler max capa'!$A$1:$Q$263,8,0)),VLOOKUP($B181,'kpler max capa'!$A$1:$Q$263,9,0),0)</f>
        <v>0.1966</v>
      </c>
      <c r="AQ181" s="26">
        <f>IF(ISNUMBER(VLOOKUP($B181,'kpler max capa'!$A$1:$Q$263,8,0)),VLOOKUP($B181,'kpler max capa'!$A$1:$Q$263,10,0),0)</f>
        <v>0.1966</v>
      </c>
      <c r="AR181" s="26">
        <f>IF(ISNUMBER(VLOOKUP($B181,'kpler max capa'!$A$1:$Q$263,8,0)),VLOOKUP($B181,'kpler max capa'!$A$1:$Q$263,11,0),0)</f>
        <v>0.1966</v>
      </c>
      <c r="AS181" s="26">
        <f>IF(ISNUMBER(VLOOKUP($B181,'kpler max capa'!$A$1:$Q$263,9,0)),VLOOKUP($B181,'kpler max capa'!$A$1:$Q$263,12,0),0)</f>
        <v>0.1966</v>
      </c>
      <c r="AT181" s="26">
        <f>IF(ISNUMBER(VLOOKUP($B181,'kpler max capa'!$A$1:$Q$263,9,0)),VLOOKUP($B181,'kpler max capa'!$A$1:$Q$263,13,0),0)</f>
        <v>0.1966</v>
      </c>
      <c r="AU181" s="26">
        <f>IF(ISNUMBER(VLOOKUP($B181,'kpler max capa'!$A$1:$Q$263,9,0)),VLOOKUP($B181,'kpler max capa'!$A$1:$Q$263,14,0),0)</f>
        <v>0.1966</v>
      </c>
      <c r="AV181" s="26">
        <f>IF(ISNUMBER(VLOOKUP($B181,'kpler max capa'!$A$1:$Q$263,9,0)),VLOOKUP($B181,'kpler max capa'!$A$1:$Q$263,15,0),0)</f>
        <v>0.1966</v>
      </c>
      <c r="AW181" s="26">
        <f>IF(ISNUMBER(VLOOKUP($B181,'kpler max capa'!$A$1:$Q$263,9,0)),VLOOKUP($B181,'kpler max capa'!$A$1:$Q$263,16,0),0)</f>
        <v>0.1966</v>
      </c>
      <c r="AX181" s="26">
        <f>IF(ISNUMBER(VLOOKUP($B181,'kpler max capa'!$A$1:$Q$263,10,0)),VLOOKUP($B181,'kpler max capa'!$A$1:$Q$263,17,0),0)</f>
        <v>0.1966</v>
      </c>
      <c r="AY181" s="24">
        <f>IF(ISNUMBER(VLOOKUP($C181,'pp port max capa'!$A$1:$Q$500,2,0)),VLOOKUP($C181,'pp port max capa'!$A$1:$Q$500,2,0),0)</f>
        <v>0</v>
      </c>
      <c r="AZ181" s="24">
        <f>IF(ISNUMBER(VLOOKUP($C181,'pp port max capa'!$A$1:$Q$500,3,0)),VLOOKUP($C181,'pp port max capa'!$A$1:$Q$500,3,0),0)</f>
        <v>0</v>
      </c>
      <c r="BA181" s="24">
        <f>IF(ISNUMBER(VLOOKUP($C181,'pp port max capa'!$A$1:$Q$500,4,0)),VLOOKUP($C181,'pp port max capa'!$A$1:$Q$500,4,0),0)</f>
        <v>0</v>
      </c>
      <c r="BB181" s="24">
        <f>IF(ISNUMBER(VLOOKUP($C181,'pp port max capa'!$A$1:$Q$500,5,0)),VLOOKUP($C181,'pp port max capa'!$A$1:$Q$500,5,0),0)</f>
        <v>0</v>
      </c>
      <c r="BC181" s="24">
        <f>IF(ISNUMBER(VLOOKUP($C181,'pp port max capa'!$A$1:$Q$500,6,0)),VLOOKUP($C181,'pp port max capa'!$A$1:$Q$500,6,0),0)</f>
        <v>0</v>
      </c>
      <c r="BD181" s="24">
        <f>IF(ISNUMBER(VLOOKUP($C181,'pp port max capa'!$A$1:$Q$500,7,0)),VLOOKUP($C181,'pp port max capa'!$A$1:$Q$500,7,0),0)</f>
        <v>0</v>
      </c>
      <c r="BE181" s="24">
        <f>IF(ISNUMBER(VLOOKUP($C181,'pp port max capa'!$A$1:$Q$500,8,0)),VLOOKUP($C181,'pp port max capa'!$A$1:$Q$500,8,0),0)</f>
        <v>0</v>
      </c>
      <c r="BF181" s="24">
        <f>IF(ISNUMBER(VLOOKUP($C181,'pp port max capa'!$A$1:$Q$500,9,0)),VLOOKUP($C181,'pp port max capa'!$A$1:$Q$500,9,0),0)</f>
        <v>0</v>
      </c>
      <c r="BG181" s="24">
        <f>IF(ISNUMBER(VLOOKUP($C181,'pp port max capa'!$A$1:$Q$500,10,0)),VLOOKUP($C181,'pp port max capa'!$A$1:$Q$500,10,0),0)</f>
        <v>0</v>
      </c>
      <c r="BH181" s="24">
        <f>IF(ISNUMBER(VLOOKUP($C181,'pp port max capa'!$A$1:$Q$500,11,0)),VLOOKUP($C181,'pp port max capa'!$A$1:$Q$500,11,0),0)</f>
        <v>0</v>
      </c>
      <c r="BI181" s="24">
        <f>IF(ISNUMBER(VLOOKUP($C181,'pp port max capa'!$A$1:$Q$500,12,0)),VLOOKUP($C181,'pp port max capa'!$A$1:$Q$500,12,0),0)</f>
        <v>0</v>
      </c>
      <c r="BJ181" s="24">
        <f>IF(ISNUMBER(VLOOKUP($C181,'pp port max capa'!$A$1:$Q$500,13,0)),VLOOKUP($C181,'pp port max capa'!$A$1:$Q$500,13,0),0)</f>
        <v>0</v>
      </c>
      <c r="BK181" s="24">
        <f>IF(ISNUMBER(VLOOKUP($C181,'pp port max capa'!$A$1:$Q$500,14,0)),VLOOKUP($C181,'pp port max capa'!$A$1:$Q$500,14,0),0)</f>
        <v>0</v>
      </c>
      <c r="BL181" s="24">
        <f>IF(ISNUMBER(VLOOKUP($C181,'pp port max capa'!$A$1:$Q$500,15,0)),VLOOKUP($C181,'pp port max capa'!$A$1:$Q$500,15,0),0)</f>
        <v>0</v>
      </c>
      <c r="BM181" s="24">
        <f>IF(ISNUMBER(VLOOKUP($C181,'pp port max capa'!$A$1:$Q$500,16,0)),VLOOKUP($C181,'pp port max capa'!$A$1:$Q$500,16,0),0)</f>
        <v>0</v>
      </c>
      <c r="BN181" s="24">
        <f>IF(ISNUMBER(VLOOKUP($C181,'pp port max capa'!$A$1:$Q$500,17,0)),VLOOKUP($C181,'pp port max capa'!$A$1:$Q$500,17,0),0)</f>
        <v>0</v>
      </c>
      <c r="BO181" s="22">
        <f>IF(ISNUMBER(VLOOKUP($C181,'stpl port max capa'!$A$1:$Q$500,2,0)),VLOOKUP($C181,'stpl port max capa'!$A$1:$Q$500,2,0),0)</f>
        <v>0</v>
      </c>
      <c r="BP181" s="22">
        <f>IF(ISNUMBER(VLOOKUP($C181,'stpl port max capa'!$A$1:$Q$500,3,0)),VLOOKUP($C181,'stpl port max capa'!$A$1:$Q$500,3,0),0)</f>
        <v>0</v>
      </c>
      <c r="BQ181" s="22">
        <f>IF(ISNUMBER(VLOOKUP($C181,'stpl port max capa'!$A$1:$Q$500,4,0)),VLOOKUP($C181,'stpl port max capa'!$A$1:$Q$500,4,0),0)</f>
        <v>0</v>
      </c>
      <c r="BR181" s="22">
        <f>IF(ISNUMBER(VLOOKUP($C181,'stpl port max capa'!$A$1:$Q$500,5,0)),VLOOKUP($C181,'stpl port max capa'!$A$1:$Q$500,5,0),0)</f>
        <v>0</v>
      </c>
      <c r="BS181" s="22">
        <f>IF(ISNUMBER(VLOOKUP($C181,'stpl port max capa'!$A$1:$Q$500,6,0)),VLOOKUP($C181,'stpl port max capa'!$A$1:$Q$500,6,0),0)</f>
        <v>0</v>
      </c>
      <c r="BT181" s="22">
        <f>IF(ISNUMBER(VLOOKUP($C181,'stpl port max capa'!$A$1:$Q$500,7,0)),VLOOKUP($C181,'stpl port max capa'!$A$1:$Q$500,7,0),0)</f>
        <v>0</v>
      </c>
      <c r="BU181" s="22">
        <f>IF(ISNUMBER(VLOOKUP($C181,'stpl port max capa'!$A$1:$Q$500,8,0)),VLOOKUP($C181,'stpl port max capa'!$A$1:$Q$500,8,0),0)</f>
        <v>0</v>
      </c>
      <c r="BV181" s="22">
        <f>IF(ISNUMBER(VLOOKUP($C181,'stpl port max capa'!$A$1:$Q$500,9,0)),VLOOKUP($C181,'stpl port max capa'!$A$1:$Q$500,9,0),0)</f>
        <v>0</v>
      </c>
      <c r="BW181" s="22">
        <f>IF(ISNUMBER(VLOOKUP($C181,'stpl port max capa'!$A$1:$Q$500,10,0)),VLOOKUP($C181,'stpl port max capa'!$A$1:$Q$500,10,0),0)</f>
        <v>0</v>
      </c>
      <c r="BX181" s="22">
        <f>IF(ISNUMBER(VLOOKUP($C181,'stpl port max capa'!$A$1:$Q$500,11,0)),VLOOKUP($C181,'stpl port max capa'!$A$1:$Q$500,11,0),0)</f>
        <v>0</v>
      </c>
      <c r="BY181" s="22">
        <f>IF(ISNUMBER(VLOOKUP($C181,'stpl port max capa'!$A$1:$Q$500,12,0)),VLOOKUP($C181,'stpl port max capa'!$A$1:$Q$500,12,0),0)</f>
        <v>0</v>
      </c>
      <c r="BZ181" s="22">
        <f>IF(ISNUMBER(VLOOKUP($C181,'stpl port max capa'!$A$1:$Q$500,13,0)),VLOOKUP($C181,'stpl port max capa'!$A$1:$Q$500,13,0),0)</f>
        <v>0</v>
      </c>
      <c r="CA181" s="22">
        <f>IF(ISNUMBER(VLOOKUP($C181,'stpl port max capa'!$A$1:$Q$500,14,0)),VLOOKUP($C181,'stpl port max capa'!$A$1:$Q$500,14,0),0)</f>
        <v>0</v>
      </c>
      <c r="CB181" s="22">
        <f>IF(ISNUMBER(VLOOKUP($C181,'stpl port max capa'!$A$1:$Q$500,15,0)),VLOOKUP($C181,'stpl port max capa'!$A$1:$Q$500,15,0),0)</f>
        <v>0</v>
      </c>
      <c r="CC181" s="22">
        <f>IF(ISNUMBER(VLOOKUP($C181,'stpl port max capa'!$A$1:$Q$500,16,0)),VLOOKUP($C181,'stpl port max capa'!$A$1:$Q$500,16,0),0)</f>
        <v>0</v>
      </c>
      <c r="CD181" s="22">
        <f>IF(ISNUMBER(VLOOKUP($C181,'stpl port max capa'!$A$1:$Q$500,17,0)),VLOOKUP($C181,'stpl port max capa'!$A$1:$Q$500,17,0),0)</f>
        <v>0</v>
      </c>
    </row>
    <row r="182" spans="1:82" customFormat="1">
      <c r="A182">
        <v>183</v>
      </c>
      <c r="B182" t="s">
        <v>544</v>
      </c>
      <c r="C182" t="s">
        <v>545</v>
      </c>
      <c r="D182" s="15"/>
      <c r="E182" s="15">
        <f t="shared" si="38"/>
        <v>0</v>
      </c>
      <c r="F182" s="16" t="s">
        <v>2990</v>
      </c>
      <c r="G182" t="s">
        <v>973</v>
      </c>
      <c r="H182" t="s">
        <v>975</v>
      </c>
      <c r="I182" t="e">
        <v>#N/A</v>
      </c>
      <c r="J182" t="s">
        <v>546</v>
      </c>
      <c r="K182" s="1">
        <v>23.060653943027301</v>
      </c>
      <c r="L182" s="1">
        <v>113.480761601388</v>
      </c>
      <c r="M182" s="1" t="str">
        <f>VLOOKUP($F182,'[1]capi for highway network'!$D$1:$L$36,3,0)</f>
        <v>capi Guangdong</v>
      </c>
      <c r="N182" s="1">
        <f>VLOOKUP($F182,'[1]capi for highway network'!$D$1:$L$36,7,0)</f>
        <v>23.129110000000001</v>
      </c>
      <c r="O182" s="1">
        <f>VLOOKUP($F182,'[1]capi for highway network'!$D$1:$L$36,8,0)</f>
        <v>113.264385</v>
      </c>
      <c r="P182" s="13">
        <f t="shared" si="39"/>
        <v>0</v>
      </c>
      <c r="Q182" s="13">
        <f t="shared" si="40"/>
        <v>0</v>
      </c>
      <c r="R182" s="13">
        <f t="shared" si="41"/>
        <v>0</v>
      </c>
      <c r="S182" s="13">
        <f t="shared" si="42"/>
        <v>0.13470799999999999</v>
      </c>
      <c r="T182" s="13">
        <f t="shared" si="43"/>
        <v>0.13470799999999999</v>
      </c>
      <c r="U182" s="13">
        <f t="shared" si="44"/>
        <v>0.13470799999999999</v>
      </c>
      <c r="V182" s="13">
        <f t="shared" si="45"/>
        <v>0.13470799999999999</v>
      </c>
      <c r="W182" s="13">
        <f t="shared" si="46"/>
        <v>0.13470799999999999</v>
      </c>
      <c r="X182" s="13">
        <f t="shared" si="47"/>
        <v>0.13470799999999999</v>
      </c>
      <c r="Y182" s="13">
        <f t="shared" si="48"/>
        <v>0.13470799999999999</v>
      </c>
      <c r="Z182" s="13">
        <f t="shared" si="49"/>
        <v>0.13470799999999999</v>
      </c>
      <c r="AA182" s="13">
        <f t="shared" si="50"/>
        <v>0.13470799999999999</v>
      </c>
      <c r="AB182" s="13">
        <f t="shared" si="51"/>
        <v>0.13470799999999999</v>
      </c>
      <c r="AC182" s="13">
        <f t="shared" si="52"/>
        <v>0.13470799999999999</v>
      </c>
      <c r="AD182" s="13">
        <f t="shared" si="53"/>
        <v>0.13470799999999999</v>
      </c>
      <c r="AE182" s="13">
        <f t="shared" si="54"/>
        <v>0.13470799999999999</v>
      </c>
      <c r="AF182">
        <f t="shared" si="37"/>
        <v>1</v>
      </c>
      <c r="AI182" s="26">
        <f>IF(ISNUMBER(VLOOKUP($B182,'kpler max capa'!$A$1:$Q$263,2,0)),VLOOKUP($B182,'kpler max capa'!$A$1:$Q$263,2,0),0)</f>
        <v>0</v>
      </c>
      <c r="AJ182" s="26">
        <f>IF(ISNUMBER(VLOOKUP($B182,'kpler max capa'!$A$1:$Q$263,3,0)),VLOOKUP($B182,'kpler max capa'!$A$1:$Q$263,3,0),0)</f>
        <v>0</v>
      </c>
      <c r="AK182" s="26">
        <f>IF(ISNUMBER(VLOOKUP($B182,'kpler max capa'!$A$1:$Q$263,4,0)),VLOOKUP($B182,'kpler max capa'!$A$1:$Q$263,4,0),0)</f>
        <v>0</v>
      </c>
      <c r="AL182" s="26">
        <f>IF(ISNUMBER(VLOOKUP($B182,'kpler max capa'!$A$1:$Q$263,5,0)),VLOOKUP($B182,'kpler max capa'!$A$1:$Q$263,5,0),0)</f>
        <v>0.13470799999999999</v>
      </c>
      <c r="AM182" s="26">
        <f>IF(ISNUMBER(VLOOKUP($B182,'kpler max capa'!$A$1:$Q$263,6,0)),VLOOKUP($B182,'kpler max capa'!$A$1:$Q$263,6,0),0)</f>
        <v>0.13470799999999999</v>
      </c>
      <c r="AN182" s="26">
        <f>IF(ISNUMBER(VLOOKUP($B182,'kpler max capa'!$A$1:$Q$263,7,0)),VLOOKUP($B182,'kpler max capa'!$A$1:$Q$263,7,0),0)</f>
        <v>0.13470799999999999</v>
      </c>
      <c r="AO182" s="26">
        <f>IF(ISNUMBER(VLOOKUP($B182,'kpler max capa'!$A$1:$Q$263,8,0)),VLOOKUP($B182,'kpler max capa'!$A$1:$Q$263,8,0),0)</f>
        <v>0.13470799999999999</v>
      </c>
      <c r="AP182" s="26">
        <f>IF(ISNUMBER(VLOOKUP($B182,'kpler max capa'!$A$1:$Q$263,8,0)),VLOOKUP($B182,'kpler max capa'!$A$1:$Q$263,9,0),0)</f>
        <v>0.13470799999999999</v>
      </c>
      <c r="AQ182" s="26">
        <f>IF(ISNUMBER(VLOOKUP($B182,'kpler max capa'!$A$1:$Q$263,8,0)),VLOOKUP($B182,'kpler max capa'!$A$1:$Q$263,10,0),0)</f>
        <v>0.13470799999999999</v>
      </c>
      <c r="AR182" s="26">
        <f>IF(ISNUMBER(VLOOKUP($B182,'kpler max capa'!$A$1:$Q$263,8,0)),VLOOKUP($B182,'kpler max capa'!$A$1:$Q$263,11,0),0)</f>
        <v>0.13470799999999999</v>
      </c>
      <c r="AS182" s="26">
        <f>IF(ISNUMBER(VLOOKUP($B182,'kpler max capa'!$A$1:$Q$263,9,0)),VLOOKUP($B182,'kpler max capa'!$A$1:$Q$263,12,0),0)</f>
        <v>0.13470799999999999</v>
      </c>
      <c r="AT182" s="26">
        <f>IF(ISNUMBER(VLOOKUP($B182,'kpler max capa'!$A$1:$Q$263,9,0)),VLOOKUP($B182,'kpler max capa'!$A$1:$Q$263,13,0),0)</f>
        <v>0.13470799999999999</v>
      </c>
      <c r="AU182" s="26">
        <f>IF(ISNUMBER(VLOOKUP($B182,'kpler max capa'!$A$1:$Q$263,9,0)),VLOOKUP($B182,'kpler max capa'!$A$1:$Q$263,14,0),0)</f>
        <v>0.13470799999999999</v>
      </c>
      <c r="AV182" s="26">
        <f>IF(ISNUMBER(VLOOKUP($B182,'kpler max capa'!$A$1:$Q$263,9,0)),VLOOKUP($B182,'kpler max capa'!$A$1:$Q$263,15,0),0)</f>
        <v>0.13470799999999999</v>
      </c>
      <c r="AW182" s="26">
        <f>IF(ISNUMBER(VLOOKUP($B182,'kpler max capa'!$A$1:$Q$263,9,0)),VLOOKUP($B182,'kpler max capa'!$A$1:$Q$263,16,0),0)</f>
        <v>0.13470799999999999</v>
      </c>
      <c r="AX182" s="26">
        <f>IF(ISNUMBER(VLOOKUP($B182,'kpler max capa'!$A$1:$Q$263,10,0)),VLOOKUP($B182,'kpler max capa'!$A$1:$Q$263,17,0),0)</f>
        <v>0.13470799999999999</v>
      </c>
      <c r="AY182" s="24">
        <f>IF(ISNUMBER(VLOOKUP($C182,'pp port max capa'!$A$1:$Q$500,2,0)),VLOOKUP($C182,'pp port max capa'!$A$1:$Q$500,2,0),0)</f>
        <v>0</v>
      </c>
      <c r="AZ182" s="24">
        <f>IF(ISNUMBER(VLOOKUP($C182,'pp port max capa'!$A$1:$Q$500,3,0)),VLOOKUP($C182,'pp port max capa'!$A$1:$Q$500,3,0),0)</f>
        <v>0</v>
      </c>
      <c r="BA182" s="24">
        <f>IF(ISNUMBER(VLOOKUP($C182,'pp port max capa'!$A$1:$Q$500,4,0)),VLOOKUP($C182,'pp port max capa'!$A$1:$Q$500,4,0),0)</f>
        <v>0</v>
      </c>
      <c r="BB182" s="24">
        <f>IF(ISNUMBER(VLOOKUP($C182,'pp port max capa'!$A$1:$Q$500,5,0)),VLOOKUP($C182,'pp port max capa'!$A$1:$Q$500,5,0),0)</f>
        <v>0</v>
      </c>
      <c r="BC182" s="24">
        <f>IF(ISNUMBER(VLOOKUP($C182,'pp port max capa'!$A$1:$Q$500,6,0)),VLOOKUP($C182,'pp port max capa'!$A$1:$Q$500,6,0),0)</f>
        <v>0</v>
      </c>
      <c r="BD182" s="24">
        <f>IF(ISNUMBER(VLOOKUP($C182,'pp port max capa'!$A$1:$Q$500,7,0)),VLOOKUP($C182,'pp port max capa'!$A$1:$Q$500,7,0),0)</f>
        <v>0</v>
      </c>
      <c r="BE182" s="24">
        <f>IF(ISNUMBER(VLOOKUP($C182,'pp port max capa'!$A$1:$Q$500,8,0)),VLOOKUP($C182,'pp port max capa'!$A$1:$Q$500,8,0),0)</f>
        <v>0</v>
      </c>
      <c r="BF182" s="24">
        <f>IF(ISNUMBER(VLOOKUP($C182,'pp port max capa'!$A$1:$Q$500,9,0)),VLOOKUP($C182,'pp port max capa'!$A$1:$Q$500,9,0),0)</f>
        <v>0</v>
      </c>
      <c r="BG182" s="24">
        <f>IF(ISNUMBER(VLOOKUP($C182,'pp port max capa'!$A$1:$Q$500,10,0)),VLOOKUP($C182,'pp port max capa'!$A$1:$Q$500,10,0),0)</f>
        <v>0</v>
      </c>
      <c r="BH182" s="24">
        <f>IF(ISNUMBER(VLOOKUP($C182,'pp port max capa'!$A$1:$Q$500,11,0)),VLOOKUP($C182,'pp port max capa'!$A$1:$Q$500,11,0),0)</f>
        <v>0</v>
      </c>
      <c r="BI182" s="24">
        <f>IF(ISNUMBER(VLOOKUP($C182,'pp port max capa'!$A$1:$Q$500,12,0)),VLOOKUP($C182,'pp port max capa'!$A$1:$Q$500,12,0),0)</f>
        <v>0</v>
      </c>
      <c r="BJ182" s="24">
        <f>IF(ISNUMBER(VLOOKUP($C182,'pp port max capa'!$A$1:$Q$500,13,0)),VLOOKUP($C182,'pp port max capa'!$A$1:$Q$500,13,0),0)</f>
        <v>0</v>
      </c>
      <c r="BK182" s="24">
        <f>IF(ISNUMBER(VLOOKUP($C182,'pp port max capa'!$A$1:$Q$500,14,0)),VLOOKUP($C182,'pp port max capa'!$A$1:$Q$500,14,0),0)</f>
        <v>0</v>
      </c>
      <c r="BL182" s="24">
        <f>IF(ISNUMBER(VLOOKUP($C182,'pp port max capa'!$A$1:$Q$500,15,0)),VLOOKUP($C182,'pp port max capa'!$A$1:$Q$500,15,0),0)</f>
        <v>0</v>
      </c>
      <c r="BM182" s="24">
        <f>IF(ISNUMBER(VLOOKUP($C182,'pp port max capa'!$A$1:$Q$500,16,0)),VLOOKUP($C182,'pp port max capa'!$A$1:$Q$500,16,0),0)</f>
        <v>0</v>
      </c>
      <c r="BN182" s="24">
        <f>IF(ISNUMBER(VLOOKUP($C182,'pp port max capa'!$A$1:$Q$500,17,0)),VLOOKUP($C182,'pp port max capa'!$A$1:$Q$500,17,0),0)</f>
        <v>0</v>
      </c>
      <c r="BO182" s="22">
        <f>IF(ISNUMBER(VLOOKUP($C182,'stpl port max capa'!$A$1:$Q$500,2,0)),VLOOKUP($C182,'stpl port max capa'!$A$1:$Q$500,2,0),0)</f>
        <v>0</v>
      </c>
      <c r="BP182" s="22">
        <f>IF(ISNUMBER(VLOOKUP($C182,'stpl port max capa'!$A$1:$Q$500,3,0)),VLOOKUP($C182,'stpl port max capa'!$A$1:$Q$500,3,0),0)</f>
        <v>0</v>
      </c>
      <c r="BQ182" s="22">
        <f>IF(ISNUMBER(VLOOKUP($C182,'stpl port max capa'!$A$1:$Q$500,4,0)),VLOOKUP($C182,'stpl port max capa'!$A$1:$Q$500,4,0),0)</f>
        <v>0</v>
      </c>
      <c r="BR182" s="22">
        <f>IF(ISNUMBER(VLOOKUP($C182,'stpl port max capa'!$A$1:$Q$500,5,0)),VLOOKUP($C182,'stpl port max capa'!$A$1:$Q$500,5,0),0)</f>
        <v>0</v>
      </c>
      <c r="BS182" s="22">
        <f>IF(ISNUMBER(VLOOKUP($C182,'stpl port max capa'!$A$1:$Q$500,6,0)),VLOOKUP($C182,'stpl port max capa'!$A$1:$Q$500,6,0),0)</f>
        <v>0</v>
      </c>
      <c r="BT182" s="22">
        <f>IF(ISNUMBER(VLOOKUP($C182,'stpl port max capa'!$A$1:$Q$500,7,0)),VLOOKUP($C182,'stpl port max capa'!$A$1:$Q$500,7,0),0)</f>
        <v>0</v>
      </c>
      <c r="BU182" s="22">
        <f>IF(ISNUMBER(VLOOKUP($C182,'stpl port max capa'!$A$1:$Q$500,8,0)),VLOOKUP($C182,'stpl port max capa'!$A$1:$Q$500,8,0),0)</f>
        <v>0</v>
      </c>
      <c r="BV182" s="22">
        <f>IF(ISNUMBER(VLOOKUP($C182,'stpl port max capa'!$A$1:$Q$500,9,0)),VLOOKUP($C182,'stpl port max capa'!$A$1:$Q$500,9,0),0)</f>
        <v>0</v>
      </c>
      <c r="BW182" s="22">
        <f>IF(ISNUMBER(VLOOKUP($C182,'stpl port max capa'!$A$1:$Q$500,10,0)),VLOOKUP($C182,'stpl port max capa'!$A$1:$Q$500,10,0),0)</f>
        <v>0</v>
      </c>
      <c r="BX182" s="22">
        <f>IF(ISNUMBER(VLOOKUP($C182,'stpl port max capa'!$A$1:$Q$500,11,0)),VLOOKUP($C182,'stpl port max capa'!$A$1:$Q$500,11,0),0)</f>
        <v>0</v>
      </c>
      <c r="BY182" s="22">
        <f>IF(ISNUMBER(VLOOKUP($C182,'stpl port max capa'!$A$1:$Q$500,12,0)),VLOOKUP($C182,'stpl port max capa'!$A$1:$Q$500,12,0),0)</f>
        <v>0</v>
      </c>
      <c r="BZ182" s="22">
        <f>IF(ISNUMBER(VLOOKUP($C182,'stpl port max capa'!$A$1:$Q$500,13,0)),VLOOKUP($C182,'stpl port max capa'!$A$1:$Q$500,13,0),0)</f>
        <v>0</v>
      </c>
      <c r="CA182" s="22">
        <f>IF(ISNUMBER(VLOOKUP($C182,'stpl port max capa'!$A$1:$Q$500,14,0)),VLOOKUP($C182,'stpl port max capa'!$A$1:$Q$500,14,0),0)</f>
        <v>0</v>
      </c>
      <c r="CB182" s="22">
        <f>IF(ISNUMBER(VLOOKUP($C182,'stpl port max capa'!$A$1:$Q$500,15,0)),VLOOKUP($C182,'stpl port max capa'!$A$1:$Q$500,15,0),0)</f>
        <v>0</v>
      </c>
      <c r="CC182" s="22">
        <f>IF(ISNUMBER(VLOOKUP($C182,'stpl port max capa'!$A$1:$Q$500,16,0)),VLOOKUP($C182,'stpl port max capa'!$A$1:$Q$500,16,0),0)</f>
        <v>0</v>
      </c>
      <c r="CD182" s="22">
        <f>IF(ISNUMBER(VLOOKUP($C182,'stpl port max capa'!$A$1:$Q$500,17,0)),VLOOKUP($C182,'stpl port max capa'!$A$1:$Q$500,17,0),0)</f>
        <v>0</v>
      </c>
    </row>
    <row r="183" spans="1:82" customFormat="1">
      <c r="A183">
        <v>184</v>
      </c>
      <c r="B183" t="s">
        <v>547</v>
      </c>
      <c r="C183" t="s">
        <v>548</v>
      </c>
      <c r="D183" s="15"/>
      <c r="E183" s="15">
        <f t="shared" si="38"/>
        <v>0</v>
      </c>
      <c r="F183" s="16" t="s">
        <v>2989</v>
      </c>
      <c r="G183" t="s">
        <v>972</v>
      </c>
      <c r="H183" t="s">
        <v>975</v>
      </c>
      <c r="I183" t="e">
        <v>#N/A</v>
      </c>
      <c r="J183" t="s">
        <v>549</v>
      </c>
      <c r="K183" s="1">
        <v>25.754032844466501</v>
      </c>
      <c r="L183" s="1">
        <v>119.63143835810099</v>
      </c>
      <c r="M183" s="1" t="str">
        <f>VLOOKUP($F183,'[1]capi for highway network'!$D$1:$L$36,3,0)</f>
        <v>capi Fujian</v>
      </c>
      <c r="N183" s="1">
        <f>VLOOKUP($F183,'[1]capi for highway network'!$D$1:$L$36,7,0)</f>
        <v>26.074477999999999</v>
      </c>
      <c r="O183" s="1">
        <f>VLOOKUP($F183,'[1]capi for highway network'!$D$1:$L$36,8,0)</f>
        <v>119.296482</v>
      </c>
      <c r="P183" s="13">
        <f t="shared" si="39"/>
        <v>2.0781200000000002</v>
      </c>
      <c r="Q183" s="13">
        <f t="shared" si="40"/>
        <v>2.0781200000000002</v>
      </c>
      <c r="R183" s="13">
        <f t="shared" si="41"/>
        <v>2.0781200000000002</v>
      </c>
      <c r="S183" s="13">
        <f t="shared" si="42"/>
        <v>2.0781200000000002</v>
      </c>
      <c r="T183" s="13">
        <f t="shared" si="43"/>
        <v>2.0781200000000002</v>
      </c>
      <c r="U183" s="13">
        <f t="shared" si="44"/>
        <v>2.0781200000000002</v>
      </c>
      <c r="V183" s="13">
        <f t="shared" si="45"/>
        <v>2.0781200000000002</v>
      </c>
      <c r="W183" s="13">
        <f t="shared" si="46"/>
        <v>2.0781200000000002</v>
      </c>
      <c r="X183" s="13">
        <f t="shared" si="47"/>
        <v>2.0781200000000002</v>
      </c>
      <c r="Y183" s="13">
        <f t="shared" si="48"/>
        <v>2.0781200000000002</v>
      </c>
      <c r="Z183" s="13">
        <f t="shared" si="49"/>
        <v>2.0781200000000002</v>
      </c>
      <c r="AA183" s="13">
        <f t="shared" si="50"/>
        <v>2.0781200000000002</v>
      </c>
      <c r="AB183" s="13">
        <f t="shared" si="51"/>
        <v>2.0781200000000002</v>
      </c>
      <c r="AC183" s="13">
        <f t="shared" si="52"/>
        <v>2.0781200000000002</v>
      </c>
      <c r="AD183" s="13">
        <f t="shared" si="53"/>
        <v>2.0781200000000002</v>
      </c>
      <c r="AE183" s="13">
        <f t="shared" si="54"/>
        <v>2.0781200000000002</v>
      </c>
      <c r="AF183">
        <f t="shared" si="37"/>
        <v>1</v>
      </c>
      <c r="AI183" s="26">
        <f>IF(ISNUMBER(VLOOKUP($B183,'kpler max capa'!$A$1:$Q$263,2,0)),VLOOKUP($B183,'kpler max capa'!$A$1:$Q$263,2,0),0)</f>
        <v>2.0781200000000002</v>
      </c>
      <c r="AJ183" s="26">
        <f>IF(ISNUMBER(VLOOKUP($B183,'kpler max capa'!$A$1:$Q$263,3,0)),VLOOKUP($B183,'kpler max capa'!$A$1:$Q$263,3,0),0)</f>
        <v>2.0781200000000002</v>
      </c>
      <c r="AK183" s="26">
        <f>IF(ISNUMBER(VLOOKUP($B183,'kpler max capa'!$A$1:$Q$263,4,0)),VLOOKUP($B183,'kpler max capa'!$A$1:$Q$263,4,0),0)</f>
        <v>2.0781200000000002</v>
      </c>
      <c r="AL183" s="26">
        <f>IF(ISNUMBER(VLOOKUP($B183,'kpler max capa'!$A$1:$Q$263,5,0)),VLOOKUP($B183,'kpler max capa'!$A$1:$Q$263,5,0),0)</f>
        <v>2.0781200000000002</v>
      </c>
      <c r="AM183" s="26">
        <f>IF(ISNUMBER(VLOOKUP($B183,'kpler max capa'!$A$1:$Q$263,6,0)),VLOOKUP($B183,'kpler max capa'!$A$1:$Q$263,6,0),0)</f>
        <v>2.0781200000000002</v>
      </c>
      <c r="AN183" s="26">
        <f>IF(ISNUMBER(VLOOKUP($B183,'kpler max capa'!$A$1:$Q$263,7,0)),VLOOKUP($B183,'kpler max capa'!$A$1:$Q$263,7,0),0)</f>
        <v>2.0781200000000002</v>
      </c>
      <c r="AO183" s="26">
        <f>IF(ISNUMBER(VLOOKUP($B183,'kpler max capa'!$A$1:$Q$263,8,0)),VLOOKUP($B183,'kpler max capa'!$A$1:$Q$263,8,0),0)</f>
        <v>2.0781200000000002</v>
      </c>
      <c r="AP183" s="26">
        <f>IF(ISNUMBER(VLOOKUP($B183,'kpler max capa'!$A$1:$Q$263,8,0)),VLOOKUP($B183,'kpler max capa'!$A$1:$Q$263,9,0),0)</f>
        <v>2.0781200000000002</v>
      </c>
      <c r="AQ183" s="26">
        <f>IF(ISNUMBER(VLOOKUP($B183,'kpler max capa'!$A$1:$Q$263,8,0)),VLOOKUP($B183,'kpler max capa'!$A$1:$Q$263,10,0),0)</f>
        <v>2.0781200000000002</v>
      </c>
      <c r="AR183" s="26">
        <f>IF(ISNUMBER(VLOOKUP($B183,'kpler max capa'!$A$1:$Q$263,8,0)),VLOOKUP($B183,'kpler max capa'!$A$1:$Q$263,11,0),0)</f>
        <v>2.0781200000000002</v>
      </c>
      <c r="AS183" s="26">
        <f>IF(ISNUMBER(VLOOKUP($B183,'kpler max capa'!$A$1:$Q$263,9,0)),VLOOKUP($B183,'kpler max capa'!$A$1:$Q$263,12,0),0)</f>
        <v>2.0781200000000002</v>
      </c>
      <c r="AT183" s="26">
        <f>IF(ISNUMBER(VLOOKUP($B183,'kpler max capa'!$A$1:$Q$263,9,0)),VLOOKUP($B183,'kpler max capa'!$A$1:$Q$263,13,0),0)</f>
        <v>2.0781200000000002</v>
      </c>
      <c r="AU183" s="26">
        <f>IF(ISNUMBER(VLOOKUP($B183,'kpler max capa'!$A$1:$Q$263,9,0)),VLOOKUP($B183,'kpler max capa'!$A$1:$Q$263,14,0),0)</f>
        <v>2.0781200000000002</v>
      </c>
      <c r="AV183" s="26">
        <f>IF(ISNUMBER(VLOOKUP($B183,'kpler max capa'!$A$1:$Q$263,9,0)),VLOOKUP($B183,'kpler max capa'!$A$1:$Q$263,15,0),0)</f>
        <v>2.0781200000000002</v>
      </c>
      <c r="AW183" s="26">
        <f>IF(ISNUMBER(VLOOKUP($B183,'kpler max capa'!$A$1:$Q$263,9,0)),VLOOKUP($B183,'kpler max capa'!$A$1:$Q$263,16,0),0)</f>
        <v>2.0781200000000002</v>
      </c>
      <c r="AX183" s="26">
        <f>IF(ISNUMBER(VLOOKUP($B183,'kpler max capa'!$A$1:$Q$263,10,0)),VLOOKUP($B183,'kpler max capa'!$A$1:$Q$263,17,0),0)</f>
        <v>2.0781200000000002</v>
      </c>
      <c r="AY183" s="24">
        <f>IF(ISNUMBER(VLOOKUP($C183,'pp port max capa'!$A$1:$Q$500,2,0)),VLOOKUP($C183,'pp port max capa'!$A$1:$Q$500,2,0),0)</f>
        <v>0</v>
      </c>
      <c r="AZ183" s="24">
        <f>IF(ISNUMBER(VLOOKUP($C183,'pp port max capa'!$A$1:$Q$500,3,0)),VLOOKUP($C183,'pp port max capa'!$A$1:$Q$500,3,0),0)</f>
        <v>0</v>
      </c>
      <c r="BA183" s="24">
        <f>IF(ISNUMBER(VLOOKUP($C183,'pp port max capa'!$A$1:$Q$500,4,0)),VLOOKUP($C183,'pp port max capa'!$A$1:$Q$500,4,0),0)</f>
        <v>0</v>
      </c>
      <c r="BB183" s="24">
        <f>IF(ISNUMBER(VLOOKUP($C183,'pp port max capa'!$A$1:$Q$500,5,0)),VLOOKUP($C183,'pp port max capa'!$A$1:$Q$500,5,0),0)</f>
        <v>0</v>
      </c>
      <c r="BC183" s="24">
        <f>IF(ISNUMBER(VLOOKUP($C183,'pp port max capa'!$A$1:$Q$500,6,0)),VLOOKUP($C183,'pp port max capa'!$A$1:$Q$500,6,0),0)</f>
        <v>0</v>
      </c>
      <c r="BD183" s="24">
        <f>IF(ISNUMBER(VLOOKUP($C183,'pp port max capa'!$A$1:$Q$500,7,0)),VLOOKUP($C183,'pp port max capa'!$A$1:$Q$500,7,0),0)</f>
        <v>0</v>
      </c>
      <c r="BE183" s="24">
        <f>IF(ISNUMBER(VLOOKUP($C183,'pp port max capa'!$A$1:$Q$500,8,0)),VLOOKUP($C183,'pp port max capa'!$A$1:$Q$500,8,0),0)</f>
        <v>0</v>
      </c>
      <c r="BF183" s="24">
        <f>IF(ISNUMBER(VLOOKUP($C183,'pp port max capa'!$A$1:$Q$500,9,0)),VLOOKUP($C183,'pp port max capa'!$A$1:$Q$500,9,0),0)</f>
        <v>0</v>
      </c>
      <c r="BG183" s="24">
        <f>IF(ISNUMBER(VLOOKUP($C183,'pp port max capa'!$A$1:$Q$500,10,0)),VLOOKUP($C183,'pp port max capa'!$A$1:$Q$500,10,0),0)</f>
        <v>0</v>
      </c>
      <c r="BH183" s="24">
        <f>IF(ISNUMBER(VLOOKUP($C183,'pp port max capa'!$A$1:$Q$500,11,0)),VLOOKUP($C183,'pp port max capa'!$A$1:$Q$500,11,0),0)</f>
        <v>0</v>
      </c>
      <c r="BI183" s="24">
        <f>IF(ISNUMBER(VLOOKUP($C183,'pp port max capa'!$A$1:$Q$500,12,0)),VLOOKUP($C183,'pp port max capa'!$A$1:$Q$500,12,0),0)</f>
        <v>0</v>
      </c>
      <c r="BJ183" s="24">
        <f>IF(ISNUMBER(VLOOKUP($C183,'pp port max capa'!$A$1:$Q$500,13,0)),VLOOKUP($C183,'pp port max capa'!$A$1:$Q$500,13,0),0)</f>
        <v>0</v>
      </c>
      <c r="BK183" s="24">
        <f>IF(ISNUMBER(VLOOKUP($C183,'pp port max capa'!$A$1:$Q$500,14,0)),VLOOKUP($C183,'pp port max capa'!$A$1:$Q$500,14,0),0)</f>
        <v>0</v>
      </c>
      <c r="BL183" s="24">
        <f>IF(ISNUMBER(VLOOKUP($C183,'pp port max capa'!$A$1:$Q$500,15,0)),VLOOKUP($C183,'pp port max capa'!$A$1:$Q$500,15,0),0)</f>
        <v>0</v>
      </c>
      <c r="BM183" s="24">
        <f>IF(ISNUMBER(VLOOKUP($C183,'pp port max capa'!$A$1:$Q$500,16,0)),VLOOKUP($C183,'pp port max capa'!$A$1:$Q$500,16,0),0)</f>
        <v>0</v>
      </c>
      <c r="BN183" s="24">
        <f>IF(ISNUMBER(VLOOKUP($C183,'pp port max capa'!$A$1:$Q$500,17,0)),VLOOKUP($C183,'pp port max capa'!$A$1:$Q$500,17,0),0)</f>
        <v>0</v>
      </c>
      <c r="BO183" s="22">
        <f>IF(ISNUMBER(VLOOKUP($C183,'stpl port max capa'!$A$1:$Q$500,2,0)),VLOOKUP($C183,'stpl port max capa'!$A$1:$Q$500,2,0),0)</f>
        <v>0</v>
      </c>
      <c r="BP183" s="22">
        <f>IF(ISNUMBER(VLOOKUP($C183,'stpl port max capa'!$A$1:$Q$500,3,0)),VLOOKUP($C183,'stpl port max capa'!$A$1:$Q$500,3,0),0)</f>
        <v>0</v>
      </c>
      <c r="BQ183" s="22">
        <f>IF(ISNUMBER(VLOOKUP($C183,'stpl port max capa'!$A$1:$Q$500,4,0)),VLOOKUP($C183,'stpl port max capa'!$A$1:$Q$500,4,0),0)</f>
        <v>0</v>
      </c>
      <c r="BR183" s="22">
        <f>IF(ISNUMBER(VLOOKUP($C183,'stpl port max capa'!$A$1:$Q$500,5,0)),VLOOKUP($C183,'stpl port max capa'!$A$1:$Q$500,5,0),0)</f>
        <v>0</v>
      </c>
      <c r="BS183" s="22">
        <f>IF(ISNUMBER(VLOOKUP($C183,'stpl port max capa'!$A$1:$Q$500,6,0)),VLOOKUP($C183,'stpl port max capa'!$A$1:$Q$500,6,0),0)</f>
        <v>0</v>
      </c>
      <c r="BT183" s="22">
        <f>IF(ISNUMBER(VLOOKUP($C183,'stpl port max capa'!$A$1:$Q$500,7,0)),VLOOKUP($C183,'stpl port max capa'!$A$1:$Q$500,7,0),0)</f>
        <v>0</v>
      </c>
      <c r="BU183" s="22">
        <f>IF(ISNUMBER(VLOOKUP($C183,'stpl port max capa'!$A$1:$Q$500,8,0)),VLOOKUP($C183,'stpl port max capa'!$A$1:$Q$500,8,0),0)</f>
        <v>0</v>
      </c>
      <c r="BV183" s="22">
        <f>IF(ISNUMBER(VLOOKUP($C183,'stpl port max capa'!$A$1:$Q$500,9,0)),VLOOKUP($C183,'stpl port max capa'!$A$1:$Q$500,9,0),0)</f>
        <v>0</v>
      </c>
      <c r="BW183" s="22">
        <f>IF(ISNUMBER(VLOOKUP($C183,'stpl port max capa'!$A$1:$Q$500,10,0)),VLOOKUP($C183,'stpl port max capa'!$A$1:$Q$500,10,0),0)</f>
        <v>0</v>
      </c>
      <c r="BX183" s="22">
        <f>IF(ISNUMBER(VLOOKUP($C183,'stpl port max capa'!$A$1:$Q$500,11,0)),VLOOKUP($C183,'stpl port max capa'!$A$1:$Q$500,11,0),0)</f>
        <v>0</v>
      </c>
      <c r="BY183" s="22">
        <f>IF(ISNUMBER(VLOOKUP($C183,'stpl port max capa'!$A$1:$Q$500,12,0)),VLOOKUP($C183,'stpl port max capa'!$A$1:$Q$500,12,0),0)</f>
        <v>0</v>
      </c>
      <c r="BZ183" s="22">
        <f>IF(ISNUMBER(VLOOKUP($C183,'stpl port max capa'!$A$1:$Q$500,13,0)),VLOOKUP($C183,'stpl port max capa'!$A$1:$Q$500,13,0),0)</f>
        <v>0</v>
      </c>
      <c r="CA183" s="22">
        <f>IF(ISNUMBER(VLOOKUP($C183,'stpl port max capa'!$A$1:$Q$500,14,0)),VLOOKUP($C183,'stpl port max capa'!$A$1:$Q$500,14,0),0)</f>
        <v>0</v>
      </c>
      <c r="CB183" s="22">
        <f>IF(ISNUMBER(VLOOKUP($C183,'stpl port max capa'!$A$1:$Q$500,15,0)),VLOOKUP($C183,'stpl port max capa'!$A$1:$Q$500,15,0),0)</f>
        <v>0</v>
      </c>
      <c r="CC183" s="22">
        <f>IF(ISNUMBER(VLOOKUP($C183,'stpl port max capa'!$A$1:$Q$500,16,0)),VLOOKUP($C183,'stpl port max capa'!$A$1:$Q$500,16,0),0)</f>
        <v>0</v>
      </c>
      <c r="CD183" s="22">
        <f>IF(ISNUMBER(VLOOKUP($C183,'stpl port max capa'!$A$1:$Q$500,17,0)),VLOOKUP($C183,'stpl port max capa'!$A$1:$Q$500,17,0),0)</f>
        <v>0</v>
      </c>
    </row>
    <row r="184" spans="1:82" customFormat="1">
      <c r="A184">
        <v>185</v>
      </c>
      <c r="B184" t="s">
        <v>550</v>
      </c>
      <c r="C184" t="s">
        <v>551</v>
      </c>
      <c r="D184" s="15" t="s">
        <v>1276</v>
      </c>
      <c r="E184" s="15">
        <f t="shared" si="38"/>
        <v>1</v>
      </c>
      <c r="F184" s="16" t="s">
        <v>2974</v>
      </c>
      <c r="G184" t="s">
        <v>972</v>
      </c>
      <c r="H184" t="s">
        <v>975</v>
      </c>
      <c r="I184" t="s">
        <v>2943</v>
      </c>
      <c r="J184" t="s">
        <v>552</v>
      </c>
      <c r="K184" s="1">
        <v>40.068071853312297</v>
      </c>
      <c r="L184" s="1">
        <v>120.007707418218</v>
      </c>
      <c r="M184" s="1" t="str">
        <f>VLOOKUP($F184,'[1]capi for highway network'!$D$1:$L$36,3,0)</f>
        <v>capi Liaoning</v>
      </c>
      <c r="N184" s="1">
        <f>VLOOKUP($F184,'[1]capi for highway network'!$D$1:$L$36,7,0)</f>
        <v>41.805698999999997</v>
      </c>
      <c r="O184" s="1">
        <f>VLOOKUP($F184,'[1]capi for highway network'!$D$1:$L$36,8,0)</f>
        <v>123.431472</v>
      </c>
      <c r="P184" s="13">
        <f t="shared" si="39"/>
        <v>16.874001295713256</v>
      </c>
      <c r="Q184" s="13">
        <f t="shared" si="40"/>
        <v>16.874001295713256</v>
      </c>
      <c r="R184" s="13">
        <f t="shared" si="41"/>
        <v>16.874001295713256</v>
      </c>
      <c r="S184" s="13">
        <f t="shared" si="42"/>
        <v>16.874001295713256</v>
      </c>
      <c r="T184" s="13">
        <f t="shared" si="43"/>
        <v>16.874001295713256</v>
      </c>
      <c r="U184" s="13">
        <f t="shared" si="44"/>
        <v>16.874001295713256</v>
      </c>
      <c r="V184" s="13">
        <f t="shared" si="45"/>
        <v>16.874001295713256</v>
      </c>
      <c r="W184" s="13">
        <f t="shared" si="46"/>
        <v>16.874001295713256</v>
      </c>
      <c r="X184" s="13">
        <f t="shared" si="47"/>
        <v>16.874001295713256</v>
      </c>
      <c r="Y184" s="13">
        <f t="shared" si="48"/>
        <v>16.874001295713256</v>
      </c>
      <c r="Z184" s="13">
        <f t="shared" si="49"/>
        <v>16.874001295713256</v>
      </c>
      <c r="AA184" s="13">
        <f t="shared" si="50"/>
        <v>16.874001295713256</v>
      </c>
      <c r="AB184" s="13">
        <f t="shared" si="51"/>
        <v>16.874001295713256</v>
      </c>
      <c r="AC184" s="13">
        <f t="shared" si="52"/>
        <v>16.874001295713256</v>
      </c>
      <c r="AD184" s="13">
        <f t="shared" si="53"/>
        <v>16.874001295713256</v>
      </c>
      <c r="AE184" s="13">
        <f t="shared" si="54"/>
        <v>8.5399090293906799</v>
      </c>
      <c r="AF184">
        <f t="shared" si="37"/>
        <v>1</v>
      </c>
      <c r="AI184" s="26">
        <f>IF(ISNUMBER(VLOOKUP($B184,'kpler max capa'!$A$1:$Q$263,2,0)),VLOOKUP($B184,'kpler max capa'!$A$1:$Q$263,2,0),0)</f>
        <v>1.016764</v>
      </c>
      <c r="AJ184" s="26">
        <f>IF(ISNUMBER(VLOOKUP($B184,'kpler max capa'!$A$1:$Q$263,3,0)),VLOOKUP($B184,'kpler max capa'!$A$1:$Q$263,3,0),0)</f>
        <v>1.016764</v>
      </c>
      <c r="AK184" s="26">
        <f>IF(ISNUMBER(VLOOKUP($B184,'kpler max capa'!$A$1:$Q$263,4,0)),VLOOKUP($B184,'kpler max capa'!$A$1:$Q$263,4,0),0)</f>
        <v>1.016764</v>
      </c>
      <c r="AL184" s="26">
        <f>IF(ISNUMBER(VLOOKUP($B184,'kpler max capa'!$A$1:$Q$263,5,0)),VLOOKUP($B184,'kpler max capa'!$A$1:$Q$263,5,0),0)</f>
        <v>1.016764</v>
      </c>
      <c r="AM184" s="26">
        <f>IF(ISNUMBER(VLOOKUP($B184,'kpler max capa'!$A$1:$Q$263,6,0)),VLOOKUP($B184,'kpler max capa'!$A$1:$Q$263,6,0),0)</f>
        <v>1.016764</v>
      </c>
      <c r="AN184" s="26">
        <f>IF(ISNUMBER(VLOOKUP($B184,'kpler max capa'!$A$1:$Q$263,7,0)),VLOOKUP($B184,'kpler max capa'!$A$1:$Q$263,7,0),0)</f>
        <v>1.0546599999999999</v>
      </c>
      <c r="AO184" s="26">
        <f>IF(ISNUMBER(VLOOKUP($B184,'kpler max capa'!$A$1:$Q$263,8,0)),VLOOKUP($B184,'kpler max capa'!$A$1:$Q$263,8,0),0)</f>
        <v>1.0546599999999999</v>
      </c>
      <c r="AP184" s="26">
        <f>IF(ISNUMBER(VLOOKUP($B184,'kpler max capa'!$A$1:$Q$263,8,0)),VLOOKUP($B184,'kpler max capa'!$A$1:$Q$263,9,0),0)</f>
        <v>1.0546599999999999</v>
      </c>
      <c r="AQ184" s="26">
        <f>IF(ISNUMBER(VLOOKUP($B184,'kpler max capa'!$A$1:$Q$263,8,0)),VLOOKUP($B184,'kpler max capa'!$A$1:$Q$263,10,0),0)</f>
        <v>1.0546599999999999</v>
      </c>
      <c r="AR184" s="26">
        <f>IF(ISNUMBER(VLOOKUP($B184,'kpler max capa'!$A$1:$Q$263,8,0)),VLOOKUP($B184,'kpler max capa'!$A$1:$Q$263,11,0),0)</f>
        <v>1.0546599999999999</v>
      </c>
      <c r="AS184" s="26">
        <f>IF(ISNUMBER(VLOOKUP($B184,'kpler max capa'!$A$1:$Q$263,9,0)),VLOOKUP($B184,'kpler max capa'!$A$1:$Q$263,12,0),0)</f>
        <v>1.0546599999999999</v>
      </c>
      <c r="AT184" s="26">
        <f>IF(ISNUMBER(VLOOKUP($B184,'kpler max capa'!$A$1:$Q$263,9,0)),VLOOKUP($B184,'kpler max capa'!$A$1:$Q$263,13,0),0)</f>
        <v>1.0546599999999999</v>
      </c>
      <c r="AU184" s="26">
        <f>IF(ISNUMBER(VLOOKUP($B184,'kpler max capa'!$A$1:$Q$263,9,0)),VLOOKUP($B184,'kpler max capa'!$A$1:$Q$263,14,0),0)</f>
        <v>1.0546599999999999</v>
      </c>
      <c r="AV184" s="26">
        <f>IF(ISNUMBER(VLOOKUP($B184,'kpler max capa'!$A$1:$Q$263,9,0)),VLOOKUP($B184,'kpler max capa'!$A$1:$Q$263,15,0),0)</f>
        <v>1.0546599999999999</v>
      </c>
      <c r="AW184" s="26">
        <f>IF(ISNUMBER(VLOOKUP($B184,'kpler max capa'!$A$1:$Q$263,9,0)),VLOOKUP($B184,'kpler max capa'!$A$1:$Q$263,16,0),0)</f>
        <v>1.0546599999999999</v>
      </c>
      <c r="AX184" s="26">
        <f>IF(ISNUMBER(VLOOKUP($B184,'kpler max capa'!$A$1:$Q$263,10,0)),VLOOKUP($B184,'kpler max capa'!$A$1:$Q$263,17,0),0)</f>
        <v>1.0546599999999999</v>
      </c>
      <c r="AY184" s="24">
        <f>IF(ISNUMBER(VLOOKUP($C184,'pp port max capa'!$A$1:$Q$500,2,0)),VLOOKUP($C184,'pp port max capa'!$A$1:$Q$500,2,0),0)</f>
        <v>16.874001295713256</v>
      </c>
      <c r="AZ184" s="24">
        <f>IF(ISNUMBER(VLOOKUP($C184,'pp port max capa'!$A$1:$Q$500,3,0)),VLOOKUP($C184,'pp port max capa'!$A$1:$Q$500,3,0),0)</f>
        <v>16.874001295713256</v>
      </c>
      <c r="BA184" s="24">
        <f>IF(ISNUMBER(VLOOKUP($C184,'pp port max capa'!$A$1:$Q$500,4,0)),VLOOKUP($C184,'pp port max capa'!$A$1:$Q$500,4,0),0)</f>
        <v>16.874001295713256</v>
      </c>
      <c r="BB184" s="24">
        <f>IF(ISNUMBER(VLOOKUP($C184,'pp port max capa'!$A$1:$Q$500,5,0)),VLOOKUP($C184,'pp port max capa'!$A$1:$Q$500,5,0),0)</f>
        <v>16.874001295713256</v>
      </c>
      <c r="BC184" s="24">
        <f>IF(ISNUMBER(VLOOKUP($C184,'pp port max capa'!$A$1:$Q$500,6,0)),VLOOKUP($C184,'pp port max capa'!$A$1:$Q$500,6,0),0)</f>
        <v>16.874001295713256</v>
      </c>
      <c r="BD184" s="24">
        <f>IF(ISNUMBER(VLOOKUP($C184,'pp port max capa'!$A$1:$Q$500,7,0)),VLOOKUP($C184,'pp port max capa'!$A$1:$Q$500,7,0),0)</f>
        <v>16.874001295713256</v>
      </c>
      <c r="BE184" s="24">
        <f>IF(ISNUMBER(VLOOKUP($C184,'pp port max capa'!$A$1:$Q$500,8,0)),VLOOKUP($C184,'pp port max capa'!$A$1:$Q$500,8,0),0)</f>
        <v>16.874001295713256</v>
      </c>
      <c r="BF184" s="24">
        <f>IF(ISNUMBER(VLOOKUP($C184,'pp port max capa'!$A$1:$Q$500,9,0)),VLOOKUP($C184,'pp port max capa'!$A$1:$Q$500,9,0),0)</f>
        <v>16.874001295713256</v>
      </c>
      <c r="BG184" s="24">
        <f>IF(ISNUMBER(VLOOKUP($C184,'pp port max capa'!$A$1:$Q$500,10,0)),VLOOKUP($C184,'pp port max capa'!$A$1:$Q$500,10,0),0)</f>
        <v>16.874001295713256</v>
      </c>
      <c r="BH184" s="24">
        <f>IF(ISNUMBER(VLOOKUP($C184,'pp port max capa'!$A$1:$Q$500,11,0)),VLOOKUP($C184,'pp port max capa'!$A$1:$Q$500,11,0),0)</f>
        <v>16.874001295713256</v>
      </c>
      <c r="BI184" s="24">
        <f>IF(ISNUMBER(VLOOKUP($C184,'pp port max capa'!$A$1:$Q$500,12,0)),VLOOKUP($C184,'pp port max capa'!$A$1:$Q$500,12,0),0)</f>
        <v>16.874001295713256</v>
      </c>
      <c r="BJ184" s="24">
        <f>IF(ISNUMBER(VLOOKUP($C184,'pp port max capa'!$A$1:$Q$500,13,0)),VLOOKUP($C184,'pp port max capa'!$A$1:$Q$500,13,0),0)</f>
        <v>16.874001295713256</v>
      </c>
      <c r="BK184" s="24">
        <f>IF(ISNUMBER(VLOOKUP($C184,'pp port max capa'!$A$1:$Q$500,14,0)),VLOOKUP($C184,'pp port max capa'!$A$1:$Q$500,14,0),0)</f>
        <v>16.874001295713256</v>
      </c>
      <c r="BL184" s="24">
        <f>IF(ISNUMBER(VLOOKUP($C184,'pp port max capa'!$A$1:$Q$500,15,0)),VLOOKUP($C184,'pp port max capa'!$A$1:$Q$500,15,0),0)</f>
        <v>16.874001295713256</v>
      </c>
      <c r="BM184" s="24">
        <f>IF(ISNUMBER(VLOOKUP($C184,'pp port max capa'!$A$1:$Q$500,16,0)),VLOOKUP($C184,'pp port max capa'!$A$1:$Q$500,16,0),0)</f>
        <v>16.874001295713256</v>
      </c>
      <c r="BN184" s="24">
        <f>IF(ISNUMBER(VLOOKUP($C184,'pp port max capa'!$A$1:$Q$500,17,0)),VLOOKUP($C184,'pp port max capa'!$A$1:$Q$500,17,0),0)</f>
        <v>8.5399090293906799</v>
      </c>
      <c r="BO184" s="22">
        <f>IF(ISNUMBER(VLOOKUP($C184,'stpl port max capa'!$A$1:$Q$500,2,0)),VLOOKUP($C184,'stpl port max capa'!$A$1:$Q$500,2,0),0)</f>
        <v>0</v>
      </c>
      <c r="BP184" s="22">
        <f>IF(ISNUMBER(VLOOKUP($C184,'stpl port max capa'!$A$1:$Q$500,3,0)),VLOOKUP($C184,'stpl port max capa'!$A$1:$Q$500,3,0),0)</f>
        <v>0</v>
      </c>
      <c r="BQ184" s="22">
        <f>IF(ISNUMBER(VLOOKUP($C184,'stpl port max capa'!$A$1:$Q$500,4,0)),VLOOKUP($C184,'stpl port max capa'!$A$1:$Q$500,4,0),0)</f>
        <v>0</v>
      </c>
      <c r="BR184" s="22">
        <f>IF(ISNUMBER(VLOOKUP($C184,'stpl port max capa'!$A$1:$Q$500,5,0)),VLOOKUP($C184,'stpl port max capa'!$A$1:$Q$500,5,0),0)</f>
        <v>0</v>
      </c>
      <c r="BS184" s="22">
        <f>IF(ISNUMBER(VLOOKUP($C184,'stpl port max capa'!$A$1:$Q$500,6,0)),VLOOKUP($C184,'stpl port max capa'!$A$1:$Q$500,6,0),0)</f>
        <v>0</v>
      </c>
      <c r="BT184" s="22">
        <f>IF(ISNUMBER(VLOOKUP($C184,'stpl port max capa'!$A$1:$Q$500,7,0)),VLOOKUP($C184,'stpl port max capa'!$A$1:$Q$500,7,0),0)</f>
        <v>0</v>
      </c>
      <c r="BU184" s="22">
        <f>IF(ISNUMBER(VLOOKUP($C184,'stpl port max capa'!$A$1:$Q$500,8,0)),VLOOKUP($C184,'stpl port max capa'!$A$1:$Q$500,8,0),0)</f>
        <v>0</v>
      </c>
      <c r="BV184" s="22">
        <f>IF(ISNUMBER(VLOOKUP($C184,'stpl port max capa'!$A$1:$Q$500,9,0)),VLOOKUP($C184,'stpl port max capa'!$A$1:$Q$500,9,0),0)</f>
        <v>0</v>
      </c>
      <c r="BW184" s="22">
        <f>IF(ISNUMBER(VLOOKUP($C184,'stpl port max capa'!$A$1:$Q$500,10,0)),VLOOKUP($C184,'stpl port max capa'!$A$1:$Q$500,10,0),0)</f>
        <v>0</v>
      </c>
      <c r="BX184" s="22">
        <f>IF(ISNUMBER(VLOOKUP($C184,'stpl port max capa'!$A$1:$Q$500,11,0)),VLOOKUP($C184,'stpl port max capa'!$A$1:$Q$500,11,0),0)</f>
        <v>0</v>
      </c>
      <c r="BY184" s="22">
        <f>IF(ISNUMBER(VLOOKUP($C184,'stpl port max capa'!$A$1:$Q$500,12,0)),VLOOKUP($C184,'stpl port max capa'!$A$1:$Q$500,12,0),0)</f>
        <v>0</v>
      </c>
      <c r="BZ184" s="22">
        <f>IF(ISNUMBER(VLOOKUP($C184,'stpl port max capa'!$A$1:$Q$500,13,0)),VLOOKUP($C184,'stpl port max capa'!$A$1:$Q$500,13,0),0)</f>
        <v>0</v>
      </c>
      <c r="CA184" s="22">
        <f>IF(ISNUMBER(VLOOKUP($C184,'stpl port max capa'!$A$1:$Q$500,14,0)),VLOOKUP($C184,'stpl port max capa'!$A$1:$Q$500,14,0),0)</f>
        <v>0</v>
      </c>
      <c r="CB184" s="22">
        <f>IF(ISNUMBER(VLOOKUP($C184,'stpl port max capa'!$A$1:$Q$500,15,0)),VLOOKUP($C184,'stpl port max capa'!$A$1:$Q$500,15,0),0)</f>
        <v>0</v>
      </c>
      <c r="CC184" s="22">
        <f>IF(ISNUMBER(VLOOKUP($C184,'stpl port max capa'!$A$1:$Q$500,16,0)),VLOOKUP($C184,'stpl port max capa'!$A$1:$Q$500,16,0),0)</f>
        <v>0</v>
      </c>
      <c r="CD184" s="22">
        <f>IF(ISNUMBER(VLOOKUP($C184,'stpl port max capa'!$A$1:$Q$500,17,0)),VLOOKUP($C184,'stpl port max capa'!$A$1:$Q$500,17,0),0)</f>
        <v>0</v>
      </c>
    </row>
    <row r="185" spans="1:82" customFormat="1">
      <c r="A185">
        <v>186</v>
      </c>
      <c r="B185" t="s">
        <v>553</v>
      </c>
      <c r="C185" t="s">
        <v>554</v>
      </c>
      <c r="D185" s="15"/>
      <c r="E185" s="15">
        <f t="shared" si="38"/>
        <v>0</v>
      </c>
      <c r="F185" s="16" t="s">
        <v>2988</v>
      </c>
      <c r="G185" t="s">
        <v>972</v>
      </c>
      <c r="H185" t="s">
        <v>975</v>
      </c>
      <c r="I185" t="e">
        <v>#N/A</v>
      </c>
      <c r="J185" t="s">
        <v>555</v>
      </c>
      <c r="K185" s="1">
        <v>32.030371916145398</v>
      </c>
      <c r="L185" s="1">
        <v>120.389801582915</v>
      </c>
      <c r="M185" s="1" t="str">
        <f>VLOOKUP($F185,'[1]capi for highway network'!$D$1:$L$36,3,0)</f>
        <v>capi Jiangsu</v>
      </c>
      <c r="N185" s="1">
        <f>VLOOKUP($F185,'[1]capi for highway network'!$D$1:$L$36,7,0)</f>
        <v>32.060254999999998</v>
      </c>
      <c r="O185" s="1">
        <f>VLOOKUP($F185,'[1]capi for highway network'!$D$1:$L$36,8,0)</f>
        <v>118.79687699999999</v>
      </c>
      <c r="P185" s="13">
        <f t="shared" si="39"/>
        <v>0.761328</v>
      </c>
      <c r="Q185" s="13">
        <f t="shared" si="40"/>
        <v>0.761328</v>
      </c>
      <c r="R185" s="13">
        <f t="shared" si="41"/>
        <v>0.761328</v>
      </c>
      <c r="S185" s="13">
        <f t="shared" si="42"/>
        <v>0.78684799999999999</v>
      </c>
      <c r="T185" s="13">
        <f t="shared" si="43"/>
        <v>0.78684799999999999</v>
      </c>
      <c r="U185" s="13">
        <f t="shared" si="44"/>
        <v>0.78684799999999999</v>
      </c>
      <c r="V185" s="13">
        <f t="shared" si="45"/>
        <v>0.78684799999999999</v>
      </c>
      <c r="W185" s="13">
        <f t="shared" si="46"/>
        <v>0.78684799999999999</v>
      </c>
      <c r="X185" s="13">
        <f t="shared" si="47"/>
        <v>0.78684799999999999</v>
      </c>
      <c r="Y185" s="13">
        <f t="shared" si="48"/>
        <v>0.78684799999999999</v>
      </c>
      <c r="Z185" s="13">
        <f t="shared" si="49"/>
        <v>0.78684799999999999</v>
      </c>
      <c r="AA185" s="13">
        <f t="shared" si="50"/>
        <v>0.78684799999999999</v>
      </c>
      <c r="AB185" s="13">
        <f t="shared" si="51"/>
        <v>0.78684799999999999</v>
      </c>
      <c r="AC185" s="13">
        <f t="shared" si="52"/>
        <v>0.78684799999999999</v>
      </c>
      <c r="AD185" s="13">
        <f t="shared" si="53"/>
        <v>0.78684799999999999</v>
      </c>
      <c r="AE185" s="13">
        <f t="shared" si="54"/>
        <v>0.78684799999999999</v>
      </c>
      <c r="AF185">
        <f t="shared" si="37"/>
        <v>1</v>
      </c>
      <c r="AI185" s="26">
        <f>IF(ISNUMBER(VLOOKUP($B185,'kpler max capa'!$A$1:$Q$263,2,0)),VLOOKUP($B185,'kpler max capa'!$A$1:$Q$263,2,0),0)</f>
        <v>0.761328</v>
      </c>
      <c r="AJ185" s="26">
        <f>IF(ISNUMBER(VLOOKUP($B185,'kpler max capa'!$A$1:$Q$263,3,0)),VLOOKUP($B185,'kpler max capa'!$A$1:$Q$263,3,0),0)</f>
        <v>0.761328</v>
      </c>
      <c r="AK185" s="26">
        <f>IF(ISNUMBER(VLOOKUP($B185,'kpler max capa'!$A$1:$Q$263,4,0)),VLOOKUP($B185,'kpler max capa'!$A$1:$Q$263,4,0),0)</f>
        <v>0.761328</v>
      </c>
      <c r="AL185" s="26">
        <f>IF(ISNUMBER(VLOOKUP($B185,'kpler max capa'!$A$1:$Q$263,5,0)),VLOOKUP($B185,'kpler max capa'!$A$1:$Q$263,5,0),0)</f>
        <v>0.78684799999999999</v>
      </c>
      <c r="AM185" s="26">
        <f>IF(ISNUMBER(VLOOKUP($B185,'kpler max capa'!$A$1:$Q$263,6,0)),VLOOKUP($B185,'kpler max capa'!$A$1:$Q$263,6,0),0)</f>
        <v>0.78684799999999999</v>
      </c>
      <c r="AN185" s="26">
        <f>IF(ISNUMBER(VLOOKUP($B185,'kpler max capa'!$A$1:$Q$263,7,0)),VLOOKUP($B185,'kpler max capa'!$A$1:$Q$263,7,0),0)</f>
        <v>0.78684799999999999</v>
      </c>
      <c r="AO185" s="26">
        <f>IF(ISNUMBER(VLOOKUP($B185,'kpler max capa'!$A$1:$Q$263,8,0)),VLOOKUP($B185,'kpler max capa'!$A$1:$Q$263,8,0),0)</f>
        <v>0.78684799999999999</v>
      </c>
      <c r="AP185" s="26">
        <f>IF(ISNUMBER(VLOOKUP($B185,'kpler max capa'!$A$1:$Q$263,8,0)),VLOOKUP($B185,'kpler max capa'!$A$1:$Q$263,9,0),0)</f>
        <v>0.78684799999999999</v>
      </c>
      <c r="AQ185" s="26">
        <f>IF(ISNUMBER(VLOOKUP($B185,'kpler max capa'!$A$1:$Q$263,8,0)),VLOOKUP($B185,'kpler max capa'!$A$1:$Q$263,10,0),0)</f>
        <v>0.78684799999999999</v>
      </c>
      <c r="AR185" s="26">
        <f>IF(ISNUMBER(VLOOKUP($B185,'kpler max capa'!$A$1:$Q$263,8,0)),VLOOKUP($B185,'kpler max capa'!$A$1:$Q$263,11,0),0)</f>
        <v>0.78684799999999999</v>
      </c>
      <c r="AS185" s="26">
        <f>IF(ISNUMBER(VLOOKUP($B185,'kpler max capa'!$A$1:$Q$263,9,0)),VLOOKUP($B185,'kpler max capa'!$A$1:$Q$263,12,0),0)</f>
        <v>0.78684799999999999</v>
      </c>
      <c r="AT185" s="26">
        <f>IF(ISNUMBER(VLOOKUP($B185,'kpler max capa'!$A$1:$Q$263,9,0)),VLOOKUP($B185,'kpler max capa'!$A$1:$Q$263,13,0),0)</f>
        <v>0.78684799999999999</v>
      </c>
      <c r="AU185" s="26">
        <f>IF(ISNUMBER(VLOOKUP($B185,'kpler max capa'!$A$1:$Q$263,9,0)),VLOOKUP($B185,'kpler max capa'!$A$1:$Q$263,14,0),0)</f>
        <v>0.78684799999999999</v>
      </c>
      <c r="AV185" s="26">
        <f>IF(ISNUMBER(VLOOKUP($B185,'kpler max capa'!$A$1:$Q$263,9,0)),VLOOKUP($B185,'kpler max capa'!$A$1:$Q$263,15,0),0)</f>
        <v>0.78684799999999999</v>
      </c>
      <c r="AW185" s="26">
        <f>IF(ISNUMBER(VLOOKUP($B185,'kpler max capa'!$A$1:$Q$263,9,0)),VLOOKUP($B185,'kpler max capa'!$A$1:$Q$263,16,0),0)</f>
        <v>0.78684799999999999</v>
      </c>
      <c r="AX185" s="26">
        <f>IF(ISNUMBER(VLOOKUP($B185,'kpler max capa'!$A$1:$Q$263,10,0)),VLOOKUP($B185,'kpler max capa'!$A$1:$Q$263,17,0),0)</f>
        <v>0.78684799999999999</v>
      </c>
      <c r="AY185" s="24">
        <f>IF(ISNUMBER(VLOOKUP($C185,'pp port max capa'!$A$1:$Q$500,2,0)),VLOOKUP($C185,'pp port max capa'!$A$1:$Q$500,2,0),0)</f>
        <v>0</v>
      </c>
      <c r="AZ185" s="24">
        <f>IF(ISNUMBER(VLOOKUP($C185,'pp port max capa'!$A$1:$Q$500,3,0)),VLOOKUP($C185,'pp port max capa'!$A$1:$Q$500,3,0),0)</f>
        <v>0</v>
      </c>
      <c r="BA185" s="24">
        <f>IF(ISNUMBER(VLOOKUP($C185,'pp port max capa'!$A$1:$Q$500,4,0)),VLOOKUP($C185,'pp port max capa'!$A$1:$Q$500,4,0),0)</f>
        <v>0</v>
      </c>
      <c r="BB185" s="24">
        <f>IF(ISNUMBER(VLOOKUP($C185,'pp port max capa'!$A$1:$Q$500,5,0)),VLOOKUP($C185,'pp port max capa'!$A$1:$Q$500,5,0),0)</f>
        <v>0</v>
      </c>
      <c r="BC185" s="24">
        <f>IF(ISNUMBER(VLOOKUP($C185,'pp port max capa'!$A$1:$Q$500,6,0)),VLOOKUP($C185,'pp port max capa'!$A$1:$Q$500,6,0),0)</f>
        <v>0</v>
      </c>
      <c r="BD185" s="24">
        <f>IF(ISNUMBER(VLOOKUP($C185,'pp port max capa'!$A$1:$Q$500,7,0)),VLOOKUP($C185,'pp port max capa'!$A$1:$Q$500,7,0),0)</f>
        <v>0</v>
      </c>
      <c r="BE185" s="24">
        <f>IF(ISNUMBER(VLOOKUP($C185,'pp port max capa'!$A$1:$Q$500,8,0)),VLOOKUP($C185,'pp port max capa'!$A$1:$Q$500,8,0),0)</f>
        <v>0</v>
      </c>
      <c r="BF185" s="24">
        <f>IF(ISNUMBER(VLOOKUP($C185,'pp port max capa'!$A$1:$Q$500,9,0)),VLOOKUP($C185,'pp port max capa'!$A$1:$Q$500,9,0),0)</f>
        <v>0</v>
      </c>
      <c r="BG185" s="24">
        <f>IF(ISNUMBER(VLOOKUP($C185,'pp port max capa'!$A$1:$Q$500,10,0)),VLOOKUP($C185,'pp port max capa'!$A$1:$Q$500,10,0),0)</f>
        <v>0</v>
      </c>
      <c r="BH185" s="24">
        <f>IF(ISNUMBER(VLOOKUP($C185,'pp port max capa'!$A$1:$Q$500,11,0)),VLOOKUP($C185,'pp port max capa'!$A$1:$Q$500,11,0),0)</f>
        <v>0</v>
      </c>
      <c r="BI185" s="24">
        <f>IF(ISNUMBER(VLOOKUP($C185,'pp port max capa'!$A$1:$Q$500,12,0)),VLOOKUP($C185,'pp port max capa'!$A$1:$Q$500,12,0),0)</f>
        <v>0</v>
      </c>
      <c r="BJ185" s="24">
        <f>IF(ISNUMBER(VLOOKUP($C185,'pp port max capa'!$A$1:$Q$500,13,0)),VLOOKUP($C185,'pp port max capa'!$A$1:$Q$500,13,0),0)</f>
        <v>0</v>
      </c>
      <c r="BK185" s="24">
        <f>IF(ISNUMBER(VLOOKUP($C185,'pp port max capa'!$A$1:$Q$500,14,0)),VLOOKUP($C185,'pp port max capa'!$A$1:$Q$500,14,0),0)</f>
        <v>0</v>
      </c>
      <c r="BL185" s="24">
        <f>IF(ISNUMBER(VLOOKUP($C185,'pp port max capa'!$A$1:$Q$500,15,0)),VLOOKUP($C185,'pp port max capa'!$A$1:$Q$500,15,0),0)</f>
        <v>0</v>
      </c>
      <c r="BM185" s="24">
        <f>IF(ISNUMBER(VLOOKUP($C185,'pp port max capa'!$A$1:$Q$500,16,0)),VLOOKUP($C185,'pp port max capa'!$A$1:$Q$500,16,0),0)</f>
        <v>0</v>
      </c>
      <c r="BN185" s="24">
        <f>IF(ISNUMBER(VLOOKUP($C185,'pp port max capa'!$A$1:$Q$500,17,0)),VLOOKUP($C185,'pp port max capa'!$A$1:$Q$500,17,0),0)</f>
        <v>0</v>
      </c>
      <c r="BO185" s="22">
        <f>IF(ISNUMBER(VLOOKUP($C185,'stpl port max capa'!$A$1:$Q$500,2,0)),VLOOKUP($C185,'stpl port max capa'!$A$1:$Q$500,2,0),0)</f>
        <v>0</v>
      </c>
      <c r="BP185" s="22">
        <f>IF(ISNUMBER(VLOOKUP($C185,'stpl port max capa'!$A$1:$Q$500,3,0)),VLOOKUP($C185,'stpl port max capa'!$A$1:$Q$500,3,0),0)</f>
        <v>0</v>
      </c>
      <c r="BQ185" s="22">
        <f>IF(ISNUMBER(VLOOKUP($C185,'stpl port max capa'!$A$1:$Q$500,4,0)),VLOOKUP($C185,'stpl port max capa'!$A$1:$Q$500,4,0),0)</f>
        <v>0</v>
      </c>
      <c r="BR185" s="22">
        <f>IF(ISNUMBER(VLOOKUP($C185,'stpl port max capa'!$A$1:$Q$500,5,0)),VLOOKUP($C185,'stpl port max capa'!$A$1:$Q$500,5,0),0)</f>
        <v>0</v>
      </c>
      <c r="BS185" s="22">
        <f>IF(ISNUMBER(VLOOKUP($C185,'stpl port max capa'!$A$1:$Q$500,6,0)),VLOOKUP($C185,'stpl port max capa'!$A$1:$Q$500,6,0),0)</f>
        <v>0</v>
      </c>
      <c r="BT185" s="22">
        <f>IF(ISNUMBER(VLOOKUP($C185,'stpl port max capa'!$A$1:$Q$500,7,0)),VLOOKUP($C185,'stpl port max capa'!$A$1:$Q$500,7,0),0)</f>
        <v>0</v>
      </c>
      <c r="BU185" s="22">
        <f>IF(ISNUMBER(VLOOKUP($C185,'stpl port max capa'!$A$1:$Q$500,8,0)),VLOOKUP($C185,'stpl port max capa'!$A$1:$Q$500,8,0),0)</f>
        <v>0</v>
      </c>
      <c r="BV185" s="22">
        <f>IF(ISNUMBER(VLOOKUP($C185,'stpl port max capa'!$A$1:$Q$500,9,0)),VLOOKUP($C185,'stpl port max capa'!$A$1:$Q$500,9,0),0)</f>
        <v>0</v>
      </c>
      <c r="BW185" s="22">
        <f>IF(ISNUMBER(VLOOKUP($C185,'stpl port max capa'!$A$1:$Q$500,10,0)),VLOOKUP($C185,'stpl port max capa'!$A$1:$Q$500,10,0),0)</f>
        <v>0</v>
      </c>
      <c r="BX185" s="22">
        <f>IF(ISNUMBER(VLOOKUP($C185,'stpl port max capa'!$A$1:$Q$500,11,0)),VLOOKUP($C185,'stpl port max capa'!$A$1:$Q$500,11,0),0)</f>
        <v>0</v>
      </c>
      <c r="BY185" s="22">
        <f>IF(ISNUMBER(VLOOKUP($C185,'stpl port max capa'!$A$1:$Q$500,12,0)),VLOOKUP($C185,'stpl port max capa'!$A$1:$Q$500,12,0),0)</f>
        <v>0</v>
      </c>
      <c r="BZ185" s="22">
        <f>IF(ISNUMBER(VLOOKUP($C185,'stpl port max capa'!$A$1:$Q$500,13,0)),VLOOKUP($C185,'stpl port max capa'!$A$1:$Q$500,13,0),0)</f>
        <v>0</v>
      </c>
      <c r="CA185" s="22">
        <f>IF(ISNUMBER(VLOOKUP($C185,'stpl port max capa'!$A$1:$Q$500,14,0)),VLOOKUP($C185,'stpl port max capa'!$A$1:$Q$500,14,0),0)</f>
        <v>0</v>
      </c>
      <c r="CB185" s="22">
        <f>IF(ISNUMBER(VLOOKUP($C185,'stpl port max capa'!$A$1:$Q$500,15,0)),VLOOKUP($C185,'stpl port max capa'!$A$1:$Q$500,15,0),0)</f>
        <v>0</v>
      </c>
      <c r="CC185" s="22">
        <f>IF(ISNUMBER(VLOOKUP($C185,'stpl port max capa'!$A$1:$Q$500,16,0)),VLOOKUP($C185,'stpl port max capa'!$A$1:$Q$500,16,0),0)</f>
        <v>0</v>
      </c>
      <c r="CD185" s="22">
        <f>IF(ISNUMBER(VLOOKUP($C185,'stpl port max capa'!$A$1:$Q$500,17,0)),VLOOKUP($C185,'stpl port max capa'!$A$1:$Q$500,17,0),0)</f>
        <v>0</v>
      </c>
    </row>
    <row r="186" spans="1:82" customFormat="1">
      <c r="A186">
        <v>187</v>
      </c>
      <c r="B186" t="s">
        <v>556</v>
      </c>
      <c r="C186" t="s">
        <v>557</v>
      </c>
      <c r="D186" s="15"/>
      <c r="E186" s="15">
        <f t="shared" si="38"/>
        <v>0</v>
      </c>
      <c r="F186" s="16" t="s">
        <v>2988</v>
      </c>
      <c r="G186" t="s">
        <v>972</v>
      </c>
      <c r="H186" t="s">
        <v>975</v>
      </c>
      <c r="I186" t="e">
        <v>#N/A</v>
      </c>
      <c r="J186" t="s">
        <v>558</v>
      </c>
      <c r="K186" s="1">
        <v>31.6785690775747</v>
      </c>
      <c r="L186" s="1">
        <v>121.164475238124</v>
      </c>
      <c r="M186" s="1" t="str">
        <f>VLOOKUP($F186,'[1]capi for highway network'!$D$1:$L$36,3,0)</f>
        <v>capi Jiangsu</v>
      </c>
      <c r="N186" s="1">
        <f>VLOOKUP($F186,'[1]capi for highway network'!$D$1:$L$36,7,0)</f>
        <v>32.060254999999998</v>
      </c>
      <c r="O186" s="1">
        <f>VLOOKUP($F186,'[1]capi for highway network'!$D$1:$L$36,8,0)</f>
        <v>118.79687699999999</v>
      </c>
      <c r="P186" s="13">
        <f t="shared" si="39"/>
        <v>0.67853200000000002</v>
      </c>
      <c r="Q186" s="13">
        <f t="shared" si="40"/>
        <v>0.67853200000000002</v>
      </c>
      <c r="R186" s="13">
        <f t="shared" si="41"/>
        <v>0.67853200000000002</v>
      </c>
      <c r="S186" s="13">
        <f t="shared" si="42"/>
        <v>0.67853200000000002</v>
      </c>
      <c r="T186" s="13">
        <f t="shared" si="43"/>
        <v>0.67853200000000002</v>
      </c>
      <c r="U186" s="13">
        <f t="shared" si="44"/>
        <v>0.67853200000000002</v>
      </c>
      <c r="V186" s="13">
        <f t="shared" si="45"/>
        <v>0.67853200000000002</v>
      </c>
      <c r="W186" s="13">
        <f t="shared" si="46"/>
        <v>0.67853200000000002</v>
      </c>
      <c r="X186" s="13">
        <f t="shared" si="47"/>
        <v>0.67853200000000002</v>
      </c>
      <c r="Y186" s="13">
        <f t="shared" si="48"/>
        <v>0.67853200000000002</v>
      </c>
      <c r="Z186" s="13">
        <f t="shared" si="49"/>
        <v>0.67853200000000002</v>
      </c>
      <c r="AA186" s="13">
        <f t="shared" si="50"/>
        <v>0.67853200000000002</v>
      </c>
      <c r="AB186" s="13">
        <f t="shared" si="51"/>
        <v>0.67853200000000002</v>
      </c>
      <c r="AC186" s="13">
        <f t="shared" si="52"/>
        <v>0.67853200000000002</v>
      </c>
      <c r="AD186" s="13">
        <f t="shared" si="53"/>
        <v>0.67853200000000002</v>
      </c>
      <c r="AE186" s="13">
        <f t="shared" si="54"/>
        <v>0.67853200000000002</v>
      </c>
      <c r="AF186">
        <f t="shared" si="37"/>
        <v>1</v>
      </c>
      <c r="AI186" s="26">
        <f>IF(ISNUMBER(VLOOKUP($B186,'kpler max capa'!$A$1:$Q$263,2,0)),VLOOKUP($B186,'kpler max capa'!$A$1:$Q$263,2,0),0)</f>
        <v>0.67853200000000002</v>
      </c>
      <c r="AJ186" s="26">
        <f>IF(ISNUMBER(VLOOKUP($B186,'kpler max capa'!$A$1:$Q$263,3,0)),VLOOKUP($B186,'kpler max capa'!$A$1:$Q$263,3,0),0)</f>
        <v>0.67853200000000002</v>
      </c>
      <c r="AK186" s="26">
        <f>IF(ISNUMBER(VLOOKUP($B186,'kpler max capa'!$A$1:$Q$263,4,0)),VLOOKUP($B186,'kpler max capa'!$A$1:$Q$263,4,0),0)</f>
        <v>0.67853200000000002</v>
      </c>
      <c r="AL186" s="26">
        <f>IF(ISNUMBER(VLOOKUP($B186,'kpler max capa'!$A$1:$Q$263,5,0)),VLOOKUP($B186,'kpler max capa'!$A$1:$Q$263,5,0),0)</f>
        <v>0.67853200000000002</v>
      </c>
      <c r="AM186" s="26">
        <f>IF(ISNUMBER(VLOOKUP($B186,'kpler max capa'!$A$1:$Q$263,6,0)),VLOOKUP($B186,'kpler max capa'!$A$1:$Q$263,6,0),0)</f>
        <v>0.67853200000000002</v>
      </c>
      <c r="AN186" s="26">
        <f>IF(ISNUMBER(VLOOKUP($B186,'kpler max capa'!$A$1:$Q$263,7,0)),VLOOKUP($B186,'kpler max capa'!$A$1:$Q$263,7,0),0)</f>
        <v>0.67853200000000002</v>
      </c>
      <c r="AO186" s="26">
        <f>IF(ISNUMBER(VLOOKUP($B186,'kpler max capa'!$A$1:$Q$263,8,0)),VLOOKUP($B186,'kpler max capa'!$A$1:$Q$263,8,0),0)</f>
        <v>0.67853200000000002</v>
      </c>
      <c r="AP186" s="26">
        <f>IF(ISNUMBER(VLOOKUP($B186,'kpler max capa'!$A$1:$Q$263,8,0)),VLOOKUP($B186,'kpler max capa'!$A$1:$Q$263,9,0),0)</f>
        <v>0.67853200000000002</v>
      </c>
      <c r="AQ186" s="26">
        <f>IF(ISNUMBER(VLOOKUP($B186,'kpler max capa'!$A$1:$Q$263,8,0)),VLOOKUP($B186,'kpler max capa'!$A$1:$Q$263,10,0),0)</f>
        <v>0.67853200000000002</v>
      </c>
      <c r="AR186" s="26">
        <f>IF(ISNUMBER(VLOOKUP($B186,'kpler max capa'!$A$1:$Q$263,8,0)),VLOOKUP($B186,'kpler max capa'!$A$1:$Q$263,11,0),0)</f>
        <v>0.67853200000000002</v>
      </c>
      <c r="AS186" s="26">
        <f>IF(ISNUMBER(VLOOKUP($B186,'kpler max capa'!$A$1:$Q$263,9,0)),VLOOKUP($B186,'kpler max capa'!$A$1:$Q$263,12,0),0)</f>
        <v>0.67853200000000002</v>
      </c>
      <c r="AT186" s="26">
        <f>IF(ISNUMBER(VLOOKUP($B186,'kpler max capa'!$A$1:$Q$263,9,0)),VLOOKUP($B186,'kpler max capa'!$A$1:$Q$263,13,0),0)</f>
        <v>0.67853200000000002</v>
      </c>
      <c r="AU186" s="26">
        <f>IF(ISNUMBER(VLOOKUP($B186,'kpler max capa'!$A$1:$Q$263,9,0)),VLOOKUP($B186,'kpler max capa'!$A$1:$Q$263,14,0),0)</f>
        <v>0.67853200000000002</v>
      </c>
      <c r="AV186" s="26">
        <f>IF(ISNUMBER(VLOOKUP($B186,'kpler max capa'!$A$1:$Q$263,9,0)),VLOOKUP($B186,'kpler max capa'!$A$1:$Q$263,15,0),0)</f>
        <v>0.67853200000000002</v>
      </c>
      <c r="AW186" s="26">
        <f>IF(ISNUMBER(VLOOKUP($B186,'kpler max capa'!$A$1:$Q$263,9,0)),VLOOKUP($B186,'kpler max capa'!$A$1:$Q$263,16,0),0)</f>
        <v>0.67853200000000002</v>
      </c>
      <c r="AX186" s="26">
        <f>IF(ISNUMBER(VLOOKUP($B186,'kpler max capa'!$A$1:$Q$263,10,0)),VLOOKUP($B186,'kpler max capa'!$A$1:$Q$263,17,0),0)</f>
        <v>0.67853200000000002</v>
      </c>
      <c r="AY186" s="24">
        <f>IF(ISNUMBER(VLOOKUP($C186,'pp port max capa'!$A$1:$Q$500,2,0)),VLOOKUP($C186,'pp port max capa'!$A$1:$Q$500,2,0),0)</f>
        <v>0</v>
      </c>
      <c r="AZ186" s="24">
        <f>IF(ISNUMBER(VLOOKUP($C186,'pp port max capa'!$A$1:$Q$500,3,0)),VLOOKUP($C186,'pp port max capa'!$A$1:$Q$500,3,0),0)</f>
        <v>0</v>
      </c>
      <c r="BA186" s="24">
        <f>IF(ISNUMBER(VLOOKUP($C186,'pp port max capa'!$A$1:$Q$500,4,0)),VLOOKUP($C186,'pp port max capa'!$A$1:$Q$500,4,0),0)</f>
        <v>0</v>
      </c>
      <c r="BB186" s="24">
        <f>IF(ISNUMBER(VLOOKUP($C186,'pp port max capa'!$A$1:$Q$500,5,0)),VLOOKUP($C186,'pp port max capa'!$A$1:$Q$500,5,0),0)</f>
        <v>0</v>
      </c>
      <c r="BC186" s="24">
        <f>IF(ISNUMBER(VLOOKUP($C186,'pp port max capa'!$A$1:$Q$500,6,0)),VLOOKUP($C186,'pp port max capa'!$A$1:$Q$500,6,0),0)</f>
        <v>0</v>
      </c>
      <c r="BD186" s="24">
        <f>IF(ISNUMBER(VLOOKUP($C186,'pp port max capa'!$A$1:$Q$500,7,0)),VLOOKUP($C186,'pp port max capa'!$A$1:$Q$500,7,0),0)</f>
        <v>0</v>
      </c>
      <c r="BE186" s="24">
        <f>IF(ISNUMBER(VLOOKUP($C186,'pp port max capa'!$A$1:$Q$500,8,0)),VLOOKUP($C186,'pp port max capa'!$A$1:$Q$500,8,0),0)</f>
        <v>0</v>
      </c>
      <c r="BF186" s="24">
        <f>IF(ISNUMBER(VLOOKUP($C186,'pp port max capa'!$A$1:$Q$500,9,0)),VLOOKUP($C186,'pp port max capa'!$A$1:$Q$500,9,0),0)</f>
        <v>0</v>
      </c>
      <c r="BG186" s="24">
        <f>IF(ISNUMBER(VLOOKUP($C186,'pp port max capa'!$A$1:$Q$500,10,0)),VLOOKUP($C186,'pp port max capa'!$A$1:$Q$500,10,0),0)</f>
        <v>0</v>
      </c>
      <c r="BH186" s="24">
        <f>IF(ISNUMBER(VLOOKUP($C186,'pp port max capa'!$A$1:$Q$500,11,0)),VLOOKUP($C186,'pp port max capa'!$A$1:$Q$500,11,0),0)</f>
        <v>0</v>
      </c>
      <c r="BI186" s="24">
        <f>IF(ISNUMBER(VLOOKUP($C186,'pp port max capa'!$A$1:$Q$500,12,0)),VLOOKUP($C186,'pp port max capa'!$A$1:$Q$500,12,0),0)</f>
        <v>0</v>
      </c>
      <c r="BJ186" s="24">
        <f>IF(ISNUMBER(VLOOKUP($C186,'pp port max capa'!$A$1:$Q$500,13,0)),VLOOKUP($C186,'pp port max capa'!$A$1:$Q$500,13,0),0)</f>
        <v>0</v>
      </c>
      <c r="BK186" s="24">
        <f>IF(ISNUMBER(VLOOKUP($C186,'pp port max capa'!$A$1:$Q$500,14,0)),VLOOKUP($C186,'pp port max capa'!$A$1:$Q$500,14,0),0)</f>
        <v>0</v>
      </c>
      <c r="BL186" s="24">
        <f>IF(ISNUMBER(VLOOKUP($C186,'pp port max capa'!$A$1:$Q$500,15,0)),VLOOKUP($C186,'pp port max capa'!$A$1:$Q$500,15,0),0)</f>
        <v>0</v>
      </c>
      <c r="BM186" s="24">
        <f>IF(ISNUMBER(VLOOKUP($C186,'pp port max capa'!$A$1:$Q$500,16,0)),VLOOKUP($C186,'pp port max capa'!$A$1:$Q$500,16,0),0)</f>
        <v>0</v>
      </c>
      <c r="BN186" s="24">
        <f>IF(ISNUMBER(VLOOKUP($C186,'pp port max capa'!$A$1:$Q$500,17,0)),VLOOKUP($C186,'pp port max capa'!$A$1:$Q$500,17,0),0)</f>
        <v>0</v>
      </c>
      <c r="BO186" s="22">
        <f>IF(ISNUMBER(VLOOKUP($C186,'stpl port max capa'!$A$1:$Q$500,2,0)),VLOOKUP($C186,'stpl port max capa'!$A$1:$Q$500,2,0),0)</f>
        <v>0</v>
      </c>
      <c r="BP186" s="22">
        <f>IF(ISNUMBER(VLOOKUP($C186,'stpl port max capa'!$A$1:$Q$500,3,0)),VLOOKUP($C186,'stpl port max capa'!$A$1:$Q$500,3,0),0)</f>
        <v>0</v>
      </c>
      <c r="BQ186" s="22">
        <f>IF(ISNUMBER(VLOOKUP($C186,'stpl port max capa'!$A$1:$Q$500,4,0)),VLOOKUP($C186,'stpl port max capa'!$A$1:$Q$500,4,0),0)</f>
        <v>0</v>
      </c>
      <c r="BR186" s="22">
        <f>IF(ISNUMBER(VLOOKUP($C186,'stpl port max capa'!$A$1:$Q$500,5,0)),VLOOKUP($C186,'stpl port max capa'!$A$1:$Q$500,5,0),0)</f>
        <v>0</v>
      </c>
      <c r="BS186" s="22">
        <f>IF(ISNUMBER(VLOOKUP($C186,'stpl port max capa'!$A$1:$Q$500,6,0)),VLOOKUP($C186,'stpl port max capa'!$A$1:$Q$500,6,0),0)</f>
        <v>0</v>
      </c>
      <c r="BT186" s="22">
        <f>IF(ISNUMBER(VLOOKUP($C186,'stpl port max capa'!$A$1:$Q$500,7,0)),VLOOKUP($C186,'stpl port max capa'!$A$1:$Q$500,7,0),0)</f>
        <v>0</v>
      </c>
      <c r="BU186" s="22">
        <f>IF(ISNUMBER(VLOOKUP($C186,'stpl port max capa'!$A$1:$Q$500,8,0)),VLOOKUP($C186,'stpl port max capa'!$A$1:$Q$500,8,0),0)</f>
        <v>0</v>
      </c>
      <c r="BV186" s="22">
        <f>IF(ISNUMBER(VLOOKUP($C186,'stpl port max capa'!$A$1:$Q$500,9,0)),VLOOKUP($C186,'stpl port max capa'!$A$1:$Q$500,9,0),0)</f>
        <v>0</v>
      </c>
      <c r="BW186" s="22">
        <f>IF(ISNUMBER(VLOOKUP($C186,'stpl port max capa'!$A$1:$Q$500,10,0)),VLOOKUP($C186,'stpl port max capa'!$A$1:$Q$500,10,0),0)</f>
        <v>0</v>
      </c>
      <c r="BX186" s="22">
        <f>IF(ISNUMBER(VLOOKUP($C186,'stpl port max capa'!$A$1:$Q$500,11,0)),VLOOKUP($C186,'stpl port max capa'!$A$1:$Q$500,11,0),0)</f>
        <v>0</v>
      </c>
      <c r="BY186" s="22">
        <f>IF(ISNUMBER(VLOOKUP($C186,'stpl port max capa'!$A$1:$Q$500,12,0)),VLOOKUP($C186,'stpl port max capa'!$A$1:$Q$500,12,0),0)</f>
        <v>0</v>
      </c>
      <c r="BZ186" s="22">
        <f>IF(ISNUMBER(VLOOKUP($C186,'stpl port max capa'!$A$1:$Q$500,13,0)),VLOOKUP($C186,'stpl port max capa'!$A$1:$Q$500,13,0),0)</f>
        <v>0</v>
      </c>
      <c r="CA186" s="22">
        <f>IF(ISNUMBER(VLOOKUP($C186,'stpl port max capa'!$A$1:$Q$500,14,0)),VLOOKUP($C186,'stpl port max capa'!$A$1:$Q$500,14,0),0)</f>
        <v>0</v>
      </c>
      <c r="CB186" s="22">
        <f>IF(ISNUMBER(VLOOKUP($C186,'stpl port max capa'!$A$1:$Q$500,15,0)),VLOOKUP($C186,'stpl port max capa'!$A$1:$Q$500,15,0),0)</f>
        <v>0</v>
      </c>
      <c r="CC186" s="22">
        <f>IF(ISNUMBER(VLOOKUP($C186,'stpl port max capa'!$A$1:$Q$500,16,0)),VLOOKUP($C186,'stpl port max capa'!$A$1:$Q$500,16,0),0)</f>
        <v>0</v>
      </c>
      <c r="CD186" s="22">
        <f>IF(ISNUMBER(VLOOKUP($C186,'stpl port max capa'!$A$1:$Q$500,17,0)),VLOOKUP($C186,'stpl port max capa'!$A$1:$Q$500,17,0),0)</f>
        <v>0</v>
      </c>
    </row>
    <row r="187" spans="1:82" customFormat="1">
      <c r="A187">
        <v>188</v>
      </c>
      <c r="B187" t="s">
        <v>559</v>
      </c>
      <c r="C187" t="s">
        <v>560</v>
      </c>
      <c r="D187" s="15" t="s">
        <v>1277</v>
      </c>
      <c r="E187" s="15">
        <f t="shared" si="38"/>
        <v>1</v>
      </c>
      <c r="F187" s="16" t="s">
        <v>2977</v>
      </c>
      <c r="G187" t="s">
        <v>973</v>
      </c>
      <c r="H187" t="s">
        <v>975</v>
      </c>
      <c r="I187" t="s">
        <v>2943</v>
      </c>
      <c r="J187" t="s">
        <v>561</v>
      </c>
      <c r="K187" s="1">
        <v>32.142321582544099</v>
      </c>
      <c r="L187" s="1">
        <v>119.91595190168201</v>
      </c>
      <c r="M187" s="1" t="str">
        <f>VLOOKUP($F187,'[1]capi for highway network'!$D$1:$L$36,3,0)</f>
        <v>capi Jiangsu</v>
      </c>
      <c r="N187" s="1">
        <f>VLOOKUP($F187,'[1]capi for highway network'!$D$1:$L$36,7,0)</f>
        <v>32.060254999999998</v>
      </c>
      <c r="O187" s="1">
        <f>VLOOKUP($F187,'[1]capi for highway network'!$D$1:$L$36,8,0)</f>
        <v>118.79687699999999</v>
      </c>
      <c r="P187" s="13">
        <f t="shared" si="39"/>
        <v>0.421456</v>
      </c>
      <c r="Q187" s="13">
        <f t="shared" si="40"/>
        <v>0.421456</v>
      </c>
      <c r="R187" s="13">
        <f t="shared" si="41"/>
        <v>0.80499473284946221</v>
      </c>
      <c r="S187" s="13">
        <f t="shared" si="42"/>
        <v>0.80499473284946221</v>
      </c>
      <c r="T187" s="13">
        <f t="shared" si="43"/>
        <v>1.212272</v>
      </c>
      <c r="U187" s="13">
        <f t="shared" si="44"/>
        <v>1.316192</v>
      </c>
      <c r="V187" s="13">
        <f t="shared" si="45"/>
        <v>1.316192</v>
      </c>
      <c r="W187" s="13">
        <f t="shared" si="46"/>
        <v>1.316192</v>
      </c>
      <c r="X187" s="13">
        <f t="shared" si="47"/>
        <v>1.316192</v>
      </c>
      <c r="Y187" s="13">
        <f t="shared" si="48"/>
        <v>1.316192</v>
      </c>
      <c r="Z187" s="13">
        <f t="shared" si="49"/>
        <v>1.316192</v>
      </c>
      <c r="AA187" s="13">
        <f t="shared" si="50"/>
        <v>1.316192</v>
      </c>
      <c r="AB187" s="13">
        <f t="shared" si="51"/>
        <v>1.316192</v>
      </c>
      <c r="AC187" s="13">
        <f t="shared" si="52"/>
        <v>1.316192</v>
      </c>
      <c r="AD187" s="13">
        <f t="shared" si="53"/>
        <v>1.316192</v>
      </c>
      <c r="AE187" s="13">
        <f t="shared" si="54"/>
        <v>1.316192</v>
      </c>
      <c r="AF187">
        <f t="shared" si="37"/>
        <v>1</v>
      </c>
      <c r="AI187" s="26">
        <f>IF(ISNUMBER(VLOOKUP($B187,'kpler max capa'!$A$1:$Q$263,2,0)),VLOOKUP($B187,'kpler max capa'!$A$1:$Q$263,2,0),0)</f>
        <v>0.421456</v>
      </c>
      <c r="AJ187" s="26">
        <f>IF(ISNUMBER(VLOOKUP($B187,'kpler max capa'!$A$1:$Q$263,3,0)),VLOOKUP($B187,'kpler max capa'!$A$1:$Q$263,3,0),0)</f>
        <v>0.421456</v>
      </c>
      <c r="AK187" s="26">
        <f>IF(ISNUMBER(VLOOKUP($B187,'kpler max capa'!$A$1:$Q$263,4,0)),VLOOKUP($B187,'kpler max capa'!$A$1:$Q$263,4,0),0)</f>
        <v>0.421456</v>
      </c>
      <c r="AL187" s="26">
        <f>IF(ISNUMBER(VLOOKUP($B187,'kpler max capa'!$A$1:$Q$263,5,0)),VLOOKUP($B187,'kpler max capa'!$A$1:$Q$263,5,0),0)</f>
        <v>0.67848799999999998</v>
      </c>
      <c r="AM187" s="26">
        <f>IF(ISNUMBER(VLOOKUP($B187,'kpler max capa'!$A$1:$Q$263,6,0)),VLOOKUP($B187,'kpler max capa'!$A$1:$Q$263,6,0),0)</f>
        <v>1.212272</v>
      </c>
      <c r="AN187" s="26">
        <f>IF(ISNUMBER(VLOOKUP($B187,'kpler max capa'!$A$1:$Q$263,7,0)),VLOOKUP($B187,'kpler max capa'!$A$1:$Q$263,7,0),0)</f>
        <v>1.316192</v>
      </c>
      <c r="AO187" s="26">
        <f>IF(ISNUMBER(VLOOKUP($B187,'kpler max capa'!$A$1:$Q$263,8,0)),VLOOKUP($B187,'kpler max capa'!$A$1:$Q$263,8,0),0)</f>
        <v>1.316192</v>
      </c>
      <c r="AP187" s="26">
        <f>IF(ISNUMBER(VLOOKUP($B187,'kpler max capa'!$A$1:$Q$263,8,0)),VLOOKUP($B187,'kpler max capa'!$A$1:$Q$263,9,0),0)</f>
        <v>1.316192</v>
      </c>
      <c r="AQ187" s="26">
        <f>IF(ISNUMBER(VLOOKUP($B187,'kpler max capa'!$A$1:$Q$263,8,0)),VLOOKUP($B187,'kpler max capa'!$A$1:$Q$263,10,0),0)</f>
        <v>1.316192</v>
      </c>
      <c r="AR187" s="26">
        <f>IF(ISNUMBER(VLOOKUP($B187,'kpler max capa'!$A$1:$Q$263,8,0)),VLOOKUP($B187,'kpler max capa'!$A$1:$Q$263,11,0),0)</f>
        <v>1.316192</v>
      </c>
      <c r="AS187" s="26">
        <f>IF(ISNUMBER(VLOOKUP($B187,'kpler max capa'!$A$1:$Q$263,9,0)),VLOOKUP($B187,'kpler max capa'!$A$1:$Q$263,12,0),0)</f>
        <v>1.316192</v>
      </c>
      <c r="AT187" s="26">
        <f>IF(ISNUMBER(VLOOKUP($B187,'kpler max capa'!$A$1:$Q$263,9,0)),VLOOKUP($B187,'kpler max capa'!$A$1:$Q$263,13,0),0)</f>
        <v>1.316192</v>
      </c>
      <c r="AU187" s="26">
        <f>IF(ISNUMBER(VLOOKUP($B187,'kpler max capa'!$A$1:$Q$263,9,0)),VLOOKUP($B187,'kpler max capa'!$A$1:$Q$263,14,0),0)</f>
        <v>1.316192</v>
      </c>
      <c r="AV187" s="26">
        <f>IF(ISNUMBER(VLOOKUP($B187,'kpler max capa'!$A$1:$Q$263,9,0)),VLOOKUP($B187,'kpler max capa'!$A$1:$Q$263,15,0),0)</f>
        <v>1.316192</v>
      </c>
      <c r="AW187" s="26">
        <f>IF(ISNUMBER(VLOOKUP($B187,'kpler max capa'!$A$1:$Q$263,9,0)),VLOOKUP($B187,'kpler max capa'!$A$1:$Q$263,16,0),0)</f>
        <v>1.316192</v>
      </c>
      <c r="AX187" s="26">
        <f>IF(ISNUMBER(VLOOKUP($B187,'kpler max capa'!$A$1:$Q$263,10,0)),VLOOKUP($B187,'kpler max capa'!$A$1:$Q$263,17,0),0)</f>
        <v>1.316192</v>
      </c>
      <c r="AY187" s="24">
        <f>IF(ISNUMBER(VLOOKUP($C187,'pp port max capa'!$A$1:$Q$500,2,0)),VLOOKUP($C187,'pp port max capa'!$A$1:$Q$500,2,0),0)</f>
        <v>0.31496733456989245</v>
      </c>
      <c r="AZ187" s="24">
        <f>IF(ISNUMBER(VLOOKUP($C187,'pp port max capa'!$A$1:$Q$500,3,0)),VLOOKUP($C187,'pp port max capa'!$A$1:$Q$500,3,0),0)</f>
        <v>0.31496733456989245</v>
      </c>
      <c r="BA187" s="24">
        <f>IF(ISNUMBER(VLOOKUP($C187,'pp port max capa'!$A$1:$Q$500,4,0)),VLOOKUP($C187,'pp port max capa'!$A$1:$Q$500,4,0),0)</f>
        <v>0.80499473284946221</v>
      </c>
      <c r="BB187" s="24">
        <f>IF(ISNUMBER(VLOOKUP($C187,'pp port max capa'!$A$1:$Q$500,5,0)),VLOOKUP($C187,'pp port max capa'!$A$1:$Q$500,5,0),0)</f>
        <v>0.80499473284946221</v>
      </c>
      <c r="BC187" s="24">
        <f>IF(ISNUMBER(VLOOKUP($C187,'pp port max capa'!$A$1:$Q$500,6,0)),VLOOKUP($C187,'pp port max capa'!$A$1:$Q$500,6,0),0)</f>
        <v>0.80499473284946221</v>
      </c>
      <c r="BD187" s="24">
        <f>IF(ISNUMBER(VLOOKUP($C187,'pp port max capa'!$A$1:$Q$500,7,0)),VLOOKUP($C187,'pp port max capa'!$A$1:$Q$500,7,0),0)</f>
        <v>0.80499473284946221</v>
      </c>
      <c r="BE187" s="24">
        <f>IF(ISNUMBER(VLOOKUP($C187,'pp port max capa'!$A$1:$Q$500,8,0)),VLOOKUP($C187,'pp port max capa'!$A$1:$Q$500,8,0),0)</f>
        <v>0.80499473284946221</v>
      </c>
      <c r="BF187" s="24">
        <f>IF(ISNUMBER(VLOOKUP($C187,'pp port max capa'!$A$1:$Q$500,9,0)),VLOOKUP($C187,'pp port max capa'!$A$1:$Q$500,9,0),0)</f>
        <v>0.80499473284946221</v>
      </c>
      <c r="BG187" s="24">
        <f>IF(ISNUMBER(VLOOKUP($C187,'pp port max capa'!$A$1:$Q$500,10,0)),VLOOKUP($C187,'pp port max capa'!$A$1:$Q$500,10,0),0)</f>
        <v>0.80499473284946221</v>
      </c>
      <c r="BH187" s="24">
        <f>IF(ISNUMBER(VLOOKUP($C187,'pp port max capa'!$A$1:$Q$500,11,0)),VLOOKUP($C187,'pp port max capa'!$A$1:$Q$500,11,0),0)</f>
        <v>0.80499473284946221</v>
      </c>
      <c r="BI187" s="24">
        <f>IF(ISNUMBER(VLOOKUP($C187,'pp port max capa'!$A$1:$Q$500,12,0)),VLOOKUP($C187,'pp port max capa'!$A$1:$Q$500,12,0),0)</f>
        <v>0.80499473284946221</v>
      </c>
      <c r="BJ187" s="24">
        <f>IF(ISNUMBER(VLOOKUP($C187,'pp port max capa'!$A$1:$Q$500,13,0)),VLOOKUP($C187,'pp port max capa'!$A$1:$Q$500,13,0),0)</f>
        <v>0.80499473284946221</v>
      </c>
      <c r="BK187" s="24">
        <f>IF(ISNUMBER(VLOOKUP($C187,'pp port max capa'!$A$1:$Q$500,14,0)),VLOOKUP($C187,'pp port max capa'!$A$1:$Q$500,14,0),0)</f>
        <v>0.80499473284946221</v>
      </c>
      <c r="BL187" s="24">
        <f>IF(ISNUMBER(VLOOKUP($C187,'pp port max capa'!$A$1:$Q$500,15,0)),VLOOKUP($C187,'pp port max capa'!$A$1:$Q$500,15,0),0)</f>
        <v>0.80499473284946221</v>
      </c>
      <c r="BM187" s="24">
        <f>IF(ISNUMBER(VLOOKUP($C187,'pp port max capa'!$A$1:$Q$500,16,0)),VLOOKUP($C187,'pp port max capa'!$A$1:$Q$500,16,0),0)</f>
        <v>0.80499473284946221</v>
      </c>
      <c r="BN187" s="24">
        <f>IF(ISNUMBER(VLOOKUP($C187,'pp port max capa'!$A$1:$Q$500,17,0)),VLOOKUP($C187,'pp port max capa'!$A$1:$Q$500,17,0),0)</f>
        <v>0.80499473284946221</v>
      </c>
      <c r="BO187" s="22">
        <f>IF(ISNUMBER(VLOOKUP($C187,'stpl port max capa'!$A$1:$Q$500,2,0)),VLOOKUP($C187,'stpl port max capa'!$A$1:$Q$500,2,0),0)</f>
        <v>0</v>
      </c>
      <c r="BP187" s="22">
        <f>IF(ISNUMBER(VLOOKUP($C187,'stpl port max capa'!$A$1:$Q$500,3,0)),VLOOKUP($C187,'stpl port max capa'!$A$1:$Q$500,3,0),0)</f>
        <v>0</v>
      </c>
      <c r="BQ187" s="22">
        <f>IF(ISNUMBER(VLOOKUP($C187,'stpl port max capa'!$A$1:$Q$500,4,0)),VLOOKUP($C187,'stpl port max capa'!$A$1:$Q$500,4,0),0)</f>
        <v>0</v>
      </c>
      <c r="BR187" s="22">
        <f>IF(ISNUMBER(VLOOKUP($C187,'stpl port max capa'!$A$1:$Q$500,5,0)),VLOOKUP($C187,'stpl port max capa'!$A$1:$Q$500,5,0),0)</f>
        <v>0</v>
      </c>
      <c r="BS187" s="22">
        <f>IF(ISNUMBER(VLOOKUP($C187,'stpl port max capa'!$A$1:$Q$500,6,0)),VLOOKUP($C187,'stpl port max capa'!$A$1:$Q$500,6,0),0)</f>
        <v>0</v>
      </c>
      <c r="BT187" s="22">
        <f>IF(ISNUMBER(VLOOKUP($C187,'stpl port max capa'!$A$1:$Q$500,7,0)),VLOOKUP($C187,'stpl port max capa'!$A$1:$Q$500,7,0),0)</f>
        <v>0</v>
      </c>
      <c r="BU187" s="22">
        <f>IF(ISNUMBER(VLOOKUP($C187,'stpl port max capa'!$A$1:$Q$500,8,0)),VLOOKUP($C187,'stpl port max capa'!$A$1:$Q$500,8,0),0)</f>
        <v>0</v>
      </c>
      <c r="BV187" s="22">
        <f>IF(ISNUMBER(VLOOKUP($C187,'stpl port max capa'!$A$1:$Q$500,9,0)),VLOOKUP($C187,'stpl port max capa'!$A$1:$Q$500,9,0),0)</f>
        <v>0</v>
      </c>
      <c r="BW187" s="22">
        <f>IF(ISNUMBER(VLOOKUP($C187,'stpl port max capa'!$A$1:$Q$500,10,0)),VLOOKUP($C187,'stpl port max capa'!$A$1:$Q$500,10,0),0)</f>
        <v>0</v>
      </c>
      <c r="BX187" s="22">
        <f>IF(ISNUMBER(VLOOKUP($C187,'stpl port max capa'!$A$1:$Q$500,11,0)),VLOOKUP($C187,'stpl port max capa'!$A$1:$Q$500,11,0),0)</f>
        <v>0</v>
      </c>
      <c r="BY187" s="22">
        <f>IF(ISNUMBER(VLOOKUP($C187,'stpl port max capa'!$A$1:$Q$500,12,0)),VLOOKUP($C187,'stpl port max capa'!$A$1:$Q$500,12,0),0)</f>
        <v>0</v>
      </c>
      <c r="BZ187" s="22">
        <f>IF(ISNUMBER(VLOOKUP($C187,'stpl port max capa'!$A$1:$Q$500,13,0)),VLOOKUP($C187,'stpl port max capa'!$A$1:$Q$500,13,0),0)</f>
        <v>0</v>
      </c>
      <c r="CA187" s="22">
        <f>IF(ISNUMBER(VLOOKUP($C187,'stpl port max capa'!$A$1:$Q$500,14,0)),VLOOKUP($C187,'stpl port max capa'!$A$1:$Q$500,14,0),0)</f>
        <v>0</v>
      </c>
      <c r="CB187" s="22">
        <f>IF(ISNUMBER(VLOOKUP($C187,'stpl port max capa'!$A$1:$Q$500,15,0)),VLOOKUP($C187,'stpl port max capa'!$A$1:$Q$500,15,0),0)</f>
        <v>0</v>
      </c>
      <c r="CC187" s="22">
        <f>IF(ISNUMBER(VLOOKUP($C187,'stpl port max capa'!$A$1:$Q$500,16,0)),VLOOKUP($C187,'stpl port max capa'!$A$1:$Q$500,16,0),0)</f>
        <v>0</v>
      </c>
      <c r="CD187" s="22">
        <f>IF(ISNUMBER(VLOOKUP($C187,'stpl port max capa'!$A$1:$Q$500,17,0)),VLOOKUP($C187,'stpl port max capa'!$A$1:$Q$500,17,0),0)</f>
        <v>0</v>
      </c>
    </row>
    <row r="188" spans="1:82" customFormat="1">
      <c r="A188">
        <v>189</v>
      </c>
      <c r="B188" t="s">
        <v>562</v>
      </c>
      <c r="C188" t="s">
        <v>563</v>
      </c>
      <c r="D188" s="15"/>
      <c r="E188" s="15">
        <f t="shared" si="38"/>
        <v>0</v>
      </c>
      <c r="F188" s="16" t="s">
        <v>2988</v>
      </c>
      <c r="G188" t="s">
        <v>973</v>
      </c>
      <c r="H188" t="s">
        <v>975</v>
      </c>
      <c r="I188" t="e">
        <v>#N/A</v>
      </c>
      <c r="J188" t="s">
        <v>564</v>
      </c>
      <c r="K188" s="1">
        <v>32.307944802278698</v>
      </c>
      <c r="L188" s="1">
        <v>119.834215772861</v>
      </c>
      <c r="M188" s="1" t="str">
        <f>VLOOKUP($F188,'[1]capi for highway network'!$D$1:$L$36,3,0)</f>
        <v>capi Jiangsu</v>
      </c>
      <c r="N188" s="1">
        <f>VLOOKUP($F188,'[1]capi for highway network'!$D$1:$L$36,7,0)</f>
        <v>32.060254999999998</v>
      </c>
      <c r="O188" s="1">
        <f>VLOOKUP($F188,'[1]capi for highway network'!$D$1:$L$36,8,0)</f>
        <v>118.79687699999999</v>
      </c>
      <c r="P188" s="13">
        <f t="shared" si="39"/>
        <v>1.1873039999999999</v>
      </c>
      <c r="Q188" s="13">
        <f t="shared" si="40"/>
        <v>1.1873039999999999</v>
      </c>
      <c r="R188" s="13">
        <f t="shared" si="41"/>
        <v>1.1873039999999999</v>
      </c>
      <c r="S188" s="13">
        <f t="shared" si="42"/>
        <v>1.6521920000000001</v>
      </c>
      <c r="T188" s="13">
        <f t="shared" si="43"/>
        <v>4.9195039999999999</v>
      </c>
      <c r="U188" s="13">
        <f t="shared" si="44"/>
        <v>4.9195039999999999</v>
      </c>
      <c r="V188" s="13">
        <f t="shared" si="45"/>
        <v>4.9195039999999999</v>
      </c>
      <c r="W188" s="13">
        <f t="shared" si="46"/>
        <v>4.9195039999999999</v>
      </c>
      <c r="X188" s="13">
        <f t="shared" si="47"/>
        <v>4.9195039999999999</v>
      </c>
      <c r="Y188" s="13">
        <f t="shared" si="48"/>
        <v>4.9195039999999999</v>
      </c>
      <c r="Z188" s="13">
        <f t="shared" si="49"/>
        <v>4.9195039999999999</v>
      </c>
      <c r="AA188" s="13">
        <f t="shared" si="50"/>
        <v>4.9195039999999999</v>
      </c>
      <c r="AB188" s="13">
        <f t="shared" si="51"/>
        <v>4.9195039999999999</v>
      </c>
      <c r="AC188" s="13">
        <f t="shared" si="52"/>
        <v>4.9195039999999999</v>
      </c>
      <c r="AD188" s="13">
        <f t="shared" si="53"/>
        <v>4.9195039999999999</v>
      </c>
      <c r="AE188" s="13">
        <f t="shared" si="54"/>
        <v>4.9195039999999999</v>
      </c>
      <c r="AF188">
        <f t="shared" si="37"/>
        <v>1</v>
      </c>
      <c r="AI188" s="26">
        <f>IF(ISNUMBER(VLOOKUP($B188,'kpler max capa'!$A$1:$Q$263,2,0)),VLOOKUP($B188,'kpler max capa'!$A$1:$Q$263,2,0),0)</f>
        <v>1.1873039999999999</v>
      </c>
      <c r="AJ188" s="26">
        <f>IF(ISNUMBER(VLOOKUP($B188,'kpler max capa'!$A$1:$Q$263,3,0)),VLOOKUP($B188,'kpler max capa'!$A$1:$Q$263,3,0),0)</f>
        <v>1.1873039999999999</v>
      </c>
      <c r="AK188" s="26">
        <f>IF(ISNUMBER(VLOOKUP($B188,'kpler max capa'!$A$1:$Q$263,4,0)),VLOOKUP($B188,'kpler max capa'!$A$1:$Q$263,4,0),0)</f>
        <v>1.1873039999999999</v>
      </c>
      <c r="AL188" s="26">
        <f>IF(ISNUMBER(VLOOKUP($B188,'kpler max capa'!$A$1:$Q$263,5,0)),VLOOKUP($B188,'kpler max capa'!$A$1:$Q$263,5,0),0)</f>
        <v>1.6521920000000001</v>
      </c>
      <c r="AM188" s="26">
        <f>IF(ISNUMBER(VLOOKUP($B188,'kpler max capa'!$A$1:$Q$263,6,0)),VLOOKUP($B188,'kpler max capa'!$A$1:$Q$263,6,0),0)</f>
        <v>4.9195039999999999</v>
      </c>
      <c r="AN188" s="26">
        <f>IF(ISNUMBER(VLOOKUP($B188,'kpler max capa'!$A$1:$Q$263,7,0)),VLOOKUP($B188,'kpler max capa'!$A$1:$Q$263,7,0),0)</f>
        <v>4.9195039999999999</v>
      </c>
      <c r="AO188" s="26">
        <f>IF(ISNUMBER(VLOOKUP($B188,'kpler max capa'!$A$1:$Q$263,8,0)),VLOOKUP($B188,'kpler max capa'!$A$1:$Q$263,8,0),0)</f>
        <v>4.9195039999999999</v>
      </c>
      <c r="AP188" s="26">
        <f>IF(ISNUMBER(VLOOKUP($B188,'kpler max capa'!$A$1:$Q$263,8,0)),VLOOKUP($B188,'kpler max capa'!$A$1:$Q$263,9,0),0)</f>
        <v>4.9195039999999999</v>
      </c>
      <c r="AQ188" s="26">
        <f>IF(ISNUMBER(VLOOKUP($B188,'kpler max capa'!$A$1:$Q$263,8,0)),VLOOKUP($B188,'kpler max capa'!$A$1:$Q$263,10,0),0)</f>
        <v>4.9195039999999999</v>
      </c>
      <c r="AR188" s="26">
        <f>IF(ISNUMBER(VLOOKUP($B188,'kpler max capa'!$A$1:$Q$263,8,0)),VLOOKUP($B188,'kpler max capa'!$A$1:$Q$263,11,0),0)</f>
        <v>4.9195039999999999</v>
      </c>
      <c r="AS188" s="26">
        <f>IF(ISNUMBER(VLOOKUP($B188,'kpler max capa'!$A$1:$Q$263,9,0)),VLOOKUP($B188,'kpler max capa'!$A$1:$Q$263,12,0),0)</f>
        <v>4.9195039999999999</v>
      </c>
      <c r="AT188" s="26">
        <f>IF(ISNUMBER(VLOOKUP($B188,'kpler max capa'!$A$1:$Q$263,9,0)),VLOOKUP($B188,'kpler max capa'!$A$1:$Q$263,13,0),0)</f>
        <v>4.9195039999999999</v>
      </c>
      <c r="AU188" s="26">
        <f>IF(ISNUMBER(VLOOKUP($B188,'kpler max capa'!$A$1:$Q$263,9,0)),VLOOKUP($B188,'kpler max capa'!$A$1:$Q$263,14,0),0)</f>
        <v>4.9195039999999999</v>
      </c>
      <c r="AV188" s="26">
        <f>IF(ISNUMBER(VLOOKUP($B188,'kpler max capa'!$A$1:$Q$263,9,0)),VLOOKUP($B188,'kpler max capa'!$A$1:$Q$263,15,0),0)</f>
        <v>4.9195039999999999</v>
      </c>
      <c r="AW188" s="26">
        <f>IF(ISNUMBER(VLOOKUP($B188,'kpler max capa'!$A$1:$Q$263,9,0)),VLOOKUP($B188,'kpler max capa'!$A$1:$Q$263,16,0),0)</f>
        <v>4.9195039999999999</v>
      </c>
      <c r="AX188" s="26">
        <f>IF(ISNUMBER(VLOOKUP($B188,'kpler max capa'!$A$1:$Q$263,10,0)),VLOOKUP($B188,'kpler max capa'!$A$1:$Q$263,17,0),0)</f>
        <v>4.9195039999999999</v>
      </c>
      <c r="AY188" s="24">
        <f>IF(ISNUMBER(VLOOKUP($C188,'pp port max capa'!$A$1:$Q$500,2,0)),VLOOKUP($C188,'pp port max capa'!$A$1:$Q$500,2,0),0)</f>
        <v>0</v>
      </c>
      <c r="AZ188" s="24">
        <f>IF(ISNUMBER(VLOOKUP($C188,'pp port max capa'!$A$1:$Q$500,3,0)),VLOOKUP($C188,'pp port max capa'!$A$1:$Q$500,3,0),0)</f>
        <v>0</v>
      </c>
      <c r="BA188" s="24">
        <f>IF(ISNUMBER(VLOOKUP($C188,'pp port max capa'!$A$1:$Q$500,4,0)),VLOOKUP($C188,'pp port max capa'!$A$1:$Q$500,4,0),0)</f>
        <v>0</v>
      </c>
      <c r="BB188" s="24">
        <f>IF(ISNUMBER(VLOOKUP($C188,'pp port max capa'!$A$1:$Q$500,5,0)),VLOOKUP($C188,'pp port max capa'!$A$1:$Q$500,5,0),0)</f>
        <v>0</v>
      </c>
      <c r="BC188" s="24">
        <f>IF(ISNUMBER(VLOOKUP($C188,'pp port max capa'!$A$1:$Q$500,6,0)),VLOOKUP($C188,'pp port max capa'!$A$1:$Q$500,6,0),0)</f>
        <v>0</v>
      </c>
      <c r="BD188" s="24">
        <f>IF(ISNUMBER(VLOOKUP($C188,'pp port max capa'!$A$1:$Q$500,7,0)),VLOOKUP($C188,'pp port max capa'!$A$1:$Q$500,7,0),0)</f>
        <v>0</v>
      </c>
      <c r="BE188" s="24">
        <f>IF(ISNUMBER(VLOOKUP($C188,'pp port max capa'!$A$1:$Q$500,8,0)),VLOOKUP($C188,'pp port max capa'!$A$1:$Q$500,8,0),0)</f>
        <v>0</v>
      </c>
      <c r="BF188" s="24">
        <f>IF(ISNUMBER(VLOOKUP($C188,'pp port max capa'!$A$1:$Q$500,9,0)),VLOOKUP($C188,'pp port max capa'!$A$1:$Q$500,9,0),0)</f>
        <v>0</v>
      </c>
      <c r="BG188" s="24">
        <f>IF(ISNUMBER(VLOOKUP($C188,'pp port max capa'!$A$1:$Q$500,10,0)),VLOOKUP($C188,'pp port max capa'!$A$1:$Q$500,10,0),0)</f>
        <v>0</v>
      </c>
      <c r="BH188" s="24">
        <f>IF(ISNUMBER(VLOOKUP($C188,'pp port max capa'!$A$1:$Q$500,11,0)),VLOOKUP($C188,'pp port max capa'!$A$1:$Q$500,11,0),0)</f>
        <v>0</v>
      </c>
      <c r="BI188" s="24">
        <f>IF(ISNUMBER(VLOOKUP($C188,'pp port max capa'!$A$1:$Q$500,12,0)),VLOOKUP($C188,'pp port max capa'!$A$1:$Q$500,12,0),0)</f>
        <v>0</v>
      </c>
      <c r="BJ188" s="24">
        <f>IF(ISNUMBER(VLOOKUP($C188,'pp port max capa'!$A$1:$Q$500,13,0)),VLOOKUP($C188,'pp port max capa'!$A$1:$Q$500,13,0),0)</f>
        <v>0</v>
      </c>
      <c r="BK188" s="24">
        <f>IF(ISNUMBER(VLOOKUP($C188,'pp port max capa'!$A$1:$Q$500,14,0)),VLOOKUP($C188,'pp port max capa'!$A$1:$Q$500,14,0),0)</f>
        <v>0</v>
      </c>
      <c r="BL188" s="24">
        <f>IF(ISNUMBER(VLOOKUP($C188,'pp port max capa'!$A$1:$Q$500,15,0)),VLOOKUP($C188,'pp port max capa'!$A$1:$Q$500,15,0),0)</f>
        <v>0</v>
      </c>
      <c r="BM188" s="24">
        <f>IF(ISNUMBER(VLOOKUP($C188,'pp port max capa'!$A$1:$Q$500,16,0)),VLOOKUP($C188,'pp port max capa'!$A$1:$Q$500,16,0),0)</f>
        <v>0</v>
      </c>
      <c r="BN188" s="24">
        <f>IF(ISNUMBER(VLOOKUP($C188,'pp port max capa'!$A$1:$Q$500,17,0)),VLOOKUP($C188,'pp port max capa'!$A$1:$Q$500,17,0),0)</f>
        <v>0</v>
      </c>
      <c r="BO188" s="22">
        <f>IF(ISNUMBER(VLOOKUP($C188,'stpl port max capa'!$A$1:$Q$500,2,0)),VLOOKUP($C188,'stpl port max capa'!$A$1:$Q$500,2,0),0)</f>
        <v>0</v>
      </c>
      <c r="BP188" s="22">
        <f>IF(ISNUMBER(VLOOKUP($C188,'stpl port max capa'!$A$1:$Q$500,3,0)),VLOOKUP($C188,'stpl port max capa'!$A$1:$Q$500,3,0),0)</f>
        <v>0</v>
      </c>
      <c r="BQ188" s="22">
        <f>IF(ISNUMBER(VLOOKUP($C188,'stpl port max capa'!$A$1:$Q$500,4,0)),VLOOKUP($C188,'stpl port max capa'!$A$1:$Q$500,4,0),0)</f>
        <v>0</v>
      </c>
      <c r="BR188" s="22">
        <f>IF(ISNUMBER(VLOOKUP($C188,'stpl port max capa'!$A$1:$Q$500,5,0)),VLOOKUP($C188,'stpl port max capa'!$A$1:$Q$500,5,0),0)</f>
        <v>0</v>
      </c>
      <c r="BS188" s="22">
        <f>IF(ISNUMBER(VLOOKUP($C188,'stpl port max capa'!$A$1:$Q$500,6,0)),VLOOKUP($C188,'stpl port max capa'!$A$1:$Q$500,6,0),0)</f>
        <v>0</v>
      </c>
      <c r="BT188" s="22">
        <f>IF(ISNUMBER(VLOOKUP($C188,'stpl port max capa'!$A$1:$Q$500,7,0)),VLOOKUP($C188,'stpl port max capa'!$A$1:$Q$500,7,0),0)</f>
        <v>0</v>
      </c>
      <c r="BU188" s="22">
        <f>IF(ISNUMBER(VLOOKUP($C188,'stpl port max capa'!$A$1:$Q$500,8,0)),VLOOKUP($C188,'stpl port max capa'!$A$1:$Q$500,8,0),0)</f>
        <v>0</v>
      </c>
      <c r="BV188" s="22">
        <f>IF(ISNUMBER(VLOOKUP($C188,'stpl port max capa'!$A$1:$Q$500,9,0)),VLOOKUP($C188,'stpl port max capa'!$A$1:$Q$500,9,0),0)</f>
        <v>0</v>
      </c>
      <c r="BW188" s="22">
        <f>IF(ISNUMBER(VLOOKUP($C188,'stpl port max capa'!$A$1:$Q$500,10,0)),VLOOKUP($C188,'stpl port max capa'!$A$1:$Q$500,10,0),0)</f>
        <v>0</v>
      </c>
      <c r="BX188" s="22">
        <f>IF(ISNUMBER(VLOOKUP($C188,'stpl port max capa'!$A$1:$Q$500,11,0)),VLOOKUP($C188,'stpl port max capa'!$A$1:$Q$500,11,0),0)</f>
        <v>0</v>
      </c>
      <c r="BY188" s="22">
        <f>IF(ISNUMBER(VLOOKUP($C188,'stpl port max capa'!$A$1:$Q$500,12,0)),VLOOKUP($C188,'stpl port max capa'!$A$1:$Q$500,12,0),0)</f>
        <v>0</v>
      </c>
      <c r="BZ188" s="22">
        <f>IF(ISNUMBER(VLOOKUP($C188,'stpl port max capa'!$A$1:$Q$500,13,0)),VLOOKUP($C188,'stpl port max capa'!$A$1:$Q$500,13,0),0)</f>
        <v>0</v>
      </c>
      <c r="CA188" s="22">
        <f>IF(ISNUMBER(VLOOKUP($C188,'stpl port max capa'!$A$1:$Q$500,14,0)),VLOOKUP($C188,'stpl port max capa'!$A$1:$Q$500,14,0),0)</f>
        <v>0</v>
      </c>
      <c r="CB188" s="22">
        <f>IF(ISNUMBER(VLOOKUP($C188,'stpl port max capa'!$A$1:$Q$500,15,0)),VLOOKUP($C188,'stpl port max capa'!$A$1:$Q$500,15,0),0)</f>
        <v>0</v>
      </c>
      <c r="CC188" s="22">
        <f>IF(ISNUMBER(VLOOKUP($C188,'stpl port max capa'!$A$1:$Q$500,16,0)),VLOOKUP($C188,'stpl port max capa'!$A$1:$Q$500,16,0),0)</f>
        <v>0</v>
      </c>
      <c r="CD188" s="22">
        <f>IF(ISNUMBER(VLOOKUP($C188,'stpl port max capa'!$A$1:$Q$500,17,0)),VLOOKUP($C188,'stpl port max capa'!$A$1:$Q$500,17,0),0)</f>
        <v>0</v>
      </c>
    </row>
    <row r="189" spans="1:82" customFormat="1">
      <c r="A189">
        <v>190</v>
      </c>
      <c r="B189" t="s">
        <v>565</v>
      </c>
      <c r="C189" t="s">
        <v>566</v>
      </c>
      <c r="D189" s="15"/>
      <c r="E189" s="15">
        <f t="shared" si="38"/>
        <v>0</v>
      </c>
      <c r="F189" s="16" t="s">
        <v>2988</v>
      </c>
      <c r="G189" t="s">
        <v>973</v>
      </c>
      <c r="H189" t="s">
        <v>975</v>
      </c>
      <c r="I189" t="e">
        <v>#N/A</v>
      </c>
      <c r="J189" t="s">
        <v>567</v>
      </c>
      <c r="K189" s="2">
        <v>31.944874739918401</v>
      </c>
      <c r="L189" s="1">
        <v>120.21456846272299</v>
      </c>
      <c r="M189" s="1" t="str">
        <f>VLOOKUP($F189,'[1]capi for highway network'!$D$1:$L$36,3,0)</f>
        <v>capi Jiangsu</v>
      </c>
      <c r="N189" s="1">
        <f>VLOOKUP($F189,'[1]capi for highway network'!$D$1:$L$36,7,0)</f>
        <v>32.060254999999998</v>
      </c>
      <c r="O189" s="1">
        <f>VLOOKUP($F189,'[1]capi for highway network'!$D$1:$L$36,8,0)</f>
        <v>118.79687699999999</v>
      </c>
      <c r="P189" s="13">
        <f t="shared" si="39"/>
        <v>0.81118400000000002</v>
      </c>
      <c r="Q189" s="13">
        <f t="shared" si="40"/>
        <v>0.81118400000000002</v>
      </c>
      <c r="R189" s="13">
        <f t="shared" si="41"/>
        <v>0.81118400000000002</v>
      </c>
      <c r="S189" s="13">
        <f t="shared" si="42"/>
        <v>1.071204</v>
      </c>
      <c r="T189" s="13">
        <f t="shared" si="43"/>
        <v>2.3351120000000001</v>
      </c>
      <c r="U189" s="13">
        <f t="shared" si="44"/>
        <v>2.683964</v>
      </c>
      <c r="V189" s="13">
        <f t="shared" si="45"/>
        <v>2.683964</v>
      </c>
      <c r="W189" s="13">
        <f t="shared" si="46"/>
        <v>2.683964</v>
      </c>
      <c r="X189" s="13">
        <f t="shared" si="47"/>
        <v>2.683964</v>
      </c>
      <c r="Y189" s="13">
        <f t="shared" si="48"/>
        <v>2.683964</v>
      </c>
      <c r="Z189" s="13">
        <f t="shared" si="49"/>
        <v>2.683964</v>
      </c>
      <c r="AA189" s="13">
        <f t="shared" si="50"/>
        <v>2.683964</v>
      </c>
      <c r="AB189" s="13">
        <f t="shared" si="51"/>
        <v>2.683964</v>
      </c>
      <c r="AC189" s="13">
        <f t="shared" si="52"/>
        <v>2.683964</v>
      </c>
      <c r="AD189" s="13">
        <f t="shared" si="53"/>
        <v>2.683964</v>
      </c>
      <c r="AE189" s="13">
        <f t="shared" si="54"/>
        <v>2.683964</v>
      </c>
      <c r="AF189">
        <f t="shared" si="37"/>
        <v>1</v>
      </c>
      <c r="AI189" s="26">
        <f>IF(ISNUMBER(VLOOKUP($B189,'kpler max capa'!$A$1:$Q$263,2,0)),VLOOKUP($B189,'kpler max capa'!$A$1:$Q$263,2,0),0)</f>
        <v>0.81118400000000002</v>
      </c>
      <c r="AJ189" s="26">
        <f>IF(ISNUMBER(VLOOKUP($B189,'kpler max capa'!$A$1:$Q$263,3,0)),VLOOKUP($B189,'kpler max capa'!$A$1:$Q$263,3,0),0)</f>
        <v>0.81118400000000002</v>
      </c>
      <c r="AK189" s="26">
        <f>IF(ISNUMBER(VLOOKUP($B189,'kpler max capa'!$A$1:$Q$263,4,0)),VLOOKUP($B189,'kpler max capa'!$A$1:$Q$263,4,0),0)</f>
        <v>0.81118400000000002</v>
      </c>
      <c r="AL189" s="26">
        <f>IF(ISNUMBER(VLOOKUP($B189,'kpler max capa'!$A$1:$Q$263,5,0)),VLOOKUP($B189,'kpler max capa'!$A$1:$Q$263,5,0),0)</f>
        <v>1.071204</v>
      </c>
      <c r="AM189" s="26">
        <f>IF(ISNUMBER(VLOOKUP($B189,'kpler max capa'!$A$1:$Q$263,6,0)),VLOOKUP($B189,'kpler max capa'!$A$1:$Q$263,6,0),0)</f>
        <v>2.3351120000000001</v>
      </c>
      <c r="AN189" s="26">
        <f>IF(ISNUMBER(VLOOKUP($B189,'kpler max capa'!$A$1:$Q$263,7,0)),VLOOKUP($B189,'kpler max capa'!$A$1:$Q$263,7,0),0)</f>
        <v>2.683964</v>
      </c>
      <c r="AO189" s="26">
        <f>IF(ISNUMBER(VLOOKUP($B189,'kpler max capa'!$A$1:$Q$263,8,0)),VLOOKUP($B189,'kpler max capa'!$A$1:$Q$263,8,0),0)</f>
        <v>2.683964</v>
      </c>
      <c r="AP189" s="26">
        <f>IF(ISNUMBER(VLOOKUP($B189,'kpler max capa'!$A$1:$Q$263,8,0)),VLOOKUP($B189,'kpler max capa'!$A$1:$Q$263,9,0),0)</f>
        <v>2.683964</v>
      </c>
      <c r="AQ189" s="26">
        <f>IF(ISNUMBER(VLOOKUP($B189,'kpler max capa'!$A$1:$Q$263,8,0)),VLOOKUP($B189,'kpler max capa'!$A$1:$Q$263,10,0),0)</f>
        <v>2.683964</v>
      </c>
      <c r="AR189" s="26">
        <f>IF(ISNUMBER(VLOOKUP($B189,'kpler max capa'!$A$1:$Q$263,8,0)),VLOOKUP($B189,'kpler max capa'!$A$1:$Q$263,11,0),0)</f>
        <v>2.683964</v>
      </c>
      <c r="AS189" s="26">
        <f>IF(ISNUMBER(VLOOKUP($B189,'kpler max capa'!$A$1:$Q$263,9,0)),VLOOKUP($B189,'kpler max capa'!$A$1:$Q$263,12,0),0)</f>
        <v>2.683964</v>
      </c>
      <c r="AT189" s="26">
        <f>IF(ISNUMBER(VLOOKUP($B189,'kpler max capa'!$A$1:$Q$263,9,0)),VLOOKUP($B189,'kpler max capa'!$A$1:$Q$263,13,0),0)</f>
        <v>2.683964</v>
      </c>
      <c r="AU189" s="26">
        <f>IF(ISNUMBER(VLOOKUP($B189,'kpler max capa'!$A$1:$Q$263,9,0)),VLOOKUP($B189,'kpler max capa'!$A$1:$Q$263,14,0),0)</f>
        <v>2.683964</v>
      </c>
      <c r="AV189" s="26">
        <f>IF(ISNUMBER(VLOOKUP($B189,'kpler max capa'!$A$1:$Q$263,9,0)),VLOOKUP($B189,'kpler max capa'!$A$1:$Q$263,15,0),0)</f>
        <v>2.683964</v>
      </c>
      <c r="AW189" s="26">
        <f>IF(ISNUMBER(VLOOKUP($B189,'kpler max capa'!$A$1:$Q$263,9,0)),VLOOKUP($B189,'kpler max capa'!$A$1:$Q$263,16,0),0)</f>
        <v>2.683964</v>
      </c>
      <c r="AX189" s="26">
        <f>IF(ISNUMBER(VLOOKUP($B189,'kpler max capa'!$A$1:$Q$263,10,0)),VLOOKUP($B189,'kpler max capa'!$A$1:$Q$263,17,0),0)</f>
        <v>2.683964</v>
      </c>
      <c r="AY189" s="24">
        <f>IF(ISNUMBER(VLOOKUP($C189,'pp port max capa'!$A$1:$Q$500,2,0)),VLOOKUP($C189,'pp port max capa'!$A$1:$Q$500,2,0),0)</f>
        <v>0</v>
      </c>
      <c r="AZ189" s="24">
        <f>IF(ISNUMBER(VLOOKUP($C189,'pp port max capa'!$A$1:$Q$500,3,0)),VLOOKUP($C189,'pp port max capa'!$A$1:$Q$500,3,0),0)</f>
        <v>0</v>
      </c>
      <c r="BA189" s="24">
        <f>IF(ISNUMBER(VLOOKUP($C189,'pp port max capa'!$A$1:$Q$500,4,0)),VLOOKUP($C189,'pp port max capa'!$A$1:$Q$500,4,0),0)</f>
        <v>0</v>
      </c>
      <c r="BB189" s="24">
        <f>IF(ISNUMBER(VLOOKUP($C189,'pp port max capa'!$A$1:$Q$500,5,0)),VLOOKUP($C189,'pp port max capa'!$A$1:$Q$500,5,0),0)</f>
        <v>0</v>
      </c>
      <c r="BC189" s="24">
        <f>IF(ISNUMBER(VLOOKUP($C189,'pp port max capa'!$A$1:$Q$500,6,0)),VLOOKUP($C189,'pp port max capa'!$A$1:$Q$500,6,0),0)</f>
        <v>0</v>
      </c>
      <c r="BD189" s="24">
        <f>IF(ISNUMBER(VLOOKUP($C189,'pp port max capa'!$A$1:$Q$500,7,0)),VLOOKUP($C189,'pp port max capa'!$A$1:$Q$500,7,0),0)</f>
        <v>0</v>
      </c>
      <c r="BE189" s="24">
        <f>IF(ISNUMBER(VLOOKUP($C189,'pp port max capa'!$A$1:$Q$500,8,0)),VLOOKUP($C189,'pp port max capa'!$A$1:$Q$500,8,0),0)</f>
        <v>0</v>
      </c>
      <c r="BF189" s="24">
        <f>IF(ISNUMBER(VLOOKUP($C189,'pp port max capa'!$A$1:$Q$500,9,0)),VLOOKUP($C189,'pp port max capa'!$A$1:$Q$500,9,0),0)</f>
        <v>0</v>
      </c>
      <c r="BG189" s="24">
        <f>IF(ISNUMBER(VLOOKUP($C189,'pp port max capa'!$A$1:$Q$500,10,0)),VLOOKUP($C189,'pp port max capa'!$A$1:$Q$500,10,0),0)</f>
        <v>0</v>
      </c>
      <c r="BH189" s="24">
        <f>IF(ISNUMBER(VLOOKUP($C189,'pp port max capa'!$A$1:$Q$500,11,0)),VLOOKUP($C189,'pp port max capa'!$A$1:$Q$500,11,0),0)</f>
        <v>0</v>
      </c>
      <c r="BI189" s="24">
        <f>IF(ISNUMBER(VLOOKUP($C189,'pp port max capa'!$A$1:$Q$500,12,0)),VLOOKUP($C189,'pp port max capa'!$A$1:$Q$500,12,0),0)</f>
        <v>0</v>
      </c>
      <c r="BJ189" s="24">
        <f>IF(ISNUMBER(VLOOKUP($C189,'pp port max capa'!$A$1:$Q$500,13,0)),VLOOKUP($C189,'pp port max capa'!$A$1:$Q$500,13,0),0)</f>
        <v>0</v>
      </c>
      <c r="BK189" s="24">
        <f>IF(ISNUMBER(VLOOKUP($C189,'pp port max capa'!$A$1:$Q$500,14,0)),VLOOKUP($C189,'pp port max capa'!$A$1:$Q$500,14,0),0)</f>
        <v>0</v>
      </c>
      <c r="BL189" s="24">
        <f>IF(ISNUMBER(VLOOKUP($C189,'pp port max capa'!$A$1:$Q$500,15,0)),VLOOKUP($C189,'pp port max capa'!$A$1:$Q$500,15,0),0)</f>
        <v>0</v>
      </c>
      <c r="BM189" s="24">
        <f>IF(ISNUMBER(VLOOKUP($C189,'pp port max capa'!$A$1:$Q$500,16,0)),VLOOKUP($C189,'pp port max capa'!$A$1:$Q$500,16,0),0)</f>
        <v>0</v>
      </c>
      <c r="BN189" s="24">
        <f>IF(ISNUMBER(VLOOKUP($C189,'pp port max capa'!$A$1:$Q$500,17,0)),VLOOKUP($C189,'pp port max capa'!$A$1:$Q$500,17,0),0)</f>
        <v>0</v>
      </c>
      <c r="BO189" s="22">
        <f>IF(ISNUMBER(VLOOKUP($C189,'stpl port max capa'!$A$1:$Q$500,2,0)),VLOOKUP($C189,'stpl port max capa'!$A$1:$Q$500,2,0),0)</f>
        <v>0</v>
      </c>
      <c r="BP189" s="22">
        <f>IF(ISNUMBER(VLOOKUP($C189,'stpl port max capa'!$A$1:$Q$500,3,0)),VLOOKUP($C189,'stpl port max capa'!$A$1:$Q$500,3,0),0)</f>
        <v>0</v>
      </c>
      <c r="BQ189" s="22">
        <f>IF(ISNUMBER(VLOOKUP($C189,'stpl port max capa'!$A$1:$Q$500,4,0)),VLOOKUP($C189,'stpl port max capa'!$A$1:$Q$500,4,0),0)</f>
        <v>0</v>
      </c>
      <c r="BR189" s="22">
        <f>IF(ISNUMBER(VLOOKUP($C189,'stpl port max capa'!$A$1:$Q$500,5,0)),VLOOKUP($C189,'stpl port max capa'!$A$1:$Q$500,5,0),0)</f>
        <v>0</v>
      </c>
      <c r="BS189" s="22">
        <f>IF(ISNUMBER(VLOOKUP($C189,'stpl port max capa'!$A$1:$Q$500,6,0)),VLOOKUP($C189,'stpl port max capa'!$A$1:$Q$500,6,0),0)</f>
        <v>0</v>
      </c>
      <c r="BT189" s="22">
        <f>IF(ISNUMBER(VLOOKUP($C189,'stpl port max capa'!$A$1:$Q$500,7,0)),VLOOKUP($C189,'stpl port max capa'!$A$1:$Q$500,7,0),0)</f>
        <v>0</v>
      </c>
      <c r="BU189" s="22">
        <f>IF(ISNUMBER(VLOOKUP($C189,'stpl port max capa'!$A$1:$Q$500,8,0)),VLOOKUP($C189,'stpl port max capa'!$A$1:$Q$500,8,0),0)</f>
        <v>0</v>
      </c>
      <c r="BV189" s="22">
        <f>IF(ISNUMBER(VLOOKUP($C189,'stpl port max capa'!$A$1:$Q$500,9,0)),VLOOKUP($C189,'stpl port max capa'!$A$1:$Q$500,9,0),0)</f>
        <v>0</v>
      </c>
      <c r="BW189" s="22">
        <f>IF(ISNUMBER(VLOOKUP($C189,'stpl port max capa'!$A$1:$Q$500,10,0)),VLOOKUP($C189,'stpl port max capa'!$A$1:$Q$500,10,0),0)</f>
        <v>0</v>
      </c>
      <c r="BX189" s="22">
        <f>IF(ISNUMBER(VLOOKUP($C189,'stpl port max capa'!$A$1:$Q$500,11,0)),VLOOKUP($C189,'stpl port max capa'!$A$1:$Q$500,11,0),0)</f>
        <v>0</v>
      </c>
      <c r="BY189" s="22">
        <f>IF(ISNUMBER(VLOOKUP($C189,'stpl port max capa'!$A$1:$Q$500,12,0)),VLOOKUP($C189,'stpl port max capa'!$A$1:$Q$500,12,0),0)</f>
        <v>0</v>
      </c>
      <c r="BZ189" s="22">
        <f>IF(ISNUMBER(VLOOKUP($C189,'stpl port max capa'!$A$1:$Q$500,13,0)),VLOOKUP($C189,'stpl port max capa'!$A$1:$Q$500,13,0),0)</f>
        <v>0</v>
      </c>
      <c r="CA189" s="22">
        <f>IF(ISNUMBER(VLOOKUP($C189,'stpl port max capa'!$A$1:$Q$500,14,0)),VLOOKUP($C189,'stpl port max capa'!$A$1:$Q$500,14,0),0)</f>
        <v>0</v>
      </c>
      <c r="CB189" s="22">
        <f>IF(ISNUMBER(VLOOKUP($C189,'stpl port max capa'!$A$1:$Q$500,15,0)),VLOOKUP($C189,'stpl port max capa'!$A$1:$Q$500,15,0),0)</f>
        <v>0</v>
      </c>
      <c r="CC189" s="22">
        <f>IF(ISNUMBER(VLOOKUP($C189,'stpl port max capa'!$A$1:$Q$500,16,0)),VLOOKUP($C189,'stpl port max capa'!$A$1:$Q$500,16,0),0)</f>
        <v>0</v>
      </c>
      <c r="CD189" s="22">
        <f>IF(ISNUMBER(VLOOKUP($C189,'stpl port max capa'!$A$1:$Q$500,17,0)),VLOOKUP($C189,'stpl port max capa'!$A$1:$Q$500,17,0),0)</f>
        <v>0</v>
      </c>
    </row>
    <row r="190" spans="1:82" customFormat="1">
      <c r="A190">
        <v>191</v>
      </c>
      <c r="B190" t="s">
        <v>568</v>
      </c>
      <c r="C190" t="s">
        <v>569</v>
      </c>
      <c r="D190" s="15"/>
      <c r="E190" s="15">
        <f t="shared" si="38"/>
        <v>0</v>
      </c>
      <c r="F190" s="16" t="s">
        <v>2987</v>
      </c>
      <c r="G190" t="s">
        <v>972</v>
      </c>
      <c r="H190" t="s">
        <v>1008</v>
      </c>
      <c r="I190" t="e">
        <v>#N/A</v>
      </c>
      <c r="J190" t="s">
        <v>570</v>
      </c>
      <c r="K190" s="1">
        <v>38.985064614093801</v>
      </c>
      <c r="L190" s="1">
        <v>117.753948748418</v>
      </c>
      <c r="M190" s="1" t="str">
        <f>VLOOKUP($F190,'[1]capi for highway network'!$D$1:$L$36,3,0)</f>
        <v>capi Tianjin</v>
      </c>
      <c r="N190" s="1">
        <f>VLOOKUP($F190,'[1]capi for highway network'!$D$1:$L$36,7,0)</f>
        <v>39.343357400000002</v>
      </c>
      <c r="O190" s="1">
        <f>VLOOKUP($F190,'[1]capi for highway network'!$D$1:$L$36,8,0)</f>
        <v>117.3616476</v>
      </c>
      <c r="P190" s="13">
        <f t="shared" si="39"/>
        <v>0.80900000000000005</v>
      </c>
      <c r="Q190" s="13">
        <f t="shared" si="40"/>
        <v>0.80900000000000005</v>
      </c>
      <c r="R190" s="13">
        <f t="shared" si="41"/>
        <v>0.80900000000000005</v>
      </c>
      <c r="S190" s="13">
        <f t="shared" si="42"/>
        <v>1.5976680000000001</v>
      </c>
      <c r="T190" s="13">
        <f t="shared" si="43"/>
        <v>1.5976680000000001</v>
      </c>
      <c r="U190" s="13">
        <f t="shared" si="44"/>
        <v>1.5976680000000001</v>
      </c>
      <c r="V190" s="13">
        <f t="shared" si="45"/>
        <v>1.5976680000000001</v>
      </c>
      <c r="W190" s="13">
        <f t="shared" si="46"/>
        <v>1.5976680000000001</v>
      </c>
      <c r="X190" s="13">
        <f t="shared" si="47"/>
        <v>1.5976680000000001</v>
      </c>
      <c r="Y190" s="13">
        <f t="shared" si="48"/>
        <v>1.5976680000000001</v>
      </c>
      <c r="Z190" s="13">
        <f t="shared" si="49"/>
        <v>1.5976680000000001</v>
      </c>
      <c r="AA190" s="13">
        <f t="shared" si="50"/>
        <v>1.5976680000000001</v>
      </c>
      <c r="AB190" s="13">
        <f t="shared" si="51"/>
        <v>1.5976680000000001</v>
      </c>
      <c r="AC190" s="13">
        <f t="shared" si="52"/>
        <v>1.5976680000000001</v>
      </c>
      <c r="AD190" s="13">
        <f t="shared" si="53"/>
        <v>1.5976680000000001</v>
      </c>
      <c r="AE190" s="13">
        <f t="shared" si="54"/>
        <v>1.5976680000000001</v>
      </c>
      <c r="AF190">
        <f t="shared" si="37"/>
        <v>1</v>
      </c>
      <c r="AG190" t="s">
        <v>2911</v>
      </c>
      <c r="AH190" t="s">
        <v>2904</v>
      </c>
      <c r="AI190" s="26">
        <f>IF(ISNUMBER(VLOOKUP($B190,'kpler max capa'!$A$1:$Q$263,2,0)),VLOOKUP($B190,'kpler max capa'!$A$1:$Q$263,2,0),0)</f>
        <v>0.80900000000000005</v>
      </c>
      <c r="AJ190" s="26">
        <f>IF(ISNUMBER(VLOOKUP($B190,'kpler max capa'!$A$1:$Q$263,3,0)),VLOOKUP($B190,'kpler max capa'!$A$1:$Q$263,3,0),0)</f>
        <v>0.80900000000000005</v>
      </c>
      <c r="AK190" s="26">
        <f>IF(ISNUMBER(VLOOKUP($B190,'kpler max capa'!$A$1:$Q$263,4,0)),VLOOKUP($B190,'kpler max capa'!$A$1:$Q$263,4,0),0)</f>
        <v>0.80900000000000005</v>
      </c>
      <c r="AL190" s="26">
        <f>IF(ISNUMBER(VLOOKUP($B190,'kpler max capa'!$A$1:$Q$263,5,0)),VLOOKUP($B190,'kpler max capa'!$A$1:$Q$263,5,0),0)</f>
        <v>1.5976680000000001</v>
      </c>
      <c r="AM190" s="26">
        <f>IF(ISNUMBER(VLOOKUP($B190,'kpler max capa'!$A$1:$Q$263,6,0)),VLOOKUP($B190,'kpler max capa'!$A$1:$Q$263,6,0),0)</f>
        <v>1.5976680000000001</v>
      </c>
      <c r="AN190" s="26">
        <f>IF(ISNUMBER(VLOOKUP($B190,'kpler max capa'!$A$1:$Q$263,7,0)),VLOOKUP($B190,'kpler max capa'!$A$1:$Q$263,7,0),0)</f>
        <v>1.5976680000000001</v>
      </c>
      <c r="AO190" s="26">
        <f>IF(ISNUMBER(VLOOKUP($B190,'kpler max capa'!$A$1:$Q$263,8,0)),VLOOKUP($B190,'kpler max capa'!$A$1:$Q$263,8,0),0)</f>
        <v>1.5976680000000001</v>
      </c>
      <c r="AP190" s="26">
        <f>IF(ISNUMBER(VLOOKUP($B190,'kpler max capa'!$A$1:$Q$263,8,0)),VLOOKUP($B190,'kpler max capa'!$A$1:$Q$263,9,0),0)</f>
        <v>1.5976680000000001</v>
      </c>
      <c r="AQ190" s="26">
        <f>IF(ISNUMBER(VLOOKUP($B190,'kpler max capa'!$A$1:$Q$263,8,0)),VLOOKUP($B190,'kpler max capa'!$A$1:$Q$263,10,0),0)</f>
        <v>1.5976680000000001</v>
      </c>
      <c r="AR190" s="26">
        <f>IF(ISNUMBER(VLOOKUP($B190,'kpler max capa'!$A$1:$Q$263,8,0)),VLOOKUP($B190,'kpler max capa'!$A$1:$Q$263,11,0),0)</f>
        <v>1.5976680000000001</v>
      </c>
      <c r="AS190" s="26">
        <f>IF(ISNUMBER(VLOOKUP($B190,'kpler max capa'!$A$1:$Q$263,9,0)),VLOOKUP($B190,'kpler max capa'!$A$1:$Q$263,12,0),0)</f>
        <v>1.5976680000000001</v>
      </c>
      <c r="AT190" s="26">
        <f>IF(ISNUMBER(VLOOKUP($B190,'kpler max capa'!$A$1:$Q$263,9,0)),VLOOKUP($B190,'kpler max capa'!$A$1:$Q$263,13,0),0)</f>
        <v>1.5976680000000001</v>
      </c>
      <c r="AU190" s="26">
        <f>IF(ISNUMBER(VLOOKUP($B190,'kpler max capa'!$A$1:$Q$263,9,0)),VLOOKUP($B190,'kpler max capa'!$A$1:$Q$263,14,0),0)</f>
        <v>1.5976680000000001</v>
      </c>
      <c r="AV190" s="26">
        <f>IF(ISNUMBER(VLOOKUP($B190,'kpler max capa'!$A$1:$Q$263,9,0)),VLOOKUP($B190,'kpler max capa'!$A$1:$Q$263,15,0),0)</f>
        <v>1.5976680000000001</v>
      </c>
      <c r="AW190" s="26">
        <f>IF(ISNUMBER(VLOOKUP($B190,'kpler max capa'!$A$1:$Q$263,9,0)),VLOOKUP($B190,'kpler max capa'!$A$1:$Q$263,16,0),0)</f>
        <v>1.5976680000000001</v>
      </c>
      <c r="AX190" s="26">
        <f>IF(ISNUMBER(VLOOKUP($B190,'kpler max capa'!$A$1:$Q$263,10,0)),VLOOKUP($B190,'kpler max capa'!$A$1:$Q$263,17,0),0)</f>
        <v>1.5976680000000001</v>
      </c>
      <c r="AY190" s="24">
        <f>IF(ISNUMBER(VLOOKUP($C190,'pp port max capa'!$A$1:$Q$500,2,0)),VLOOKUP($C190,'pp port max capa'!$A$1:$Q$500,2,0),0)</f>
        <v>0</v>
      </c>
      <c r="AZ190" s="24">
        <f>IF(ISNUMBER(VLOOKUP($C190,'pp port max capa'!$A$1:$Q$500,3,0)),VLOOKUP($C190,'pp port max capa'!$A$1:$Q$500,3,0),0)</f>
        <v>0</v>
      </c>
      <c r="BA190" s="24">
        <f>IF(ISNUMBER(VLOOKUP($C190,'pp port max capa'!$A$1:$Q$500,4,0)),VLOOKUP($C190,'pp port max capa'!$A$1:$Q$500,4,0),0)</f>
        <v>0</v>
      </c>
      <c r="BB190" s="24">
        <f>IF(ISNUMBER(VLOOKUP($C190,'pp port max capa'!$A$1:$Q$500,5,0)),VLOOKUP($C190,'pp port max capa'!$A$1:$Q$500,5,0),0)</f>
        <v>0</v>
      </c>
      <c r="BC190" s="24">
        <f>IF(ISNUMBER(VLOOKUP($C190,'pp port max capa'!$A$1:$Q$500,6,0)),VLOOKUP($C190,'pp port max capa'!$A$1:$Q$500,6,0),0)</f>
        <v>0</v>
      </c>
      <c r="BD190" s="24">
        <f>IF(ISNUMBER(VLOOKUP($C190,'pp port max capa'!$A$1:$Q$500,7,0)),VLOOKUP($C190,'pp port max capa'!$A$1:$Q$500,7,0),0)</f>
        <v>0</v>
      </c>
      <c r="BE190" s="24">
        <f>IF(ISNUMBER(VLOOKUP($C190,'pp port max capa'!$A$1:$Q$500,8,0)),VLOOKUP($C190,'pp port max capa'!$A$1:$Q$500,8,0),0)</f>
        <v>0</v>
      </c>
      <c r="BF190" s="24">
        <f>IF(ISNUMBER(VLOOKUP($C190,'pp port max capa'!$A$1:$Q$500,9,0)),VLOOKUP($C190,'pp port max capa'!$A$1:$Q$500,9,0),0)</f>
        <v>0</v>
      </c>
      <c r="BG190" s="24">
        <f>IF(ISNUMBER(VLOOKUP($C190,'pp port max capa'!$A$1:$Q$500,10,0)),VLOOKUP($C190,'pp port max capa'!$A$1:$Q$500,10,0),0)</f>
        <v>0</v>
      </c>
      <c r="BH190" s="24">
        <f>IF(ISNUMBER(VLOOKUP($C190,'pp port max capa'!$A$1:$Q$500,11,0)),VLOOKUP($C190,'pp port max capa'!$A$1:$Q$500,11,0),0)</f>
        <v>0</v>
      </c>
      <c r="BI190" s="24">
        <f>IF(ISNUMBER(VLOOKUP($C190,'pp port max capa'!$A$1:$Q$500,12,0)),VLOOKUP($C190,'pp port max capa'!$A$1:$Q$500,12,0),0)</f>
        <v>0</v>
      </c>
      <c r="BJ190" s="24">
        <f>IF(ISNUMBER(VLOOKUP($C190,'pp port max capa'!$A$1:$Q$500,13,0)),VLOOKUP($C190,'pp port max capa'!$A$1:$Q$500,13,0),0)</f>
        <v>0</v>
      </c>
      <c r="BK190" s="24">
        <f>IF(ISNUMBER(VLOOKUP($C190,'pp port max capa'!$A$1:$Q$500,14,0)),VLOOKUP($C190,'pp port max capa'!$A$1:$Q$500,14,0),0)</f>
        <v>0</v>
      </c>
      <c r="BL190" s="24">
        <f>IF(ISNUMBER(VLOOKUP($C190,'pp port max capa'!$A$1:$Q$500,15,0)),VLOOKUP($C190,'pp port max capa'!$A$1:$Q$500,15,0),0)</f>
        <v>0</v>
      </c>
      <c r="BM190" s="24">
        <f>IF(ISNUMBER(VLOOKUP($C190,'pp port max capa'!$A$1:$Q$500,16,0)),VLOOKUP($C190,'pp port max capa'!$A$1:$Q$500,16,0),0)</f>
        <v>0</v>
      </c>
      <c r="BN190" s="24">
        <f>IF(ISNUMBER(VLOOKUP($C190,'pp port max capa'!$A$1:$Q$500,17,0)),VLOOKUP($C190,'pp port max capa'!$A$1:$Q$500,17,0),0)</f>
        <v>0</v>
      </c>
      <c r="BO190" s="22">
        <f>IF(ISNUMBER(VLOOKUP($C190,'stpl port max capa'!$A$1:$Q$500,2,0)),VLOOKUP($C190,'stpl port max capa'!$A$1:$Q$500,2,0),0)</f>
        <v>0</v>
      </c>
      <c r="BP190" s="22">
        <f>IF(ISNUMBER(VLOOKUP($C190,'stpl port max capa'!$A$1:$Q$500,3,0)),VLOOKUP($C190,'stpl port max capa'!$A$1:$Q$500,3,0),0)</f>
        <v>0</v>
      </c>
      <c r="BQ190" s="22">
        <f>IF(ISNUMBER(VLOOKUP($C190,'stpl port max capa'!$A$1:$Q$500,4,0)),VLOOKUP($C190,'stpl port max capa'!$A$1:$Q$500,4,0),0)</f>
        <v>0</v>
      </c>
      <c r="BR190" s="22">
        <f>IF(ISNUMBER(VLOOKUP($C190,'stpl port max capa'!$A$1:$Q$500,5,0)),VLOOKUP($C190,'stpl port max capa'!$A$1:$Q$500,5,0),0)</f>
        <v>0</v>
      </c>
      <c r="BS190" s="22">
        <f>IF(ISNUMBER(VLOOKUP($C190,'stpl port max capa'!$A$1:$Q$500,6,0)),VLOOKUP($C190,'stpl port max capa'!$A$1:$Q$500,6,0),0)</f>
        <v>0</v>
      </c>
      <c r="BT190" s="22">
        <f>IF(ISNUMBER(VLOOKUP($C190,'stpl port max capa'!$A$1:$Q$500,7,0)),VLOOKUP($C190,'stpl port max capa'!$A$1:$Q$500,7,0),0)</f>
        <v>0</v>
      </c>
      <c r="BU190" s="22">
        <f>IF(ISNUMBER(VLOOKUP($C190,'stpl port max capa'!$A$1:$Q$500,8,0)),VLOOKUP($C190,'stpl port max capa'!$A$1:$Q$500,8,0),0)</f>
        <v>0</v>
      </c>
      <c r="BV190" s="22">
        <f>IF(ISNUMBER(VLOOKUP($C190,'stpl port max capa'!$A$1:$Q$500,9,0)),VLOOKUP($C190,'stpl port max capa'!$A$1:$Q$500,9,0),0)</f>
        <v>0</v>
      </c>
      <c r="BW190" s="22">
        <f>IF(ISNUMBER(VLOOKUP($C190,'stpl port max capa'!$A$1:$Q$500,10,0)),VLOOKUP($C190,'stpl port max capa'!$A$1:$Q$500,10,0),0)</f>
        <v>0</v>
      </c>
      <c r="BX190" s="22">
        <f>IF(ISNUMBER(VLOOKUP($C190,'stpl port max capa'!$A$1:$Q$500,11,0)),VLOOKUP($C190,'stpl port max capa'!$A$1:$Q$500,11,0),0)</f>
        <v>0</v>
      </c>
      <c r="BY190" s="22">
        <f>IF(ISNUMBER(VLOOKUP($C190,'stpl port max capa'!$A$1:$Q$500,12,0)),VLOOKUP($C190,'stpl port max capa'!$A$1:$Q$500,12,0),0)</f>
        <v>0</v>
      </c>
      <c r="BZ190" s="22">
        <f>IF(ISNUMBER(VLOOKUP($C190,'stpl port max capa'!$A$1:$Q$500,13,0)),VLOOKUP($C190,'stpl port max capa'!$A$1:$Q$500,13,0),0)</f>
        <v>0</v>
      </c>
      <c r="CA190" s="22">
        <f>IF(ISNUMBER(VLOOKUP($C190,'stpl port max capa'!$A$1:$Q$500,14,0)),VLOOKUP($C190,'stpl port max capa'!$A$1:$Q$500,14,0),0)</f>
        <v>0</v>
      </c>
      <c r="CB190" s="22">
        <f>IF(ISNUMBER(VLOOKUP($C190,'stpl port max capa'!$A$1:$Q$500,15,0)),VLOOKUP($C190,'stpl port max capa'!$A$1:$Q$500,15,0),0)</f>
        <v>0</v>
      </c>
      <c r="CC190" s="22">
        <f>IF(ISNUMBER(VLOOKUP($C190,'stpl port max capa'!$A$1:$Q$500,16,0)),VLOOKUP($C190,'stpl port max capa'!$A$1:$Q$500,16,0),0)</f>
        <v>0</v>
      </c>
      <c r="CD190" s="22">
        <f>IF(ISNUMBER(VLOOKUP($C190,'stpl port max capa'!$A$1:$Q$500,17,0)),VLOOKUP($C190,'stpl port max capa'!$A$1:$Q$500,17,0),0)</f>
        <v>0</v>
      </c>
    </row>
    <row r="191" spans="1:82" customFormat="1">
      <c r="A191">
        <v>192</v>
      </c>
      <c r="B191" t="s">
        <v>172</v>
      </c>
      <c r="C191" t="s">
        <v>571</v>
      </c>
      <c r="D191" s="15" t="s">
        <v>1215</v>
      </c>
      <c r="E191" s="15">
        <f t="shared" si="38"/>
        <v>2</v>
      </c>
      <c r="F191" s="16" t="s">
        <v>2977</v>
      </c>
      <c r="G191" t="s">
        <v>973</v>
      </c>
      <c r="H191" t="s">
        <v>975</v>
      </c>
      <c r="I191" t="s">
        <v>2943</v>
      </c>
      <c r="J191" t="s">
        <v>572</v>
      </c>
      <c r="K191" s="1">
        <v>32.189896222837902</v>
      </c>
      <c r="L191" s="1">
        <v>119.90755562470601</v>
      </c>
      <c r="M191" s="1" t="str">
        <f>VLOOKUP($F191,'[1]capi for highway network'!$D$1:$L$36,3,0)</f>
        <v>capi Jiangsu</v>
      </c>
      <c r="N191" s="1">
        <f>VLOOKUP($F191,'[1]capi for highway network'!$D$1:$L$36,7,0)</f>
        <v>32.060254999999998</v>
      </c>
      <c r="O191" s="1">
        <f>VLOOKUP($F191,'[1]capi for highway network'!$D$1:$L$36,8,0)</f>
        <v>118.79687699999999</v>
      </c>
      <c r="P191" s="13">
        <f t="shared" si="39"/>
        <v>5.5430760000000001</v>
      </c>
      <c r="Q191" s="13">
        <f t="shared" si="40"/>
        <v>5.5430760000000001</v>
      </c>
      <c r="R191" s="13">
        <f t="shared" si="41"/>
        <v>5.5430760000000001</v>
      </c>
      <c r="S191" s="13">
        <f t="shared" si="42"/>
        <v>7.7848600000000001</v>
      </c>
      <c r="T191" s="13">
        <f t="shared" si="43"/>
        <v>8.8405919999999991</v>
      </c>
      <c r="U191" s="13">
        <f t="shared" si="44"/>
        <v>8.8405919999999991</v>
      </c>
      <c r="V191" s="13">
        <f t="shared" si="45"/>
        <v>8.8405919999999991</v>
      </c>
      <c r="W191" s="13">
        <f t="shared" si="46"/>
        <v>8.8405919999999991</v>
      </c>
      <c r="X191" s="13">
        <f t="shared" si="47"/>
        <v>8.8405919999999991</v>
      </c>
      <c r="Y191" s="13">
        <f t="shared" si="48"/>
        <v>8.8405919999999991</v>
      </c>
      <c r="Z191" s="13">
        <f t="shared" si="49"/>
        <v>8.8405919999999991</v>
      </c>
      <c r="AA191" s="13">
        <f t="shared" si="50"/>
        <v>8.8405919999999991</v>
      </c>
      <c r="AB191" s="13">
        <f t="shared" si="51"/>
        <v>8.8405919999999991</v>
      </c>
      <c r="AC191" s="13">
        <f t="shared" si="52"/>
        <v>8.8405919999999991</v>
      </c>
      <c r="AD191" s="13">
        <f t="shared" si="53"/>
        <v>8.8405919999999991</v>
      </c>
      <c r="AE191" s="13">
        <f t="shared" si="54"/>
        <v>8.8405919999999991</v>
      </c>
      <c r="AF191">
        <f t="shared" si="37"/>
        <v>1</v>
      </c>
      <c r="AI191" s="26">
        <f>IF(ISNUMBER(VLOOKUP($B191,'kpler max capa'!$A$1:$Q$263,2,0)),VLOOKUP($B191,'kpler max capa'!$A$1:$Q$263,2,0),0)</f>
        <v>5.5430760000000001</v>
      </c>
      <c r="AJ191" s="26">
        <f>IF(ISNUMBER(VLOOKUP($B191,'kpler max capa'!$A$1:$Q$263,3,0)),VLOOKUP($B191,'kpler max capa'!$A$1:$Q$263,3,0),0)</f>
        <v>5.5430760000000001</v>
      </c>
      <c r="AK191" s="26">
        <f>IF(ISNUMBER(VLOOKUP($B191,'kpler max capa'!$A$1:$Q$263,4,0)),VLOOKUP($B191,'kpler max capa'!$A$1:$Q$263,4,0),0)</f>
        <v>5.5430760000000001</v>
      </c>
      <c r="AL191" s="26">
        <f>IF(ISNUMBER(VLOOKUP($B191,'kpler max capa'!$A$1:$Q$263,5,0)),VLOOKUP($B191,'kpler max capa'!$A$1:$Q$263,5,0),0)</f>
        <v>7.7848600000000001</v>
      </c>
      <c r="AM191" s="26">
        <f>IF(ISNUMBER(VLOOKUP($B191,'kpler max capa'!$A$1:$Q$263,6,0)),VLOOKUP($B191,'kpler max capa'!$A$1:$Q$263,6,0),0)</f>
        <v>8.8405919999999991</v>
      </c>
      <c r="AN191" s="26">
        <f>IF(ISNUMBER(VLOOKUP($B191,'kpler max capa'!$A$1:$Q$263,7,0)),VLOOKUP($B191,'kpler max capa'!$A$1:$Q$263,7,0),0)</f>
        <v>8.8405919999999991</v>
      </c>
      <c r="AO191" s="26">
        <f>IF(ISNUMBER(VLOOKUP($B191,'kpler max capa'!$A$1:$Q$263,8,0)),VLOOKUP($B191,'kpler max capa'!$A$1:$Q$263,8,0),0)</f>
        <v>8.8405919999999991</v>
      </c>
      <c r="AP191" s="26">
        <f>IF(ISNUMBER(VLOOKUP($B191,'kpler max capa'!$A$1:$Q$263,8,0)),VLOOKUP($B191,'kpler max capa'!$A$1:$Q$263,9,0),0)</f>
        <v>8.8405919999999991</v>
      </c>
      <c r="AQ191" s="26">
        <f>IF(ISNUMBER(VLOOKUP($B191,'kpler max capa'!$A$1:$Q$263,8,0)),VLOOKUP($B191,'kpler max capa'!$A$1:$Q$263,10,0),0)</f>
        <v>8.8405919999999991</v>
      </c>
      <c r="AR191" s="26">
        <f>IF(ISNUMBER(VLOOKUP($B191,'kpler max capa'!$A$1:$Q$263,8,0)),VLOOKUP($B191,'kpler max capa'!$A$1:$Q$263,11,0),0)</f>
        <v>8.8405919999999991</v>
      </c>
      <c r="AS191" s="26">
        <f>IF(ISNUMBER(VLOOKUP($B191,'kpler max capa'!$A$1:$Q$263,9,0)),VLOOKUP($B191,'kpler max capa'!$A$1:$Q$263,12,0),0)</f>
        <v>8.8405919999999991</v>
      </c>
      <c r="AT191" s="26">
        <f>IF(ISNUMBER(VLOOKUP($B191,'kpler max capa'!$A$1:$Q$263,9,0)),VLOOKUP($B191,'kpler max capa'!$A$1:$Q$263,13,0),0)</f>
        <v>8.8405919999999991</v>
      </c>
      <c r="AU191" s="26">
        <f>IF(ISNUMBER(VLOOKUP($B191,'kpler max capa'!$A$1:$Q$263,9,0)),VLOOKUP($B191,'kpler max capa'!$A$1:$Q$263,14,0),0)</f>
        <v>8.8405919999999991</v>
      </c>
      <c r="AV191" s="26">
        <f>IF(ISNUMBER(VLOOKUP($B191,'kpler max capa'!$A$1:$Q$263,9,0)),VLOOKUP($B191,'kpler max capa'!$A$1:$Q$263,15,0),0)</f>
        <v>8.8405919999999991</v>
      </c>
      <c r="AW191" s="26">
        <f>IF(ISNUMBER(VLOOKUP($B191,'kpler max capa'!$A$1:$Q$263,9,0)),VLOOKUP($B191,'kpler max capa'!$A$1:$Q$263,16,0),0)</f>
        <v>8.8405919999999991</v>
      </c>
      <c r="AX191" s="26">
        <f>IF(ISNUMBER(VLOOKUP($B191,'kpler max capa'!$A$1:$Q$263,10,0)),VLOOKUP($B191,'kpler max capa'!$A$1:$Q$263,17,0),0)</f>
        <v>8.8405919999999991</v>
      </c>
      <c r="AY191" s="24">
        <f>IF(ISNUMBER(VLOOKUP($C191,'pp port max capa'!$A$1:$Q$500,2,0)),VLOOKUP($C191,'pp port max capa'!$A$1:$Q$500,2,0),0)</f>
        <v>0</v>
      </c>
      <c r="AZ191" s="24">
        <f>IF(ISNUMBER(VLOOKUP($C191,'pp port max capa'!$A$1:$Q$500,3,0)),VLOOKUP($C191,'pp port max capa'!$A$1:$Q$500,3,0),0)</f>
        <v>0</v>
      </c>
      <c r="BA191" s="24">
        <f>IF(ISNUMBER(VLOOKUP($C191,'pp port max capa'!$A$1:$Q$500,4,0)),VLOOKUP($C191,'pp port max capa'!$A$1:$Q$500,4,0),0)</f>
        <v>0</v>
      </c>
      <c r="BB191" s="24">
        <f>IF(ISNUMBER(VLOOKUP($C191,'pp port max capa'!$A$1:$Q$500,5,0)),VLOOKUP($C191,'pp port max capa'!$A$1:$Q$500,5,0),0)</f>
        <v>0</v>
      </c>
      <c r="BC191" s="24">
        <f>IF(ISNUMBER(VLOOKUP($C191,'pp port max capa'!$A$1:$Q$500,6,0)),VLOOKUP($C191,'pp port max capa'!$A$1:$Q$500,6,0),0)</f>
        <v>0</v>
      </c>
      <c r="BD191" s="24">
        <f>IF(ISNUMBER(VLOOKUP($C191,'pp port max capa'!$A$1:$Q$500,7,0)),VLOOKUP($C191,'pp port max capa'!$A$1:$Q$500,7,0),0)</f>
        <v>0</v>
      </c>
      <c r="BE191" s="24">
        <f>IF(ISNUMBER(VLOOKUP($C191,'pp port max capa'!$A$1:$Q$500,8,0)),VLOOKUP($C191,'pp port max capa'!$A$1:$Q$500,8,0),0)</f>
        <v>0</v>
      </c>
      <c r="BF191" s="24">
        <f>IF(ISNUMBER(VLOOKUP($C191,'pp port max capa'!$A$1:$Q$500,9,0)),VLOOKUP($C191,'pp port max capa'!$A$1:$Q$500,9,0),0)</f>
        <v>0</v>
      </c>
      <c r="BG191" s="24">
        <f>IF(ISNUMBER(VLOOKUP($C191,'pp port max capa'!$A$1:$Q$500,10,0)),VLOOKUP($C191,'pp port max capa'!$A$1:$Q$500,10,0),0)</f>
        <v>0</v>
      </c>
      <c r="BH191" s="24">
        <f>IF(ISNUMBER(VLOOKUP($C191,'pp port max capa'!$A$1:$Q$500,11,0)),VLOOKUP($C191,'pp port max capa'!$A$1:$Q$500,11,0),0)</f>
        <v>0</v>
      </c>
      <c r="BI191" s="24">
        <f>IF(ISNUMBER(VLOOKUP($C191,'pp port max capa'!$A$1:$Q$500,12,0)),VLOOKUP($C191,'pp port max capa'!$A$1:$Q$500,12,0),0)</f>
        <v>0</v>
      </c>
      <c r="BJ191" s="24">
        <f>IF(ISNUMBER(VLOOKUP($C191,'pp port max capa'!$A$1:$Q$500,13,0)),VLOOKUP($C191,'pp port max capa'!$A$1:$Q$500,13,0),0)</f>
        <v>0</v>
      </c>
      <c r="BK191" s="24">
        <f>IF(ISNUMBER(VLOOKUP($C191,'pp port max capa'!$A$1:$Q$500,14,0)),VLOOKUP($C191,'pp port max capa'!$A$1:$Q$500,14,0),0)</f>
        <v>0</v>
      </c>
      <c r="BL191" s="24">
        <f>IF(ISNUMBER(VLOOKUP($C191,'pp port max capa'!$A$1:$Q$500,15,0)),VLOOKUP($C191,'pp port max capa'!$A$1:$Q$500,15,0),0)</f>
        <v>0</v>
      </c>
      <c r="BM191" s="24">
        <f>IF(ISNUMBER(VLOOKUP($C191,'pp port max capa'!$A$1:$Q$500,16,0)),VLOOKUP($C191,'pp port max capa'!$A$1:$Q$500,16,0),0)</f>
        <v>0</v>
      </c>
      <c r="BN191" s="24">
        <f>IF(ISNUMBER(VLOOKUP($C191,'pp port max capa'!$A$1:$Q$500,17,0)),VLOOKUP($C191,'pp port max capa'!$A$1:$Q$500,17,0),0)</f>
        <v>0</v>
      </c>
      <c r="BO191" s="22">
        <f>IF(ISNUMBER(VLOOKUP($C191,'stpl port max capa'!$A$1:$Q$500,2,0)),VLOOKUP($C191,'stpl port max capa'!$A$1:$Q$500,2,0),0)</f>
        <v>0</v>
      </c>
      <c r="BP191" s="22">
        <f>IF(ISNUMBER(VLOOKUP($C191,'stpl port max capa'!$A$1:$Q$500,3,0)),VLOOKUP($C191,'stpl port max capa'!$A$1:$Q$500,3,0),0)</f>
        <v>0</v>
      </c>
      <c r="BQ191" s="22">
        <f>IF(ISNUMBER(VLOOKUP($C191,'stpl port max capa'!$A$1:$Q$500,4,0)),VLOOKUP($C191,'stpl port max capa'!$A$1:$Q$500,4,0),0)</f>
        <v>0</v>
      </c>
      <c r="BR191" s="22">
        <f>IF(ISNUMBER(VLOOKUP($C191,'stpl port max capa'!$A$1:$Q$500,5,0)),VLOOKUP($C191,'stpl port max capa'!$A$1:$Q$500,5,0),0)</f>
        <v>0</v>
      </c>
      <c r="BS191" s="22">
        <f>IF(ISNUMBER(VLOOKUP($C191,'stpl port max capa'!$A$1:$Q$500,6,0)),VLOOKUP($C191,'stpl port max capa'!$A$1:$Q$500,6,0),0)</f>
        <v>0</v>
      </c>
      <c r="BT191" s="22">
        <f>IF(ISNUMBER(VLOOKUP($C191,'stpl port max capa'!$A$1:$Q$500,7,0)),VLOOKUP($C191,'stpl port max capa'!$A$1:$Q$500,7,0),0)</f>
        <v>0</v>
      </c>
      <c r="BU191" s="22">
        <f>IF(ISNUMBER(VLOOKUP($C191,'stpl port max capa'!$A$1:$Q$500,8,0)),VLOOKUP($C191,'stpl port max capa'!$A$1:$Q$500,8,0),0)</f>
        <v>0</v>
      </c>
      <c r="BV191" s="22">
        <f>IF(ISNUMBER(VLOOKUP($C191,'stpl port max capa'!$A$1:$Q$500,9,0)),VLOOKUP($C191,'stpl port max capa'!$A$1:$Q$500,9,0),0)</f>
        <v>0</v>
      </c>
      <c r="BW191" s="22">
        <f>IF(ISNUMBER(VLOOKUP($C191,'stpl port max capa'!$A$1:$Q$500,10,0)),VLOOKUP($C191,'stpl port max capa'!$A$1:$Q$500,10,0),0)</f>
        <v>0</v>
      </c>
      <c r="BX191" s="22">
        <f>IF(ISNUMBER(VLOOKUP($C191,'stpl port max capa'!$A$1:$Q$500,11,0)),VLOOKUP($C191,'stpl port max capa'!$A$1:$Q$500,11,0),0)</f>
        <v>0</v>
      </c>
      <c r="BY191" s="22">
        <f>IF(ISNUMBER(VLOOKUP($C191,'stpl port max capa'!$A$1:$Q$500,12,0)),VLOOKUP($C191,'stpl port max capa'!$A$1:$Q$500,12,0),0)</f>
        <v>0</v>
      </c>
      <c r="BZ191" s="22">
        <f>IF(ISNUMBER(VLOOKUP($C191,'stpl port max capa'!$A$1:$Q$500,13,0)),VLOOKUP($C191,'stpl port max capa'!$A$1:$Q$500,13,0),0)</f>
        <v>0</v>
      </c>
      <c r="CA191" s="22">
        <f>IF(ISNUMBER(VLOOKUP($C191,'stpl port max capa'!$A$1:$Q$500,14,0)),VLOOKUP($C191,'stpl port max capa'!$A$1:$Q$500,14,0),0)</f>
        <v>0</v>
      </c>
      <c r="CB191" s="22">
        <f>IF(ISNUMBER(VLOOKUP($C191,'stpl port max capa'!$A$1:$Q$500,15,0)),VLOOKUP($C191,'stpl port max capa'!$A$1:$Q$500,15,0),0)</f>
        <v>0</v>
      </c>
      <c r="CC191" s="22">
        <f>IF(ISNUMBER(VLOOKUP($C191,'stpl port max capa'!$A$1:$Q$500,16,0)),VLOOKUP($C191,'stpl port max capa'!$A$1:$Q$500,16,0),0)</f>
        <v>0</v>
      </c>
      <c r="CD191" s="22">
        <f>IF(ISNUMBER(VLOOKUP($C191,'stpl port max capa'!$A$1:$Q$500,17,0)),VLOOKUP($C191,'stpl port max capa'!$A$1:$Q$500,17,0),0)</f>
        <v>0</v>
      </c>
    </row>
    <row r="192" spans="1:82" customFormat="1">
      <c r="A192">
        <v>193</v>
      </c>
      <c r="B192" t="s">
        <v>334</v>
      </c>
      <c r="C192" t="s">
        <v>573</v>
      </c>
      <c r="D192" s="15"/>
      <c r="E192" s="15">
        <f t="shared" si="38"/>
        <v>0</v>
      </c>
      <c r="F192" s="16" t="s">
        <v>2988</v>
      </c>
      <c r="G192" t="s">
        <v>973</v>
      </c>
      <c r="H192" t="s">
        <v>975</v>
      </c>
      <c r="I192" t="e">
        <v>#N/A</v>
      </c>
      <c r="J192" t="s">
        <v>574</v>
      </c>
      <c r="K192" s="1">
        <v>32.186048308913698</v>
      </c>
      <c r="L192" s="1">
        <v>119.908601371278</v>
      </c>
      <c r="M192" s="1" t="str">
        <f>VLOOKUP($F192,'[1]capi for highway network'!$D$1:$L$36,3,0)</f>
        <v>capi Jiangsu</v>
      </c>
      <c r="N192" s="1">
        <f>VLOOKUP($F192,'[1]capi for highway network'!$D$1:$L$36,7,0)</f>
        <v>32.060254999999998</v>
      </c>
      <c r="O192" s="1">
        <f>VLOOKUP($F192,'[1]capi for highway network'!$D$1:$L$36,8,0)</f>
        <v>118.79687699999999</v>
      </c>
      <c r="P192" s="13">
        <f t="shared" si="39"/>
        <v>0.440444</v>
      </c>
      <c r="Q192" s="13">
        <f t="shared" si="40"/>
        <v>0.440444</v>
      </c>
      <c r="R192" s="13">
        <f t="shared" si="41"/>
        <v>0.440444</v>
      </c>
      <c r="S192" s="13">
        <f t="shared" si="42"/>
        <v>0.440444</v>
      </c>
      <c r="T192" s="13">
        <f t="shared" si="43"/>
        <v>0.440444</v>
      </c>
      <c r="U192" s="13">
        <f t="shared" si="44"/>
        <v>0.440444</v>
      </c>
      <c r="V192" s="13">
        <f t="shared" si="45"/>
        <v>0.440444</v>
      </c>
      <c r="W192" s="13">
        <f t="shared" si="46"/>
        <v>0.440444</v>
      </c>
      <c r="X192" s="13">
        <f t="shared" si="47"/>
        <v>0.440444</v>
      </c>
      <c r="Y192" s="13">
        <f t="shared" si="48"/>
        <v>0.440444</v>
      </c>
      <c r="Z192" s="13">
        <f t="shared" si="49"/>
        <v>0.440444</v>
      </c>
      <c r="AA192" s="13">
        <f t="shared" si="50"/>
        <v>0.440444</v>
      </c>
      <c r="AB192" s="13">
        <f t="shared" si="51"/>
        <v>0.440444</v>
      </c>
      <c r="AC192" s="13">
        <f t="shared" si="52"/>
        <v>0.440444</v>
      </c>
      <c r="AD192" s="13">
        <f t="shared" si="53"/>
        <v>0.440444</v>
      </c>
      <c r="AE192" s="13">
        <f t="shared" si="54"/>
        <v>0.440444</v>
      </c>
      <c r="AF192">
        <f t="shared" si="37"/>
        <v>1</v>
      </c>
      <c r="AI192" s="26">
        <f>IF(ISNUMBER(VLOOKUP($B192,'kpler max capa'!$A$1:$Q$263,2,0)),VLOOKUP($B192,'kpler max capa'!$A$1:$Q$263,2,0),0)</f>
        <v>0.440444</v>
      </c>
      <c r="AJ192" s="26">
        <f>IF(ISNUMBER(VLOOKUP($B192,'kpler max capa'!$A$1:$Q$263,3,0)),VLOOKUP($B192,'kpler max capa'!$A$1:$Q$263,3,0),0)</f>
        <v>0.440444</v>
      </c>
      <c r="AK192" s="26">
        <f>IF(ISNUMBER(VLOOKUP($B192,'kpler max capa'!$A$1:$Q$263,4,0)),VLOOKUP($B192,'kpler max capa'!$A$1:$Q$263,4,0),0)</f>
        <v>0.440444</v>
      </c>
      <c r="AL192" s="26">
        <f>IF(ISNUMBER(VLOOKUP($B192,'kpler max capa'!$A$1:$Q$263,5,0)),VLOOKUP($B192,'kpler max capa'!$A$1:$Q$263,5,0),0)</f>
        <v>0.440444</v>
      </c>
      <c r="AM192" s="26">
        <f>IF(ISNUMBER(VLOOKUP($B192,'kpler max capa'!$A$1:$Q$263,6,0)),VLOOKUP($B192,'kpler max capa'!$A$1:$Q$263,6,0),0)</f>
        <v>0.440444</v>
      </c>
      <c r="AN192" s="26">
        <f>IF(ISNUMBER(VLOOKUP($B192,'kpler max capa'!$A$1:$Q$263,7,0)),VLOOKUP($B192,'kpler max capa'!$A$1:$Q$263,7,0),0)</f>
        <v>0.440444</v>
      </c>
      <c r="AO192" s="26">
        <f>IF(ISNUMBER(VLOOKUP($B192,'kpler max capa'!$A$1:$Q$263,8,0)),VLOOKUP($B192,'kpler max capa'!$A$1:$Q$263,8,0),0)</f>
        <v>0.440444</v>
      </c>
      <c r="AP192" s="26">
        <f>IF(ISNUMBER(VLOOKUP($B192,'kpler max capa'!$A$1:$Q$263,8,0)),VLOOKUP($B192,'kpler max capa'!$A$1:$Q$263,9,0),0)</f>
        <v>0.440444</v>
      </c>
      <c r="AQ192" s="26">
        <f>IF(ISNUMBER(VLOOKUP($B192,'kpler max capa'!$A$1:$Q$263,8,0)),VLOOKUP($B192,'kpler max capa'!$A$1:$Q$263,10,0),0)</f>
        <v>0.440444</v>
      </c>
      <c r="AR192" s="26">
        <f>IF(ISNUMBER(VLOOKUP($B192,'kpler max capa'!$A$1:$Q$263,8,0)),VLOOKUP($B192,'kpler max capa'!$A$1:$Q$263,11,0),0)</f>
        <v>0.440444</v>
      </c>
      <c r="AS192" s="26">
        <f>IF(ISNUMBER(VLOOKUP($B192,'kpler max capa'!$A$1:$Q$263,9,0)),VLOOKUP($B192,'kpler max capa'!$A$1:$Q$263,12,0),0)</f>
        <v>0.440444</v>
      </c>
      <c r="AT192" s="26">
        <f>IF(ISNUMBER(VLOOKUP($B192,'kpler max capa'!$A$1:$Q$263,9,0)),VLOOKUP($B192,'kpler max capa'!$A$1:$Q$263,13,0),0)</f>
        <v>0.440444</v>
      </c>
      <c r="AU192" s="26">
        <f>IF(ISNUMBER(VLOOKUP($B192,'kpler max capa'!$A$1:$Q$263,9,0)),VLOOKUP($B192,'kpler max capa'!$A$1:$Q$263,14,0),0)</f>
        <v>0.440444</v>
      </c>
      <c r="AV192" s="26">
        <f>IF(ISNUMBER(VLOOKUP($B192,'kpler max capa'!$A$1:$Q$263,9,0)),VLOOKUP($B192,'kpler max capa'!$A$1:$Q$263,15,0),0)</f>
        <v>0.440444</v>
      </c>
      <c r="AW192" s="26">
        <f>IF(ISNUMBER(VLOOKUP($B192,'kpler max capa'!$A$1:$Q$263,9,0)),VLOOKUP($B192,'kpler max capa'!$A$1:$Q$263,16,0),0)</f>
        <v>0.440444</v>
      </c>
      <c r="AX192" s="26">
        <f>IF(ISNUMBER(VLOOKUP($B192,'kpler max capa'!$A$1:$Q$263,10,0)),VLOOKUP($B192,'kpler max capa'!$A$1:$Q$263,17,0),0)</f>
        <v>0.440444</v>
      </c>
      <c r="AY192" s="24">
        <f>IF(ISNUMBER(VLOOKUP($C192,'pp port max capa'!$A$1:$Q$500,2,0)),VLOOKUP($C192,'pp port max capa'!$A$1:$Q$500,2,0),0)</f>
        <v>0</v>
      </c>
      <c r="AZ192" s="24">
        <f>IF(ISNUMBER(VLOOKUP($C192,'pp port max capa'!$A$1:$Q$500,3,0)),VLOOKUP($C192,'pp port max capa'!$A$1:$Q$500,3,0),0)</f>
        <v>0</v>
      </c>
      <c r="BA192" s="24">
        <f>IF(ISNUMBER(VLOOKUP($C192,'pp port max capa'!$A$1:$Q$500,4,0)),VLOOKUP($C192,'pp port max capa'!$A$1:$Q$500,4,0),0)</f>
        <v>0</v>
      </c>
      <c r="BB192" s="24">
        <f>IF(ISNUMBER(VLOOKUP($C192,'pp port max capa'!$A$1:$Q$500,5,0)),VLOOKUP($C192,'pp port max capa'!$A$1:$Q$500,5,0),0)</f>
        <v>0</v>
      </c>
      <c r="BC192" s="24">
        <f>IF(ISNUMBER(VLOOKUP($C192,'pp port max capa'!$A$1:$Q$500,6,0)),VLOOKUP($C192,'pp port max capa'!$A$1:$Q$500,6,0),0)</f>
        <v>0</v>
      </c>
      <c r="BD192" s="24">
        <f>IF(ISNUMBER(VLOOKUP($C192,'pp port max capa'!$A$1:$Q$500,7,0)),VLOOKUP($C192,'pp port max capa'!$A$1:$Q$500,7,0),0)</f>
        <v>0</v>
      </c>
      <c r="BE192" s="24">
        <f>IF(ISNUMBER(VLOOKUP($C192,'pp port max capa'!$A$1:$Q$500,8,0)),VLOOKUP($C192,'pp port max capa'!$A$1:$Q$500,8,0),0)</f>
        <v>0</v>
      </c>
      <c r="BF192" s="24">
        <f>IF(ISNUMBER(VLOOKUP($C192,'pp port max capa'!$A$1:$Q$500,9,0)),VLOOKUP($C192,'pp port max capa'!$A$1:$Q$500,9,0),0)</f>
        <v>0</v>
      </c>
      <c r="BG192" s="24">
        <f>IF(ISNUMBER(VLOOKUP($C192,'pp port max capa'!$A$1:$Q$500,10,0)),VLOOKUP($C192,'pp port max capa'!$A$1:$Q$500,10,0),0)</f>
        <v>0</v>
      </c>
      <c r="BH192" s="24">
        <f>IF(ISNUMBER(VLOOKUP($C192,'pp port max capa'!$A$1:$Q$500,11,0)),VLOOKUP($C192,'pp port max capa'!$A$1:$Q$500,11,0),0)</f>
        <v>0</v>
      </c>
      <c r="BI192" s="24">
        <f>IF(ISNUMBER(VLOOKUP($C192,'pp port max capa'!$A$1:$Q$500,12,0)),VLOOKUP($C192,'pp port max capa'!$A$1:$Q$500,12,0),0)</f>
        <v>0</v>
      </c>
      <c r="BJ192" s="24">
        <f>IF(ISNUMBER(VLOOKUP($C192,'pp port max capa'!$A$1:$Q$500,13,0)),VLOOKUP($C192,'pp port max capa'!$A$1:$Q$500,13,0),0)</f>
        <v>0</v>
      </c>
      <c r="BK192" s="24">
        <f>IF(ISNUMBER(VLOOKUP($C192,'pp port max capa'!$A$1:$Q$500,14,0)),VLOOKUP($C192,'pp port max capa'!$A$1:$Q$500,14,0),0)</f>
        <v>0</v>
      </c>
      <c r="BL192" s="24">
        <f>IF(ISNUMBER(VLOOKUP($C192,'pp port max capa'!$A$1:$Q$500,15,0)),VLOOKUP($C192,'pp port max capa'!$A$1:$Q$500,15,0),0)</f>
        <v>0</v>
      </c>
      <c r="BM192" s="24">
        <f>IF(ISNUMBER(VLOOKUP($C192,'pp port max capa'!$A$1:$Q$500,16,0)),VLOOKUP($C192,'pp port max capa'!$A$1:$Q$500,16,0),0)</f>
        <v>0</v>
      </c>
      <c r="BN192" s="24">
        <f>IF(ISNUMBER(VLOOKUP($C192,'pp port max capa'!$A$1:$Q$500,17,0)),VLOOKUP($C192,'pp port max capa'!$A$1:$Q$500,17,0),0)</f>
        <v>0</v>
      </c>
      <c r="BO192" s="22">
        <f>IF(ISNUMBER(VLOOKUP($C192,'stpl port max capa'!$A$1:$Q$500,2,0)),VLOOKUP($C192,'stpl port max capa'!$A$1:$Q$500,2,0),0)</f>
        <v>0</v>
      </c>
      <c r="BP192" s="22">
        <f>IF(ISNUMBER(VLOOKUP($C192,'stpl port max capa'!$A$1:$Q$500,3,0)),VLOOKUP($C192,'stpl port max capa'!$A$1:$Q$500,3,0),0)</f>
        <v>0</v>
      </c>
      <c r="BQ192" s="22">
        <f>IF(ISNUMBER(VLOOKUP($C192,'stpl port max capa'!$A$1:$Q$500,4,0)),VLOOKUP($C192,'stpl port max capa'!$A$1:$Q$500,4,0),0)</f>
        <v>0</v>
      </c>
      <c r="BR192" s="22">
        <f>IF(ISNUMBER(VLOOKUP($C192,'stpl port max capa'!$A$1:$Q$500,5,0)),VLOOKUP($C192,'stpl port max capa'!$A$1:$Q$500,5,0),0)</f>
        <v>0</v>
      </c>
      <c r="BS192" s="22">
        <f>IF(ISNUMBER(VLOOKUP($C192,'stpl port max capa'!$A$1:$Q$500,6,0)),VLOOKUP($C192,'stpl port max capa'!$A$1:$Q$500,6,0),0)</f>
        <v>0</v>
      </c>
      <c r="BT192" s="22">
        <f>IF(ISNUMBER(VLOOKUP($C192,'stpl port max capa'!$A$1:$Q$500,7,0)),VLOOKUP($C192,'stpl port max capa'!$A$1:$Q$500,7,0),0)</f>
        <v>0</v>
      </c>
      <c r="BU192" s="22">
        <f>IF(ISNUMBER(VLOOKUP($C192,'stpl port max capa'!$A$1:$Q$500,8,0)),VLOOKUP($C192,'stpl port max capa'!$A$1:$Q$500,8,0),0)</f>
        <v>0</v>
      </c>
      <c r="BV192" s="22">
        <f>IF(ISNUMBER(VLOOKUP($C192,'stpl port max capa'!$A$1:$Q$500,9,0)),VLOOKUP($C192,'stpl port max capa'!$A$1:$Q$500,9,0),0)</f>
        <v>0</v>
      </c>
      <c r="BW192" s="22">
        <f>IF(ISNUMBER(VLOOKUP($C192,'stpl port max capa'!$A$1:$Q$500,10,0)),VLOOKUP($C192,'stpl port max capa'!$A$1:$Q$500,10,0),0)</f>
        <v>0</v>
      </c>
      <c r="BX192" s="22">
        <f>IF(ISNUMBER(VLOOKUP($C192,'stpl port max capa'!$A$1:$Q$500,11,0)),VLOOKUP($C192,'stpl port max capa'!$A$1:$Q$500,11,0),0)</f>
        <v>0</v>
      </c>
      <c r="BY192" s="22">
        <f>IF(ISNUMBER(VLOOKUP($C192,'stpl port max capa'!$A$1:$Q$500,12,0)),VLOOKUP($C192,'stpl port max capa'!$A$1:$Q$500,12,0),0)</f>
        <v>0</v>
      </c>
      <c r="BZ192" s="22">
        <f>IF(ISNUMBER(VLOOKUP($C192,'stpl port max capa'!$A$1:$Q$500,13,0)),VLOOKUP($C192,'stpl port max capa'!$A$1:$Q$500,13,0),0)</f>
        <v>0</v>
      </c>
      <c r="CA192" s="22">
        <f>IF(ISNUMBER(VLOOKUP($C192,'stpl port max capa'!$A$1:$Q$500,14,0)),VLOOKUP($C192,'stpl port max capa'!$A$1:$Q$500,14,0),0)</f>
        <v>0</v>
      </c>
      <c r="CB192" s="22">
        <f>IF(ISNUMBER(VLOOKUP($C192,'stpl port max capa'!$A$1:$Q$500,15,0)),VLOOKUP($C192,'stpl port max capa'!$A$1:$Q$500,15,0),0)</f>
        <v>0</v>
      </c>
      <c r="CC192" s="22">
        <f>IF(ISNUMBER(VLOOKUP($C192,'stpl port max capa'!$A$1:$Q$500,16,0)),VLOOKUP($C192,'stpl port max capa'!$A$1:$Q$500,16,0),0)</f>
        <v>0</v>
      </c>
      <c r="CD192" s="22">
        <f>IF(ISNUMBER(VLOOKUP($C192,'stpl port max capa'!$A$1:$Q$500,17,0)),VLOOKUP($C192,'stpl port max capa'!$A$1:$Q$500,17,0),0)</f>
        <v>0</v>
      </c>
    </row>
    <row r="193" spans="1:82" customFormat="1">
      <c r="A193">
        <v>194</v>
      </c>
      <c r="B193" t="s">
        <v>575</v>
      </c>
      <c r="C193" t="s">
        <v>576</v>
      </c>
      <c r="D193" s="15"/>
      <c r="E193" s="15">
        <f t="shared" si="38"/>
        <v>0</v>
      </c>
      <c r="F193" s="16" t="s">
        <v>2987</v>
      </c>
      <c r="G193" t="s">
        <v>972</v>
      </c>
      <c r="H193" t="s">
        <v>1008</v>
      </c>
      <c r="I193" t="e">
        <v>#N/A</v>
      </c>
      <c r="J193" t="s">
        <v>577</v>
      </c>
      <c r="K193" s="1">
        <v>38.931453597387197</v>
      </c>
      <c r="L193" s="1">
        <v>117.803337705595</v>
      </c>
      <c r="M193" s="1" t="str">
        <f>VLOOKUP($F193,'[1]capi for highway network'!$D$1:$L$36,3,0)</f>
        <v>capi Tianjin</v>
      </c>
      <c r="N193" s="1">
        <f>VLOOKUP($F193,'[1]capi for highway network'!$D$1:$L$36,7,0)</f>
        <v>39.343357400000002</v>
      </c>
      <c r="O193" s="1">
        <f>VLOOKUP($F193,'[1]capi for highway network'!$D$1:$L$36,8,0)</f>
        <v>117.3616476</v>
      </c>
      <c r="P193" s="13">
        <f t="shared" si="39"/>
        <v>0</v>
      </c>
      <c r="Q193" s="13">
        <f t="shared" si="40"/>
        <v>0</v>
      </c>
      <c r="R193" s="13">
        <f t="shared" si="41"/>
        <v>0</v>
      </c>
      <c r="S193" s="13">
        <f t="shared" si="42"/>
        <v>3.4312000000000002E-2</v>
      </c>
      <c r="T193" s="13">
        <f t="shared" si="43"/>
        <v>3.4312000000000002E-2</v>
      </c>
      <c r="U193" s="13">
        <f t="shared" si="44"/>
        <v>0.29708800000000002</v>
      </c>
      <c r="V193" s="13">
        <f t="shared" si="45"/>
        <v>0.29708800000000002</v>
      </c>
      <c r="W193" s="13">
        <f t="shared" si="46"/>
        <v>0.29708800000000002</v>
      </c>
      <c r="X193" s="13">
        <f t="shared" si="47"/>
        <v>0.29708800000000002</v>
      </c>
      <c r="Y193" s="13">
        <f t="shared" si="48"/>
        <v>0.29708800000000002</v>
      </c>
      <c r="Z193" s="13">
        <f t="shared" si="49"/>
        <v>0.29708800000000002</v>
      </c>
      <c r="AA193" s="13">
        <f t="shared" si="50"/>
        <v>0.29708800000000002</v>
      </c>
      <c r="AB193" s="13">
        <f t="shared" si="51"/>
        <v>0.29708800000000002</v>
      </c>
      <c r="AC193" s="13">
        <f t="shared" si="52"/>
        <v>0.29708800000000002</v>
      </c>
      <c r="AD193" s="13">
        <f t="shared" si="53"/>
        <v>0.29708800000000002</v>
      </c>
      <c r="AE193" s="13">
        <f t="shared" si="54"/>
        <v>0.29708800000000002</v>
      </c>
      <c r="AF193">
        <f t="shared" ref="AF193:AF256" si="55">IF(SUM(P193:AE193)&gt;0,1,0)</f>
        <v>1</v>
      </c>
      <c r="AG193" t="s">
        <v>2911</v>
      </c>
      <c r="AH193" t="s">
        <v>2904</v>
      </c>
      <c r="AI193" s="26">
        <f>IF(ISNUMBER(VLOOKUP($B193,'kpler max capa'!$A$1:$Q$263,2,0)),VLOOKUP($B193,'kpler max capa'!$A$1:$Q$263,2,0),0)</f>
        <v>0</v>
      </c>
      <c r="AJ193" s="26">
        <f>IF(ISNUMBER(VLOOKUP($B193,'kpler max capa'!$A$1:$Q$263,3,0)),VLOOKUP($B193,'kpler max capa'!$A$1:$Q$263,3,0),0)</f>
        <v>0</v>
      </c>
      <c r="AK193" s="26">
        <f>IF(ISNUMBER(VLOOKUP($B193,'kpler max capa'!$A$1:$Q$263,4,0)),VLOOKUP($B193,'kpler max capa'!$A$1:$Q$263,4,0),0)</f>
        <v>0</v>
      </c>
      <c r="AL193" s="26">
        <f>IF(ISNUMBER(VLOOKUP($B193,'kpler max capa'!$A$1:$Q$263,5,0)),VLOOKUP($B193,'kpler max capa'!$A$1:$Q$263,5,0),0)</f>
        <v>3.4312000000000002E-2</v>
      </c>
      <c r="AM193" s="26">
        <f>IF(ISNUMBER(VLOOKUP($B193,'kpler max capa'!$A$1:$Q$263,6,0)),VLOOKUP($B193,'kpler max capa'!$A$1:$Q$263,6,0),0)</f>
        <v>3.4312000000000002E-2</v>
      </c>
      <c r="AN193" s="26">
        <f>IF(ISNUMBER(VLOOKUP($B193,'kpler max capa'!$A$1:$Q$263,7,0)),VLOOKUP($B193,'kpler max capa'!$A$1:$Q$263,7,0),0)</f>
        <v>0.29708800000000002</v>
      </c>
      <c r="AO193" s="26">
        <f>IF(ISNUMBER(VLOOKUP($B193,'kpler max capa'!$A$1:$Q$263,8,0)),VLOOKUP($B193,'kpler max capa'!$A$1:$Q$263,8,0),0)</f>
        <v>0.29708800000000002</v>
      </c>
      <c r="AP193" s="26">
        <f>IF(ISNUMBER(VLOOKUP($B193,'kpler max capa'!$A$1:$Q$263,8,0)),VLOOKUP($B193,'kpler max capa'!$A$1:$Q$263,9,0),0)</f>
        <v>0.29708800000000002</v>
      </c>
      <c r="AQ193" s="26">
        <f>IF(ISNUMBER(VLOOKUP($B193,'kpler max capa'!$A$1:$Q$263,8,0)),VLOOKUP($B193,'kpler max capa'!$A$1:$Q$263,10,0),0)</f>
        <v>0.29708800000000002</v>
      </c>
      <c r="AR193" s="26">
        <f>IF(ISNUMBER(VLOOKUP($B193,'kpler max capa'!$A$1:$Q$263,8,0)),VLOOKUP($B193,'kpler max capa'!$A$1:$Q$263,11,0),0)</f>
        <v>0.29708800000000002</v>
      </c>
      <c r="AS193" s="26">
        <f>IF(ISNUMBER(VLOOKUP($B193,'kpler max capa'!$A$1:$Q$263,9,0)),VLOOKUP($B193,'kpler max capa'!$A$1:$Q$263,12,0),0)</f>
        <v>0.29708800000000002</v>
      </c>
      <c r="AT193" s="26">
        <f>IF(ISNUMBER(VLOOKUP($B193,'kpler max capa'!$A$1:$Q$263,9,0)),VLOOKUP($B193,'kpler max capa'!$A$1:$Q$263,13,0),0)</f>
        <v>0.29708800000000002</v>
      </c>
      <c r="AU193" s="26">
        <f>IF(ISNUMBER(VLOOKUP($B193,'kpler max capa'!$A$1:$Q$263,9,0)),VLOOKUP($B193,'kpler max capa'!$A$1:$Q$263,14,0),0)</f>
        <v>0.29708800000000002</v>
      </c>
      <c r="AV193" s="26">
        <f>IF(ISNUMBER(VLOOKUP($B193,'kpler max capa'!$A$1:$Q$263,9,0)),VLOOKUP($B193,'kpler max capa'!$A$1:$Q$263,15,0),0)</f>
        <v>0.29708800000000002</v>
      </c>
      <c r="AW193" s="26">
        <f>IF(ISNUMBER(VLOOKUP($B193,'kpler max capa'!$A$1:$Q$263,9,0)),VLOOKUP($B193,'kpler max capa'!$A$1:$Q$263,16,0),0)</f>
        <v>0.29708800000000002</v>
      </c>
      <c r="AX193" s="26">
        <f>IF(ISNUMBER(VLOOKUP($B193,'kpler max capa'!$A$1:$Q$263,10,0)),VLOOKUP($B193,'kpler max capa'!$A$1:$Q$263,17,0),0)</f>
        <v>0.29708800000000002</v>
      </c>
      <c r="AY193" s="24">
        <f>IF(ISNUMBER(VLOOKUP($C193,'pp port max capa'!$A$1:$Q$500,2,0)),VLOOKUP($C193,'pp port max capa'!$A$1:$Q$500,2,0),0)</f>
        <v>0</v>
      </c>
      <c r="AZ193" s="24">
        <f>IF(ISNUMBER(VLOOKUP($C193,'pp port max capa'!$A$1:$Q$500,3,0)),VLOOKUP($C193,'pp port max capa'!$A$1:$Q$500,3,0),0)</f>
        <v>0</v>
      </c>
      <c r="BA193" s="24">
        <f>IF(ISNUMBER(VLOOKUP($C193,'pp port max capa'!$A$1:$Q$500,4,0)),VLOOKUP($C193,'pp port max capa'!$A$1:$Q$500,4,0),0)</f>
        <v>0</v>
      </c>
      <c r="BB193" s="24">
        <f>IF(ISNUMBER(VLOOKUP($C193,'pp port max capa'!$A$1:$Q$500,5,0)),VLOOKUP($C193,'pp port max capa'!$A$1:$Q$500,5,0),0)</f>
        <v>0</v>
      </c>
      <c r="BC193" s="24">
        <f>IF(ISNUMBER(VLOOKUP($C193,'pp port max capa'!$A$1:$Q$500,6,0)),VLOOKUP($C193,'pp port max capa'!$A$1:$Q$500,6,0),0)</f>
        <v>0</v>
      </c>
      <c r="BD193" s="24">
        <f>IF(ISNUMBER(VLOOKUP($C193,'pp port max capa'!$A$1:$Q$500,7,0)),VLOOKUP($C193,'pp port max capa'!$A$1:$Q$500,7,0),0)</f>
        <v>0</v>
      </c>
      <c r="BE193" s="24">
        <f>IF(ISNUMBER(VLOOKUP($C193,'pp port max capa'!$A$1:$Q$500,8,0)),VLOOKUP($C193,'pp port max capa'!$A$1:$Q$500,8,0),0)</f>
        <v>0</v>
      </c>
      <c r="BF193" s="24">
        <f>IF(ISNUMBER(VLOOKUP($C193,'pp port max capa'!$A$1:$Q$500,9,0)),VLOOKUP($C193,'pp port max capa'!$A$1:$Q$500,9,0),0)</f>
        <v>0</v>
      </c>
      <c r="BG193" s="24">
        <f>IF(ISNUMBER(VLOOKUP($C193,'pp port max capa'!$A$1:$Q$500,10,0)),VLOOKUP($C193,'pp port max capa'!$A$1:$Q$500,10,0),0)</f>
        <v>0</v>
      </c>
      <c r="BH193" s="24">
        <f>IF(ISNUMBER(VLOOKUP($C193,'pp port max capa'!$A$1:$Q$500,11,0)),VLOOKUP($C193,'pp port max capa'!$A$1:$Q$500,11,0),0)</f>
        <v>0</v>
      </c>
      <c r="BI193" s="24">
        <f>IF(ISNUMBER(VLOOKUP($C193,'pp port max capa'!$A$1:$Q$500,12,0)),VLOOKUP($C193,'pp port max capa'!$A$1:$Q$500,12,0),0)</f>
        <v>0</v>
      </c>
      <c r="BJ193" s="24">
        <f>IF(ISNUMBER(VLOOKUP($C193,'pp port max capa'!$A$1:$Q$500,13,0)),VLOOKUP($C193,'pp port max capa'!$A$1:$Q$500,13,0),0)</f>
        <v>0</v>
      </c>
      <c r="BK193" s="24">
        <f>IF(ISNUMBER(VLOOKUP($C193,'pp port max capa'!$A$1:$Q$500,14,0)),VLOOKUP($C193,'pp port max capa'!$A$1:$Q$500,14,0),0)</f>
        <v>0</v>
      </c>
      <c r="BL193" s="24">
        <f>IF(ISNUMBER(VLOOKUP($C193,'pp port max capa'!$A$1:$Q$500,15,0)),VLOOKUP($C193,'pp port max capa'!$A$1:$Q$500,15,0),0)</f>
        <v>0</v>
      </c>
      <c r="BM193" s="24">
        <f>IF(ISNUMBER(VLOOKUP($C193,'pp port max capa'!$A$1:$Q$500,16,0)),VLOOKUP($C193,'pp port max capa'!$A$1:$Q$500,16,0),0)</f>
        <v>0</v>
      </c>
      <c r="BN193" s="24">
        <f>IF(ISNUMBER(VLOOKUP($C193,'pp port max capa'!$A$1:$Q$500,17,0)),VLOOKUP($C193,'pp port max capa'!$A$1:$Q$500,17,0),0)</f>
        <v>0</v>
      </c>
      <c r="BO193" s="22">
        <f>IF(ISNUMBER(VLOOKUP($C193,'stpl port max capa'!$A$1:$Q$500,2,0)),VLOOKUP($C193,'stpl port max capa'!$A$1:$Q$500,2,0),0)</f>
        <v>0</v>
      </c>
      <c r="BP193" s="22">
        <f>IF(ISNUMBER(VLOOKUP($C193,'stpl port max capa'!$A$1:$Q$500,3,0)),VLOOKUP($C193,'stpl port max capa'!$A$1:$Q$500,3,0),0)</f>
        <v>0</v>
      </c>
      <c r="BQ193" s="22">
        <f>IF(ISNUMBER(VLOOKUP($C193,'stpl port max capa'!$A$1:$Q$500,4,0)),VLOOKUP($C193,'stpl port max capa'!$A$1:$Q$500,4,0),0)</f>
        <v>0</v>
      </c>
      <c r="BR193" s="22">
        <f>IF(ISNUMBER(VLOOKUP($C193,'stpl port max capa'!$A$1:$Q$500,5,0)),VLOOKUP($C193,'stpl port max capa'!$A$1:$Q$500,5,0),0)</f>
        <v>0</v>
      </c>
      <c r="BS193" s="22">
        <f>IF(ISNUMBER(VLOOKUP($C193,'stpl port max capa'!$A$1:$Q$500,6,0)),VLOOKUP($C193,'stpl port max capa'!$A$1:$Q$500,6,0),0)</f>
        <v>0</v>
      </c>
      <c r="BT193" s="22">
        <f>IF(ISNUMBER(VLOOKUP($C193,'stpl port max capa'!$A$1:$Q$500,7,0)),VLOOKUP($C193,'stpl port max capa'!$A$1:$Q$500,7,0),0)</f>
        <v>0</v>
      </c>
      <c r="BU193" s="22">
        <f>IF(ISNUMBER(VLOOKUP($C193,'stpl port max capa'!$A$1:$Q$500,8,0)),VLOOKUP($C193,'stpl port max capa'!$A$1:$Q$500,8,0),0)</f>
        <v>0</v>
      </c>
      <c r="BV193" s="22">
        <f>IF(ISNUMBER(VLOOKUP($C193,'stpl port max capa'!$A$1:$Q$500,9,0)),VLOOKUP($C193,'stpl port max capa'!$A$1:$Q$500,9,0),0)</f>
        <v>0</v>
      </c>
      <c r="BW193" s="22">
        <f>IF(ISNUMBER(VLOOKUP($C193,'stpl port max capa'!$A$1:$Q$500,10,0)),VLOOKUP($C193,'stpl port max capa'!$A$1:$Q$500,10,0),0)</f>
        <v>0</v>
      </c>
      <c r="BX193" s="22">
        <f>IF(ISNUMBER(VLOOKUP($C193,'stpl port max capa'!$A$1:$Q$500,11,0)),VLOOKUP($C193,'stpl port max capa'!$A$1:$Q$500,11,0),0)</f>
        <v>0</v>
      </c>
      <c r="BY193" s="22">
        <f>IF(ISNUMBER(VLOOKUP($C193,'stpl port max capa'!$A$1:$Q$500,12,0)),VLOOKUP($C193,'stpl port max capa'!$A$1:$Q$500,12,0),0)</f>
        <v>0</v>
      </c>
      <c r="BZ193" s="22">
        <f>IF(ISNUMBER(VLOOKUP($C193,'stpl port max capa'!$A$1:$Q$500,13,0)),VLOOKUP($C193,'stpl port max capa'!$A$1:$Q$500,13,0),0)</f>
        <v>0</v>
      </c>
      <c r="CA193" s="22">
        <f>IF(ISNUMBER(VLOOKUP($C193,'stpl port max capa'!$A$1:$Q$500,14,0)),VLOOKUP($C193,'stpl port max capa'!$A$1:$Q$500,14,0),0)</f>
        <v>0</v>
      </c>
      <c r="CB193" s="22">
        <f>IF(ISNUMBER(VLOOKUP($C193,'stpl port max capa'!$A$1:$Q$500,15,0)),VLOOKUP($C193,'stpl port max capa'!$A$1:$Q$500,15,0),0)</f>
        <v>0</v>
      </c>
      <c r="CC193" s="22">
        <f>IF(ISNUMBER(VLOOKUP($C193,'stpl port max capa'!$A$1:$Q$500,16,0)),VLOOKUP($C193,'stpl port max capa'!$A$1:$Q$500,16,0),0)</f>
        <v>0</v>
      </c>
      <c r="CD193" s="22">
        <f>IF(ISNUMBER(VLOOKUP($C193,'stpl port max capa'!$A$1:$Q$500,17,0)),VLOOKUP($C193,'stpl port max capa'!$A$1:$Q$500,17,0),0)</f>
        <v>0</v>
      </c>
    </row>
    <row r="194" spans="1:82" customFormat="1">
      <c r="A194">
        <v>195</v>
      </c>
      <c r="B194" t="s">
        <v>578</v>
      </c>
      <c r="C194" t="s">
        <v>579</v>
      </c>
      <c r="D194" s="15"/>
      <c r="E194" s="15">
        <f t="shared" si="38"/>
        <v>0</v>
      </c>
      <c r="F194" s="16" t="s">
        <v>2987</v>
      </c>
      <c r="G194" t="s">
        <v>972</v>
      </c>
      <c r="H194" t="s">
        <v>1008</v>
      </c>
      <c r="I194" t="e">
        <v>#N/A</v>
      </c>
      <c r="J194" t="s">
        <v>580</v>
      </c>
      <c r="K194" s="1">
        <v>38.969601132776198</v>
      </c>
      <c r="L194" s="1">
        <v>117.76998143260199</v>
      </c>
      <c r="M194" s="1" t="str">
        <f>VLOOKUP($F194,'[1]capi for highway network'!$D$1:$L$36,3,0)</f>
        <v>capi Tianjin</v>
      </c>
      <c r="N194" s="1">
        <f>VLOOKUP($F194,'[1]capi for highway network'!$D$1:$L$36,7,0)</f>
        <v>39.343357400000002</v>
      </c>
      <c r="O194" s="1">
        <f>VLOOKUP($F194,'[1]capi for highway network'!$D$1:$L$36,8,0)</f>
        <v>117.3616476</v>
      </c>
      <c r="P194" s="13">
        <f t="shared" si="39"/>
        <v>2.7806639999999998</v>
      </c>
      <c r="Q194" s="13">
        <f t="shared" si="40"/>
        <v>2.7806639999999998</v>
      </c>
      <c r="R194" s="13">
        <f t="shared" si="41"/>
        <v>2.7806639999999998</v>
      </c>
      <c r="S194" s="13">
        <f t="shared" si="42"/>
        <v>2.7806639999999998</v>
      </c>
      <c r="T194" s="13">
        <f t="shared" si="43"/>
        <v>2.7806639999999998</v>
      </c>
      <c r="U194" s="13">
        <f t="shared" si="44"/>
        <v>2.7806639999999998</v>
      </c>
      <c r="V194" s="13">
        <f t="shared" si="45"/>
        <v>2.7806639999999998</v>
      </c>
      <c r="W194" s="13">
        <f t="shared" si="46"/>
        <v>2.7806639999999998</v>
      </c>
      <c r="X194" s="13">
        <f t="shared" si="47"/>
        <v>2.7806639999999998</v>
      </c>
      <c r="Y194" s="13">
        <f t="shared" si="48"/>
        <v>2.7806639999999998</v>
      </c>
      <c r="Z194" s="13">
        <f t="shared" si="49"/>
        <v>2.7806639999999998</v>
      </c>
      <c r="AA194" s="13">
        <f t="shared" si="50"/>
        <v>2.7806639999999998</v>
      </c>
      <c r="AB194" s="13">
        <f t="shared" si="51"/>
        <v>2.7806639999999998</v>
      </c>
      <c r="AC194" s="13">
        <f t="shared" si="52"/>
        <v>2.7806639999999998</v>
      </c>
      <c r="AD194" s="13">
        <f t="shared" si="53"/>
        <v>2.7806639999999998</v>
      </c>
      <c r="AE194" s="13">
        <f t="shared" si="54"/>
        <v>2.7806639999999998</v>
      </c>
      <c r="AF194">
        <f t="shared" si="55"/>
        <v>1</v>
      </c>
      <c r="AG194" t="s">
        <v>2911</v>
      </c>
      <c r="AH194" t="s">
        <v>2904</v>
      </c>
      <c r="AI194" s="26">
        <f>IF(ISNUMBER(VLOOKUP($B194,'kpler max capa'!$A$1:$Q$263,2,0)),VLOOKUP($B194,'kpler max capa'!$A$1:$Q$263,2,0),0)</f>
        <v>2.7806639999999998</v>
      </c>
      <c r="AJ194" s="26">
        <f>IF(ISNUMBER(VLOOKUP($B194,'kpler max capa'!$A$1:$Q$263,3,0)),VLOOKUP($B194,'kpler max capa'!$A$1:$Q$263,3,0),0)</f>
        <v>2.7806639999999998</v>
      </c>
      <c r="AK194" s="26">
        <f>IF(ISNUMBER(VLOOKUP($B194,'kpler max capa'!$A$1:$Q$263,4,0)),VLOOKUP($B194,'kpler max capa'!$A$1:$Q$263,4,0),0)</f>
        <v>2.7806639999999998</v>
      </c>
      <c r="AL194" s="26">
        <f>IF(ISNUMBER(VLOOKUP($B194,'kpler max capa'!$A$1:$Q$263,5,0)),VLOOKUP($B194,'kpler max capa'!$A$1:$Q$263,5,0),0)</f>
        <v>2.7806639999999998</v>
      </c>
      <c r="AM194" s="26">
        <f>IF(ISNUMBER(VLOOKUP($B194,'kpler max capa'!$A$1:$Q$263,6,0)),VLOOKUP($B194,'kpler max capa'!$A$1:$Q$263,6,0),0)</f>
        <v>2.7806639999999998</v>
      </c>
      <c r="AN194" s="26">
        <f>IF(ISNUMBER(VLOOKUP($B194,'kpler max capa'!$A$1:$Q$263,7,0)),VLOOKUP($B194,'kpler max capa'!$A$1:$Q$263,7,0),0)</f>
        <v>2.7806639999999998</v>
      </c>
      <c r="AO194" s="26">
        <f>IF(ISNUMBER(VLOOKUP($B194,'kpler max capa'!$A$1:$Q$263,8,0)),VLOOKUP($B194,'kpler max capa'!$A$1:$Q$263,8,0),0)</f>
        <v>2.7806639999999998</v>
      </c>
      <c r="AP194" s="26">
        <f>IF(ISNUMBER(VLOOKUP($B194,'kpler max capa'!$A$1:$Q$263,8,0)),VLOOKUP($B194,'kpler max capa'!$A$1:$Q$263,9,0),0)</f>
        <v>2.7806639999999998</v>
      </c>
      <c r="AQ194" s="26">
        <f>IF(ISNUMBER(VLOOKUP($B194,'kpler max capa'!$A$1:$Q$263,8,0)),VLOOKUP($B194,'kpler max capa'!$A$1:$Q$263,10,0),0)</f>
        <v>2.7806639999999998</v>
      </c>
      <c r="AR194" s="26">
        <f>IF(ISNUMBER(VLOOKUP($B194,'kpler max capa'!$A$1:$Q$263,8,0)),VLOOKUP($B194,'kpler max capa'!$A$1:$Q$263,11,0),0)</f>
        <v>2.7806639999999998</v>
      </c>
      <c r="AS194" s="26">
        <f>IF(ISNUMBER(VLOOKUP($B194,'kpler max capa'!$A$1:$Q$263,9,0)),VLOOKUP($B194,'kpler max capa'!$A$1:$Q$263,12,0),0)</f>
        <v>2.7806639999999998</v>
      </c>
      <c r="AT194" s="26">
        <f>IF(ISNUMBER(VLOOKUP($B194,'kpler max capa'!$A$1:$Q$263,9,0)),VLOOKUP($B194,'kpler max capa'!$A$1:$Q$263,13,0),0)</f>
        <v>2.7806639999999998</v>
      </c>
      <c r="AU194" s="26">
        <f>IF(ISNUMBER(VLOOKUP($B194,'kpler max capa'!$A$1:$Q$263,9,0)),VLOOKUP($B194,'kpler max capa'!$A$1:$Q$263,14,0),0)</f>
        <v>2.7806639999999998</v>
      </c>
      <c r="AV194" s="26">
        <f>IF(ISNUMBER(VLOOKUP($B194,'kpler max capa'!$A$1:$Q$263,9,0)),VLOOKUP($B194,'kpler max capa'!$A$1:$Q$263,15,0),0)</f>
        <v>2.7806639999999998</v>
      </c>
      <c r="AW194" s="26">
        <f>IF(ISNUMBER(VLOOKUP($B194,'kpler max capa'!$A$1:$Q$263,9,0)),VLOOKUP($B194,'kpler max capa'!$A$1:$Q$263,16,0),0)</f>
        <v>2.7806639999999998</v>
      </c>
      <c r="AX194" s="26">
        <f>IF(ISNUMBER(VLOOKUP($B194,'kpler max capa'!$A$1:$Q$263,10,0)),VLOOKUP($B194,'kpler max capa'!$A$1:$Q$263,17,0),0)</f>
        <v>2.7806639999999998</v>
      </c>
      <c r="AY194" s="24">
        <f>IF(ISNUMBER(VLOOKUP($C194,'pp port max capa'!$A$1:$Q$500,2,0)),VLOOKUP($C194,'pp port max capa'!$A$1:$Q$500,2,0),0)</f>
        <v>0</v>
      </c>
      <c r="AZ194" s="24">
        <f>IF(ISNUMBER(VLOOKUP($C194,'pp port max capa'!$A$1:$Q$500,3,0)),VLOOKUP($C194,'pp port max capa'!$A$1:$Q$500,3,0),0)</f>
        <v>0</v>
      </c>
      <c r="BA194" s="24">
        <f>IF(ISNUMBER(VLOOKUP($C194,'pp port max capa'!$A$1:$Q$500,4,0)),VLOOKUP($C194,'pp port max capa'!$A$1:$Q$500,4,0),0)</f>
        <v>0</v>
      </c>
      <c r="BB194" s="24">
        <f>IF(ISNUMBER(VLOOKUP($C194,'pp port max capa'!$A$1:$Q$500,5,0)),VLOOKUP($C194,'pp port max capa'!$A$1:$Q$500,5,0),0)</f>
        <v>0</v>
      </c>
      <c r="BC194" s="24">
        <f>IF(ISNUMBER(VLOOKUP($C194,'pp port max capa'!$A$1:$Q$500,6,0)),VLOOKUP($C194,'pp port max capa'!$A$1:$Q$500,6,0),0)</f>
        <v>0</v>
      </c>
      <c r="BD194" s="24">
        <f>IF(ISNUMBER(VLOOKUP($C194,'pp port max capa'!$A$1:$Q$500,7,0)),VLOOKUP($C194,'pp port max capa'!$A$1:$Q$500,7,0),0)</f>
        <v>0</v>
      </c>
      <c r="BE194" s="24">
        <f>IF(ISNUMBER(VLOOKUP($C194,'pp port max capa'!$A$1:$Q$500,8,0)),VLOOKUP($C194,'pp port max capa'!$A$1:$Q$500,8,0),0)</f>
        <v>0</v>
      </c>
      <c r="BF194" s="24">
        <f>IF(ISNUMBER(VLOOKUP($C194,'pp port max capa'!$A$1:$Q$500,9,0)),VLOOKUP($C194,'pp port max capa'!$A$1:$Q$500,9,0),0)</f>
        <v>0</v>
      </c>
      <c r="BG194" s="24">
        <f>IF(ISNUMBER(VLOOKUP($C194,'pp port max capa'!$A$1:$Q$500,10,0)),VLOOKUP($C194,'pp port max capa'!$A$1:$Q$500,10,0),0)</f>
        <v>0</v>
      </c>
      <c r="BH194" s="24">
        <f>IF(ISNUMBER(VLOOKUP($C194,'pp port max capa'!$A$1:$Q$500,11,0)),VLOOKUP($C194,'pp port max capa'!$A$1:$Q$500,11,0),0)</f>
        <v>0</v>
      </c>
      <c r="BI194" s="24">
        <f>IF(ISNUMBER(VLOOKUP($C194,'pp port max capa'!$A$1:$Q$500,12,0)),VLOOKUP($C194,'pp port max capa'!$A$1:$Q$500,12,0),0)</f>
        <v>0</v>
      </c>
      <c r="BJ194" s="24">
        <f>IF(ISNUMBER(VLOOKUP($C194,'pp port max capa'!$A$1:$Q$500,13,0)),VLOOKUP($C194,'pp port max capa'!$A$1:$Q$500,13,0),0)</f>
        <v>0</v>
      </c>
      <c r="BK194" s="24">
        <f>IF(ISNUMBER(VLOOKUP($C194,'pp port max capa'!$A$1:$Q$500,14,0)),VLOOKUP($C194,'pp port max capa'!$A$1:$Q$500,14,0),0)</f>
        <v>0</v>
      </c>
      <c r="BL194" s="24">
        <f>IF(ISNUMBER(VLOOKUP($C194,'pp port max capa'!$A$1:$Q$500,15,0)),VLOOKUP($C194,'pp port max capa'!$A$1:$Q$500,15,0),0)</f>
        <v>0</v>
      </c>
      <c r="BM194" s="24">
        <f>IF(ISNUMBER(VLOOKUP($C194,'pp port max capa'!$A$1:$Q$500,16,0)),VLOOKUP($C194,'pp port max capa'!$A$1:$Q$500,16,0),0)</f>
        <v>0</v>
      </c>
      <c r="BN194" s="24">
        <f>IF(ISNUMBER(VLOOKUP($C194,'pp port max capa'!$A$1:$Q$500,17,0)),VLOOKUP($C194,'pp port max capa'!$A$1:$Q$500,17,0),0)</f>
        <v>0</v>
      </c>
      <c r="BO194" s="22">
        <f>IF(ISNUMBER(VLOOKUP($C194,'stpl port max capa'!$A$1:$Q$500,2,0)),VLOOKUP($C194,'stpl port max capa'!$A$1:$Q$500,2,0),0)</f>
        <v>0</v>
      </c>
      <c r="BP194" s="22">
        <f>IF(ISNUMBER(VLOOKUP($C194,'stpl port max capa'!$A$1:$Q$500,3,0)),VLOOKUP($C194,'stpl port max capa'!$A$1:$Q$500,3,0),0)</f>
        <v>0</v>
      </c>
      <c r="BQ194" s="22">
        <f>IF(ISNUMBER(VLOOKUP($C194,'stpl port max capa'!$A$1:$Q$500,4,0)),VLOOKUP($C194,'stpl port max capa'!$A$1:$Q$500,4,0),0)</f>
        <v>0</v>
      </c>
      <c r="BR194" s="22">
        <f>IF(ISNUMBER(VLOOKUP($C194,'stpl port max capa'!$A$1:$Q$500,5,0)),VLOOKUP($C194,'stpl port max capa'!$A$1:$Q$500,5,0),0)</f>
        <v>0</v>
      </c>
      <c r="BS194" s="22">
        <f>IF(ISNUMBER(VLOOKUP($C194,'stpl port max capa'!$A$1:$Q$500,6,0)),VLOOKUP($C194,'stpl port max capa'!$A$1:$Q$500,6,0),0)</f>
        <v>0</v>
      </c>
      <c r="BT194" s="22">
        <f>IF(ISNUMBER(VLOOKUP($C194,'stpl port max capa'!$A$1:$Q$500,7,0)),VLOOKUP($C194,'stpl port max capa'!$A$1:$Q$500,7,0),0)</f>
        <v>0</v>
      </c>
      <c r="BU194" s="22">
        <f>IF(ISNUMBER(VLOOKUP($C194,'stpl port max capa'!$A$1:$Q$500,8,0)),VLOOKUP($C194,'stpl port max capa'!$A$1:$Q$500,8,0),0)</f>
        <v>0</v>
      </c>
      <c r="BV194" s="22">
        <f>IF(ISNUMBER(VLOOKUP($C194,'stpl port max capa'!$A$1:$Q$500,9,0)),VLOOKUP($C194,'stpl port max capa'!$A$1:$Q$500,9,0),0)</f>
        <v>0</v>
      </c>
      <c r="BW194" s="22">
        <f>IF(ISNUMBER(VLOOKUP($C194,'stpl port max capa'!$A$1:$Q$500,10,0)),VLOOKUP($C194,'stpl port max capa'!$A$1:$Q$500,10,0),0)</f>
        <v>0</v>
      </c>
      <c r="BX194" s="22">
        <f>IF(ISNUMBER(VLOOKUP($C194,'stpl port max capa'!$A$1:$Q$500,11,0)),VLOOKUP($C194,'stpl port max capa'!$A$1:$Q$500,11,0),0)</f>
        <v>0</v>
      </c>
      <c r="BY194" s="22">
        <f>IF(ISNUMBER(VLOOKUP($C194,'stpl port max capa'!$A$1:$Q$500,12,0)),VLOOKUP($C194,'stpl port max capa'!$A$1:$Q$500,12,0),0)</f>
        <v>0</v>
      </c>
      <c r="BZ194" s="22">
        <f>IF(ISNUMBER(VLOOKUP($C194,'stpl port max capa'!$A$1:$Q$500,13,0)),VLOOKUP($C194,'stpl port max capa'!$A$1:$Q$500,13,0),0)</f>
        <v>0</v>
      </c>
      <c r="CA194" s="22">
        <f>IF(ISNUMBER(VLOOKUP($C194,'stpl port max capa'!$A$1:$Q$500,14,0)),VLOOKUP($C194,'stpl port max capa'!$A$1:$Q$500,14,0),0)</f>
        <v>0</v>
      </c>
      <c r="CB194" s="22">
        <f>IF(ISNUMBER(VLOOKUP($C194,'stpl port max capa'!$A$1:$Q$500,15,0)),VLOOKUP($C194,'stpl port max capa'!$A$1:$Q$500,15,0),0)</f>
        <v>0</v>
      </c>
      <c r="CC194" s="22">
        <f>IF(ISNUMBER(VLOOKUP($C194,'stpl port max capa'!$A$1:$Q$500,16,0)),VLOOKUP($C194,'stpl port max capa'!$A$1:$Q$500,16,0),0)</f>
        <v>0</v>
      </c>
      <c r="CD194" s="22">
        <f>IF(ISNUMBER(VLOOKUP($C194,'stpl port max capa'!$A$1:$Q$500,17,0)),VLOOKUP($C194,'stpl port max capa'!$A$1:$Q$500,17,0),0)</f>
        <v>0</v>
      </c>
    </row>
    <row r="195" spans="1:82" customFormat="1">
      <c r="A195">
        <v>196</v>
      </c>
      <c r="B195" t="s">
        <v>581</v>
      </c>
      <c r="C195" t="s">
        <v>582</v>
      </c>
      <c r="D195" s="15"/>
      <c r="E195" s="15">
        <f t="shared" ref="E195:E258" si="56">COUNTIF($D$1:$D$5000,D195)</f>
        <v>0</v>
      </c>
      <c r="F195" s="16" t="s">
        <v>2987</v>
      </c>
      <c r="G195" t="s">
        <v>972</v>
      </c>
      <c r="H195" t="s">
        <v>1008</v>
      </c>
      <c r="I195" t="e">
        <v>#N/A</v>
      </c>
      <c r="J195" t="s">
        <v>583</v>
      </c>
      <c r="K195" s="1">
        <v>38.967267145880498</v>
      </c>
      <c r="L195" s="1">
        <v>117.77982112833099</v>
      </c>
      <c r="M195" s="1" t="str">
        <f>VLOOKUP($F195,'[1]capi for highway network'!$D$1:$L$36,3,0)</f>
        <v>capi Tianjin</v>
      </c>
      <c r="N195" s="1">
        <f>VLOOKUP($F195,'[1]capi for highway network'!$D$1:$L$36,7,0)</f>
        <v>39.343357400000002</v>
      </c>
      <c r="O195" s="1">
        <f>VLOOKUP($F195,'[1]capi for highway network'!$D$1:$L$36,8,0)</f>
        <v>117.3616476</v>
      </c>
      <c r="P195" s="13">
        <f t="shared" ref="P195:P258" si="57">IF(AI195&gt;(AY195+BO195),AI195,(AY195+BO195))</f>
        <v>20.981372</v>
      </c>
      <c r="Q195" s="13">
        <f t="shared" ref="Q195:Q258" si="58">IF(AJ195&gt;(AZ195+BP195),AJ195,(AZ195+BP195))</f>
        <v>20.981372</v>
      </c>
      <c r="R195" s="13">
        <f t="shared" ref="R195:R258" si="59">IF(AK195&gt;(BA195+BQ195),AK195,(BA195+BQ195))</f>
        <v>20.981372</v>
      </c>
      <c r="S195" s="13">
        <f t="shared" ref="S195:S258" si="60">IF(AL195&gt;(BB195+BR195),AL195,(BB195+BR195))</f>
        <v>20.981372</v>
      </c>
      <c r="T195" s="13">
        <f t="shared" ref="T195:T258" si="61">IF(AM195&gt;(BC195+BS195),AM195,(BC195+BS195))</f>
        <v>20.981372</v>
      </c>
      <c r="U195" s="13">
        <f t="shared" ref="U195:U258" si="62">IF(AN195&gt;(BD195+BT195),AN195,(BD195+BT195))</f>
        <v>20.981372</v>
      </c>
      <c r="V195" s="13">
        <f t="shared" ref="V195:V258" si="63">IF(AO195&gt;(BE195+BU195),AO195,(BE195+BU195))</f>
        <v>20.981372</v>
      </c>
      <c r="W195" s="13">
        <f t="shared" ref="W195:W258" si="64">IF(AP195&gt;(BF195+BV195),AP195,(BF195+BV195))</f>
        <v>20.981372</v>
      </c>
      <c r="X195" s="13">
        <f t="shared" ref="X195:X258" si="65">IF(AQ195&gt;(BG195+BW195),AQ195,(BG195+BW195))</f>
        <v>20.981372</v>
      </c>
      <c r="Y195" s="13">
        <f t="shared" ref="Y195:Y258" si="66">IF(AR195&gt;(BH195+BX195),AR195,(BH195+BX195))</f>
        <v>20.981372</v>
      </c>
      <c r="Z195" s="13">
        <f t="shared" ref="Z195:Z258" si="67">IF(AS195&gt;(BI195+BY195),AS195,(BI195+BY195))</f>
        <v>20.981372</v>
      </c>
      <c r="AA195" s="13">
        <f t="shared" ref="AA195:AA258" si="68">IF(AT195&gt;(BJ195+BZ195),AT195,(BJ195+BZ195))</f>
        <v>20.981372</v>
      </c>
      <c r="AB195" s="13">
        <f t="shared" ref="AB195:AB258" si="69">IF(AU195&gt;(BK195+CA195),AU195,(BK195+CA195))</f>
        <v>20.981372</v>
      </c>
      <c r="AC195" s="13">
        <f t="shared" ref="AC195:AC258" si="70">IF(AV195&gt;(BL195+CB195),AV195,(BL195+CB195))</f>
        <v>20.981372</v>
      </c>
      <c r="AD195" s="13">
        <f t="shared" ref="AD195:AD258" si="71">IF(AW195&gt;(BM195+CC195),AW195,(BM195+CC195))</f>
        <v>20.981372</v>
      </c>
      <c r="AE195" s="13">
        <f t="shared" ref="AE195:AE258" si="72">IF(AX195&gt;(BN195+CD195),AX195,(BN195+CD195))</f>
        <v>20.981372</v>
      </c>
      <c r="AF195">
        <f t="shared" si="55"/>
        <v>1</v>
      </c>
      <c r="AG195" t="s">
        <v>2911</v>
      </c>
      <c r="AH195" t="s">
        <v>2904</v>
      </c>
      <c r="AI195" s="26">
        <f>IF(ISNUMBER(VLOOKUP($B195,'kpler max capa'!$A$1:$Q$263,2,0)),VLOOKUP($B195,'kpler max capa'!$A$1:$Q$263,2,0),0)</f>
        <v>20.981372</v>
      </c>
      <c r="AJ195" s="26">
        <f>IF(ISNUMBER(VLOOKUP($B195,'kpler max capa'!$A$1:$Q$263,3,0)),VLOOKUP($B195,'kpler max capa'!$A$1:$Q$263,3,0),0)</f>
        <v>20.981372</v>
      </c>
      <c r="AK195" s="26">
        <f>IF(ISNUMBER(VLOOKUP($B195,'kpler max capa'!$A$1:$Q$263,4,0)),VLOOKUP($B195,'kpler max capa'!$A$1:$Q$263,4,0),0)</f>
        <v>20.981372</v>
      </c>
      <c r="AL195" s="26">
        <f>IF(ISNUMBER(VLOOKUP($B195,'kpler max capa'!$A$1:$Q$263,5,0)),VLOOKUP($B195,'kpler max capa'!$A$1:$Q$263,5,0),0)</f>
        <v>20.981372</v>
      </c>
      <c r="AM195" s="26">
        <f>IF(ISNUMBER(VLOOKUP($B195,'kpler max capa'!$A$1:$Q$263,6,0)),VLOOKUP($B195,'kpler max capa'!$A$1:$Q$263,6,0),0)</f>
        <v>20.981372</v>
      </c>
      <c r="AN195" s="26">
        <f>IF(ISNUMBER(VLOOKUP($B195,'kpler max capa'!$A$1:$Q$263,7,0)),VLOOKUP($B195,'kpler max capa'!$A$1:$Q$263,7,0),0)</f>
        <v>20.981372</v>
      </c>
      <c r="AO195" s="26">
        <f>IF(ISNUMBER(VLOOKUP($B195,'kpler max capa'!$A$1:$Q$263,8,0)),VLOOKUP($B195,'kpler max capa'!$A$1:$Q$263,8,0),0)</f>
        <v>20.981372</v>
      </c>
      <c r="AP195" s="26">
        <f>IF(ISNUMBER(VLOOKUP($B195,'kpler max capa'!$A$1:$Q$263,8,0)),VLOOKUP($B195,'kpler max capa'!$A$1:$Q$263,9,0),0)</f>
        <v>20.981372</v>
      </c>
      <c r="AQ195" s="26">
        <f>IF(ISNUMBER(VLOOKUP($B195,'kpler max capa'!$A$1:$Q$263,8,0)),VLOOKUP($B195,'kpler max capa'!$A$1:$Q$263,10,0),0)</f>
        <v>20.981372</v>
      </c>
      <c r="AR195" s="26">
        <f>IF(ISNUMBER(VLOOKUP($B195,'kpler max capa'!$A$1:$Q$263,8,0)),VLOOKUP($B195,'kpler max capa'!$A$1:$Q$263,11,0),0)</f>
        <v>20.981372</v>
      </c>
      <c r="AS195" s="26">
        <f>IF(ISNUMBER(VLOOKUP($B195,'kpler max capa'!$A$1:$Q$263,9,0)),VLOOKUP($B195,'kpler max capa'!$A$1:$Q$263,12,0),0)</f>
        <v>20.981372</v>
      </c>
      <c r="AT195" s="26">
        <f>IF(ISNUMBER(VLOOKUP($B195,'kpler max capa'!$A$1:$Q$263,9,0)),VLOOKUP($B195,'kpler max capa'!$A$1:$Q$263,13,0),0)</f>
        <v>20.981372</v>
      </c>
      <c r="AU195" s="26">
        <f>IF(ISNUMBER(VLOOKUP($B195,'kpler max capa'!$A$1:$Q$263,9,0)),VLOOKUP($B195,'kpler max capa'!$A$1:$Q$263,14,0),0)</f>
        <v>20.981372</v>
      </c>
      <c r="AV195" s="26">
        <f>IF(ISNUMBER(VLOOKUP($B195,'kpler max capa'!$A$1:$Q$263,9,0)),VLOOKUP($B195,'kpler max capa'!$A$1:$Q$263,15,0),0)</f>
        <v>20.981372</v>
      </c>
      <c r="AW195" s="26">
        <f>IF(ISNUMBER(VLOOKUP($B195,'kpler max capa'!$A$1:$Q$263,9,0)),VLOOKUP($B195,'kpler max capa'!$A$1:$Q$263,16,0),0)</f>
        <v>20.981372</v>
      </c>
      <c r="AX195" s="26">
        <f>IF(ISNUMBER(VLOOKUP($B195,'kpler max capa'!$A$1:$Q$263,10,0)),VLOOKUP($B195,'kpler max capa'!$A$1:$Q$263,17,0),0)</f>
        <v>20.981372</v>
      </c>
      <c r="AY195" s="24">
        <f>IF(ISNUMBER(VLOOKUP($C195,'pp port max capa'!$A$1:$Q$500,2,0)),VLOOKUP($C195,'pp port max capa'!$A$1:$Q$500,2,0),0)</f>
        <v>0</v>
      </c>
      <c r="AZ195" s="24">
        <f>IF(ISNUMBER(VLOOKUP($C195,'pp port max capa'!$A$1:$Q$500,3,0)),VLOOKUP($C195,'pp port max capa'!$A$1:$Q$500,3,0),0)</f>
        <v>0</v>
      </c>
      <c r="BA195" s="24">
        <f>IF(ISNUMBER(VLOOKUP($C195,'pp port max capa'!$A$1:$Q$500,4,0)),VLOOKUP($C195,'pp port max capa'!$A$1:$Q$500,4,0),0)</f>
        <v>0</v>
      </c>
      <c r="BB195" s="24">
        <f>IF(ISNUMBER(VLOOKUP($C195,'pp port max capa'!$A$1:$Q$500,5,0)),VLOOKUP($C195,'pp port max capa'!$A$1:$Q$500,5,0),0)</f>
        <v>0</v>
      </c>
      <c r="BC195" s="24">
        <f>IF(ISNUMBER(VLOOKUP($C195,'pp port max capa'!$A$1:$Q$500,6,0)),VLOOKUP($C195,'pp port max capa'!$A$1:$Q$500,6,0),0)</f>
        <v>0</v>
      </c>
      <c r="BD195" s="24">
        <f>IF(ISNUMBER(VLOOKUP($C195,'pp port max capa'!$A$1:$Q$500,7,0)),VLOOKUP($C195,'pp port max capa'!$A$1:$Q$500,7,0),0)</f>
        <v>0</v>
      </c>
      <c r="BE195" s="24">
        <f>IF(ISNUMBER(VLOOKUP($C195,'pp port max capa'!$A$1:$Q$500,8,0)),VLOOKUP($C195,'pp port max capa'!$A$1:$Q$500,8,0),0)</f>
        <v>0</v>
      </c>
      <c r="BF195" s="24">
        <f>IF(ISNUMBER(VLOOKUP($C195,'pp port max capa'!$A$1:$Q$500,9,0)),VLOOKUP($C195,'pp port max capa'!$A$1:$Q$500,9,0),0)</f>
        <v>0</v>
      </c>
      <c r="BG195" s="24">
        <f>IF(ISNUMBER(VLOOKUP($C195,'pp port max capa'!$A$1:$Q$500,10,0)),VLOOKUP($C195,'pp port max capa'!$A$1:$Q$500,10,0),0)</f>
        <v>0</v>
      </c>
      <c r="BH195" s="24">
        <f>IF(ISNUMBER(VLOOKUP($C195,'pp port max capa'!$A$1:$Q$500,11,0)),VLOOKUP($C195,'pp port max capa'!$A$1:$Q$500,11,0),0)</f>
        <v>0</v>
      </c>
      <c r="BI195" s="24">
        <f>IF(ISNUMBER(VLOOKUP($C195,'pp port max capa'!$A$1:$Q$500,12,0)),VLOOKUP($C195,'pp port max capa'!$A$1:$Q$500,12,0),0)</f>
        <v>0</v>
      </c>
      <c r="BJ195" s="24">
        <f>IF(ISNUMBER(VLOOKUP($C195,'pp port max capa'!$A$1:$Q$500,13,0)),VLOOKUP($C195,'pp port max capa'!$A$1:$Q$500,13,0),0)</f>
        <v>0</v>
      </c>
      <c r="BK195" s="24">
        <f>IF(ISNUMBER(VLOOKUP($C195,'pp port max capa'!$A$1:$Q$500,14,0)),VLOOKUP($C195,'pp port max capa'!$A$1:$Q$500,14,0),0)</f>
        <v>0</v>
      </c>
      <c r="BL195" s="24">
        <f>IF(ISNUMBER(VLOOKUP($C195,'pp port max capa'!$A$1:$Q$500,15,0)),VLOOKUP($C195,'pp port max capa'!$A$1:$Q$500,15,0),0)</f>
        <v>0</v>
      </c>
      <c r="BM195" s="24">
        <f>IF(ISNUMBER(VLOOKUP($C195,'pp port max capa'!$A$1:$Q$500,16,0)),VLOOKUP($C195,'pp port max capa'!$A$1:$Q$500,16,0),0)</f>
        <v>0</v>
      </c>
      <c r="BN195" s="24">
        <f>IF(ISNUMBER(VLOOKUP($C195,'pp port max capa'!$A$1:$Q$500,17,0)),VLOOKUP($C195,'pp port max capa'!$A$1:$Q$500,17,0),0)</f>
        <v>0</v>
      </c>
      <c r="BO195" s="22">
        <f>IF(ISNUMBER(VLOOKUP($C195,'stpl port max capa'!$A$1:$Q$500,2,0)),VLOOKUP($C195,'stpl port max capa'!$A$1:$Q$500,2,0),0)</f>
        <v>0</v>
      </c>
      <c r="BP195" s="22">
        <f>IF(ISNUMBER(VLOOKUP($C195,'stpl port max capa'!$A$1:$Q$500,3,0)),VLOOKUP($C195,'stpl port max capa'!$A$1:$Q$500,3,0),0)</f>
        <v>0</v>
      </c>
      <c r="BQ195" s="22">
        <f>IF(ISNUMBER(VLOOKUP($C195,'stpl port max capa'!$A$1:$Q$500,4,0)),VLOOKUP($C195,'stpl port max capa'!$A$1:$Q$500,4,0),0)</f>
        <v>0</v>
      </c>
      <c r="BR195" s="22">
        <f>IF(ISNUMBER(VLOOKUP($C195,'stpl port max capa'!$A$1:$Q$500,5,0)),VLOOKUP($C195,'stpl port max capa'!$A$1:$Q$500,5,0),0)</f>
        <v>0</v>
      </c>
      <c r="BS195" s="22">
        <f>IF(ISNUMBER(VLOOKUP($C195,'stpl port max capa'!$A$1:$Q$500,6,0)),VLOOKUP($C195,'stpl port max capa'!$A$1:$Q$500,6,0),0)</f>
        <v>0</v>
      </c>
      <c r="BT195" s="22">
        <f>IF(ISNUMBER(VLOOKUP($C195,'stpl port max capa'!$A$1:$Q$500,7,0)),VLOOKUP($C195,'stpl port max capa'!$A$1:$Q$500,7,0),0)</f>
        <v>0</v>
      </c>
      <c r="BU195" s="22">
        <f>IF(ISNUMBER(VLOOKUP($C195,'stpl port max capa'!$A$1:$Q$500,8,0)),VLOOKUP($C195,'stpl port max capa'!$A$1:$Q$500,8,0),0)</f>
        <v>0</v>
      </c>
      <c r="BV195" s="22">
        <f>IF(ISNUMBER(VLOOKUP($C195,'stpl port max capa'!$A$1:$Q$500,9,0)),VLOOKUP($C195,'stpl port max capa'!$A$1:$Q$500,9,0),0)</f>
        <v>0</v>
      </c>
      <c r="BW195" s="22">
        <f>IF(ISNUMBER(VLOOKUP($C195,'stpl port max capa'!$A$1:$Q$500,10,0)),VLOOKUP($C195,'stpl port max capa'!$A$1:$Q$500,10,0),0)</f>
        <v>0</v>
      </c>
      <c r="BX195" s="22">
        <f>IF(ISNUMBER(VLOOKUP($C195,'stpl port max capa'!$A$1:$Q$500,11,0)),VLOOKUP($C195,'stpl port max capa'!$A$1:$Q$500,11,0),0)</f>
        <v>0</v>
      </c>
      <c r="BY195" s="22">
        <f>IF(ISNUMBER(VLOOKUP($C195,'stpl port max capa'!$A$1:$Q$500,12,0)),VLOOKUP($C195,'stpl port max capa'!$A$1:$Q$500,12,0),0)</f>
        <v>0</v>
      </c>
      <c r="BZ195" s="22">
        <f>IF(ISNUMBER(VLOOKUP($C195,'stpl port max capa'!$A$1:$Q$500,13,0)),VLOOKUP($C195,'stpl port max capa'!$A$1:$Q$500,13,0),0)</f>
        <v>0</v>
      </c>
      <c r="CA195" s="22">
        <f>IF(ISNUMBER(VLOOKUP($C195,'stpl port max capa'!$A$1:$Q$500,14,0)),VLOOKUP($C195,'stpl port max capa'!$A$1:$Q$500,14,0),0)</f>
        <v>0</v>
      </c>
      <c r="CB195" s="22">
        <f>IF(ISNUMBER(VLOOKUP($C195,'stpl port max capa'!$A$1:$Q$500,15,0)),VLOOKUP($C195,'stpl port max capa'!$A$1:$Q$500,15,0),0)</f>
        <v>0</v>
      </c>
      <c r="CC195" s="22">
        <f>IF(ISNUMBER(VLOOKUP($C195,'stpl port max capa'!$A$1:$Q$500,16,0)),VLOOKUP($C195,'stpl port max capa'!$A$1:$Q$500,16,0),0)</f>
        <v>0</v>
      </c>
      <c r="CD195" s="22">
        <f>IF(ISNUMBER(VLOOKUP($C195,'stpl port max capa'!$A$1:$Q$500,17,0)),VLOOKUP($C195,'stpl port max capa'!$A$1:$Q$500,17,0),0)</f>
        <v>0</v>
      </c>
    </row>
    <row r="196" spans="1:82" customFormat="1">
      <c r="A196">
        <v>197</v>
      </c>
      <c r="B196" t="s">
        <v>584</v>
      </c>
      <c r="C196" t="s">
        <v>585</v>
      </c>
      <c r="D196" s="15"/>
      <c r="E196" s="15">
        <f t="shared" si="56"/>
        <v>0</v>
      </c>
      <c r="F196" s="16" t="s">
        <v>2987</v>
      </c>
      <c r="G196" t="s">
        <v>972</v>
      </c>
      <c r="H196" t="s">
        <v>1009</v>
      </c>
      <c r="I196" t="e">
        <v>#N/A</v>
      </c>
      <c r="J196" t="s">
        <v>586</v>
      </c>
      <c r="K196" s="1">
        <v>39.049695462964301</v>
      </c>
      <c r="L196" s="1">
        <v>117.76859406094</v>
      </c>
      <c r="M196" s="1" t="str">
        <f>VLOOKUP($F196,'[1]capi for highway network'!$D$1:$L$36,3,0)</f>
        <v>capi Tianjin</v>
      </c>
      <c r="N196" s="1">
        <f>VLOOKUP($F196,'[1]capi for highway network'!$D$1:$L$36,7,0)</f>
        <v>39.343357400000002</v>
      </c>
      <c r="O196" s="1">
        <f>VLOOKUP($F196,'[1]capi for highway network'!$D$1:$L$36,8,0)</f>
        <v>117.3616476</v>
      </c>
      <c r="P196" s="13">
        <f t="shared" si="57"/>
        <v>6.6124000000000002E-2</v>
      </c>
      <c r="Q196" s="13">
        <f t="shared" si="58"/>
        <v>6.6124000000000002E-2</v>
      </c>
      <c r="R196" s="13">
        <f t="shared" si="59"/>
        <v>6.6124000000000002E-2</v>
      </c>
      <c r="S196" s="13">
        <f t="shared" si="60"/>
        <v>0.36504799999999998</v>
      </c>
      <c r="T196" s="13">
        <f t="shared" si="61"/>
        <v>0.41971599999999998</v>
      </c>
      <c r="U196" s="13">
        <f t="shared" si="62"/>
        <v>0.61842799999999998</v>
      </c>
      <c r="V196" s="13">
        <f t="shared" si="63"/>
        <v>0.61842799999999998</v>
      </c>
      <c r="W196" s="13">
        <f t="shared" si="64"/>
        <v>0.61842799999999998</v>
      </c>
      <c r="X196" s="13">
        <f t="shared" si="65"/>
        <v>0.61842799999999998</v>
      </c>
      <c r="Y196" s="13">
        <f t="shared" si="66"/>
        <v>0.61842799999999998</v>
      </c>
      <c r="Z196" s="13">
        <f t="shared" si="67"/>
        <v>0.61842799999999998</v>
      </c>
      <c r="AA196" s="13">
        <f t="shared" si="68"/>
        <v>0.61842799999999998</v>
      </c>
      <c r="AB196" s="13">
        <f t="shared" si="69"/>
        <v>0.61842799999999998</v>
      </c>
      <c r="AC196" s="13">
        <f t="shared" si="70"/>
        <v>0.61842799999999998</v>
      </c>
      <c r="AD196" s="13">
        <f t="shared" si="71"/>
        <v>0.61842799999999998</v>
      </c>
      <c r="AE196" s="13">
        <f t="shared" si="72"/>
        <v>0.61842799999999998</v>
      </c>
      <c r="AF196">
        <f t="shared" si="55"/>
        <v>1</v>
      </c>
      <c r="AG196" t="s">
        <v>2911</v>
      </c>
      <c r="AH196" t="s">
        <v>2904</v>
      </c>
      <c r="AI196" s="26">
        <f>IF(ISNUMBER(VLOOKUP($B196,'kpler max capa'!$A$1:$Q$263,2,0)),VLOOKUP($B196,'kpler max capa'!$A$1:$Q$263,2,0),0)</f>
        <v>6.6124000000000002E-2</v>
      </c>
      <c r="AJ196" s="26">
        <f>IF(ISNUMBER(VLOOKUP($B196,'kpler max capa'!$A$1:$Q$263,3,0)),VLOOKUP($B196,'kpler max capa'!$A$1:$Q$263,3,0),0)</f>
        <v>6.6124000000000002E-2</v>
      </c>
      <c r="AK196" s="26">
        <f>IF(ISNUMBER(VLOOKUP($B196,'kpler max capa'!$A$1:$Q$263,4,0)),VLOOKUP($B196,'kpler max capa'!$A$1:$Q$263,4,0),0)</f>
        <v>6.6124000000000002E-2</v>
      </c>
      <c r="AL196" s="26">
        <f>IF(ISNUMBER(VLOOKUP($B196,'kpler max capa'!$A$1:$Q$263,5,0)),VLOOKUP($B196,'kpler max capa'!$A$1:$Q$263,5,0),0)</f>
        <v>0.36504799999999998</v>
      </c>
      <c r="AM196" s="26">
        <f>IF(ISNUMBER(VLOOKUP($B196,'kpler max capa'!$A$1:$Q$263,6,0)),VLOOKUP($B196,'kpler max capa'!$A$1:$Q$263,6,0),0)</f>
        <v>0.41971599999999998</v>
      </c>
      <c r="AN196" s="26">
        <f>IF(ISNUMBER(VLOOKUP($B196,'kpler max capa'!$A$1:$Q$263,7,0)),VLOOKUP($B196,'kpler max capa'!$A$1:$Q$263,7,0),0)</f>
        <v>0.61842799999999998</v>
      </c>
      <c r="AO196" s="26">
        <f>IF(ISNUMBER(VLOOKUP($B196,'kpler max capa'!$A$1:$Q$263,8,0)),VLOOKUP($B196,'kpler max capa'!$A$1:$Q$263,8,0),0)</f>
        <v>0.61842799999999998</v>
      </c>
      <c r="AP196" s="26">
        <f>IF(ISNUMBER(VLOOKUP($B196,'kpler max capa'!$A$1:$Q$263,8,0)),VLOOKUP($B196,'kpler max capa'!$A$1:$Q$263,9,0),0)</f>
        <v>0.61842799999999998</v>
      </c>
      <c r="AQ196" s="26">
        <f>IF(ISNUMBER(VLOOKUP($B196,'kpler max capa'!$A$1:$Q$263,8,0)),VLOOKUP($B196,'kpler max capa'!$A$1:$Q$263,10,0),0)</f>
        <v>0.61842799999999998</v>
      </c>
      <c r="AR196" s="26">
        <f>IF(ISNUMBER(VLOOKUP($B196,'kpler max capa'!$A$1:$Q$263,8,0)),VLOOKUP($B196,'kpler max capa'!$A$1:$Q$263,11,0),0)</f>
        <v>0.61842799999999998</v>
      </c>
      <c r="AS196" s="26">
        <f>IF(ISNUMBER(VLOOKUP($B196,'kpler max capa'!$A$1:$Q$263,9,0)),VLOOKUP($B196,'kpler max capa'!$A$1:$Q$263,12,0),0)</f>
        <v>0.61842799999999998</v>
      </c>
      <c r="AT196" s="26">
        <f>IF(ISNUMBER(VLOOKUP($B196,'kpler max capa'!$A$1:$Q$263,9,0)),VLOOKUP($B196,'kpler max capa'!$A$1:$Q$263,13,0),0)</f>
        <v>0.61842799999999998</v>
      </c>
      <c r="AU196" s="26">
        <f>IF(ISNUMBER(VLOOKUP($B196,'kpler max capa'!$A$1:$Q$263,9,0)),VLOOKUP($B196,'kpler max capa'!$A$1:$Q$263,14,0),0)</f>
        <v>0.61842799999999998</v>
      </c>
      <c r="AV196" s="26">
        <f>IF(ISNUMBER(VLOOKUP($B196,'kpler max capa'!$A$1:$Q$263,9,0)),VLOOKUP($B196,'kpler max capa'!$A$1:$Q$263,15,0),0)</f>
        <v>0.61842799999999998</v>
      </c>
      <c r="AW196" s="26">
        <f>IF(ISNUMBER(VLOOKUP($B196,'kpler max capa'!$A$1:$Q$263,9,0)),VLOOKUP($B196,'kpler max capa'!$A$1:$Q$263,16,0),0)</f>
        <v>0.61842799999999998</v>
      </c>
      <c r="AX196" s="26">
        <f>IF(ISNUMBER(VLOOKUP($B196,'kpler max capa'!$A$1:$Q$263,10,0)),VLOOKUP($B196,'kpler max capa'!$A$1:$Q$263,17,0),0)</f>
        <v>0.61842799999999998</v>
      </c>
      <c r="AY196" s="24">
        <f>IF(ISNUMBER(VLOOKUP($C196,'pp port max capa'!$A$1:$Q$500,2,0)),VLOOKUP($C196,'pp port max capa'!$A$1:$Q$500,2,0),0)</f>
        <v>0</v>
      </c>
      <c r="AZ196" s="24">
        <f>IF(ISNUMBER(VLOOKUP($C196,'pp port max capa'!$A$1:$Q$500,3,0)),VLOOKUP($C196,'pp port max capa'!$A$1:$Q$500,3,0),0)</f>
        <v>0</v>
      </c>
      <c r="BA196" s="24">
        <f>IF(ISNUMBER(VLOOKUP($C196,'pp port max capa'!$A$1:$Q$500,4,0)),VLOOKUP($C196,'pp port max capa'!$A$1:$Q$500,4,0),0)</f>
        <v>0</v>
      </c>
      <c r="BB196" s="24">
        <f>IF(ISNUMBER(VLOOKUP($C196,'pp port max capa'!$A$1:$Q$500,5,0)),VLOOKUP($C196,'pp port max capa'!$A$1:$Q$500,5,0),0)</f>
        <v>0</v>
      </c>
      <c r="BC196" s="24">
        <f>IF(ISNUMBER(VLOOKUP($C196,'pp port max capa'!$A$1:$Q$500,6,0)),VLOOKUP($C196,'pp port max capa'!$A$1:$Q$500,6,0),0)</f>
        <v>0</v>
      </c>
      <c r="BD196" s="24">
        <f>IF(ISNUMBER(VLOOKUP($C196,'pp port max capa'!$A$1:$Q$500,7,0)),VLOOKUP($C196,'pp port max capa'!$A$1:$Q$500,7,0),0)</f>
        <v>0</v>
      </c>
      <c r="BE196" s="24">
        <f>IF(ISNUMBER(VLOOKUP($C196,'pp port max capa'!$A$1:$Q$500,8,0)),VLOOKUP($C196,'pp port max capa'!$A$1:$Q$500,8,0),0)</f>
        <v>0</v>
      </c>
      <c r="BF196" s="24">
        <f>IF(ISNUMBER(VLOOKUP($C196,'pp port max capa'!$A$1:$Q$500,9,0)),VLOOKUP($C196,'pp port max capa'!$A$1:$Q$500,9,0),0)</f>
        <v>0</v>
      </c>
      <c r="BG196" s="24">
        <f>IF(ISNUMBER(VLOOKUP($C196,'pp port max capa'!$A$1:$Q$500,10,0)),VLOOKUP($C196,'pp port max capa'!$A$1:$Q$500,10,0),0)</f>
        <v>0</v>
      </c>
      <c r="BH196" s="24">
        <f>IF(ISNUMBER(VLOOKUP($C196,'pp port max capa'!$A$1:$Q$500,11,0)),VLOOKUP($C196,'pp port max capa'!$A$1:$Q$500,11,0),0)</f>
        <v>0</v>
      </c>
      <c r="BI196" s="24">
        <f>IF(ISNUMBER(VLOOKUP($C196,'pp port max capa'!$A$1:$Q$500,12,0)),VLOOKUP($C196,'pp port max capa'!$A$1:$Q$500,12,0),0)</f>
        <v>0</v>
      </c>
      <c r="BJ196" s="24">
        <f>IF(ISNUMBER(VLOOKUP($C196,'pp port max capa'!$A$1:$Q$500,13,0)),VLOOKUP($C196,'pp port max capa'!$A$1:$Q$500,13,0),0)</f>
        <v>0</v>
      </c>
      <c r="BK196" s="24">
        <f>IF(ISNUMBER(VLOOKUP($C196,'pp port max capa'!$A$1:$Q$500,14,0)),VLOOKUP($C196,'pp port max capa'!$A$1:$Q$500,14,0),0)</f>
        <v>0</v>
      </c>
      <c r="BL196" s="24">
        <f>IF(ISNUMBER(VLOOKUP($C196,'pp port max capa'!$A$1:$Q$500,15,0)),VLOOKUP($C196,'pp port max capa'!$A$1:$Q$500,15,0),0)</f>
        <v>0</v>
      </c>
      <c r="BM196" s="24">
        <f>IF(ISNUMBER(VLOOKUP($C196,'pp port max capa'!$A$1:$Q$500,16,0)),VLOOKUP($C196,'pp port max capa'!$A$1:$Q$500,16,0),0)</f>
        <v>0</v>
      </c>
      <c r="BN196" s="24">
        <f>IF(ISNUMBER(VLOOKUP($C196,'pp port max capa'!$A$1:$Q$500,17,0)),VLOOKUP($C196,'pp port max capa'!$A$1:$Q$500,17,0),0)</f>
        <v>0</v>
      </c>
      <c r="BO196" s="22">
        <f>IF(ISNUMBER(VLOOKUP($C196,'stpl port max capa'!$A$1:$Q$500,2,0)),VLOOKUP($C196,'stpl port max capa'!$A$1:$Q$500,2,0),0)</f>
        <v>0</v>
      </c>
      <c r="BP196" s="22">
        <f>IF(ISNUMBER(VLOOKUP($C196,'stpl port max capa'!$A$1:$Q$500,3,0)),VLOOKUP($C196,'stpl port max capa'!$A$1:$Q$500,3,0),0)</f>
        <v>0</v>
      </c>
      <c r="BQ196" s="22">
        <f>IF(ISNUMBER(VLOOKUP($C196,'stpl port max capa'!$A$1:$Q$500,4,0)),VLOOKUP($C196,'stpl port max capa'!$A$1:$Q$500,4,0),0)</f>
        <v>0</v>
      </c>
      <c r="BR196" s="22">
        <f>IF(ISNUMBER(VLOOKUP($C196,'stpl port max capa'!$A$1:$Q$500,5,0)),VLOOKUP($C196,'stpl port max capa'!$A$1:$Q$500,5,0),0)</f>
        <v>0</v>
      </c>
      <c r="BS196" s="22">
        <f>IF(ISNUMBER(VLOOKUP($C196,'stpl port max capa'!$A$1:$Q$500,6,0)),VLOOKUP($C196,'stpl port max capa'!$A$1:$Q$500,6,0),0)</f>
        <v>0</v>
      </c>
      <c r="BT196" s="22">
        <f>IF(ISNUMBER(VLOOKUP($C196,'stpl port max capa'!$A$1:$Q$500,7,0)),VLOOKUP($C196,'stpl port max capa'!$A$1:$Q$500,7,0),0)</f>
        <v>0</v>
      </c>
      <c r="BU196" s="22">
        <f>IF(ISNUMBER(VLOOKUP($C196,'stpl port max capa'!$A$1:$Q$500,8,0)),VLOOKUP($C196,'stpl port max capa'!$A$1:$Q$500,8,0),0)</f>
        <v>0</v>
      </c>
      <c r="BV196" s="22">
        <f>IF(ISNUMBER(VLOOKUP($C196,'stpl port max capa'!$A$1:$Q$500,9,0)),VLOOKUP($C196,'stpl port max capa'!$A$1:$Q$500,9,0),0)</f>
        <v>0</v>
      </c>
      <c r="BW196" s="22">
        <f>IF(ISNUMBER(VLOOKUP($C196,'stpl port max capa'!$A$1:$Q$500,10,0)),VLOOKUP($C196,'stpl port max capa'!$A$1:$Q$500,10,0),0)</f>
        <v>0</v>
      </c>
      <c r="BX196" s="22">
        <f>IF(ISNUMBER(VLOOKUP($C196,'stpl port max capa'!$A$1:$Q$500,11,0)),VLOOKUP($C196,'stpl port max capa'!$A$1:$Q$500,11,0),0)</f>
        <v>0</v>
      </c>
      <c r="BY196" s="22">
        <f>IF(ISNUMBER(VLOOKUP($C196,'stpl port max capa'!$A$1:$Q$500,12,0)),VLOOKUP($C196,'stpl port max capa'!$A$1:$Q$500,12,0),0)</f>
        <v>0</v>
      </c>
      <c r="BZ196" s="22">
        <f>IF(ISNUMBER(VLOOKUP($C196,'stpl port max capa'!$A$1:$Q$500,13,0)),VLOOKUP($C196,'stpl port max capa'!$A$1:$Q$500,13,0),0)</f>
        <v>0</v>
      </c>
      <c r="CA196" s="22">
        <f>IF(ISNUMBER(VLOOKUP($C196,'stpl port max capa'!$A$1:$Q$500,14,0)),VLOOKUP($C196,'stpl port max capa'!$A$1:$Q$500,14,0),0)</f>
        <v>0</v>
      </c>
      <c r="CB196" s="22">
        <f>IF(ISNUMBER(VLOOKUP($C196,'stpl port max capa'!$A$1:$Q$500,15,0)),VLOOKUP($C196,'stpl port max capa'!$A$1:$Q$500,15,0),0)</f>
        <v>0</v>
      </c>
      <c r="CC196" s="22">
        <f>IF(ISNUMBER(VLOOKUP($C196,'stpl port max capa'!$A$1:$Q$500,16,0)),VLOOKUP($C196,'stpl port max capa'!$A$1:$Q$500,16,0),0)</f>
        <v>0</v>
      </c>
      <c r="CD196" s="22">
        <f>IF(ISNUMBER(VLOOKUP($C196,'stpl port max capa'!$A$1:$Q$500,17,0)),VLOOKUP($C196,'stpl port max capa'!$A$1:$Q$500,17,0),0)</f>
        <v>0</v>
      </c>
    </row>
    <row r="197" spans="1:82" customFormat="1">
      <c r="A197">
        <v>198</v>
      </c>
      <c r="B197" t="s">
        <v>587</v>
      </c>
      <c r="C197" t="s">
        <v>588</v>
      </c>
      <c r="D197" s="15"/>
      <c r="E197" s="15">
        <f t="shared" si="56"/>
        <v>0</v>
      </c>
      <c r="F197" s="16" t="s">
        <v>2987</v>
      </c>
      <c r="G197" t="s">
        <v>972</v>
      </c>
      <c r="H197" t="s">
        <v>1010</v>
      </c>
      <c r="I197" t="e">
        <v>#N/A</v>
      </c>
      <c r="J197" t="s">
        <v>589</v>
      </c>
      <c r="K197" s="1">
        <v>38.7622937143448</v>
      </c>
      <c r="L197" s="1">
        <v>117.60142672101</v>
      </c>
      <c r="M197" s="1" t="str">
        <f>VLOOKUP($F197,'[1]capi for highway network'!$D$1:$L$36,3,0)</f>
        <v>capi Tianjin</v>
      </c>
      <c r="N197" s="1">
        <f>VLOOKUP($F197,'[1]capi for highway network'!$D$1:$L$36,7,0)</f>
        <v>39.343357400000002</v>
      </c>
      <c r="O197" s="1">
        <f>VLOOKUP($F197,'[1]capi for highway network'!$D$1:$L$36,8,0)</f>
        <v>117.3616476</v>
      </c>
      <c r="P197" s="13">
        <f t="shared" si="57"/>
        <v>0</v>
      </c>
      <c r="Q197" s="13">
        <f t="shared" si="58"/>
        <v>0</v>
      </c>
      <c r="R197" s="13">
        <f t="shared" si="59"/>
        <v>0</v>
      </c>
      <c r="S197" s="13">
        <f t="shared" si="60"/>
        <v>0.94869599999999998</v>
      </c>
      <c r="T197" s="13">
        <f t="shared" si="61"/>
        <v>1.4045080000000001</v>
      </c>
      <c r="U197" s="13">
        <f t="shared" si="62"/>
        <v>1.4045080000000001</v>
      </c>
      <c r="V197" s="13">
        <f t="shared" si="63"/>
        <v>1.4045080000000001</v>
      </c>
      <c r="W197" s="13">
        <f t="shared" si="64"/>
        <v>1.4045080000000001</v>
      </c>
      <c r="X197" s="13">
        <f t="shared" si="65"/>
        <v>1.4045080000000001</v>
      </c>
      <c r="Y197" s="13">
        <f t="shared" si="66"/>
        <v>1.4045080000000001</v>
      </c>
      <c r="Z197" s="13">
        <f t="shared" si="67"/>
        <v>1.4045080000000001</v>
      </c>
      <c r="AA197" s="13">
        <f t="shared" si="68"/>
        <v>1.4045080000000001</v>
      </c>
      <c r="AB197" s="13">
        <f t="shared" si="69"/>
        <v>1.4045080000000001</v>
      </c>
      <c r="AC197" s="13">
        <f t="shared" si="70"/>
        <v>1.4045080000000001</v>
      </c>
      <c r="AD197" s="13">
        <f t="shared" si="71"/>
        <v>1.4045080000000001</v>
      </c>
      <c r="AE197" s="13">
        <f t="shared" si="72"/>
        <v>1.4045080000000001</v>
      </c>
      <c r="AF197">
        <f t="shared" si="55"/>
        <v>1</v>
      </c>
      <c r="AG197" t="s">
        <v>2911</v>
      </c>
      <c r="AH197" t="s">
        <v>2904</v>
      </c>
      <c r="AI197" s="26">
        <f>IF(ISNUMBER(VLOOKUP($B197,'kpler max capa'!$A$1:$Q$263,2,0)),VLOOKUP($B197,'kpler max capa'!$A$1:$Q$263,2,0),0)</f>
        <v>0</v>
      </c>
      <c r="AJ197" s="26">
        <f>IF(ISNUMBER(VLOOKUP($B197,'kpler max capa'!$A$1:$Q$263,3,0)),VLOOKUP($B197,'kpler max capa'!$A$1:$Q$263,3,0),0)</f>
        <v>0</v>
      </c>
      <c r="AK197" s="26">
        <f>IF(ISNUMBER(VLOOKUP($B197,'kpler max capa'!$A$1:$Q$263,4,0)),VLOOKUP($B197,'kpler max capa'!$A$1:$Q$263,4,0),0)</f>
        <v>0</v>
      </c>
      <c r="AL197" s="26">
        <f>IF(ISNUMBER(VLOOKUP($B197,'kpler max capa'!$A$1:$Q$263,5,0)),VLOOKUP($B197,'kpler max capa'!$A$1:$Q$263,5,0),0)</f>
        <v>0.94869599999999998</v>
      </c>
      <c r="AM197" s="26">
        <f>IF(ISNUMBER(VLOOKUP($B197,'kpler max capa'!$A$1:$Q$263,6,0)),VLOOKUP($B197,'kpler max capa'!$A$1:$Q$263,6,0),0)</f>
        <v>1.4045080000000001</v>
      </c>
      <c r="AN197" s="26">
        <f>IF(ISNUMBER(VLOOKUP($B197,'kpler max capa'!$A$1:$Q$263,7,0)),VLOOKUP($B197,'kpler max capa'!$A$1:$Q$263,7,0),0)</f>
        <v>1.4045080000000001</v>
      </c>
      <c r="AO197" s="26">
        <f>IF(ISNUMBER(VLOOKUP($B197,'kpler max capa'!$A$1:$Q$263,8,0)),VLOOKUP($B197,'kpler max capa'!$A$1:$Q$263,8,0),0)</f>
        <v>1.4045080000000001</v>
      </c>
      <c r="AP197" s="26">
        <f>IF(ISNUMBER(VLOOKUP($B197,'kpler max capa'!$A$1:$Q$263,8,0)),VLOOKUP($B197,'kpler max capa'!$A$1:$Q$263,9,0),0)</f>
        <v>1.4045080000000001</v>
      </c>
      <c r="AQ197" s="26">
        <f>IF(ISNUMBER(VLOOKUP($B197,'kpler max capa'!$A$1:$Q$263,8,0)),VLOOKUP($B197,'kpler max capa'!$A$1:$Q$263,10,0),0)</f>
        <v>1.4045080000000001</v>
      </c>
      <c r="AR197" s="26">
        <f>IF(ISNUMBER(VLOOKUP($B197,'kpler max capa'!$A$1:$Q$263,8,0)),VLOOKUP($B197,'kpler max capa'!$A$1:$Q$263,11,0),0)</f>
        <v>1.4045080000000001</v>
      </c>
      <c r="AS197" s="26">
        <f>IF(ISNUMBER(VLOOKUP($B197,'kpler max capa'!$A$1:$Q$263,9,0)),VLOOKUP($B197,'kpler max capa'!$A$1:$Q$263,12,0),0)</f>
        <v>1.4045080000000001</v>
      </c>
      <c r="AT197" s="26">
        <f>IF(ISNUMBER(VLOOKUP($B197,'kpler max capa'!$A$1:$Q$263,9,0)),VLOOKUP($B197,'kpler max capa'!$A$1:$Q$263,13,0),0)</f>
        <v>1.4045080000000001</v>
      </c>
      <c r="AU197" s="26">
        <f>IF(ISNUMBER(VLOOKUP($B197,'kpler max capa'!$A$1:$Q$263,9,0)),VLOOKUP($B197,'kpler max capa'!$A$1:$Q$263,14,0),0)</f>
        <v>1.4045080000000001</v>
      </c>
      <c r="AV197" s="26">
        <f>IF(ISNUMBER(VLOOKUP($B197,'kpler max capa'!$A$1:$Q$263,9,0)),VLOOKUP($B197,'kpler max capa'!$A$1:$Q$263,15,0),0)</f>
        <v>1.4045080000000001</v>
      </c>
      <c r="AW197" s="26">
        <f>IF(ISNUMBER(VLOOKUP($B197,'kpler max capa'!$A$1:$Q$263,9,0)),VLOOKUP($B197,'kpler max capa'!$A$1:$Q$263,16,0),0)</f>
        <v>1.4045080000000001</v>
      </c>
      <c r="AX197" s="26">
        <f>IF(ISNUMBER(VLOOKUP($B197,'kpler max capa'!$A$1:$Q$263,10,0)),VLOOKUP($B197,'kpler max capa'!$A$1:$Q$263,17,0),0)</f>
        <v>1.4045080000000001</v>
      </c>
      <c r="AY197" s="24">
        <f>IF(ISNUMBER(VLOOKUP($C197,'pp port max capa'!$A$1:$Q$500,2,0)),VLOOKUP($C197,'pp port max capa'!$A$1:$Q$500,2,0),0)</f>
        <v>0</v>
      </c>
      <c r="AZ197" s="24">
        <f>IF(ISNUMBER(VLOOKUP($C197,'pp port max capa'!$A$1:$Q$500,3,0)),VLOOKUP($C197,'pp port max capa'!$A$1:$Q$500,3,0),0)</f>
        <v>0</v>
      </c>
      <c r="BA197" s="24">
        <f>IF(ISNUMBER(VLOOKUP($C197,'pp port max capa'!$A$1:$Q$500,4,0)),VLOOKUP($C197,'pp port max capa'!$A$1:$Q$500,4,0),0)</f>
        <v>0</v>
      </c>
      <c r="BB197" s="24">
        <f>IF(ISNUMBER(VLOOKUP($C197,'pp port max capa'!$A$1:$Q$500,5,0)),VLOOKUP($C197,'pp port max capa'!$A$1:$Q$500,5,0),0)</f>
        <v>0</v>
      </c>
      <c r="BC197" s="24">
        <f>IF(ISNUMBER(VLOOKUP($C197,'pp port max capa'!$A$1:$Q$500,6,0)),VLOOKUP($C197,'pp port max capa'!$A$1:$Q$500,6,0),0)</f>
        <v>0</v>
      </c>
      <c r="BD197" s="24">
        <f>IF(ISNUMBER(VLOOKUP($C197,'pp port max capa'!$A$1:$Q$500,7,0)),VLOOKUP($C197,'pp port max capa'!$A$1:$Q$500,7,0),0)</f>
        <v>0</v>
      </c>
      <c r="BE197" s="24">
        <f>IF(ISNUMBER(VLOOKUP($C197,'pp port max capa'!$A$1:$Q$500,8,0)),VLOOKUP($C197,'pp port max capa'!$A$1:$Q$500,8,0),0)</f>
        <v>0</v>
      </c>
      <c r="BF197" s="24">
        <f>IF(ISNUMBER(VLOOKUP($C197,'pp port max capa'!$A$1:$Q$500,9,0)),VLOOKUP($C197,'pp port max capa'!$A$1:$Q$500,9,0),0)</f>
        <v>0</v>
      </c>
      <c r="BG197" s="24">
        <f>IF(ISNUMBER(VLOOKUP($C197,'pp port max capa'!$A$1:$Q$500,10,0)),VLOOKUP($C197,'pp port max capa'!$A$1:$Q$500,10,0),0)</f>
        <v>0</v>
      </c>
      <c r="BH197" s="24">
        <f>IF(ISNUMBER(VLOOKUP($C197,'pp port max capa'!$A$1:$Q$500,11,0)),VLOOKUP($C197,'pp port max capa'!$A$1:$Q$500,11,0),0)</f>
        <v>0</v>
      </c>
      <c r="BI197" s="24">
        <f>IF(ISNUMBER(VLOOKUP($C197,'pp port max capa'!$A$1:$Q$500,12,0)),VLOOKUP($C197,'pp port max capa'!$A$1:$Q$500,12,0),0)</f>
        <v>0</v>
      </c>
      <c r="BJ197" s="24">
        <f>IF(ISNUMBER(VLOOKUP($C197,'pp port max capa'!$A$1:$Q$500,13,0)),VLOOKUP($C197,'pp port max capa'!$A$1:$Q$500,13,0),0)</f>
        <v>0</v>
      </c>
      <c r="BK197" s="24">
        <f>IF(ISNUMBER(VLOOKUP($C197,'pp port max capa'!$A$1:$Q$500,14,0)),VLOOKUP($C197,'pp port max capa'!$A$1:$Q$500,14,0),0)</f>
        <v>0</v>
      </c>
      <c r="BL197" s="24">
        <f>IF(ISNUMBER(VLOOKUP($C197,'pp port max capa'!$A$1:$Q$500,15,0)),VLOOKUP($C197,'pp port max capa'!$A$1:$Q$500,15,0),0)</f>
        <v>0</v>
      </c>
      <c r="BM197" s="24">
        <f>IF(ISNUMBER(VLOOKUP($C197,'pp port max capa'!$A$1:$Q$500,16,0)),VLOOKUP($C197,'pp port max capa'!$A$1:$Q$500,16,0),0)</f>
        <v>0</v>
      </c>
      <c r="BN197" s="24">
        <f>IF(ISNUMBER(VLOOKUP($C197,'pp port max capa'!$A$1:$Q$500,17,0)),VLOOKUP($C197,'pp port max capa'!$A$1:$Q$500,17,0),0)</f>
        <v>0</v>
      </c>
      <c r="BO197" s="22">
        <f>IF(ISNUMBER(VLOOKUP($C197,'stpl port max capa'!$A$1:$Q$500,2,0)),VLOOKUP($C197,'stpl port max capa'!$A$1:$Q$500,2,0),0)</f>
        <v>0</v>
      </c>
      <c r="BP197" s="22">
        <f>IF(ISNUMBER(VLOOKUP($C197,'stpl port max capa'!$A$1:$Q$500,3,0)),VLOOKUP($C197,'stpl port max capa'!$A$1:$Q$500,3,0),0)</f>
        <v>0</v>
      </c>
      <c r="BQ197" s="22">
        <f>IF(ISNUMBER(VLOOKUP($C197,'stpl port max capa'!$A$1:$Q$500,4,0)),VLOOKUP($C197,'stpl port max capa'!$A$1:$Q$500,4,0),0)</f>
        <v>0</v>
      </c>
      <c r="BR197" s="22">
        <f>IF(ISNUMBER(VLOOKUP($C197,'stpl port max capa'!$A$1:$Q$500,5,0)),VLOOKUP($C197,'stpl port max capa'!$A$1:$Q$500,5,0),0)</f>
        <v>0</v>
      </c>
      <c r="BS197" s="22">
        <f>IF(ISNUMBER(VLOOKUP($C197,'stpl port max capa'!$A$1:$Q$500,6,0)),VLOOKUP($C197,'stpl port max capa'!$A$1:$Q$500,6,0),0)</f>
        <v>0</v>
      </c>
      <c r="BT197" s="22">
        <f>IF(ISNUMBER(VLOOKUP($C197,'stpl port max capa'!$A$1:$Q$500,7,0)),VLOOKUP($C197,'stpl port max capa'!$A$1:$Q$500,7,0),0)</f>
        <v>0</v>
      </c>
      <c r="BU197" s="22">
        <f>IF(ISNUMBER(VLOOKUP($C197,'stpl port max capa'!$A$1:$Q$500,8,0)),VLOOKUP($C197,'stpl port max capa'!$A$1:$Q$500,8,0),0)</f>
        <v>0</v>
      </c>
      <c r="BV197" s="22">
        <f>IF(ISNUMBER(VLOOKUP($C197,'stpl port max capa'!$A$1:$Q$500,9,0)),VLOOKUP($C197,'stpl port max capa'!$A$1:$Q$500,9,0),0)</f>
        <v>0</v>
      </c>
      <c r="BW197" s="22">
        <f>IF(ISNUMBER(VLOOKUP($C197,'stpl port max capa'!$A$1:$Q$500,10,0)),VLOOKUP($C197,'stpl port max capa'!$A$1:$Q$500,10,0),0)</f>
        <v>0</v>
      </c>
      <c r="BX197" s="22">
        <f>IF(ISNUMBER(VLOOKUP($C197,'stpl port max capa'!$A$1:$Q$500,11,0)),VLOOKUP($C197,'stpl port max capa'!$A$1:$Q$500,11,0),0)</f>
        <v>0</v>
      </c>
      <c r="BY197" s="22">
        <f>IF(ISNUMBER(VLOOKUP($C197,'stpl port max capa'!$A$1:$Q$500,12,0)),VLOOKUP($C197,'stpl port max capa'!$A$1:$Q$500,12,0),0)</f>
        <v>0</v>
      </c>
      <c r="BZ197" s="22">
        <f>IF(ISNUMBER(VLOOKUP($C197,'stpl port max capa'!$A$1:$Q$500,13,0)),VLOOKUP($C197,'stpl port max capa'!$A$1:$Q$500,13,0),0)</f>
        <v>0</v>
      </c>
      <c r="CA197" s="22">
        <f>IF(ISNUMBER(VLOOKUP($C197,'stpl port max capa'!$A$1:$Q$500,14,0)),VLOOKUP($C197,'stpl port max capa'!$A$1:$Q$500,14,0),0)</f>
        <v>0</v>
      </c>
      <c r="CB197" s="22">
        <f>IF(ISNUMBER(VLOOKUP($C197,'stpl port max capa'!$A$1:$Q$500,15,0)),VLOOKUP($C197,'stpl port max capa'!$A$1:$Q$500,15,0),0)</f>
        <v>0</v>
      </c>
      <c r="CC197" s="22">
        <f>IF(ISNUMBER(VLOOKUP($C197,'stpl port max capa'!$A$1:$Q$500,16,0)),VLOOKUP($C197,'stpl port max capa'!$A$1:$Q$500,16,0),0)</f>
        <v>0</v>
      </c>
      <c r="CD197" s="22">
        <f>IF(ISNUMBER(VLOOKUP($C197,'stpl port max capa'!$A$1:$Q$500,17,0)),VLOOKUP($C197,'stpl port max capa'!$A$1:$Q$500,17,0),0)</f>
        <v>0</v>
      </c>
    </row>
    <row r="198" spans="1:82" customFormat="1">
      <c r="A198">
        <v>199</v>
      </c>
      <c r="B198" t="s">
        <v>590</v>
      </c>
      <c r="C198" t="s">
        <v>591</v>
      </c>
      <c r="D198" s="15"/>
      <c r="E198" s="15">
        <f t="shared" si="56"/>
        <v>0</v>
      </c>
      <c r="F198" s="16" t="s">
        <v>2987</v>
      </c>
      <c r="G198" t="s">
        <v>972</v>
      </c>
      <c r="H198" t="s">
        <v>1008</v>
      </c>
      <c r="I198" t="e">
        <v>#N/A</v>
      </c>
      <c r="J198" t="s">
        <v>592</v>
      </c>
      <c r="K198" s="1">
        <v>38.9623534073244</v>
      </c>
      <c r="L198" s="1">
        <v>117.804337219147</v>
      </c>
      <c r="M198" s="1" t="str">
        <f>VLOOKUP($F198,'[1]capi for highway network'!$D$1:$L$36,3,0)</f>
        <v>capi Tianjin</v>
      </c>
      <c r="N198" s="1">
        <f>VLOOKUP($F198,'[1]capi for highway network'!$D$1:$L$36,7,0)</f>
        <v>39.343357400000002</v>
      </c>
      <c r="O198" s="1">
        <f>VLOOKUP($F198,'[1]capi for highway network'!$D$1:$L$36,8,0)</f>
        <v>117.3616476</v>
      </c>
      <c r="P198" s="13">
        <f t="shared" si="57"/>
        <v>28.453203999999999</v>
      </c>
      <c r="Q198" s="13">
        <f t="shared" si="58"/>
        <v>28.453203999999999</v>
      </c>
      <c r="R198" s="13">
        <f t="shared" si="59"/>
        <v>28.453203999999999</v>
      </c>
      <c r="S198" s="13">
        <f t="shared" si="60"/>
        <v>31.603899999999999</v>
      </c>
      <c r="T198" s="13">
        <f t="shared" si="61"/>
        <v>38.311095999999999</v>
      </c>
      <c r="U198" s="13">
        <f t="shared" si="62"/>
        <v>40.9602</v>
      </c>
      <c r="V198" s="13">
        <f t="shared" si="63"/>
        <v>40.9602</v>
      </c>
      <c r="W198" s="13">
        <f t="shared" si="64"/>
        <v>40.9602</v>
      </c>
      <c r="X198" s="13">
        <f t="shared" si="65"/>
        <v>40.9602</v>
      </c>
      <c r="Y198" s="13">
        <f t="shared" si="66"/>
        <v>40.9602</v>
      </c>
      <c r="Z198" s="13">
        <f t="shared" si="67"/>
        <v>40.9602</v>
      </c>
      <c r="AA198" s="13">
        <f t="shared" si="68"/>
        <v>40.9602</v>
      </c>
      <c r="AB198" s="13">
        <f t="shared" si="69"/>
        <v>40.9602</v>
      </c>
      <c r="AC198" s="13">
        <f t="shared" si="70"/>
        <v>40.9602</v>
      </c>
      <c r="AD198" s="13">
        <f t="shared" si="71"/>
        <v>40.9602</v>
      </c>
      <c r="AE198" s="13">
        <f t="shared" si="72"/>
        <v>40.9602</v>
      </c>
      <c r="AF198">
        <f t="shared" si="55"/>
        <v>1</v>
      </c>
      <c r="AG198" t="s">
        <v>2911</v>
      </c>
      <c r="AH198" t="s">
        <v>2904</v>
      </c>
      <c r="AI198" s="26">
        <f>IF(ISNUMBER(VLOOKUP($B198,'kpler max capa'!$A$1:$Q$263,2,0)),VLOOKUP($B198,'kpler max capa'!$A$1:$Q$263,2,0),0)</f>
        <v>28.453203999999999</v>
      </c>
      <c r="AJ198" s="26">
        <f>IF(ISNUMBER(VLOOKUP($B198,'kpler max capa'!$A$1:$Q$263,3,0)),VLOOKUP($B198,'kpler max capa'!$A$1:$Q$263,3,0),0)</f>
        <v>28.453203999999999</v>
      </c>
      <c r="AK198" s="26">
        <f>IF(ISNUMBER(VLOOKUP($B198,'kpler max capa'!$A$1:$Q$263,4,0)),VLOOKUP($B198,'kpler max capa'!$A$1:$Q$263,4,0),0)</f>
        <v>28.453203999999999</v>
      </c>
      <c r="AL198" s="26">
        <f>IF(ISNUMBER(VLOOKUP($B198,'kpler max capa'!$A$1:$Q$263,5,0)),VLOOKUP($B198,'kpler max capa'!$A$1:$Q$263,5,0),0)</f>
        <v>31.603899999999999</v>
      </c>
      <c r="AM198" s="26">
        <f>IF(ISNUMBER(VLOOKUP($B198,'kpler max capa'!$A$1:$Q$263,6,0)),VLOOKUP($B198,'kpler max capa'!$A$1:$Q$263,6,0),0)</f>
        <v>38.311095999999999</v>
      </c>
      <c r="AN198" s="26">
        <f>IF(ISNUMBER(VLOOKUP($B198,'kpler max capa'!$A$1:$Q$263,7,0)),VLOOKUP($B198,'kpler max capa'!$A$1:$Q$263,7,0),0)</f>
        <v>40.9602</v>
      </c>
      <c r="AO198" s="26">
        <f>IF(ISNUMBER(VLOOKUP($B198,'kpler max capa'!$A$1:$Q$263,8,0)),VLOOKUP($B198,'kpler max capa'!$A$1:$Q$263,8,0),0)</f>
        <v>40.9602</v>
      </c>
      <c r="AP198" s="26">
        <f>IF(ISNUMBER(VLOOKUP($B198,'kpler max capa'!$A$1:$Q$263,8,0)),VLOOKUP($B198,'kpler max capa'!$A$1:$Q$263,9,0),0)</f>
        <v>40.9602</v>
      </c>
      <c r="AQ198" s="26">
        <f>IF(ISNUMBER(VLOOKUP($B198,'kpler max capa'!$A$1:$Q$263,8,0)),VLOOKUP($B198,'kpler max capa'!$A$1:$Q$263,10,0),0)</f>
        <v>40.9602</v>
      </c>
      <c r="AR198" s="26">
        <f>IF(ISNUMBER(VLOOKUP($B198,'kpler max capa'!$A$1:$Q$263,8,0)),VLOOKUP($B198,'kpler max capa'!$A$1:$Q$263,11,0),0)</f>
        <v>40.9602</v>
      </c>
      <c r="AS198" s="26">
        <f>IF(ISNUMBER(VLOOKUP($B198,'kpler max capa'!$A$1:$Q$263,9,0)),VLOOKUP($B198,'kpler max capa'!$A$1:$Q$263,12,0),0)</f>
        <v>40.9602</v>
      </c>
      <c r="AT198" s="26">
        <f>IF(ISNUMBER(VLOOKUP($B198,'kpler max capa'!$A$1:$Q$263,9,0)),VLOOKUP($B198,'kpler max capa'!$A$1:$Q$263,13,0),0)</f>
        <v>40.9602</v>
      </c>
      <c r="AU198" s="26">
        <f>IF(ISNUMBER(VLOOKUP($B198,'kpler max capa'!$A$1:$Q$263,9,0)),VLOOKUP($B198,'kpler max capa'!$A$1:$Q$263,14,0),0)</f>
        <v>40.9602</v>
      </c>
      <c r="AV198" s="26">
        <f>IF(ISNUMBER(VLOOKUP($B198,'kpler max capa'!$A$1:$Q$263,9,0)),VLOOKUP($B198,'kpler max capa'!$A$1:$Q$263,15,0),0)</f>
        <v>40.9602</v>
      </c>
      <c r="AW198" s="26">
        <f>IF(ISNUMBER(VLOOKUP($B198,'kpler max capa'!$A$1:$Q$263,9,0)),VLOOKUP($B198,'kpler max capa'!$A$1:$Q$263,16,0),0)</f>
        <v>40.9602</v>
      </c>
      <c r="AX198" s="26">
        <f>IF(ISNUMBER(VLOOKUP($B198,'kpler max capa'!$A$1:$Q$263,10,0)),VLOOKUP($B198,'kpler max capa'!$A$1:$Q$263,17,0),0)</f>
        <v>40.9602</v>
      </c>
      <c r="AY198" s="24">
        <f>IF(ISNUMBER(VLOOKUP($C198,'pp port max capa'!$A$1:$Q$500,2,0)),VLOOKUP($C198,'pp port max capa'!$A$1:$Q$500,2,0),0)</f>
        <v>0</v>
      </c>
      <c r="AZ198" s="24">
        <f>IF(ISNUMBER(VLOOKUP($C198,'pp port max capa'!$A$1:$Q$500,3,0)),VLOOKUP($C198,'pp port max capa'!$A$1:$Q$500,3,0),0)</f>
        <v>0</v>
      </c>
      <c r="BA198" s="24">
        <f>IF(ISNUMBER(VLOOKUP($C198,'pp port max capa'!$A$1:$Q$500,4,0)),VLOOKUP($C198,'pp port max capa'!$A$1:$Q$500,4,0),0)</f>
        <v>0</v>
      </c>
      <c r="BB198" s="24">
        <f>IF(ISNUMBER(VLOOKUP($C198,'pp port max capa'!$A$1:$Q$500,5,0)),VLOOKUP($C198,'pp port max capa'!$A$1:$Q$500,5,0),0)</f>
        <v>0</v>
      </c>
      <c r="BC198" s="24">
        <f>IF(ISNUMBER(VLOOKUP($C198,'pp port max capa'!$A$1:$Q$500,6,0)),VLOOKUP($C198,'pp port max capa'!$A$1:$Q$500,6,0),0)</f>
        <v>0</v>
      </c>
      <c r="BD198" s="24">
        <f>IF(ISNUMBER(VLOOKUP($C198,'pp port max capa'!$A$1:$Q$500,7,0)),VLOOKUP($C198,'pp port max capa'!$A$1:$Q$500,7,0),0)</f>
        <v>0</v>
      </c>
      <c r="BE198" s="24">
        <f>IF(ISNUMBER(VLOOKUP($C198,'pp port max capa'!$A$1:$Q$500,8,0)),VLOOKUP($C198,'pp port max capa'!$A$1:$Q$500,8,0),0)</f>
        <v>0</v>
      </c>
      <c r="BF198" s="24">
        <f>IF(ISNUMBER(VLOOKUP($C198,'pp port max capa'!$A$1:$Q$500,9,0)),VLOOKUP($C198,'pp port max capa'!$A$1:$Q$500,9,0),0)</f>
        <v>0</v>
      </c>
      <c r="BG198" s="24">
        <f>IF(ISNUMBER(VLOOKUP($C198,'pp port max capa'!$A$1:$Q$500,10,0)),VLOOKUP($C198,'pp port max capa'!$A$1:$Q$500,10,0),0)</f>
        <v>0</v>
      </c>
      <c r="BH198" s="24">
        <f>IF(ISNUMBER(VLOOKUP($C198,'pp port max capa'!$A$1:$Q$500,11,0)),VLOOKUP($C198,'pp port max capa'!$A$1:$Q$500,11,0),0)</f>
        <v>0</v>
      </c>
      <c r="BI198" s="24">
        <f>IF(ISNUMBER(VLOOKUP($C198,'pp port max capa'!$A$1:$Q$500,12,0)),VLOOKUP($C198,'pp port max capa'!$A$1:$Q$500,12,0),0)</f>
        <v>0</v>
      </c>
      <c r="BJ198" s="24">
        <f>IF(ISNUMBER(VLOOKUP($C198,'pp port max capa'!$A$1:$Q$500,13,0)),VLOOKUP($C198,'pp port max capa'!$A$1:$Q$500,13,0),0)</f>
        <v>0</v>
      </c>
      <c r="BK198" s="24">
        <f>IF(ISNUMBER(VLOOKUP($C198,'pp port max capa'!$A$1:$Q$500,14,0)),VLOOKUP($C198,'pp port max capa'!$A$1:$Q$500,14,0),0)</f>
        <v>0</v>
      </c>
      <c r="BL198" s="24">
        <f>IF(ISNUMBER(VLOOKUP($C198,'pp port max capa'!$A$1:$Q$500,15,0)),VLOOKUP($C198,'pp port max capa'!$A$1:$Q$500,15,0),0)</f>
        <v>0</v>
      </c>
      <c r="BM198" s="24">
        <f>IF(ISNUMBER(VLOOKUP($C198,'pp port max capa'!$A$1:$Q$500,16,0)),VLOOKUP($C198,'pp port max capa'!$A$1:$Q$500,16,0),0)</f>
        <v>0</v>
      </c>
      <c r="BN198" s="24">
        <f>IF(ISNUMBER(VLOOKUP($C198,'pp port max capa'!$A$1:$Q$500,17,0)),VLOOKUP($C198,'pp port max capa'!$A$1:$Q$500,17,0),0)</f>
        <v>0</v>
      </c>
      <c r="BO198" s="22">
        <f>IF(ISNUMBER(VLOOKUP($C198,'stpl port max capa'!$A$1:$Q$500,2,0)),VLOOKUP($C198,'stpl port max capa'!$A$1:$Q$500,2,0),0)</f>
        <v>0</v>
      </c>
      <c r="BP198" s="22">
        <f>IF(ISNUMBER(VLOOKUP($C198,'stpl port max capa'!$A$1:$Q$500,3,0)),VLOOKUP($C198,'stpl port max capa'!$A$1:$Q$500,3,0),0)</f>
        <v>0</v>
      </c>
      <c r="BQ198" s="22">
        <f>IF(ISNUMBER(VLOOKUP($C198,'stpl port max capa'!$A$1:$Q$500,4,0)),VLOOKUP($C198,'stpl port max capa'!$A$1:$Q$500,4,0),0)</f>
        <v>0</v>
      </c>
      <c r="BR198" s="22">
        <f>IF(ISNUMBER(VLOOKUP($C198,'stpl port max capa'!$A$1:$Q$500,5,0)),VLOOKUP($C198,'stpl port max capa'!$A$1:$Q$500,5,0),0)</f>
        <v>0</v>
      </c>
      <c r="BS198" s="22">
        <f>IF(ISNUMBER(VLOOKUP($C198,'stpl port max capa'!$A$1:$Q$500,6,0)),VLOOKUP($C198,'stpl port max capa'!$A$1:$Q$500,6,0),0)</f>
        <v>0</v>
      </c>
      <c r="BT198" s="22">
        <f>IF(ISNUMBER(VLOOKUP($C198,'stpl port max capa'!$A$1:$Q$500,7,0)),VLOOKUP($C198,'stpl port max capa'!$A$1:$Q$500,7,0),0)</f>
        <v>0</v>
      </c>
      <c r="BU198" s="22">
        <f>IF(ISNUMBER(VLOOKUP($C198,'stpl port max capa'!$A$1:$Q$500,8,0)),VLOOKUP($C198,'stpl port max capa'!$A$1:$Q$500,8,0),0)</f>
        <v>0</v>
      </c>
      <c r="BV198" s="22">
        <f>IF(ISNUMBER(VLOOKUP($C198,'stpl port max capa'!$A$1:$Q$500,9,0)),VLOOKUP($C198,'stpl port max capa'!$A$1:$Q$500,9,0),0)</f>
        <v>0</v>
      </c>
      <c r="BW198" s="22">
        <f>IF(ISNUMBER(VLOOKUP($C198,'stpl port max capa'!$A$1:$Q$500,10,0)),VLOOKUP($C198,'stpl port max capa'!$A$1:$Q$500,10,0),0)</f>
        <v>0</v>
      </c>
      <c r="BX198" s="22">
        <f>IF(ISNUMBER(VLOOKUP($C198,'stpl port max capa'!$A$1:$Q$500,11,0)),VLOOKUP($C198,'stpl port max capa'!$A$1:$Q$500,11,0),0)</f>
        <v>0</v>
      </c>
      <c r="BY198" s="22">
        <f>IF(ISNUMBER(VLOOKUP($C198,'stpl port max capa'!$A$1:$Q$500,12,0)),VLOOKUP($C198,'stpl port max capa'!$A$1:$Q$500,12,0),0)</f>
        <v>0</v>
      </c>
      <c r="BZ198" s="22">
        <f>IF(ISNUMBER(VLOOKUP($C198,'stpl port max capa'!$A$1:$Q$500,13,0)),VLOOKUP($C198,'stpl port max capa'!$A$1:$Q$500,13,0),0)</f>
        <v>0</v>
      </c>
      <c r="CA198" s="22">
        <f>IF(ISNUMBER(VLOOKUP($C198,'stpl port max capa'!$A$1:$Q$500,14,0)),VLOOKUP($C198,'stpl port max capa'!$A$1:$Q$500,14,0),0)</f>
        <v>0</v>
      </c>
      <c r="CB198" s="22">
        <f>IF(ISNUMBER(VLOOKUP($C198,'stpl port max capa'!$A$1:$Q$500,15,0)),VLOOKUP($C198,'stpl port max capa'!$A$1:$Q$500,15,0),0)</f>
        <v>0</v>
      </c>
      <c r="CC198" s="22">
        <f>IF(ISNUMBER(VLOOKUP($C198,'stpl port max capa'!$A$1:$Q$500,16,0)),VLOOKUP($C198,'stpl port max capa'!$A$1:$Q$500,16,0),0)</f>
        <v>0</v>
      </c>
      <c r="CD198" s="22">
        <f>IF(ISNUMBER(VLOOKUP($C198,'stpl port max capa'!$A$1:$Q$500,17,0)),VLOOKUP($C198,'stpl port max capa'!$A$1:$Q$500,17,0),0)</f>
        <v>0</v>
      </c>
    </row>
    <row r="199" spans="1:82" customFormat="1">
      <c r="A199">
        <v>200</v>
      </c>
      <c r="B199" t="s">
        <v>593</v>
      </c>
      <c r="C199" t="s">
        <v>594</v>
      </c>
      <c r="D199" s="15"/>
      <c r="E199" s="15">
        <f t="shared" si="56"/>
        <v>0</v>
      </c>
      <c r="F199" s="16" t="s">
        <v>2987</v>
      </c>
      <c r="G199" t="s">
        <v>972</v>
      </c>
      <c r="H199" t="s">
        <v>1008</v>
      </c>
      <c r="I199" t="e">
        <v>#N/A</v>
      </c>
      <c r="J199" t="s">
        <v>595</v>
      </c>
      <c r="K199" s="1">
        <v>38.9606047211362</v>
      </c>
      <c r="L199" s="1">
        <v>117.80208830447999</v>
      </c>
      <c r="M199" s="1" t="str">
        <f>VLOOKUP($F199,'[1]capi for highway network'!$D$1:$L$36,3,0)</f>
        <v>capi Tianjin</v>
      </c>
      <c r="N199" s="1">
        <f>VLOOKUP($F199,'[1]capi for highway network'!$D$1:$L$36,7,0)</f>
        <v>39.343357400000002</v>
      </c>
      <c r="O199" s="1">
        <f>VLOOKUP($F199,'[1]capi for highway network'!$D$1:$L$36,8,0)</f>
        <v>117.3616476</v>
      </c>
      <c r="P199" s="13">
        <f t="shared" si="57"/>
        <v>0</v>
      </c>
      <c r="Q199" s="13">
        <f t="shared" si="58"/>
        <v>0</v>
      </c>
      <c r="R199" s="13">
        <f t="shared" si="59"/>
        <v>0</v>
      </c>
      <c r="S199" s="13">
        <f t="shared" si="60"/>
        <v>0.13406399999999999</v>
      </c>
      <c r="T199" s="13">
        <f t="shared" si="61"/>
        <v>0.21470800000000001</v>
      </c>
      <c r="U199" s="13">
        <f t="shared" si="62"/>
        <v>0.23488800000000001</v>
      </c>
      <c r="V199" s="13">
        <f t="shared" si="63"/>
        <v>0.23488800000000001</v>
      </c>
      <c r="W199" s="13">
        <f t="shared" si="64"/>
        <v>0.23488800000000001</v>
      </c>
      <c r="X199" s="13">
        <f t="shared" si="65"/>
        <v>0.23488800000000001</v>
      </c>
      <c r="Y199" s="13">
        <f t="shared" si="66"/>
        <v>0.23488800000000001</v>
      </c>
      <c r="Z199" s="13">
        <f t="shared" si="67"/>
        <v>0.23488800000000001</v>
      </c>
      <c r="AA199" s="13">
        <f t="shared" si="68"/>
        <v>0.23488800000000001</v>
      </c>
      <c r="AB199" s="13">
        <f t="shared" si="69"/>
        <v>0.23488800000000001</v>
      </c>
      <c r="AC199" s="13">
        <f t="shared" si="70"/>
        <v>0.23488800000000001</v>
      </c>
      <c r="AD199" s="13">
        <f t="shared" si="71"/>
        <v>0.23488800000000001</v>
      </c>
      <c r="AE199" s="13">
        <f t="shared" si="72"/>
        <v>0.23488800000000001</v>
      </c>
      <c r="AF199">
        <f t="shared" si="55"/>
        <v>1</v>
      </c>
      <c r="AG199" t="s">
        <v>2911</v>
      </c>
      <c r="AH199" t="s">
        <v>2904</v>
      </c>
      <c r="AI199" s="26">
        <f>IF(ISNUMBER(VLOOKUP($B199,'kpler max capa'!$A$1:$Q$263,2,0)),VLOOKUP($B199,'kpler max capa'!$A$1:$Q$263,2,0),0)</f>
        <v>0</v>
      </c>
      <c r="AJ199" s="26">
        <f>IF(ISNUMBER(VLOOKUP($B199,'kpler max capa'!$A$1:$Q$263,3,0)),VLOOKUP($B199,'kpler max capa'!$A$1:$Q$263,3,0),0)</f>
        <v>0</v>
      </c>
      <c r="AK199" s="26">
        <f>IF(ISNUMBER(VLOOKUP($B199,'kpler max capa'!$A$1:$Q$263,4,0)),VLOOKUP($B199,'kpler max capa'!$A$1:$Q$263,4,0),0)</f>
        <v>0</v>
      </c>
      <c r="AL199" s="26">
        <f>IF(ISNUMBER(VLOOKUP($B199,'kpler max capa'!$A$1:$Q$263,5,0)),VLOOKUP($B199,'kpler max capa'!$A$1:$Q$263,5,0),0)</f>
        <v>0.13406399999999999</v>
      </c>
      <c r="AM199" s="26">
        <f>IF(ISNUMBER(VLOOKUP($B199,'kpler max capa'!$A$1:$Q$263,6,0)),VLOOKUP($B199,'kpler max capa'!$A$1:$Q$263,6,0),0)</f>
        <v>0.21470800000000001</v>
      </c>
      <c r="AN199" s="26">
        <f>IF(ISNUMBER(VLOOKUP($B199,'kpler max capa'!$A$1:$Q$263,7,0)),VLOOKUP($B199,'kpler max capa'!$A$1:$Q$263,7,0),0)</f>
        <v>0.23488800000000001</v>
      </c>
      <c r="AO199" s="26">
        <f>IF(ISNUMBER(VLOOKUP($B199,'kpler max capa'!$A$1:$Q$263,8,0)),VLOOKUP($B199,'kpler max capa'!$A$1:$Q$263,8,0),0)</f>
        <v>0.23488800000000001</v>
      </c>
      <c r="AP199" s="26">
        <f>IF(ISNUMBER(VLOOKUP($B199,'kpler max capa'!$A$1:$Q$263,8,0)),VLOOKUP($B199,'kpler max capa'!$A$1:$Q$263,9,0),0)</f>
        <v>0.23488800000000001</v>
      </c>
      <c r="AQ199" s="26">
        <f>IF(ISNUMBER(VLOOKUP($B199,'kpler max capa'!$A$1:$Q$263,8,0)),VLOOKUP($B199,'kpler max capa'!$A$1:$Q$263,10,0),0)</f>
        <v>0.23488800000000001</v>
      </c>
      <c r="AR199" s="26">
        <f>IF(ISNUMBER(VLOOKUP($B199,'kpler max capa'!$A$1:$Q$263,8,0)),VLOOKUP($B199,'kpler max capa'!$A$1:$Q$263,11,0),0)</f>
        <v>0.23488800000000001</v>
      </c>
      <c r="AS199" s="26">
        <f>IF(ISNUMBER(VLOOKUP($B199,'kpler max capa'!$A$1:$Q$263,9,0)),VLOOKUP($B199,'kpler max capa'!$A$1:$Q$263,12,0),0)</f>
        <v>0.23488800000000001</v>
      </c>
      <c r="AT199" s="26">
        <f>IF(ISNUMBER(VLOOKUP($B199,'kpler max capa'!$A$1:$Q$263,9,0)),VLOOKUP($B199,'kpler max capa'!$A$1:$Q$263,13,0),0)</f>
        <v>0.23488800000000001</v>
      </c>
      <c r="AU199" s="26">
        <f>IF(ISNUMBER(VLOOKUP($B199,'kpler max capa'!$A$1:$Q$263,9,0)),VLOOKUP($B199,'kpler max capa'!$A$1:$Q$263,14,0),0)</f>
        <v>0.23488800000000001</v>
      </c>
      <c r="AV199" s="26">
        <f>IF(ISNUMBER(VLOOKUP($B199,'kpler max capa'!$A$1:$Q$263,9,0)),VLOOKUP($B199,'kpler max capa'!$A$1:$Q$263,15,0),0)</f>
        <v>0.23488800000000001</v>
      </c>
      <c r="AW199" s="26">
        <f>IF(ISNUMBER(VLOOKUP($B199,'kpler max capa'!$A$1:$Q$263,9,0)),VLOOKUP($B199,'kpler max capa'!$A$1:$Q$263,16,0),0)</f>
        <v>0.23488800000000001</v>
      </c>
      <c r="AX199" s="26">
        <f>IF(ISNUMBER(VLOOKUP($B199,'kpler max capa'!$A$1:$Q$263,10,0)),VLOOKUP($B199,'kpler max capa'!$A$1:$Q$263,17,0),0)</f>
        <v>0.23488800000000001</v>
      </c>
      <c r="AY199" s="24">
        <f>IF(ISNUMBER(VLOOKUP($C199,'pp port max capa'!$A$1:$Q$500,2,0)),VLOOKUP($C199,'pp port max capa'!$A$1:$Q$500,2,0),0)</f>
        <v>0</v>
      </c>
      <c r="AZ199" s="24">
        <f>IF(ISNUMBER(VLOOKUP($C199,'pp port max capa'!$A$1:$Q$500,3,0)),VLOOKUP($C199,'pp port max capa'!$A$1:$Q$500,3,0),0)</f>
        <v>0</v>
      </c>
      <c r="BA199" s="24">
        <f>IF(ISNUMBER(VLOOKUP($C199,'pp port max capa'!$A$1:$Q$500,4,0)),VLOOKUP($C199,'pp port max capa'!$A$1:$Q$500,4,0),0)</f>
        <v>0</v>
      </c>
      <c r="BB199" s="24">
        <f>IF(ISNUMBER(VLOOKUP($C199,'pp port max capa'!$A$1:$Q$500,5,0)),VLOOKUP($C199,'pp port max capa'!$A$1:$Q$500,5,0),0)</f>
        <v>0</v>
      </c>
      <c r="BC199" s="24">
        <f>IF(ISNUMBER(VLOOKUP($C199,'pp port max capa'!$A$1:$Q$500,6,0)),VLOOKUP($C199,'pp port max capa'!$A$1:$Q$500,6,0),0)</f>
        <v>0</v>
      </c>
      <c r="BD199" s="24">
        <f>IF(ISNUMBER(VLOOKUP($C199,'pp port max capa'!$A$1:$Q$500,7,0)),VLOOKUP($C199,'pp port max capa'!$A$1:$Q$500,7,0),0)</f>
        <v>0</v>
      </c>
      <c r="BE199" s="24">
        <f>IF(ISNUMBER(VLOOKUP($C199,'pp port max capa'!$A$1:$Q$500,8,0)),VLOOKUP($C199,'pp port max capa'!$A$1:$Q$500,8,0),0)</f>
        <v>0</v>
      </c>
      <c r="BF199" s="24">
        <f>IF(ISNUMBER(VLOOKUP($C199,'pp port max capa'!$A$1:$Q$500,9,0)),VLOOKUP($C199,'pp port max capa'!$A$1:$Q$500,9,0),0)</f>
        <v>0</v>
      </c>
      <c r="BG199" s="24">
        <f>IF(ISNUMBER(VLOOKUP($C199,'pp port max capa'!$A$1:$Q$500,10,0)),VLOOKUP($C199,'pp port max capa'!$A$1:$Q$500,10,0),0)</f>
        <v>0</v>
      </c>
      <c r="BH199" s="24">
        <f>IF(ISNUMBER(VLOOKUP($C199,'pp port max capa'!$A$1:$Q$500,11,0)),VLOOKUP($C199,'pp port max capa'!$A$1:$Q$500,11,0),0)</f>
        <v>0</v>
      </c>
      <c r="BI199" s="24">
        <f>IF(ISNUMBER(VLOOKUP($C199,'pp port max capa'!$A$1:$Q$500,12,0)),VLOOKUP($C199,'pp port max capa'!$A$1:$Q$500,12,0),0)</f>
        <v>0</v>
      </c>
      <c r="BJ199" s="24">
        <f>IF(ISNUMBER(VLOOKUP($C199,'pp port max capa'!$A$1:$Q$500,13,0)),VLOOKUP($C199,'pp port max capa'!$A$1:$Q$500,13,0),0)</f>
        <v>0</v>
      </c>
      <c r="BK199" s="24">
        <f>IF(ISNUMBER(VLOOKUP($C199,'pp port max capa'!$A$1:$Q$500,14,0)),VLOOKUP($C199,'pp port max capa'!$A$1:$Q$500,14,0),0)</f>
        <v>0</v>
      </c>
      <c r="BL199" s="24">
        <f>IF(ISNUMBER(VLOOKUP($C199,'pp port max capa'!$A$1:$Q$500,15,0)),VLOOKUP($C199,'pp port max capa'!$A$1:$Q$500,15,0),0)</f>
        <v>0</v>
      </c>
      <c r="BM199" s="24">
        <f>IF(ISNUMBER(VLOOKUP($C199,'pp port max capa'!$A$1:$Q$500,16,0)),VLOOKUP($C199,'pp port max capa'!$A$1:$Q$500,16,0),0)</f>
        <v>0</v>
      </c>
      <c r="BN199" s="24">
        <f>IF(ISNUMBER(VLOOKUP($C199,'pp port max capa'!$A$1:$Q$500,17,0)),VLOOKUP($C199,'pp port max capa'!$A$1:$Q$500,17,0),0)</f>
        <v>0</v>
      </c>
      <c r="BO199" s="22">
        <f>IF(ISNUMBER(VLOOKUP($C199,'stpl port max capa'!$A$1:$Q$500,2,0)),VLOOKUP($C199,'stpl port max capa'!$A$1:$Q$500,2,0),0)</f>
        <v>0</v>
      </c>
      <c r="BP199" s="22">
        <f>IF(ISNUMBER(VLOOKUP($C199,'stpl port max capa'!$A$1:$Q$500,3,0)),VLOOKUP($C199,'stpl port max capa'!$A$1:$Q$500,3,0),0)</f>
        <v>0</v>
      </c>
      <c r="BQ199" s="22">
        <f>IF(ISNUMBER(VLOOKUP($C199,'stpl port max capa'!$A$1:$Q$500,4,0)),VLOOKUP($C199,'stpl port max capa'!$A$1:$Q$500,4,0),0)</f>
        <v>0</v>
      </c>
      <c r="BR199" s="22">
        <f>IF(ISNUMBER(VLOOKUP($C199,'stpl port max capa'!$A$1:$Q$500,5,0)),VLOOKUP($C199,'stpl port max capa'!$A$1:$Q$500,5,0),0)</f>
        <v>0</v>
      </c>
      <c r="BS199" s="22">
        <f>IF(ISNUMBER(VLOOKUP($C199,'stpl port max capa'!$A$1:$Q$500,6,0)),VLOOKUP($C199,'stpl port max capa'!$A$1:$Q$500,6,0),0)</f>
        <v>0</v>
      </c>
      <c r="BT199" s="22">
        <f>IF(ISNUMBER(VLOOKUP($C199,'stpl port max capa'!$A$1:$Q$500,7,0)),VLOOKUP($C199,'stpl port max capa'!$A$1:$Q$500,7,0),0)</f>
        <v>0</v>
      </c>
      <c r="BU199" s="22">
        <f>IF(ISNUMBER(VLOOKUP($C199,'stpl port max capa'!$A$1:$Q$500,8,0)),VLOOKUP($C199,'stpl port max capa'!$A$1:$Q$500,8,0),0)</f>
        <v>0</v>
      </c>
      <c r="BV199" s="22">
        <f>IF(ISNUMBER(VLOOKUP($C199,'stpl port max capa'!$A$1:$Q$500,9,0)),VLOOKUP($C199,'stpl port max capa'!$A$1:$Q$500,9,0),0)</f>
        <v>0</v>
      </c>
      <c r="BW199" s="22">
        <f>IF(ISNUMBER(VLOOKUP($C199,'stpl port max capa'!$A$1:$Q$500,10,0)),VLOOKUP($C199,'stpl port max capa'!$A$1:$Q$500,10,0),0)</f>
        <v>0</v>
      </c>
      <c r="BX199" s="22">
        <f>IF(ISNUMBER(VLOOKUP($C199,'stpl port max capa'!$A$1:$Q$500,11,0)),VLOOKUP($C199,'stpl port max capa'!$A$1:$Q$500,11,0),0)</f>
        <v>0</v>
      </c>
      <c r="BY199" s="22">
        <f>IF(ISNUMBER(VLOOKUP($C199,'stpl port max capa'!$A$1:$Q$500,12,0)),VLOOKUP($C199,'stpl port max capa'!$A$1:$Q$500,12,0),0)</f>
        <v>0</v>
      </c>
      <c r="BZ199" s="22">
        <f>IF(ISNUMBER(VLOOKUP($C199,'stpl port max capa'!$A$1:$Q$500,13,0)),VLOOKUP($C199,'stpl port max capa'!$A$1:$Q$500,13,0),0)</f>
        <v>0</v>
      </c>
      <c r="CA199" s="22">
        <f>IF(ISNUMBER(VLOOKUP($C199,'stpl port max capa'!$A$1:$Q$500,14,0)),VLOOKUP($C199,'stpl port max capa'!$A$1:$Q$500,14,0),0)</f>
        <v>0</v>
      </c>
      <c r="CB199" s="22">
        <f>IF(ISNUMBER(VLOOKUP($C199,'stpl port max capa'!$A$1:$Q$500,15,0)),VLOOKUP($C199,'stpl port max capa'!$A$1:$Q$500,15,0),0)</f>
        <v>0</v>
      </c>
      <c r="CC199" s="22">
        <f>IF(ISNUMBER(VLOOKUP($C199,'stpl port max capa'!$A$1:$Q$500,16,0)),VLOOKUP($C199,'stpl port max capa'!$A$1:$Q$500,16,0),0)</f>
        <v>0</v>
      </c>
      <c r="CD199" s="22">
        <f>IF(ISNUMBER(VLOOKUP($C199,'stpl port max capa'!$A$1:$Q$500,17,0)),VLOOKUP($C199,'stpl port max capa'!$A$1:$Q$500,17,0),0)</f>
        <v>0</v>
      </c>
    </row>
    <row r="200" spans="1:82" customFormat="1">
      <c r="A200">
        <v>201</v>
      </c>
      <c r="B200" t="s">
        <v>596</v>
      </c>
      <c r="C200" t="s">
        <v>597</v>
      </c>
      <c r="D200" s="15"/>
      <c r="E200" s="15">
        <f t="shared" si="56"/>
        <v>0</v>
      </c>
      <c r="F200" s="16" t="s">
        <v>2987</v>
      </c>
      <c r="G200" t="s">
        <v>972</v>
      </c>
      <c r="H200" t="s">
        <v>1008</v>
      </c>
      <c r="I200" t="e">
        <v>#N/A</v>
      </c>
      <c r="J200" t="s">
        <v>598</v>
      </c>
      <c r="K200" s="1">
        <v>38.964879211178697</v>
      </c>
      <c r="L200" s="1">
        <v>117.788594816474</v>
      </c>
      <c r="M200" s="1" t="str">
        <f>VLOOKUP($F200,'[1]capi for highway network'!$D$1:$L$36,3,0)</f>
        <v>capi Tianjin</v>
      </c>
      <c r="N200" s="1">
        <f>VLOOKUP($F200,'[1]capi for highway network'!$D$1:$L$36,7,0)</f>
        <v>39.343357400000002</v>
      </c>
      <c r="O200" s="1">
        <f>VLOOKUP($F200,'[1]capi for highway network'!$D$1:$L$36,8,0)</f>
        <v>117.3616476</v>
      </c>
      <c r="P200" s="13">
        <f t="shared" si="57"/>
        <v>0.145456</v>
      </c>
      <c r="Q200" s="13">
        <f t="shared" si="58"/>
        <v>0.145456</v>
      </c>
      <c r="R200" s="13">
        <f t="shared" si="59"/>
        <v>0.145456</v>
      </c>
      <c r="S200" s="13">
        <f t="shared" si="60"/>
        <v>0.145456</v>
      </c>
      <c r="T200" s="13">
        <f t="shared" si="61"/>
        <v>0.145456</v>
      </c>
      <c r="U200" s="13">
        <f t="shared" si="62"/>
        <v>0.58593600000000001</v>
      </c>
      <c r="V200" s="13">
        <f t="shared" si="63"/>
        <v>0.58593600000000001</v>
      </c>
      <c r="W200" s="13">
        <f t="shared" si="64"/>
        <v>0.58593600000000001</v>
      </c>
      <c r="X200" s="13">
        <f t="shared" si="65"/>
        <v>0.58593600000000001</v>
      </c>
      <c r="Y200" s="13">
        <f t="shared" si="66"/>
        <v>0.58593600000000001</v>
      </c>
      <c r="Z200" s="13">
        <f t="shared" si="67"/>
        <v>0.58593600000000001</v>
      </c>
      <c r="AA200" s="13">
        <f t="shared" si="68"/>
        <v>0.58593600000000001</v>
      </c>
      <c r="AB200" s="13">
        <f t="shared" si="69"/>
        <v>0.58593600000000001</v>
      </c>
      <c r="AC200" s="13">
        <f t="shared" si="70"/>
        <v>0.58593600000000001</v>
      </c>
      <c r="AD200" s="13">
        <f t="shared" si="71"/>
        <v>0.58593600000000001</v>
      </c>
      <c r="AE200" s="13">
        <f t="shared" si="72"/>
        <v>0.58593600000000001</v>
      </c>
      <c r="AF200">
        <f t="shared" si="55"/>
        <v>1</v>
      </c>
      <c r="AG200" t="s">
        <v>2911</v>
      </c>
      <c r="AH200" t="s">
        <v>2904</v>
      </c>
      <c r="AI200" s="26">
        <f>IF(ISNUMBER(VLOOKUP($B200,'kpler max capa'!$A$1:$Q$263,2,0)),VLOOKUP($B200,'kpler max capa'!$A$1:$Q$263,2,0),0)</f>
        <v>0.145456</v>
      </c>
      <c r="AJ200" s="26">
        <f>IF(ISNUMBER(VLOOKUP($B200,'kpler max capa'!$A$1:$Q$263,3,0)),VLOOKUP($B200,'kpler max capa'!$A$1:$Q$263,3,0),0)</f>
        <v>0.145456</v>
      </c>
      <c r="AK200" s="26">
        <f>IF(ISNUMBER(VLOOKUP($B200,'kpler max capa'!$A$1:$Q$263,4,0)),VLOOKUP($B200,'kpler max capa'!$A$1:$Q$263,4,0),0)</f>
        <v>0.145456</v>
      </c>
      <c r="AL200" s="26">
        <f>IF(ISNUMBER(VLOOKUP($B200,'kpler max capa'!$A$1:$Q$263,5,0)),VLOOKUP($B200,'kpler max capa'!$A$1:$Q$263,5,0),0)</f>
        <v>0.145456</v>
      </c>
      <c r="AM200" s="26">
        <f>IF(ISNUMBER(VLOOKUP($B200,'kpler max capa'!$A$1:$Q$263,6,0)),VLOOKUP($B200,'kpler max capa'!$A$1:$Q$263,6,0),0)</f>
        <v>0.145456</v>
      </c>
      <c r="AN200" s="26">
        <f>IF(ISNUMBER(VLOOKUP($B200,'kpler max capa'!$A$1:$Q$263,7,0)),VLOOKUP($B200,'kpler max capa'!$A$1:$Q$263,7,0),0)</f>
        <v>0.58593600000000001</v>
      </c>
      <c r="AO200" s="26">
        <f>IF(ISNUMBER(VLOOKUP($B200,'kpler max capa'!$A$1:$Q$263,8,0)),VLOOKUP($B200,'kpler max capa'!$A$1:$Q$263,8,0),0)</f>
        <v>0.58593600000000001</v>
      </c>
      <c r="AP200" s="26">
        <f>IF(ISNUMBER(VLOOKUP($B200,'kpler max capa'!$A$1:$Q$263,8,0)),VLOOKUP($B200,'kpler max capa'!$A$1:$Q$263,9,0),0)</f>
        <v>0.58593600000000001</v>
      </c>
      <c r="AQ200" s="26">
        <f>IF(ISNUMBER(VLOOKUP($B200,'kpler max capa'!$A$1:$Q$263,8,0)),VLOOKUP($B200,'kpler max capa'!$A$1:$Q$263,10,0),0)</f>
        <v>0.58593600000000001</v>
      </c>
      <c r="AR200" s="26">
        <f>IF(ISNUMBER(VLOOKUP($B200,'kpler max capa'!$A$1:$Q$263,8,0)),VLOOKUP($B200,'kpler max capa'!$A$1:$Q$263,11,0),0)</f>
        <v>0.58593600000000001</v>
      </c>
      <c r="AS200" s="26">
        <f>IF(ISNUMBER(VLOOKUP($B200,'kpler max capa'!$A$1:$Q$263,9,0)),VLOOKUP($B200,'kpler max capa'!$A$1:$Q$263,12,0),0)</f>
        <v>0.58593600000000001</v>
      </c>
      <c r="AT200" s="26">
        <f>IF(ISNUMBER(VLOOKUP($B200,'kpler max capa'!$A$1:$Q$263,9,0)),VLOOKUP($B200,'kpler max capa'!$A$1:$Q$263,13,0),0)</f>
        <v>0.58593600000000001</v>
      </c>
      <c r="AU200" s="26">
        <f>IF(ISNUMBER(VLOOKUP($B200,'kpler max capa'!$A$1:$Q$263,9,0)),VLOOKUP($B200,'kpler max capa'!$A$1:$Q$263,14,0),0)</f>
        <v>0.58593600000000001</v>
      </c>
      <c r="AV200" s="26">
        <f>IF(ISNUMBER(VLOOKUP($B200,'kpler max capa'!$A$1:$Q$263,9,0)),VLOOKUP($B200,'kpler max capa'!$A$1:$Q$263,15,0),0)</f>
        <v>0.58593600000000001</v>
      </c>
      <c r="AW200" s="26">
        <f>IF(ISNUMBER(VLOOKUP($B200,'kpler max capa'!$A$1:$Q$263,9,0)),VLOOKUP($B200,'kpler max capa'!$A$1:$Q$263,16,0),0)</f>
        <v>0.58593600000000001</v>
      </c>
      <c r="AX200" s="26">
        <f>IF(ISNUMBER(VLOOKUP($B200,'kpler max capa'!$A$1:$Q$263,10,0)),VLOOKUP($B200,'kpler max capa'!$A$1:$Q$263,17,0),0)</f>
        <v>0.58593600000000001</v>
      </c>
      <c r="AY200" s="24">
        <f>IF(ISNUMBER(VLOOKUP($C200,'pp port max capa'!$A$1:$Q$500,2,0)),VLOOKUP($C200,'pp port max capa'!$A$1:$Q$500,2,0),0)</f>
        <v>0</v>
      </c>
      <c r="AZ200" s="24">
        <f>IF(ISNUMBER(VLOOKUP($C200,'pp port max capa'!$A$1:$Q$500,3,0)),VLOOKUP($C200,'pp port max capa'!$A$1:$Q$500,3,0),0)</f>
        <v>0</v>
      </c>
      <c r="BA200" s="24">
        <f>IF(ISNUMBER(VLOOKUP($C200,'pp port max capa'!$A$1:$Q$500,4,0)),VLOOKUP($C200,'pp port max capa'!$A$1:$Q$500,4,0),0)</f>
        <v>0</v>
      </c>
      <c r="BB200" s="24">
        <f>IF(ISNUMBER(VLOOKUP($C200,'pp port max capa'!$A$1:$Q$500,5,0)),VLOOKUP($C200,'pp port max capa'!$A$1:$Q$500,5,0),0)</f>
        <v>0</v>
      </c>
      <c r="BC200" s="24">
        <f>IF(ISNUMBER(VLOOKUP($C200,'pp port max capa'!$A$1:$Q$500,6,0)),VLOOKUP($C200,'pp port max capa'!$A$1:$Q$500,6,0),0)</f>
        <v>0</v>
      </c>
      <c r="BD200" s="24">
        <f>IF(ISNUMBER(VLOOKUP($C200,'pp port max capa'!$A$1:$Q$500,7,0)),VLOOKUP($C200,'pp port max capa'!$A$1:$Q$500,7,0),0)</f>
        <v>0</v>
      </c>
      <c r="BE200" s="24">
        <f>IF(ISNUMBER(VLOOKUP($C200,'pp port max capa'!$A$1:$Q$500,8,0)),VLOOKUP($C200,'pp port max capa'!$A$1:$Q$500,8,0),0)</f>
        <v>0</v>
      </c>
      <c r="BF200" s="24">
        <f>IF(ISNUMBER(VLOOKUP($C200,'pp port max capa'!$A$1:$Q$500,9,0)),VLOOKUP($C200,'pp port max capa'!$A$1:$Q$500,9,0),0)</f>
        <v>0</v>
      </c>
      <c r="BG200" s="24">
        <f>IF(ISNUMBER(VLOOKUP($C200,'pp port max capa'!$A$1:$Q$500,10,0)),VLOOKUP($C200,'pp port max capa'!$A$1:$Q$500,10,0),0)</f>
        <v>0</v>
      </c>
      <c r="BH200" s="24">
        <f>IF(ISNUMBER(VLOOKUP($C200,'pp port max capa'!$A$1:$Q$500,11,0)),VLOOKUP($C200,'pp port max capa'!$A$1:$Q$500,11,0),0)</f>
        <v>0</v>
      </c>
      <c r="BI200" s="24">
        <f>IF(ISNUMBER(VLOOKUP($C200,'pp port max capa'!$A$1:$Q$500,12,0)),VLOOKUP($C200,'pp port max capa'!$A$1:$Q$500,12,0),0)</f>
        <v>0</v>
      </c>
      <c r="BJ200" s="24">
        <f>IF(ISNUMBER(VLOOKUP($C200,'pp port max capa'!$A$1:$Q$500,13,0)),VLOOKUP($C200,'pp port max capa'!$A$1:$Q$500,13,0),0)</f>
        <v>0</v>
      </c>
      <c r="BK200" s="24">
        <f>IF(ISNUMBER(VLOOKUP($C200,'pp port max capa'!$A$1:$Q$500,14,0)),VLOOKUP($C200,'pp port max capa'!$A$1:$Q$500,14,0),0)</f>
        <v>0</v>
      </c>
      <c r="BL200" s="24">
        <f>IF(ISNUMBER(VLOOKUP($C200,'pp port max capa'!$A$1:$Q$500,15,0)),VLOOKUP($C200,'pp port max capa'!$A$1:$Q$500,15,0),0)</f>
        <v>0</v>
      </c>
      <c r="BM200" s="24">
        <f>IF(ISNUMBER(VLOOKUP($C200,'pp port max capa'!$A$1:$Q$500,16,0)),VLOOKUP($C200,'pp port max capa'!$A$1:$Q$500,16,0),0)</f>
        <v>0</v>
      </c>
      <c r="BN200" s="24">
        <f>IF(ISNUMBER(VLOOKUP($C200,'pp port max capa'!$A$1:$Q$500,17,0)),VLOOKUP($C200,'pp port max capa'!$A$1:$Q$500,17,0),0)</f>
        <v>0</v>
      </c>
      <c r="BO200" s="22">
        <f>IF(ISNUMBER(VLOOKUP($C200,'stpl port max capa'!$A$1:$Q$500,2,0)),VLOOKUP($C200,'stpl port max capa'!$A$1:$Q$500,2,0),0)</f>
        <v>0</v>
      </c>
      <c r="BP200" s="22">
        <f>IF(ISNUMBER(VLOOKUP($C200,'stpl port max capa'!$A$1:$Q$500,3,0)),VLOOKUP($C200,'stpl port max capa'!$A$1:$Q$500,3,0),0)</f>
        <v>0</v>
      </c>
      <c r="BQ200" s="22">
        <f>IF(ISNUMBER(VLOOKUP($C200,'stpl port max capa'!$A$1:$Q$500,4,0)),VLOOKUP($C200,'stpl port max capa'!$A$1:$Q$500,4,0),0)</f>
        <v>0</v>
      </c>
      <c r="BR200" s="22">
        <f>IF(ISNUMBER(VLOOKUP($C200,'stpl port max capa'!$A$1:$Q$500,5,0)),VLOOKUP($C200,'stpl port max capa'!$A$1:$Q$500,5,0),0)</f>
        <v>0</v>
      </c>
      <c r="BS200" s="22">
        <f>IF(ISNUMBER(VLOOKUP($C200,'stpl port max capa'!$A$1:$Q$500,6,0)),VLOOKUP($C200,'stpl port max capa'!$A$1:$Q$500,6,0),0)</f>
        <v>0</v>
      </c>
      <c r="BT200" s="22">
        <f>IF(ISNUMBER(VLOOKUP($C200,'stpl port max capa'!$A$1:$Q$500,7,0)),VLOOKUP($C200,'stpl port max capa'!$A$1:$Q$500,7,0),0)</f>
        <v>0</v>
      </c>
      <c r="BU200" s="22">
        <f>IF(ISNUMBER(VLOOKUP($C200,'stpl port max capa'!$A$1:$Q$500,8,0)),VLOOKUP($C200,'stpl port max capa'!$A$1:$Q$500,8,0),0)</f>
        <v>0</v>
      </c>
      <c r="BV200" s="22">
        <f>IF(ISNUMBER(VLOOKUP($C200,'stpl port max capa'!$A$1:$Q$500,9,0)),VLOOKUP($C200,'stpl port max capa'!$A$1:$Q$500,9,0),0)</f>
        <v>0</v>
      </c>
      <c r="BW200" s="22">
        <f>IF(ISNUMBER(VLOOKUP($C200,'stpl port max capa'!$A$1:$Q$500,10,0)),VLOOKUP($C200,'stpl port max capa'!$A$1:$Q$500,10,0),0)</f>
        <v>0</v>
      </c>
      <c r="BX200" s="22">
        <f>IF(ISNUMBER(VLOOKUP($C200,'stpl port max capa'!$A$1:$Q$500,11,0)),VLOOKUP($C200,'stpl port max capa'!$A$1:$Q$500,11,0),0)</f>
        <v>0</v>
      </c>
      <c r="BY200" s="22">
        <f>IF(ISNUMBER(VLOOKUP($C200,'stpl port max capa'!$A$1:$Q$500,12,0)),VLOOKUP($C200,'stpl port max capa'!$A$1:$Q$500,12,0),0)</f>
        <v>0</v>
      </c>
      <c r="BZ200" s="22">
        <f>IF(ISNUMBER(VLOOKUP($C200,'stpl port max capa'!$A$1:$Q$500,13,0)),VLOOKUP($C200,'stpl port max capa'!$A$1:$Q$500,13,0),0)</f>
        <v>0</v>
      </c>
      <c r="CA200" s="22">
        <f>IF(ISNUMBER(VLOOKUP($C200,'stpl port max capa'!$A$1:$Q$500,14,0)),VLOOKUP($C200,'stpl port max capa'!$A$1:$Q$500,14,0),0)</f>
        <v>0</v>
      </c>
      <c r="CB200" s="22">
        <f>IF(ISNUMBER(VLOOKUP($C200,'stpl port max capa'!$A$1:$Q$500,15,0)),VLOOKUP($C200,'stpl port max capa'!$A$1:$Q$500,15,0),0)</f>
        <v>0</v>
      </c>
      <c r="CC200" s="22">
        <f>IF(ISNUMBER(VLOOKUP($C200,'stpl port max capa'!$A$1:$Q$500,16,0)),VLOOKUP($C200,'stpl port max capa'!$A$1:$Q$500,16,0),0)</f>
        <v>0</v>
      </c>
      <c r="CD200" s="22">
        <f>IF(ISNUMBER(VLOOKUP($C200,'stpl port max capa'!$A$1:$Q$500,17,0)),VLOOKUP($C200,'stpl port max capa'!$A$1:$Q$500,17,0),0)</f>
        <v>0</v>
      </c>
    </row>
    <row r="201" spans="1:82" customFormat="1">
      <c r="A201">
        <v>202</v>
      </c>
      <c r="B201" t="s">
        <v>599</v>
      </c>
      <c r="C201" t="s">
        <v>600</v>
      </c>
      <c r="D201" s="15" t="s">
        <v>1278</v>
      </c>
      <c r="E201" s="15">
        <f t="shared" si="56"/>
        <v>1</v>
      </c>
      <c r="F201" s="16" t="s">
        <v>2977</v>
      </c>
      <c r="G201" t="s">
        <v>972</v>
      </c>
      <c r="H201" t="s">
        <v>975</v>
      </c>
      <c r="I201" t="s">
        <v>2944</v>
      </c>
      <c r="J201" t="s">
        <v>601</v>
      </c>
      <c r="K201" s="1">
        <v>32.031811009189397</v>
      </c>
      <c r="L201" s="1">
        <v>120.755838938989</v>
      </c>
      <c r="M201" s="1" t="str">
        <f>VLOOKUP($F201,'[1]capi for highway network'!$D$1:$L$36,3,0)</f>
        <v>capi Jiangsu</v>
      </c>
      <c r="N201" s="1">
        <f>VLOOKUP($F201,'[1]capi for highway network'!$D$1:$L$36,7,0)</f>
        <v>32.060254999999998</v>
      </c>
      <c r="O201" s="1">
        <f>VLOOKUP($F201,'[1]capi for highway network'!$D$1:$L$36,8,0)</f>
        <v>118.79687699999999</v>
      </c>
      <c r="P201" s="13">
        <f t="shared" si="57"/>
        <v>3.2341808286451608</v>
      </c>
      <c r="Q201" s="13">
        <f t="shared" si="58"/>
        <v>3.2341808286451608</v>
      </c>
      <c r="R201" s="13">
        <f t="shared" si="59"/>
        <v>3.2341808286451608</v>
      </c>
      <c r="S201" s="13">
        <f t="shared" si="60"/>
        <v>3.2341808286451608</v>
      </c>
      <c r="T201" s="13">
        <f t="shared" si="61"/>
        <v>3.2341808286451608</v>
      </c>
      <c r="U201" s="13">
        <f t="shared" si="62"/>
        <v>3.2341808286451608</v>
      </c>
      <c r="V201" s="13">
        <f t="shared" si="63"/>
        <v>3.2341808286451608</v>
      </c>
      <c r="W201" s="13">
        <f t="shared" si="64"/>
        <v>3.2341808286451608</v>
      </c>
      <c r="X201" s="13">
        <f t="shared" si="65"/>
        <v>3.2341808286451608</v>
      </c>
      <c r="Y201" s="13">
        <f t="shared" si="66"/>
        <v>3.2341808286451608</v>
      </c>
      <c r="Z201" s="13">
        <f t="shared" si="67"/>
        <v>3.2341808286451608</v>
      </c>
      <c r="AA201" s="13">
        <f t="shared" si="68"/>
        <v>3.2341808286451608</v>
      </c>
      <c r="AB201" s="13">
        <f t="shared" si="69"/>
        <v>3.2341808286451608</v>
      </c>
      <c r="AC201" s="13">
        <f t="shared" si="70"/>
        <v>3.2341808286451608</v>
      </c>
      <c r="AD201" s="13">
        <f t="shared" si="71"/>
        <v>3.2341808286451608</v>
      </c>
      <c r="AE201" s="13">
        <f t="shared" si="72"/>
        <v>3.2341808286451608</v>
      </c>
      <c r="AF201">
        <f t="shared" si="55"/>
        <v>1</v>
      </c>
      <c r="AI201" s="26">
        <f>IF(ISNUMBER(VLOOKUP($B201,'kpler max capa'!$A$1:$Q$263,2,0)),VLOOKUP($B201,'kpler max capa'!$A$1:$Q$263,2,0),0)</f>
        <v>0</v>
      </c>
      <c r="AJ201" s="26">
        <f>IF(ISNUMBER(VLOOKUP($B201,'kpler max capa'!$A$1:$Q$263,3,0)),VLOOKUP($B201,'kpler max capa'!$A$1:$Q$263,3,0),0)</f>
        <v>0</v>
      </c>
      <c r="AK201" s="26">
        <f>IF(ISNUMBER(VLOOKUP($B201,'kpler max capa'!$A$1:$Q$263,4,0)),VLOOKUP($B201,'kpler max capa'!$A$1:$Q$263,4,0),0)</f>
        <v>0</v>
      </c>
      <c r="AL201" s="26">
        <f>IF(ISNUMBER(VLOOKUP($B201,'kpler max capa'!$A$1:$Q$263,5,0)),VLOOKUP($B201,'kpler max capa'!$A$1:$Q$263,5,0),0)</f>
        <v>0</v>
      </c>
      <c r="AM201" s="26">
        <f>IF(ISNUMBER(VLOOKUP($B201,'kpler max capa'!$A$1:$Q$263,6,0)),VLOOKUP($B201,'kpler max capa'!$A$1:$Q$263,6,0),0)</f>
        <v>0</v>
      </c>
      <c r="AN201" s="26">
        <f>IF(ISNUMBER(VLOOKUP($B201,'kpler max capa'!$A$1:$Q$263,7,0)),VLOOKUP($B201,'kpler max capa'!$A$1:$Q$263,7,0),0)</f>
        <v>0</v>
      </c>
      <c r="AO201" s="26">
        <f>IF(ISNUMBER(VLOOKUP($B201,'kpler max capa'!$A$1:$Q$263,8,0)),VLOOKUP($B201,'kpler max capa'!$A$1:$Q$263,8,0),0)</f>
        <v>0</v>
      </c>
      <c r="AP201" s="26">
        <f>IF(ISNUMBER(VLOOKUP($B201,'kpler max capa'!$A$1:$Q$263,8,0)),VLOOKUP($B201,'kpler max capa'!$A$1:$Q$263,9,0),0)</f>
        <v>0</v>
      </c>
      <c r="AQ201" s="26">
        <f>IF(ISNUMBER(VLOOKUP($B201,'kpler max capa'!$A$1:$Q$263,8,0)),VLOOKUP($B201,'kpler max capa'!$A$1:$Q$263,10,0),0)</f>
        <v>0</v>
      </c>
      <c r="AR201" s="26">
        <f>IF(ISNUMBER(VLOOKUP($B201,'kpler max capa'!$A$1:$Q$263,8,0)),VLOOKUP($B201,'kpler max capa'!$A$1:$Q$263,11,0),0)</f>
        <v>0</v>
      </c>
      <c r="AS201" s="26">
        <f>IF(ISNUMBER(VLOOKUP($B201,'kpler max capa'!$A$1:$Q$263,9,0)),VLOOKUP($B201,'kpler max capa'!$A$1:$Q$263,12,0),0)</f>
        <v>0</v>
      </c>
      <c r="AT201" s="26">
        <f>IF(ISNUMBER(VLOOKUP($B201,'kpler max capa'!$A$1:$Q$263,9,0)),VLOOKUP($B201,'kpler max capa'!$A$1:$Q$263,13,0),0)</f>
        <v>0</v>
      </c>
      <c r="AU201" s="26">
        <f>IF(ISNUMBER(VLOOKUP($B201,'kpler max capa'!$A$1:$Q$263,9,0)),VLOOKUP($B201,'kpler max capa'!$A$1:$Q$263,14,0),0)</f>
        <v>0</v>
      </c>
      <c r="AV201" s="26">
        <f>IF(ISNUMBER(VLOOKUP($B201,'kpler max capa'!$A$1:$Q$263,9,0)),VLOOKUP($B201,'kpler max capa'!$A$1:$Q$263,15,0),0)</f>
        <v>0</v>
      </c>
      <c r="AW201" s="26">
        <f>IF(ISNUMBER(VLOOKUP($B201,'kpler max capa'!$A$1:$Q$263,9,0)),VLOOKUP($B201,'kpler max capa'!$A$1:$Q$263,16,0),0)</f>
        <v>0</v>
      </c>
      <c r="AX201" s="26">
        <f>IF(ISNUMBER(VLOOKUP($B201,'kpler max capa'!$A$1:$Q$263,10,0)),VLOOKUP($B201,'kpler max capa'!$A$1:$Q$263,17,0),0)</f>
        <v>0</v>
      </c>
      <c r="AY201" s="24">
        <f>IF(ISNUMBER(VLOOKUP($C201,'pp port max capa'!$A$1:$Q$500,2,0)),VLOOKUP($C201,'pp port max capa'!$A$1:$Q$500,2,0),0)</f>
        <v>3.2341808286451608</v>
      </c>
      <c r="AZ201" s="24">
        <f>IF(ISNUMBER(VLOOKUP($C201,'pp port max capa'!$A$1:$Q$500,3,0)),VLOOKUP($C201,'pp port max capa'!$A$1:$Q$500,3,0),0)</f>
        <v>3.2341808286451608</v>
      </c>
      <c r="BA201" s="24">
        <f>IF(ISNUMBER(VLOOKUP($C201,'pp port max capa'!$A$1:$Q$500,4,0)),VLOOKUP($C201,'pp port max capa'!$A$1:$Q$500,4,0),0)</f>
        <v>3.2341808286451608</v>
      </c>
      <c r="BB201" s="24">
        <f>IF(ISNUMBER(VLOOKUP($C201,'pp port max capa'!$A$1:$Q$500,5,0)),VLOOKUP($C201,'pp port max capa'!$A$1:$Q$500,5,0),0)</f>
        <v>3.2341808286451608</v>
      </c>
      <c r="BC201" s="24">
        <f>IF(ISNUMBER(VLOOKUP($C201,'pp port max capa'!$A$1:$Q$500,6,0)),VLOOKUP($C201,'pp port max capa'!$A$1:$Q$500,6,0),0)</f>
        <v>3.2341808286451608</v>
      </c>
      <c r="BD201" s="24">
        <f>IF(ISNUMBER(VLOOKUP($C201,'pp port max capa'!$A$1:$Q$500,7,0)),VLOOKUP($C201,'pp port max capa'!$A$1:$Q$500,7,0),0)</f>
        <v>3.2341808286451608</v>
      </c>
      <c r="BE201" s="24">
        <f>IF(ISNUMBER(VLOOKUP($C201,'pp port max capa'!$A$1:$Q$500,8,0)),VLOOKUP($C201,'pp port max capa'!$A$1:$Q$500,8,0),0)</f>
        <v>3.2341808286451608</v>
      </c>
      <c r="BF201" s="24">
        <f>IF(ISNUMBER(VLOOKUP($C201,'pp port max capa'!$A$1:$Q$500,9,0)),VLOOKUP($C201,'pp port max capa'!$A$1:$Q$500,9,0),0)</f>
        <v>3.2341808286451608</v>
      </c>
      <c r="BG201" s="24">
        <f>IF(ISNUMBER(VLOOKUP($C201,'pp port max capa'!$A$1:$Q$500,10,0)),VLOOKUP($C201,'pp port max capa'!$A$1:$Q$500,10,0),0)</f>
        <v>3.2341808286451608</v>
      </c>
      <c r="BH201" s="24">
        <f>IF(ISNUMBER(VLOOKUP($C201,'pp port max capa'!$A$1:$Q$500,11,0)),VLOOKUP($C201,'pp port max capa'!$A$1:$Q$500,11,0),0)</f>
        <v>3.2341808286451608</v>
      </c>
      <c r="BI201" s="24">
        <f>IF(ISNUMBER(VLOOKUP($C201,'pp port max capa'!$A$1:$Q$500,12,0)),VLOOKUP($C201,'pp port max capa'!$A$1:$Q$500,12,0),0)</f>
        <v>3.2341808286451608</v>
      </c>
      <c r="BJ201" s="24">
        <f>IF(ISNUMBER(VLOOKUP($C201,'pp port max capa'!$A$1:$Q$500,13,0)),VLOOKUP($C201,'pp port max capa'!$A$1:$Q$500,13,0),0)</f>
        <v>3.2341808286451608</v>
      </c>
      <c r="BK201" s="24">
        <f>IF(ISNUMBER(VLOOKUP($C201,'pp port max capa'!$A$1:$Q$500,14,0)),VLOOKUP($C201,'pp port max capa'!$A$1:$Q$500,14,0),0)</f>
        <v>3.2341808286451608</v>
      </c>
      <c r="BL201" s="24">
        <f>IF(ISNUMBER(VLOOKUP($C201,'pp port max capa'!$A$1:$Q$500,15,0)),VLOOKUP($C201,'pp port max capa'!$A$1:$Q$500,15,0),0)</f>
        <v>3.2341808286451608</v>
      </c>
      <c r="BM201" s="24">
        <f>IF(ISNUMBER(VLOOKUP($C201,'pp port max capa'!$A$1:$Q$500,16,0)),VLOOKUP($C201,'pp port max capa'!$A$1:$Q$500,16,0),0)</f>
        <v>3.2341808286451608</v>
      </c>
      <c r="BN201" s="24">
        <f>IF(ISNUMBER(VLOOKUP($C201,'pp port max capa'!$A$1:$Q$500,17,0)),VLOOKUP($C201,'pp port max capa'!$A$1:$Q$500,17,0),0)</f>
        <v>3.2341808286451608</v>
      </c>
      <c r="BO201" s="22">
        <f>IF(ISNUMBER(VLOOKUP($C201,'stpl port max capa'!$A$1:$Q$500,2,0)),VLOOKUP($C201,'stpl port max capa'!$A$1:$Q$500,2,0),0)</f>
        <v>0</v>
      </c>
      <c r="BP201" s="22">
        <f>IF(ISNUMBER(VLOOKUP($C201,'stpl port max capa'!$A$1:$Q$500,3,0)),VLOOKUP($C201,'stpl port max capa'!$A$1:$Q$500,3,0),0)</f>
        <v>0</v>
      </c>
      <c r="BQ201" s="22">
        <f>IF(ISNUMBER(VLOOKUP($C201,'stpl port max capa'!$A$1:$Q$500,4,0)),VLOOKUP($C201,'stpl port max capa'!$A$1:$Q$500,4,0),0)</f>
        <v>0</v>
      </c>
      <c r="BR201" s="22">
        <f>IF(ISNUMBER(VLOOKUP($C201,'stpl port max capa'!$A$1:$Q$500,5,0)),VLOOKUP($C201,'stpl port max capa'!$A$1:$Q$500,5,0),0)</f>
        <v>0</v>
      </c>
      <c r="BS201" s="22">
        <f>IF(ISNUMBER(VLOOKUP($C201,'stpl port max capa'!$A$1:$Q$500,6,0)),VLOOKUP($C201,'stpl port max capa'!$A$1:$Q$500,6,0),0)</f>
        <v>0</v>
      </c>
      <c r="BT201" s="22">
        <f>IF(ISNUMBER(VLOOKUP($C201,'stpl port max capa'!$A$1:$Q$500,7,0)),VLOOKUP($C201,'stpl port max capa'!$A$1:$Q$500,7,0),0)</f>
        <v>0</v>
      </c>
      <c r="BU201" s="22">
        <f>IF(ISNUMBER(VLOOKUP($C201,'stpl port max capa'!$A$1:$Q$500,8,0)),VLOOKUP($C201,'stpl port max capa'!$A$1:$Q$500,8,0),0)</f>
        <v>0</v>
      </c>
      <c r="BV201" s="22">
        <f>IF(ISNUMBER(VLOOKUP($C201,'stpl port max capa'!$A$1:$Q$500,9,0)),VLOOKUP($C201,'stpl port max capa'!$A$1:$Q$500,9,0),0)</f>
        <v>0</v>
      </c>
      <c r="BW201" s="22">
        <f>IF(ISNUMBER(VLOOKUP($C201,'stpl port max capa'!$A$1:$Q$500,10,0)),VLOOKUP($C201,'stpl port max capa'!$A$1:$Q$500,10,0),0)</f>
        <v>0</v>
      </c>
      <c r="BX201" s="22">
        <f>IF(ISNUMBER(VLOOKUP($C201,'stpl port max capa'!$A$1:$Q$500,11,0)),VLOOKUP($C201,'stpl port max capa'!$A$1:$Q$500,11,0),0)</f>
        <v>0</v>
      </c>
      <c r="BY201" s="22">
        <f>IF(ISNUMBER(VLOOKUP($C201,'stpl port max capa'!$A$1:$Q$500,12,0)),VLOOKUP($C201,'stpl port max capa'!$A$1:$Q$500,12,0),0)</f>
        <v>0</v>
      </c>
      <c r="BZ201" s="22">
        <f>IF(ISNUMBER(VLOOKUP($C201,'stpl port max capa'!$A$1:$Q$500,13,0)),VLOOKUP($C201,'stpl port max capa'!$A$1:$Q$500,13,0),0)</f>
        <v>0</v>
      </c>
      <c r="CA201" s="22">
        <f>IF(ISNUMBER(VLOOKUP($C201,'stpl port max capa'!$A$1:$Q$500,14,0)),VLOOKUP($C201,'stpl port max capa'!$A$1:$Q$500,14,0),0)</f>
        <v>0</v>
      </c>
      <c r="CB201" s="22">
        <f>IF(ISNUMBER(VLOOKUP($C201,'stpl port max capa'!$A$1:$Q$500,15,0)),VLOOKUP($C201,'stpl port max capa'!$A$1:$Q$500,15,0),0)</f>
        <v>0</v>
      </c>
      <c r="CC201" s="22">
        <f>IF(ISNUMBER(VLOOKUP($C201,'stpl port max capa'!$A$1:$Q$500,16,0)),VLOOKUP($C201,'stpl port max capa'!$A$1:$Q$500,16,0),0)</f>
        <v>0</v>
      </c>
      <c r="CD201" s="22">
        <f>IF(ISNUMBER(VLOOKUP($C201,'stpl port max capa'!$A$1:$Q$500,17,0)),VLOOKUP($C201,'stpl port max capa'!$A$1:$Q$500,17,0),0)</f>
        <v>0</v>
      </c>
    </row>
    <row r="202" spans="1:82" customFormat="1">
      <c r="A202">
        <v>203</v>
      </c>
      <c r="B202" t="s">
        <v>602</v>
      </c>
      <c r="C202" t="s">
        <v>603</v>
      </c>
      <c r="D202" s="15"/>
      <c r="E202" s="15">
        <f t="shared" si="56"/>
        <v>0</v>
      </c>
      <c r="F202" s="16" t="s">
        <v>2972</v>
      </c>
      <c r="G202" t="s">
        <v>972</v>
      </c>
      <c r="H202" t="s">
        <v>1011</v>
      </c>
      <c r="I202" t="e">
        <v>#N/A</v>
      </c>
      <c r="J202" t="s">
        <v>604</v>
      </c>
      <c r="K202" s="1">
        <v>21.294963272112302</v>
      </c>
      <c r="L202" s="1">
        <v>110.41626183285101</v>
      </c>
      <c r="M202" s="1" t="str">
        <f>VLOOKUP($F202,'[1]capi for highway network'!$D$1:$L$36,3,0)</f>
        <v>capi Guangdong</v>
      </c>
      <c r="N202" s="1">
        <f>VLOOKUP($F202,'[1]capi for highway network'!$D$1:$L$36,7,0)</f>
        <v>23.129110000000001</v>
      </c>
      <c r="O202" s="1">
        <f>VLOOKUP($F202,'[1]capi for highway network'!$D$1:$L$36,8,0)</f>
        <v>113.264385</v>
      </c>
      <c r="P202" s="13">
        <f t="shared" si="57"/>
        <v>3.6258919999999999</v>
      </c>
      <c r="Q202" s="13">
        <f t="shared" si="58"/>
        <v>3.6258919999999999</v>
      </c>
      <c r="R202" s="13">
        <f t="shared" si="59"/>
        <v>3.6258919999999999</v>
      </c>
      <c r="S202" s="13">
        <f t="shared" si="60"/>
        <v>4.6687200000000004</v>
      </c>
      <c r="T202" s="13">
        <f t="shared" si="61"/>
        <v>8.3186959999999992</v>
      </c>
      <c r="U202" s="13">
        <f t="shared" si="62"/>
        <v>8.3186959999999992</v>
      </c>
      <c r="V202" s="13">
        <f t="shared" si="63"/>
        <v>8.3186959999999992</v>
      </c>
      <c r="W202" s="13">
        <f t="shared" si="64"/>
        <v>8.3186959999999992</v>
      </c>
      <c r="X202" s="13">
        <f t="shared" si="65"/>
        <v>8.3186959999999992</v>
      </c>
      <c r="Y202" s="13">
        <f t="shared" si="66"/>
        <v>8.3186959999999992</v>
      </c>
      <c r="Z202" s="13">
        <f t="shared" si="67"/>
        <v>8.3186959999999992</v>
      </c>
      <c r="AA202" s="13">
        <f t="shared" si="68"/>
        <v>8.3186959999999992</v>
      </c>
      <c r="AB202" s="13">
        <f t="shared" si="69"/>
        <v>8.3186959999999992</v>
      </c>
      <c r="AC202" s="13">
        <f t="shared" si="70"/>
        <v>8.3186959999999992</v>
      </c>
      <c r="AD202" s="13">
        <f t="shared" si="71"/>
        <v>8.3186959999999992</v>
      </c>
      <c r="AE202" s="13">
        <f t="shared" si="72"/>
        <v>8.3186959999999992</v>
      </c>
      <c r="AF202">
        <f t="shared" si="55"/>
        <v>1</v>
      </c>
      <c r="AI202" s="26">
        <f>IF(ISNUMBER(VLOOKUP($B202,'kpler max capa'!$A$1:$Q$263,2,0)),VLOOKUP($B202,'kpler max capa'!$A$1:$Q$263,2,0),0)</f>
        <v>3.6258919999999999</v>
      </c>
      <c r="AJ202" s="26">
        <f>IF(ISNUMBER(VLOOKUP($B202,'kpler max capa'!$A$1:$Q$263,3,0)),VLOOKUP($B202,'kpler max capa'!$A$1:$Q$263,3,0),0)</f>
        <v>3.6258919999999999</v>
      </c>
      <c r="AK202" s="26">
        <f>IF(ISNUMBER(VLOOKUP($B202,'kpler max capa'!$A$1:$Q$263,4,0)),VLOOKUP($B202,'kpler max capa'!$A$1:$Q$263,4,0),0)</f>
        <v>3.6258919999999999</v>
      </c>
      <c r="AL202" s="26">
        <f>IF(ISNUMBER(VLOOKUP($B202,'kpler max capa'!$A$1:$Q$263,5,0)),VLOOKUP($B202,'kpler max capa'!$A$1:$Q$263,5,0),0)</f>
        <v>4.6687200000000004</v>
      </c>
      <c r="AM202" s="26">
        <f>IF(ISNUMBER(VLOOKUP($B202,'kpler max capa'!$A$1:$Q$263,6,0)),VLOOKUP($B202,'kpler max capa'!$A$1:$Q$263,6,0),0)</f>
        <v>8.3186959999999992</v>
      </c>
      <c r="AN202" s="26">
        <f>IF(ISNUMBER(VLOOKUP($B202,'kpler max capa'!$A$1:$Q$263,7,0)),VLOOKUP($B202,'kpler max capa'!$A$1:$Q$263,7,0),0)</f>
        <v>8.3186959999999992</v>
      </c>
      <c r="AO202" s="26">
        <f>IF(ISNUMBER(VLOOKUP($B202,'kpler max capa'!$A$1:$Q$263,8,0)),VLOOKUP($B202,'kpler max capa'!$A$1:$Q$263,8,0),0)</f>
        <v>8.3186959999999992</v>
      </c>
      <c r="AP202" s="26">
        <f>IF(ISNUMBER(VLOOKUP($B202,'kpler max capa'!$A$1:$Q$263,8,0)),VLOOKUP($B202,'kpler max capa'!$A$1:$Q$263,9,0),0)</f>
        <v>8.3186959999999992</v>
      </c>
      <c r="AQ202" s="26">
        <f>IF(ISNUMBER(VLOOKUP($B202,'kpler max capa'!$A$1:$Q$263,8,0)),VLOOKUP($B202,'kpler max capa'!$A$1:$Q$263,10,0),0)</f>
        <v>8.3186959999999992</v>
      </c>
      <c r="AR202" s="26">
        <f>IF(ISNUMBER(VLOOKUP($B202,'kpler max capa'!$A$1:$Q$263,8,0)),VLOOKUP($B202,'kpler max capa'!$A$1:$Q$263,11,0),0)</f>
        <v>8.3186959999999992</v>
      </c>
      <c r="AS202" s="26">
        <f>IF(ISNUMBER(VLOOKUP($B202,'kpler max capa'!$A$1:$Q$263,9,0)),VLOOKUP($B202,'kpler max capa'!$A$1:$Q$263,12,0),0)</f>
        <v>8.3186959999999992</v>
      </c>
      <c r="AT202" s="26">
        <f>IF(ISNUMBER(VLOOKUP($B202,'kpler max capa'!$A$1:$Q$263,9,0)),VLOOKUP($B202,'kpler max capa'!$A$1:$Q$263,13,0),0)</f>
        <v>8.3186959999999992</v>
      </c>
      <c r="AU202" s="26">
        <f>IF(ISNUMBER(VLOOKUP($B202,'kpler max capa'!$A$1:$Q$263,9,0)),VLOOKUP($B202,'kpler max capa'!$A$1:$Q$263,14,0),0)</f>
        <v>8.3186959999999992</v>
      </c>
      <c r="AV202" s="26">
        <f>IF(ISNUMBER(VLOOKUP($B202,'kpler max capa'!$A$1:$Q$263,9,0)),VLOOKUP($B202,'kpler max capa'!$A$1:$Q$263,15,0),0)</f>
        <v>8.3186959999999992</v>
      </c>
      <c r="AW202" s="26">
        <f>IF(ISNUMBER(VLOOKUP($B202,'kpler max capa'!$A$1:$Q$263,9,0)),VLOOKUP($B202,'kpler max capa'!$A$1:$Q$263,16,0),0)</f>
        <v>8.3186959999999992</v>
      </c>
      <c r="AX202" s="26">
        <f>IF(ISNUMBER(VLOOKUP($B202,'kpler max capa'!$A$1:$Q$263,10,0)),VLOOKUP($B202,'kpler max capa'!$A$1:$Q$263,17,0),0)</f>
        <v>8.3186959999999992</v>
      </c>
      <c r="AY202" s="24">
        <f>IF(ISNUMBER(VLOOKUP($C202,'pp port max capa'!$A$1:$Q$500,2,0)),VLOOKUP($C202,'pp port max capa'!$A$1:$Q$500,2,0),0)</f>
        <v>0</v>
      </c>
      <c r="AZ202" s="24">
        <f>IF(ISNUMBER(VLOOKUP($C202,'pp port max capa'!$A$1:$Q$500,3,0)),VLOOKUP($C202,'pp port max capa'!$A$1:$Q$500,3,0),0)</f>
        <v>0</v>
      </c>
      <c r="BA202" s="24">
        <f>IF(ISNUMBER(VLOOKUP($C202,'pp port max capa'!$A$1:$Q$500,4,0)),VLOOKUP($C202,'pp port max capa'!$A$1:$Q$500,4,0),0)</f>
        <v>0</v>
      </c>
      <c r="BB202" s="24">
        <f>IF(ISNUMBER(VLOOKUP($C202,'pp port max capa'!$A$1:$Q$500,5,0)),VLOOKUP($C202,'pp port max capa'!$A$1:$Q$500,5,0),0)</f>
        <v>0</v>
      </c>
      <c r="BC202" s="24">
        <f>IF(ISNUMBER(VLOOKUP($C202,'pp port max capa'!$A$1:$Q$500,6,0)),VLOOKUP($C202,'pp port max capa'!$A$1:$Q$500,6,0),0)</f>
        <v>0</v>
      </c>
      <c r="BD202" s="24">
        <f>IF(ISNUMBER(VLOOKUP($C202,'pp port max capa'!$A$1:$Q$500,7,0)),VLOOKUP($C202,'pp port max capa'!$A$1:$Q$500,7,0),0)</f>
        <v>0</v>
      </c>
      <c r="BE202" s="24">
        <f>IF(ISNUMBER(VLOOKUP($C202,'pp port max capa'!$A$1:$Q$500,8,0)),VLOOKUP($C202,'pp port max capa'!$A$1:$Q$500,8,0),0)</f>
        <v>0</v>
      </c>
      <c r="BF202" s="24">
        <f>IF(ISNUMBER(VLOOKUP($C202,'pp port max capa'!$A$1:$Q$500,9,0)),VLOOKUP($C202,'pp port max capa'!$A$1:$Q$500,9,0),0)</f>
        <v>0</v>
      </c>
      <c r="BG202" s="24">
        <f>IF(ISNUMBER(VLOOKUP($C202,'pp port max capa'!$A$1:$Q$500,10,0)),VLOOKUP($C202,'pp port max capa'!$A$1:$Q$500,10,0),0)</f>
        <v>0</v>
      </c>
      <c r="BH202" s="24">
        <f>IF(ISNUMBER(VLOOKUP($C202,'pp port max capa'!$A$1:$Q$500,11,0)),VLOOKUP($C202,'pp port max capa'!$A$1:$Q$500,11,0),0)</f>
        <v>0</v>
      </c>
      <c r="BI202" s="24">
        <f>IF(ISNUMBER(VLOOKUP($C202,'pp port max capa'!$A$1:$Q$500,12,0)),VLOOKUP($C202,'pp port max capa'!$A$1:$Q$500,12,0),0)</f>
        <v>0</v>
      </c>
      <c r="BJ202" s="24">
        <f>IF(ISNUMBER(VLOOKUP($C202,'pp port max capa'!$A$1:$Q$500,13,0)),VLOOKUP($C202,'pp port max capa'!$A$1:$Q$500,13,0),0)</f>
        <v>0</v>
      </c>
      <c r="BK202" s="24">
        <f>IF(ISNUMBER(VLOOKUP($C202,'pp port max capa'!$A$1:$Q$500,14,0)),VLOOKUP($C202,'pp port max capa'!$A$1:$Q$500,14,0),0)</f>
        <v>0</v>
      </c>
      <c r="BL202" s="24">
        <f>IF(ISNUMBER(VLOOKUP($C202,'pp port max capa'!$A$1:$Q$500,15,0)),VLOOKUP($C202,'pp port max capa'!$A$1:$Q$500,15,0),0)</f>
        <v>0</v>
      </c>
      <c r="BM202" s="24">
        <f>IF(ISNUMBER(VLOOKUP($C202,'pp port max capa'!$A$1:$Q$500,16,0)),VLOOKUP($C202,'pp port max capa'!$A$1:$Q$500,16,0),0)</f>
        <v>0</v>
      </c>
      <c r="BN202" s="24">
        <f>IF(ISNUMBER(VLOOKUP($C202,'pp port max capa'!$A$1:$Q$500,17,0)),VLOOKUP($C202,'pp port max capa'!$A$1:$Q$500,17,0),0)</f>
        <v>0</v>
      </c>
      <c r="BO202" s="22">
        <f>IF(ISNUMBER(VLOOKUP($C202,'stpl port max capa'!$A$1:$Q$500,2,0)),VLOOKUP($C202,'stpl port max capa'!$A$1:$Q$500,2,0),0)</f>
        <v>0</v>
      </c>
      <c r="BP202" s="22">
        <f>IF(ISNUMBER(VLOOKUP($C202,'stpl port max capa'!$A$1:$Q$500,3,0)),VLOOKUP($C202,'stpl port max capa'!$A$1:$Q$500,3,0),0)</f>
        <v>0</v>
      </c>
      <c r="BQ202" s="22">
        <f>IF(ISNUMBER(VLOOKUP($C202,'stpl port max capa'!$A$1:$Q$500,4,0)),VLOOKUP($C202,'stpl port max capa'!$A$1:$Q$500,4,0),0)</f>
        <v>0</v>
      </c>
      <c r="BR202" s="22">
        <f>IF(ISNUMBER(VLOOKUP($C202,'stpl port max capa'!$A$1:$Q$500,5,0)),VLOOKUP($C202,'stpl port max capa'!$A$1:$Q$500,5,0),0)</f>
        <v>0</v>
      </c>
      <c r="BS202" s="22">
        <f>IF(ISNUMBER(VLOOKUP($C202,'stpl port max capa'!$A$1:$Q$500,6,0)),VLOOKUP($C202,'stpl port max capa'!$A$1:$Q$500,6,0),0)</f>
        <v>0</v>
      </c>
      <c r="BT202" s="22">
        <f>IF(ISNUMBER(VLOOKUP($C202,'stpl port max capa'!$A$1:$Q$500,7,0)),VLOOKUP($C202,'stpl port max capa'!$A$1:$Q$500,7,0),0)</f>
        <v>0</v>
      </c>
      <c r="BU202" s="22">
        <f>IF(ISNUMBER(VLOOKUP($C202,'stpl port max capa'!$A$1:$Q$500,8,0)),VLOOKUP($C202,'stpl port max capa'!$A$1:$Q$500,8,0),0)</f>
        <v>0</v>
      </c>
      <c r="BV202" s="22">
        <f>IF(ISNUMBER(VLOOKUP($C202,'stpl port max capa'!$A$1:$Q$500,9,0)),VLOOKUP($C202,'stpl port max capa'!$A$1:$Q$500,9,0),0)</f>
        <v>0</v>
      </c>
      <c r="BW202" s="22">
        <f>IF(ISNUMBER(VLOOKUP($C202,'stpl port max capa'!$A$1:$Q$500,10,0)),VLOOKUP($C202,'stpl port max capa'!$A$1:$Q$500,10,0),0)</f>
        <v>0</v>
      </c>
      <c r="BX202" s="22">
        <f>IF(ISNUMBER(VLOOKUP($C202,'stpl port max capa'!$A$1:$Q$500,11,0)),VLOOKUP($C202,'stpl port max capa'!$A$1:$Q$500,11,0),0)</f>
        <v>0</v>
      </c>
      <c r="BY202" s="22">
        <f>IF(ISNUMBER(VLOOKUP($C202,'stpl port max capa'!$A$1:$Q$500,12,0)),VLOOKUP($C202,'stpl port max capa'!$A$1:$Q$500,12,0),0)</f>
        <v>0</v>
      </c>
      <c r="BZ202" s="22">
        <f>IF(ISNUMBER(VLOOKUP($C202,'stpl port max capa'!$A$1:$Q$500,13,0)),VLOOKUP($C202,'stpl port max capa'!$A$1:$Q$500,13,0),0)</f>
        <v>0</v>
      </c>
      <c r="CA202" s="22">
        <f>IF(ISNUMBER(VLOOKUP($C202,'stpl port max capa'!$A$1:$Q$500,14,0)),VLOOKUP($C202,'stpl port max capa'!$A$1:$Q$500,14,0),0)</f>
        <v>0</v>
      </c>
      <c r="CB202" s="22">
        <f>IF(ISNUMBER(VLOOKUP($C202,'stpl port max capa'!$A$1:$Q$500,15,0)),VLOOKUP($C202,'stpl port max capa'!$A$1:$Q$500,15,0),0)</f>
        <v>0</v>
      </c>
      <c r="CC202" s="22">
        <f>IF(ISNUMBER(VLOOKUP($C202,'stpl port max capa'!$A$1:$Q$500,16,0)),VLOOKUP($C202,'stpl port max capa'!$A$1:$Q$500,16,0),0)</f>
        <v>0</v>
      </c>
      <c r="CD202" s="22">
        <f>IF(ISNUMBER(VLOOKUP($C202,'stpl port max capa'!$A$1:$Q$500,17,0)),VLOOKUP($C202,'stpl port max capa'!$A$1:$Q$500,17,0),0)</f>
        <v>0</v>
      </c>
    </row>
    <row r="203" spans="1:82" customFormat="1">
      <c r="A203">
        <v>204</v>
      </c>
      <c r="B203" t="s">
        <v>605</v>
      </c>
      <c r="C203" t="s">
        <v>606</v>
      </c>
      <c r="D203" s="15" t="s">
        <v>1279</v>
      </c>
      <c r="E203" s="15">
        <f t="shared" si="56"/>
        <v>1</v>
      </c>
      <c r="F203" s="16" t="s">
        <v>2975</v>
      </c>
      <c r="G203" t="s">
        <v>972</v>
      </c>
      <c r="H203" t="s">
        <v>1012</v>
      </c>
      <c r="I203" t="s">
        <v>2943</v>
      </c>
      <c r="J203" t="s">
        <v>607</v>
      </c>
      <c r="K203" s="1">
        <v>21.4865647839022</v>
      </c>
      <c r="L203" s="1">
        <v>109.546580037194</v>
      </c>
      <c r="M203" s="1" t="str">
        <f>VLOOKUP($F203,'[1]capi for highway network'!$D$1:$L$36,3,0)</f>
        <v>capi Guangxi</v>
      </c>
      <c r="N203" s="1">
        <f>VLOOKUP($F203,'[1]capi for highway network'!$D$1:$L$36,7,0)</f>
        <v>22.817001999999999</v>
      </c>
      <c r="O203" s="1">
        <f>VLOOKUP($F203,'[1]capi for highway network'!$D$1:$L$36,8,0)</f>
        <v>108.36654299999999</v>
      </c>
      <c r="P203" s="13">
        <f t="shared" si="57"/>
        <v>4.08</v>
      </c>
      <c r="Q203" s="13">
        <f t="shared" si="58"/>
        <v>4.08</v>
      </c>
      <c r="R203" s="13">
        <f t="shared" si="59"/>
        <v>4.08</v>
      </c>
      <c r="S203" s="13">
        <f t="shared" si="60"/>
        <v>4.08</v>
      </c>
      <c r="T203" s="13">
        <f t="shared" si="61"/>
        <v>4.7660383575913983</v>
      </c>
      <c r="U203" s="13">
        <f t="shared" si="62"/>
        <v>4.7660383575913983</v>
      </c>
      <c r="V203" s="13">
        <f t="shared" si="63"/>
        <v>4.7660383575913983</v>
      </c>
      <c r="W203" s="13">
        <f t="shared" si="64"/>
        <v>4.7660383575913983</v>
      </c>
      <c r="X203" s="13">
        <f t="shared" si="65"/>
        <v>4.7660383575913983</v>
      </c>
      <c r="Y203" s="13">
        <f t="shared" si="66"/>
        <v>4.7660383575913983</v>
      </c>
      <c r="Z203" s="13">
        <f t="shared" si="67"/>
        <v>4.7660383575913983</v>
      </c>
      <c r="AA203" s="13">
        <f t="shared" si="68"/>
        <v>4.7660383575913983</v>
      </c>
      <c r="AB203" s="13">
        <f t="shared" si="69"/>
        <v>4.7660383575913983</v>
      </c>
      <c r="AC203" s="13">
        <f t="shared" si="70"/>
        <v>4.7660383575913983</v>
      </c>
      <c r="AD203" s="13">
        <f t="shared" si="71"/>
        <v>4.7660383575913983</v>
      </c>
      <c r="AE203" s="13">
        <f t="shared" si="72"/>
        <v>4.7660383575913983</v>
      </c>
      <c r="AF203">
        <f t="shared" si="55"/>
        <v>1</v>
      </c>
      <c r="AI203" s="26">
        <f>IF(ISNUMBER(VLOOKUP($B203,'kpler max capa'!$A$1:$Q$263,2,0)),VLOOKUP($B203,'kpler max capa'!$A$1:$Q$263,2,0),0)</f>
        <v>1.7231719999999999</v>
      </c>
      <c r="AJ203" s="26">
        <f>IF(ISNUMBER(VLOOKUP($B203,'kpler max capa'!$A$1:$Q$263,3,0)),VLOOKUP($B203,'kpler max capa'!$A$1:$Q$263,3,0),0)</f>
        <v>1.7231719999999999</v>
      </c>
      <c r="AK203" s="26">
        <f>IF(ISNUMBER(VLOOKUP($B203,'kpler max capa'!$A$1:$Q$263,4,0)),VLOOKUP($B203,'kpler max capa'!$A$1:$Q$263,4,0),0)</f>
        <v>1.7231719999999999</v>
      </c>
      <c r="AL203" s="26">
        <f>IF(ISNUMBER(VLOOKUP($B203,'kpler max capa'!$A$1:$Q$263,5,0)),VLOOKUP($B203,'kpler max capa'!$A$1:$Q$263,5,0),0)</f>
        <v>1.7231719999999999</v>
      </c>
      <c r="AM203" s="26">
        <f>IF(ISNUMBER(VLOOKUP($B203,'kpler max capa'!$A$1:$Q$263,6,0)),VLOOKUP($B203,'kpler max capa'!$A$1:$Q$263,6,0),0)</f>
        <v>2.2432880000000002</v>
      </c>
      <c r="AN203" s="26">
        <f>IF(ISNUMBER(VLOOKUP($B203,'kpler max capa'!$A$1:$Q$263,7,0)),VLOOKUP($B203,'kpler max capa'!$A$1:$Q$263,7,0),0)</f>
        <v>2.7305799999999998</v>
      </c>
      <c r="AO203" s="26">
        <f>IF(ISNUMBER(VLOOKUP($B203,'kpler max capa'!$A$1:$Q$263,8,0)),VLOOKUP($B203,'kpler max capa'!$A$1:$Q$263,8,0),0)</f>
        <v>2.7305799999999998</v>
      </c>
      <c r="AP203" s="26">
        <f>IF(ISNUMBER(VLOOKUP($B203,'kpler max capa'!$A$1:$Q$263,8,0)),VLOOKUP($B203,'kpler max capa'!$A$1:$Q$263,9,0),0)</f>
        <v>2.7305799999999998</v>
      </c>
      <c r="AQ203" s="26">
        <f>IF(ISNUMBER(VLOOKUP($B203,'kpler max capa'!$A$1:$Q$263,8,0)),VLOOKUP($B203,'kpler max capa'!$A$1:$Q$263,10,0),0)</f>
        <v>2.7305799999999998</v>
      </c>
      <c r="AR203" s="26">
        <f>IF(ISNUMBER(VLOOKUP($B203,'kpler max capa'!$A$1:$Q$263,8,0)),VLOOKUP($B203,'kpler max capa'!$A$1:$Q$263,11,0),0)</f>
        <v>2.7305799999999998</v>
      </c>
      <c r="AS203" s="26">
        <f>IF(ISNUMBER(VLOOKUP($B203,'kpler max capa'!$A$1:$Q$263,9,0)),VLOOKUP($B203,'kpler max capa'!$A$1:$Q$263,12,0),0)</f>
        <v>2.7305799999999998</v>
      </c>
      <c r="AT203" s="26">
        <f>IF(ISNUMBER(VLOOKUP($B203,'kpler max capa'!$A$1:$Q$263,9,0)),VLOOKUP($B203,'kpler max capa'!$A$1:$Q$263,13,0),0)</f>
        <v>2.7305799999999998</v>
      </c>
      <c r="AU203" s="26">
        <f>IF(ISNUMBER(VLOOKUP($B203,'kpler max capa'!$A$1:$Q$263,9,0)),VLOOKUP($B203,'kpler max capa'!$A$1:$Q$263,14,0),0)</f>
        <v>2.7305799999999998</v>
      </c>
      <c r="AV203" s="26">
        <f>IF(ISNUMBER(VLOOKUP($B203,'kpler max capa'!$A$1:$Q$263,9,0)),VLOOKUP($B203,'kpler max capa'!$A$1:$Q$263,15,0),0)</f>
        <v>2.7305799999999998</v>
      </c>
      <c r="AW203" s="26">
        <f>IF(ISNUMBER(VLOOKUP($B203,'kpler max capa'!$A$1:$Q$263,9,0)),VLOOKUP($B203,'kpler max capa'!$A$1:$Q$263,16,0),0)</f>
        <v>2.7305799999999998</v>
      </c>
      <c r="AX203" s="26">
        <f>IF(ISNUMBER(VLOOKUP($B203,'kpler max capa'!$A$1:$Q$263,10,0)),VLOOKUP($B203,'kpler max capa'!$A$1:$Q$263,17,0),0)</f>
        <v>2.7305799999999998</v>
      </c>
      <c r="AY203" s="24">
        <f>IF(ISNUMBER(VLOOKUP($C203,'pp port max capa'!$A$1:$Q$500,2,0)),VLOOKUP($C203,'pp port max capa'!$A$1:$Q$500,2,0),0)</f>
        <v>0</v>
      </c>
      <c r="AZ203" s="24">
        <f>IF(ISNUMBER(VLOOKUP($C203,'pp port max capa'!$A$1:$Q$500,3,0)),VLOOKUP($C203,'pp port max capa'!$A$1:$Q$500,3,0),0)</f>
        <v>0</v>
      </c>
      <c r="BA203" s="24">
        <f>IF(ISNUMBER(VLOOKUP($C203,'pp port max capa'!$A$1:$Q$500,4,0)),VLOOKUP($C203,'pp port max capa'!$A$1:$Q$500,4,0),0)</f>
        <v>0</v>
      </c>
      <c r="BB203" s="24">
        <f>IF(ISNUMBER(VLOOKUP($C203,'pp port max capa'!$A$1:$Q$500,5,0)),VLOOKUP($C203,'pp port max capa'!$A$1:$Q$500,5,0),0)</f>
        <v>0</v>
      </c>
      <c r="BC203" s="24">
        <f>IF(ISNUMBER(VLOOKUP($C203,'pp port max capa'!$A$1:$Q$500,6,0)),VLOOKUP($C203,'pp port max capa'!$A$1:$Q$500,6,0),0)</f>
        <v>0.68603835759139775</v>
      </c>
      <c r="BD203" s="24">
        <f>IF(ISNUMBER(VLOOKUP($C203,'pp port max capa'!$A$1:$Q$500,7,0)),VLOOKUP($C203,'pp port max capa'!$A$1:$Q$500,7,0),0)</f>
        <v>0.68603835759139775</v>
      </c>
      <c r="BE203" s="24">
        <f>IF(ISNUMBER(VLOOKUP($C203,'pp port max capa'!$A$1:$Q$500,8,0)),VLOOKUP($C203,'pp port max capa'!$A$1:$Q$500,8,0),0)</f>
        <v>0.68603835759139775</v>
      </c>
      <c r="BF203" s="24">
        <f>IF(ISNUMBER(VLOOKUP($C203,'pp port max capa'!$A$1:$Q$500,9,0)),VLOOKUP($C203,'pp port max capa'!$A$1:$Q$500,9,0),0)</f>
        <v>0.68603835759139775</v>
      </c>
      <c r="BG203" s="24">
        <f>IF(ISNUMBER(VLOOKUP($C203,'pp port max capa'!$A$1:$Q$500,10,0)),VLOOKUP($C203,'pp port max capa'!$A$1:$Q$500,10,0),0)</f>
        <v>0.68603835759139775</v>
      </c>
      <c r="BH203" s="24">
        <f>IF(ISNUMBER(VLOOKUP($C203,'pp port max capa'!$A$1:$Q$500,11,0)),VLOOKUP($C203,'pp port max capa'!$A$1:$Q$500,11,0),0)</f>
        <v>0.68603835759139775</v>
      </c>
      <c r="BI203" s="24">
        <f>IF(ISNUMBER(VLOOKUP($C203,'pp port max capa'!$A$1:$Q$500,12,0)),VLOOKUP($C203,'pp port max capa'!$A$1:$Q$500,12,0),0)</f>
        <v>0.68603835759139775</v>
      </c>
      <c r="BJ203" s="24">
        <f>IF(ISNUMBER(VLOOKUP($C203,'pp port max capa'!$A$1:$Q$500,13,0)),VLOOKUP($C203,'pp port max capa'!$A$1:$Q$500,13,0),0)</f>
        <v>0.68603835759139775</v>
      </c>
      <c r="BK203" s="24">
        <f>IF(ISNUMBER(VLOOKUP($C203,'pp port max capa'!$A$1:$Q$500,14,0)),VLOOKUP($C203,'pp port max capa'!$A$1:$Q$500,14,0),0)</f>
        <v>0.68603835759139775</v>
      </c>
      <c r="BL203" s="24">
        <f>IF(ISNUMBER(VLOOKUP($C203,'pp port max capa'!$A$1:$Q$500,15,0)),VLOOKUP($C203,'pp port max capa'!$A$1:$Q$500,15,0),0)</f>
        <v>0.68603835759139775</v>
      </c>
      <c r="BM203" s="24">
        <f>IF(ISNUMBER(VLOOKUP($C203,'pp port max capa'!$A$1:$Q$500,16,0)),VLOOKUP($C203,'pp port max capa'!$A$1:$Q$500,16,0),0)</f>
        <v>0.68603835759139775</v>
      </c>
      <c r="BN203" s="24">
        <f>IF(ISNUMBER(VLOOKUP($C203,'pp port max capa'!$A$1:$Q$500,17,0)),VLOOKUP($C203,'pp port max capa'!$A$1:$Q$500,17,0),0)</f>
        <v>0.68603835759139775</v>
      </c>
      <c r="BO203" s="22">
        <f>IF(ISNUMBER(VLOOKUP($C203,'stpl port max capa'!$A$1:$Q$500,2,0)),VLOOKUP($C203,'stpl port max capa'!$A$1:$Q$500,2,0),0)</f>
        <v>4.08</v>
      </c>
      <c r="BP203" s="22">
        <f>IF(ISNUMBER(VLOOKUP($C203,'stpl port max capa'!$A$1:$Q$500,3,0)),VLOOKUP($C203,'stpl port max capa'!$A$1:$Q$500,3,0),0)</f>
        <v>4.08</v>
      </c>
      <c r="BQ203" s="22">
        <f>IF(ISNUMBER(VLOOKUP($C203,'stpl port max capa'!$A$1:$Q$500,4,0)),VLOOKUP($C203,'stpl port max capa'!$A$1:$Q$500,4,0),0)</f>
        <v>4.08</v>
      </c>
      <c r="BR203" s="22">
        <f>IF(ISNUMBER(VLOOKUP($C203,'stpl port max capa'!$A$1:$Q$500,5,0)),VLOOKUP($C203,'stpl port max capa'!$A$1:$Q$500,5,0),0)</f>
        <v>4.08</v>
      </c>
      <c r="BS203" s="22">
        <f>IF(ISNUMBER(VLOOKUP($C203,'stpl port max capa'!$A$1:$Q$500,6,0)),VLOOKUP($C203,'stpl port max capa'!$A$1:$Q$500,6,0),0)</f>
        <v>4.08</v>
      </c>
      <c r="BT203" s="22">
        <f>IF(ISNUMBER(VLOOKUP($C203,'stpl port max capa'!$A$1:$Q$500,7,0)),VLOOKUP($C203,'stpl port max capa'!$A$1:$Q$500,7,0),0)</f>
        <v>4.08</v>
      </c>
      <c r="BU203" s="22">
        <f>IF(ISNUMBER(VLOOKUP($C203,'stpl port max capa'!$A$1:$Q$500,8,0)),VLOOKUP($C203,'stpl port max capa'!$A$1:$Q$500,8,0),0)</f>
        <v>4.08</v>
      </c>
      <c r="BV203" s="22">
        <f>IF(ISNUMBER(VLOOKUP($C203,'stpl port max capa'!$A$1:$Q$500,9,0)),VLOOKUP($C203,'stpl port max capa'!$A$1:$Q$500,9,0),0)</f>
        <v>4.08</v>
      </c>
      <c r="BW203" s="22">
        <f>IF(ISNUMBER(VLOOKUP($C203,'stpl port max capa'!$A$1:$Q$500,10,0)),VLOOKUP($C203,'stpl port max capa'!$A$1:$Q$500,10,0),0)</f>
        <v>4.08</v>
      </c>
      <c r="BX203" s="22">
        <f>IF(ISNUMBER(VLOOKUP($C203,'stpl port max capa'!$A$1:$Q$500,11,0)),VLOOKUP($C203,'stpl port max capa'!$A$1:$Q$500,11,0),0)</f>
        <v>4.08</v>
      </c>
      <c r="BY203" s="22">
        <f>IF(ISNUMBER(VLOOKUP($C203,'stpl port max capa'!$A$1:$Q$500,12,0)),VLOOKUP($C203,'stpl port max capa'!$A$1:$Q$500,12,0),0)</f>
        <v>4.08</v>
      </c>
      <c r="BZ203" s="22">
        <f>IF(ISNUMBER(VLOOKUP($C203,'stpl port max capa'!$A$1:$Q$500,13,0)),VLOOKUP($C203,'stpl port max capa'!$A$1:$Q$500,13,0),0)</f>
        <v>4.08</v>
      </c>
      <c r="CA203" s="22">
        <f>IF(ISNUMBER(VLOOKUP($C203,'stpl port max capa'!$A$1:$Q$500,14,0)),VLOOKUP($C203,'stpl port max capa'!$A$1:$Q$500,14,0),0)</f>
        <v>4.08</v>
      </c>
      <c r="CB203" s="22">
        <f>IF(ISNUMBER(VLOOKUP($C203,'stpl port max capa'!$A$1:$Q$500,15,0)),VLOOKUP($C203,'stpl port max capa'!$A$1:$Q$500,15,0),0)</f>
        <v>4.08</v>
      </c>
      <c r="CC203" s="22">
        <f>IF(ISNUMBER(VLOOKUP($C203,'stpl port max capa'!$A$1:$Q$500,16,0)),VLOOKUP($C203,'stpl port max capa'!$A$1:$Q$500,16,0),0)</f>
        <v>4.08</v>
      </c>
      <c r="CD203" s="22">
        <f>IF(ISNUMBER(VLOOKUP($C203,'stpl port max capa'!$A$1:$Q$500,17,0)),VLOOKUP($C203,'stpl port max capa'!$A$1:$Q$500,17,0),0)</f>
        <v>4.08</v>
      </c>
    </row>
    <row r="204" spans="1:82" customFormat="1">
      <c r="A204">
        <v>205</v>
      </c>
      <c r="B204" t="s">
        <v>608</v>
      </c>
      <c r="C204" t="s">
        <v>609</v>
      </c>
      <c r="D204" s="15"/>
      <c r="E204" s="15">
        <f t="shared" si="56"/>
        <v>0</v>
      </c>
      <c r="F204" s="16" t="s">
        <v>2988</v>
      </c>
      <c r="G204" t="s">
        <v>972</v>
      </c>
      <c r="H204" t="s">
        <v>975</v>
      </c>
      <c r="I204" t="e">
        <v>#N/A</v>
      </c>
      <c r="J204" t="s">
        <v>610</v>
      </c>
      <c r="K204" s="1">
        <v>32.015050868453599</v>
      </c>
      <c r="L204" s="1">
        <v>120.80736600021</v>
      </c>
      <c r="M204" s="1" t="str">
        <f>VLOOKUP($F204,'[1]capi for highway network'!$D$1:$L$36,3,0)</f>
        <v>capi Jiangsu</v>
      </c>
      <c r="N204" s="1">
        <f>VLOOKUP($F204,'[1]capi for highway network'!$D$1:$L$36,7,0)</f>
        <v>32.060254999999998</v>
      </c>
      <c r="O204" s="1">
        <f>VLOOKUP($F204,'[1]capi for highway network'!$D$1:$L$36,8,0)</f>
        <v>118.79687699999999</v>
      </c>
      <c r="P204" s="13">
        <f t="shared" si="57"/>
        <v>3.123904</v>
      </c>
      <c r="Q204" s="13">
        <f t="shared" si="58"/>
        <v>3.123904</v>
      </c>
      <c r="R204" s="13">
        <f t="shared" si="59"/>
        <v>3.123904</v>
      </c>
      <c r="S204" s="13">
        <f t="shared" si="60"/>
        <v>3.3949799999999999</v>
      </c>
      <c r="T204" s="13">
        <f t="shared" si="61"/>
        <v>5.5610679999999997</v>
      </c>
      <c r="U204" s="13">
        <f t="shared" si="62"/>
        <v>7.4895639999999997</v>
      </c>
      <c r="V204" s="13">
        <f t="shared" si="63"/>
        <v>7.4895639999999997</v>
      </c>
      <c r="W204" s="13">
        <f t="shared" si="64"/>
        <v>7.4895639999999997</v>
      </c>
      <c r="X204" s="13">
        <f t="shared" si="65"/>
        <v>7.4895639999999997</v>
      </c>
      <c r="Y204" s="13">
        <f t="shared" si="66"/>
        <v>7.4895639999999997</v>
      </c>
      <c r="Z204" s="13">
        <f t="shared" si="67"/>
        <v>7.4895639999999997</v>
      </c>
      <c r="AA204" s="13">
        <f t="shared" si="68"/>
        <v>7.4895639999999997</v>
      </c>
      <c r="AB204" s="13">
        <f t="shared" si="69"/>
        <v>7.4895639999999997</v>
      </c>
      <c r="AC204" s="13">
        <f t="shared" si="70"/>
        <v>7.4895639999999997</v>
      </c>
      <c r="AD204" s="13">
        <f t="shared" si="71"/>
        <v>7.4895639999999997</v>
      </c>
      <c r="AE204" s="13">
        <f t="shared" si="72"/>
        <v>7.4895639999999997</v>
      </c>
      <c r="AF204">
        <f t="shared" si="55"/>
        <v>1</v>
      </c>
      <c r="AI204" s="26">
        <f>IF(ISNUMBER(VLOOKUP($B204,'kpler max capa'!$A$1:$Q$263,2,0)),VLOOKUP($B204,'kpler max capa'!$A$1:$Q$263,2,0),0)</f>
        <v>3.123904</v>
      </c>
      <c r="AJ204" s="26">
        <f>IF(ISNUMBER(VLOOKUP($B204,'kpler max capa'!$A$1:$Q$263,3,0)),VLOOKUP($B204,'kpler max capa'!$A$1:$Q$263,3,0),0)</f>
        <v>3.123904</v>
      </c>
      <c r="AK204" s="26">
        <f>IF(ISNUMBER(VLOOKUP($B204,'kpler max capa'!$A$1:$Q$263,4,0)),VLOOKUP($B204,'kpler max capa'!$A$1:$Q$263,4,0),0)</f>
        <v>3.123904</v>
      </c>
      <c r="AL204" s="26">
        <f>IF(ISNUMBER(VLOOKUP($B204,'kpler max capa'!$A$1:$Q$263,5,0)),VLOOKUP($B204,'kpler max capa'!$A$1:$Q$263,5,0),0)</f>
        <v>3.3949799999999999</v>
      </c>
      <c r="AM204" s="26">
        <f>IF(ISNUMBER(VLOOKUP($B204,'kpler max capa'!$A$1:$Q$263,6,0)),VLOOKUP($B204,'kpler max capa'!$A$1:$Q$263,6,0),0)</f>
        <v>5.5610679999999997</v>
      </c>
      <c r="AN204" s="26">
        <f>IF(ISNUMBER(VLOOKUP($B204,'kpler max capa'!$A$1:$Q$263,7,0)),VLOOKUP($B204,'kpler max capa'!$A$1:$Q$263,7,0),0)</f>
        <v>7.4895639999999997</v>
      </c>
      <c r="AO204" s="26">
        <f>IF(ISNUMBER(VLOOKUP($B204,'kpler max capa'!$A$1:$Q$263,8,0)),VLOOKUP($B204,'kpler max capa'!$A$1:$Q$263,8,0),0)</f>
        <v>7.4895639999999997</v>
      </c>
      <c r="AP204" s="26">
        <f>IF(ISNUMBER(VLOOKUP($B204,'kpler max capa'!$A$1:$Q$263,8,0)),VLOOKUP($B204,'kpler max capa'!$A$1:$Q$263,9,0),0)</f>
        <v>7.4895639999999997</v>
      </c>
      <c r="AQ204" s="26">
        <f>IF(ISNUMBER(VLOOKUP($B204,'kpler max capa'!$A$1:$Q$263,8,0)),VLOOKUP($B204,'kpler max capa'!$A$1:$Q$263,10,0),0)</f>
        <v>7.4895639999999997</v>
      </c>
      <c r="AR204" s="26">
        <f>IF(ISNUMBER(VLOOKUP($B204,'kpler max capa'!$A$1:$Q$263,8,0)),VLOOKUP($B204,'kpler max capa'!$A$1:$Q$263,11,0),0)</f>
        <v>7.4895639999999997</v>
      </c>
      <c r="AS204" s="26">
        <f>IF(ISNUMBER(VLOOKUP($B204,'kpler max capa'!$A$1:$Q$263,9,0)),VLOOKUP($B204,'kpler max capa'!$A$1:$Q$263,12,0),0)</f>
        <v>7.4895639999999997</v>
      </c>
      <c r="AT204" s="26">
        <f>IF(ISNUMBER(VLOOKUP($B204,'kpler max capa'!$A$1:$Q$263,9,0)),VLOOKUP($B204,'kpler max capa'!$A$1:$Q$263,13,0),0)</f>
        <v>7.4895639999999997</v>
      </c>
      <c r="AU204" s="26">
        <f>IF(ISNUMBER(VLOOKUP($B204,'kpler max capa'!$A$1:$Q$263,9,0)),VLOOKUP($B204,'kpler max capa'!$A$1:$Q$263,14,0),0)</f>
        <v>7.4895639999999997</v>
      </c>
      <c r="AV204" s="26">
        <f>IF(ISNUMBER(VLOOKUP($B204,'kpler max capa'!$A$1:$Q$263,9,0)),VLOOKUP($B204,'kpler max capa'!$A$1:$Q$263,15,0),0)</f>
        <v>7.4895639999999997</v>
      </c>
      <c r="AW204" s="26">
        <f>IF(ISNUMBER(VLOOKUP($B204,'kpler max capa'!$A$1:$Q$263,9,0)),VLOOKUP($B204,'kpler max capa'!$A$1:$Q$263,16,0),0)</f>
        <v>7.4895639999999997</v>
      </c>
      <c r="AX204" s="26">
        <f>IF(ISNUMBER(VLOOKUP($B204,'kpler max capa'!$A$1:$Q$263,10,0)),VLOOKUP($B204,'kpler max capa'!$A$1:$Q$263,17,0),0)</f>
        <v>7.4895639999999997</v>
      </c>
      <c r="AY204" s="24">
        <f>IF(ISNUMBER(VLOOKUP($C204,'pp port max capa'!$A$1:$Q$500,2,0)),VLOOKUP($C204,'pp port max capa'!$A$1:$Q$500,2,0),0)</f>
        <v>0</v>
      </c>
      <c r="AZ204" s="24">
        <f>IF(ISNUMBER(VLOOKUP($C204,'pp port max capa'!$A$1:$Q$500,3,0)),VLOOKUP($C204,'pp port max capa'!$A$1:$Q$500,3,0),0)</f>
        <v>0</v>
      </c>
      <c r="BA204" s="24">
        <f>IF(ISNUMBER(VLOOKUP($C204,'pp port max capa'!$A$1:$Q$500,4,0)),VLOOKUP($C204,'pp port max capa'!$A$1:$Q$500,4,0),0)</f>
        <v>0</v>
      </c>
      <c r="BB204" s="24">
        <f>IF(ISNUMBER(VLOOKUP($C204,'pp port max capa'!$A$1:$Q$500,5,0)),VLOOKUP($C204,'pp port max capa'!$A$1:$Q$500,5,0),0)</f>
        <v>0</v>
      </c>
      <c r="BC204" s="24">
        <f>IF(ISNUMBER(VLOOKUP($C204,'pp port max capa'!$A$1:$Q$500,6,0)),VLOOKUP($C204,'pp port max capa'!$A$1:$Q$500,6,0),0)</f>
        <v>0</v>
      </c>
      <c r="BD204" s="24">
        <f>IF(ISNUMBER(VLOOKUP($C204,'pp port max capa'!$A$1:$Q$500,7,0)),VLOOKUP($C204,'pp port max capa'!$A$1:$Q$500,7,0),0)</f>
        <v>0</v>
      </c>
      <c r="BE204" s="24">
        <f>IF(ISNUMBER(VLOOKUP($C204,'pp port max capa'!$A$1:$Q$500,8,0)),VLOOKUP($C204,'pp port max capa'!$A$1:$Q$500,8,0),0)</f>
        <v>0</v>
      </c>
      <c r="BF204" s="24">
        <f>IF(ISNUMBER(VLOOKUP($C204,'pp port max capa'!$A$1:$Q$500,9,0)),VLOOKUP($C204,'pp port max capa'!$A$1:$Q$500,9,0),0)</f>
        <v>0</v>
      </c>
      <c r="BG204" s="24">
        <f>IF(ISNUMBER(VLOOKUP($C204,'pp port max capa'!$A$1:$Q$500,10,0)),VLOOKUP($C204,'pp port max capa'!$A$1:$Q$500,10,0),0)</f>
        <v>0</v>
      </c>
      <c r="BH204" s="24">
        <f>IF(ISNUMBER(VLOOKUP($C204,'pp port max capa'!$A$1:$Q$500,11,0)),VLOOKUP($C204,'pp port max capa'!$A$1:$Q$500,11,0),0)</f>
        <v>0</v>
      </c>
      <c r="BI204" s="24">
        <f>IF(ISNUMBER(VLOOKUP($C204,'pp port max capa'!$A$1:$Q$500,12,0)),VLOOKUP($C204,'pp port max capa'!$A$1:$Q$500,12,0),0)</f>
        <v>0</v>
      </c>
      <c r="BJ204" s="24">
        <f>IF(ISNUMBER(VLOOKUP($C204,'pp port max capa'!$A$1:$Q$500,13,0)),VLOOKUP($C204,'pp port max capa'!$A$1:$Q$500,13,0),0)</f>
        <v>0</v>
      </c>
      <c r="BK204" s="24">
        <f>IF(ISNUMBER(VLOOKUP($C204,'pp port max capa'!$A$1:$Q$500,14,0)),VLOOKUP($C204,'pp port max capa'!$A$1:$Q$500,14,0),0)</f>
        <v>0</v>
      </c>
      <c r="BL204" s="24">
        <f>IF(ISNUMBER(VLOOKUP($C204,'pp port max capa'!$A$1:$Q$500,15,0)),VLOOKUP($C204,'pp port max capa'!$A$1:$Q$500,15,0),0)</f>
        <v>0</v>
      </c>
      <c r="BM204" s="24">
        <f>IF(ISNUMBER(VLOOKUP($C204,'pp port max capa'!$A$1:$Q$500,16,0)),VLOOKUP($C204,'pp port max capa'!$A$1:$Q$500,16,0),0)</f>
        <v>0</v>
      </c>
      <c r="BN204" s="24">
        <f>IF(ISNUMBER(VLOOKUP($C204,'pp port max capa'!$A$1:$Q$500,17,0)),VLOOKUP($C204,'pp port max capa'!$A$1:$Q$500,17,0),0)</f>
        <v>0</v>
      </c>
      <c r="BO204" s="22">
        <f>IF(ISNUMBER(VLOOKUP($C204,'stpl port max capa'!$A$1:$Q$500,2,0)),VLOOKUP($C204,'stpl port max capa'!$A$1:$Q$500,2,0),0)</f>
        <v>0</v>
      </c>
      <c r="BP204" s="22">
        <f>IF(ISNUMBER(VLOOKUP($C204,'stpl port max capa'!$A$1:$Q$500,3,0)),VLOOKUP($C204,'stpl port max capa'!$A$1:$Q$500,3,0),0)</f>
        <v>0</v>
      </c>
      <c r="BQ204" s="22">
        <f>IF(ISNUMBER(VLOOKUP($C204,'stpl port max capa'!$A$1:$Q$500,4,0)),VLOOKUP($C204,'stpl port max capa'!$A$1:$Q$500,4,0),0)</f>
        <v>0</v>
      </c>
      <c r="BR204" s="22">
        <f>IF(ISNUMBER(VLOOKUP($C204,'stpl port max capa'!$A$1:$Q$500,5,0)),VLOOKUP($C204,'stpl port max capa'!$A$1:$Q$500,5,0),0)</f>
        <v>0</v>
      </c>
      <c r="BS204" s="22">
        <f>IF(ISNUMBER(VLOOKUP($C204,'stpl port max capa'!$A$1:$Q$500,6,0)),VLOOKUP($C204,'stpl port max capa'!$A$1:$Q$500,6,0),0)</f>
        <v>0</v>
      </c>
      <c r="BT204" s="22">
        <f>IF(ISNUMBER(VLOOKUP($C204,'stpl port max capa'!$A$1:$Q$500,7,0)),VLOOKUP($C204,'stpl port max capa'!$A$1:$Q$500,7,0),0)</f>
        <v>0</v>
      </c>
      <c r="BU204" s="22">
        <f>IF(ISNUMBER(VLOOKUP($C204,'stpl port max capa'!$A$1:$Q$500,8,0)),VLOOKUP($C204,'stpl port max capa'!$A$1:$Q$500,8,0),0)</f>
        <v>0</v>
      </c>
      <c r="BV204" s="22">
        <f>IF(ISNUMBER(VLOOKUP($C204,'stpl port max capa'!$A$1:$Q$500,9,0)),VLOOKUP($C204,'stpl port max capa'!$A$1:$Q$500,9,0),0)</f>
        <v>0</v>
      </c>
      <c r="BW204" s="22">
        <f>IF(ISNUMBER(VLOOKUP($C204,'stpl port max capa'!$A$1:$Q$500,10,0)),VLOOKUP($C204,'stpl port max capa'!$A$1:$Q$500,10,0),0)</f>
        <v>0</v>
      </c>
      <c r="BX204" s="22">
        <f>IF(ISNUMBER(VLOOKUP($C204,'stpl port max capa'!$A$1:$Q$500,11,0)),VLOOKUP($C204,'stpl port max capa'!$A$1:$Q$500,11,0),0)</f>
        <v>0</v>
      </c>
      <c r="BY204" s="22">
        <f>IF(ISNUMBER(VLOOKUP($C204,'stpl port max capa'!$A$1:$Q$500,12,0)),VLOOKUP($C204,'stpl port max capa'!$A$1:$Q$500,12,0),0)</f>
        <v>0</v>
      </c>
      <c r="BZ204" s="22">
        <f>IF(ISNUMBER(VLOOKUP($C204,'stpl port max capa'!$A$1:$Q$500,13,0)),VLOOKUP($C204,'stpl port max capa'!$A$1:$Q$500,13,0),0)</f>
        <v>0</v>
      </c>
      <c r="CA204" s="22">
        <f>IF(ISNUMBER(VLOOKUP($C204,'stpl port max capa'!$A$1:$Q$500,14,0)),VLOOKUP($C204,'stpl port max capa'!$A$1:$Q$500,14,0),0)</f>
        <v>0</v>
      </c>
      <c r="CB204" s="22">
        <f>IF(ISNUMBER(VLOOKUP($C204,'stpl port max capa'!$A$1:$Q$500,15,0)),VLOOKUP($C204,'stpl port max capa'!$A$1:$Q$500,15,0),0)</f>
        <v>0</v>
      </c>
      <c r="CC204" s="22">
        <f>IF(ISNUMBER(VLOOKUP($C204,'stpl port max capa'!$A$1:$Q$500,16,0)),VLOOKUP($C204,'stpl port max capa'!$A$1:$Q$500,16,0),0)</f>
        <v>0</v>
      </c>
      <c r="CD204" s="22">
        <f>IF(ISNUMBER(VLOOKUP($C204,'stpl port max capa'!$A$1:$Q$500,17,0)),VLOOKUP($C204,'stpl port max capa'!$A$1:$Q$500,17,0),0)</f>
        <v>0</v>
      </c>
    </row>
    <row r="205" spans="1:82" customFormat="1">
      <c r="A205">
        <v>206</v>
      </c>
      <c r="B205" t="s">
        <v>611</v>
      </c>
      <c r="C205" t="s">
        <v>612</v>
      </c>
      <c r="D205" s="15"/>
      <c r="E205" s="15">
        <f t="shared" si="56"/>
        <v>0</v>
      </c>
      <c r="F205" s="16" t="s">
        <v>2988</v>
      </c>
      <c r="G205" t="s">
        <v>972</v>
      </c>
      <c r="H205" t="s">
        <v>975</v>
      </c>
      <c r="I205" t="e">
        <v>#N/A</v>
      </c>
      <c r="J205" t="s">
        <v>613</v>
      </c>
      <c r="K205" s="1">
        <v>31.994907731381701</v>
      </c>
      <c r="L205" s="1">
        <v>120.831119642632</v>
      </c>
      <c r="M205" s="1" t="str">
        <f>VLOOKUP($F205,'[1]capi for highway network'!$D$1:$L$36,3,0)</f>
        <v>capi Jiangsu</v>
      </c>
      <c r="N205" s="1">
        <f>VLOOKUP($F205,'[1]capi for highway network'!$D$1:$L$36,7,0)</f>
        <v>32.060254999999998</v>
      </c>
      <c r="O205" s="1">
        <f>VLOOKUP($F205,'[1]capi for highway network'!$D$1:$L$36,8,0)</f>
        <v>118.79687699999999</v>
      </c>
      <c r="P205" s="13">
        <f t="shared" si="57"/>
        <v>0.33029599999999998</v>
      </c>
      <c r="Q205" s="13">
        <f t="shared" si="58"/>
        <v>0.33029599999999998</v>
      </c>
      <c r="R205" s="13">
        <f t="shared" si="59"/>
        <v>0.33029599999999998</v>
      </c>
      <c r="S205" s="13">
        <f t="shared" si="60"/>
        <v>0.98277199999999998</v>
      </c>
      <c r="T205" s="13">
        <f t="shared" si="61"/>
        <v>0.98277199999999998</v>
      </c>
      <c r="U205" s="13">
        <f t="shared" si="62"/>
        <v>0.98277199999999998</v>
      </c>
      <c r="V205" s="13">
        <f t="shared" si="63"/>
        <v>0.98277199999999998</v>
      </c>
      <c r="W205" s="13">
        <f t="shared" si="64"/>
        <v>0.98277199999999998</v>
      </c>
      <c r="X205" s="13">
        <f t="shared" si="65"/>
        <v>0.98277199999999998</v>
      </c>
      <c r="Y205" s="13">
        <f t="shared" si="66"/>
        <v>0.98277199999999998</v>
      </c>
      <c r="Z205" s="13">
        <f t="shared" si="67"/>
        <v>0.98277199999999998</v>
      </c>
      <c r="AA205" s="13">
        <f t="shared" si="68"/>
        <v>0.98277199999999998</v>
      </c>
      <c r="AB205" s="13">
        <f t="shared" si="69"/>
        <v>0.98277199999999998</v>
      </c>
      <c r="AC205" s="13">
        <f t="shared" si="70"/>
        <v>0.98277199999999998</v>
      </c>
      <c r="AD205" s="13">
        <f t="shared" si="71"/>
        <v>0.98277199999999998</v>
      </c>
      <c r="AE205" s="13">
        <f t="shared" si="72"/>
        <v>0.98277199999999998</v>
      </c>
      <c r="AF205">
        <f t="shared" si="55"/>
        <v>1</v>
      </c>
      <c r="AI205" s="26">
        <f>IF(ISNUMBER(VLOOKUP($B205,'kpler max capa'!$A$1:$Q$263,2,0)),VLOOKUP($B205,'kpler max capa'!$A$1:$Q$263,2,0),0)</f>
        <v>0.33029599999999998</v>
      </c>
      <c r="AJ205" s="26">
        <f>IF(ISNUMBER(VLOOKUP($B205,'kpler max capa'!$A$1:$Q$263,3,0)),VLOOKUP($B205,'kpler max capa'!$A$1:$Q$263,3,0),0)</f>
        <v>0.33029599999999998</v>
      </c>
      <c r="AK205" s="26">
        <f>IF(ISNUMBER(VLOOKUP($B205,'kpler max capa'!$A$1:$Q$263,4,0)),VLOOKUP($B205,'kpler max capa'!$A$1:$Q$263,4,0),0)</f>
        <v>0.33029599999999998</v>
      </c>
      <c r="AL205" s="26">
        <f>IF(ISNUMBER(VLOOKUP($B205,'kpler max capa'!$A$1:$Q$263,5,0)),VLOOKUP($B205,'kpler max capa'!$A$1:$Q$263,5,0),0)</f>
        <v>0.98277199999999998</v>
      </c>
      <c r="AM205" s="26">
        <f>IF(ISNUMBER(VLOOKUP($B205,'kpler max capa'!$A$1:$Q$263,6,0)),VLOOKUP($B205,'kpler max capa'!$A$1:$Q$263,6,0),0)</f>
        <v>0.98277199999999998</v>
      </c>
      <c r="AN205" s="26">
        <f>IF(ISNUMBER(VLOOKUP($B205,'kpler max capa'!$A$1:$Q$263,7,0)),VLOOKUP($B205,'kpler max capa'!$A$1:$Q$263,7,0),0)</f>
        <v>0.98277199999999998</v>
      </c>
      <c r="AO205" s="26">
        <f>IF(ISNUMBER(VLOOKUP($B205,'kpler max capa'!$A$1:$Q$263,8,0)),VLOOKUP($B205,'kpler max capa'!$A$1:$Q$263,8,0),0)</f>
        <v>0.98277199999999998</v>
      </c>
      <c r="AP205" s="26">
        <f>IF(ISNUMBER(VLOOKUP($B205,'kpler max capa'!$A$1:$Q$263,8,0)),VLOOKUP($B205,'kpler max capa'!$A$1:$Q$263,9,0),0)</f>
        <v>0.98277199999999998</v>
      </c>
      <c r="AQ205" s="26">
        <f>IF(ISNUMBER(VLOOKUP($B205,'kpler max capa'!$A$1:$Q$263,8,0)),VLOOKUP($B205,'kpler max capa'!$A$1:$Q$263,10,0),0)</f>
        <v>0.98277199999999998</v>
      </c>
      <c r="AR205" s="26">
        <f>IF(ISNUMBER(VLOOKUP($B205,'kpler max capa'!$A$1:$Q$263,8,0)),VLOOKUP($B205,'kpler max capa'!$A$1:$Q$263,11,0),0)</f>
        <v>0.98277199999999998</v>
      </c>
      <c r="AS205" s="26">
        <f>IF(ISNUMBER(VLOOKUP($B205,'kpler max capa'!$A$1:$Q$263,9,0)),VLOOKUP($B205,'kpler max capa'!$A$1:$Q$263,12,0),0)</f>
        <v>0.98277199999999998</v>
      </c>
      <c r="AT205" s="26">
        <f>IF(ISNUMBER(VLOOKUP($B205,'kpler max capa'!$A$1:$Q$263,9,0)),VLOOKUP($B205,'kpler max capa'!$A$1:$Q$263,13,0),0)</f>
        <v>0.98277199999999998</v>
      </c>
      <c r="AU205" s="26">
        <f>IF(ISNUMBER(VLOOKUP($B205,'kpler max capa'!$A$1:$Q$263,9,0)),VLOOKUP($B205,'kpler max capa'!$A$1:$Q$263,14,0),0)</f>
        <v>0.98277199999999998</v>
      </c>
      <c r="AV205" s="26">
        <f>IF(ISNUMBER(VLOOKUP($B205,'kpler max capa'!$A$1:$Q$263,9,0)),VLOOKUP($B205,'kpler max capa'!$A$1:$Q$263,15,0),0)</f>
        <v>0.98277199999999998</v>
      </c>
      <c r="AW205" s="26">
        <f>IF(ISNUMBER(VLOOKUP($B205,'kpler max capa'!$A$1:$Q$263,9,0)),VLOOKUP($B205,'kpler max capa'!$A$1:$Q$263,16,0),0)</f>
        <v>0.98277199999999998</v>
      </c>
      <c r="AX205" s="26">
        <f>IF(ISNUMBER(VLOOKUP($B205,'kpler max capa'!$A$1:$Q$263,10,0)),VLOOKUP($B205,'kpler max capa'!$A$1:$Q$263,17,0),0)</f>
        <v>0.98277199999999998</v>
      </c>
      <c r="AY205" s="24">
        <f>IF(ISNUMBER(VLOOKUP($C205,'pp port max capa'!$A$1:$Q$500,2,0)),VLOOKUP($C205,'pp port max capa'!$A$1:$Q$500,2,0),0)</f>
        <v>0</v>
      </c>
      <c r="AZ205" s="24">
        <f>IF(ISNUMBER(VLOOKUP($C205,'pp port max capa'!$A$1:$Q$500,3,0)),VLOOKUP($C205,'pp port max capa'!$A$1:$Q$500,3,0),0)</f>
        <v>0</v>
      </c>
      <c r="BA205" s="24">
        <f>IF(ISNUMBER(VLOOKUP($C205,'pp port max capa'!$A$1:$Q$500,4,0)),VLOOKUP($C205,'pp port max capa'!$A$1:$Q$500,4,0),0)</f>
        <v>0</v>
      </c>
      <c r="BB205" s="24">
        <f>IF(ISNUMBER(VLOOKUP($C205,'pp port max capa'!$A$1:$Q$500,5,0)),VLOOKUP($C205,'pp port max capa'!$A$1:$Q$500,5,0),0)</f>
        <v>0</v>
      </c>
      <c r="BC205" s="24">
        <f>IF(ISNUMBER(VLOOKUP($C205,'pp port max capa'!$A$1:$Q$500,6,0)),VLOOKUP($C205,'pp port max capa'!$A$1:$Q$500,6,0),0)</f>
        <v>0</v>
      </c>
      <c r="BD205" s="24">
        <f>IF(ISNUMBER(VLOOKUP($C205,'pp port max capa'!$A$1:$Q$500,7,0)),VLOOKUP($C205,'pp port max capa'!$A$1:$Q$500,7,0),0)</f>
        <v>0</v>
      </c>
      <c r="BE205" s="24">
        <f>IF(ISNUMBER(VLOOKUP($C205,'pp port max capa'!$A$1:$Q$500,8,0)),VLOOKUP($C205,'pp port max capa'!$A$1:$Q$500,8,0),0)</f>
        <v>0</v>
      </c>
      <c r="BF205" s="24">
        <f>IF(ISNUMBER(VLOOKUP($C205,'pp port max capa'!$A$1:$Q$500,9,0)),VLOOKUP($C205,'pp port max capa'!$A$1:$Q$500,9,0),0)</f>
        <v>0</v>
      </c>
      <c r="BG205" s="24">
        <f>IF(ISNUMBER(VLOOKUP($C205,'pp port max capa'!$A$1:$Q$500,10,0)),VLOOKUP($C205,'pp port max capa'!$A$1:$Q$500,10,0),0)</f>
        <v>0</v>
      </c>
      <c r="BH205" s="24">
        <f>IF(ISNUMBER(VLOOKUP($C205,'pp port max capa'!$A$1:$Q$500,11,0)),VLOOKUP($C205,'pp port max capa'!$A$1:$Q$500,11,0),0)</f>
        <v>0</v>
      </c>
      <c r="BI205" s="24">
        <f>IF(ISNUMBER(VLOOKUP($C205,'pp port max capa'!$A$1:$Q$500,12,0)),VLOOKUP($C205,'pp port max capa'!$A$1:$Q$500,12,0),0)</f>
        <v>0</v>
      </c>
      <c r="BJ205" s="24">
        <f>IF(ISNUMBER(VLOOKUP($C205,'pp port max capa'!$A$1:$Q$500,13,0)),VLOOKUP($C205,'pp port max capa'!$A$1:$Q$500,13,0),0)</f>
        <v>0</v>
      </c>
      <c r="BK205" s="24">
        <f>IF(ISNUMBER(VLOOKUP($C205,'pp port max capa'!$A$1:$Q$500,14,0)),VLOOKUP($C205,'pp port max capa'!$A$1:$Q$500,14,0),0)</f>
        <v>0</v>
      </c>
      <c r="BL205" s="24">
        <f>IF(ISNUMBER(VLOOKUP($C205,'pp port max capa'!$A$1:$Q$500,15,0)),VLOOKUP($C205,'pp port max capa'!$A$1:$Q$500,15,0),0)</f>
        <v>0</v>
      </c>
      <c r="BM205" s="24">
        <f>IF(ISNUMBER(VLOOKUP($C205,'pp port max capa'!$A$1:$Q$500,16,0)),VLOOKUP($C205,'pp port max capa'!$A$1:$Q$500,16,0),0)</f>
        <v>0</v>
      </c>
      <c r="BN205" s="24">
        <f>IF(ISNUMBER(VLOOKUP($C205,'pp port max capa'!$A$1:$Q$500,17,0)),VLOOKUP($C205,'pp port max capa'!$A$1:$Q$500,17,0),0)</f>
        <v>0</v>
      </c>
      <c r="BO205" s="22">
        <f>IF(ISNUMBER(VLOOKUP($C205,'stpl port max capa'!$A$1:$Q$500,2,0)),VLOOKUP($C205,'stpl port max capa'!$A$1:$Q$500,2,0),0)</f>
        <v>0</v>
      </c>
      <c r="BP205" s="22">
        <f>IF(ISNUMBER(VLOOKUP($C205,'stpl port max capa'!$A$1:$Q$500,3,0)),VLOOKUP($C205,'stpl port max capa'!$A$1:$Q$500,3,0),0)</f>
        <v>0</v>
      </c>
      <c r="BQ205" s="22">
        <f>IF(ISNUMBER(VLOOKUP($C205,'stpl port max capa'!$A$1:$Q$500,4,0)),VLOOKUP($C205,'stpl port max capa'!$A$1:$Q$500,4,0),0)</f>
        <v>0</v>
      </c>
      <c r="BR205" s="22">
        <f>IF(ISNUMBER(VLOOKUP($C205,'stpl port max capa'!$A$1:$Q$500,5,0)),VLOOKUP($C205,'stpl port max capa'!$A$1:$Q$500,5,0),0)</f>
        <v>0</v>
      </c>
      <c r="BS205" s="22">
        <f>IF(ISNUMBER(VLOOKUP($C205,'stpl port max capa'!$A$1:$Q$500,6,0)),VLOOKUP($C205,'stpl port max capa'!$A$1:$Q$500,6,0),0)</f>
        <v>0</v>
      </c>
      <c r="BT205" s="22">
        <f>IF(ISNUMBER(VLOOKUP($C205,'stpl port max capa'!$A$1:$Q$500,7,0)),VLOOKUP($C205,'stpl port max capa'!$A$1:$Q$500,7,0),0)</f>
        <v>0</v>
      </c>
      <c r="BU205" s="22">
        <f>IF(ISNUMBER(VLOOKUP($C205,'stpl port max capa'!$A$1:$Q$500,8,0)),VLOOKUP($C205,'stpl port max capa'!$A$1:$Q$500,8,0),0)</f>
        <v>0</v>
      </c>
      <c r="BV205" s="22">
        <f>IF(ISNUMBER(VLOOKUP($C205,'stpl port max capa'!$A$1:$Q$500,9,0)),VLOOKUP($C205,'stpl port max capa'!$A$1:$Q$500,9,0),0)</f>
        <v>0</v>
      </c>
      <c r="BW205" s="22">
        <f>IF(ISNUMBER(VLOOKUP($C205,'stpl port max capa'!$A$1:$Q$500,10,0)),VLOOKUP($C205,'stpl port max capa'!$A$1:$Q$500,10,0),0)</f>
        <v>0</v>
      </c>
      <c r="BX205" s="22">
        <f>IF(ISNUMBER(VLOOKUP($C205,'stpl port max capa'!$A$1:$Q$500,11,0)),VLOOKUP($C205,'stpl port max capa'!$A$1:$Q$500,11,0),0)</f>
        <v>0</v>
      </c>
      <c r="BY205" s="22">
        <f>IF(ISNUMBER(VLOOKUP($C205,'stpl port max capa'!$A$1:$Q$500,12,0)),VLOOKUP($C205,'stpl port max capa'!$A$1:$Q$500,12,0),0)</f>
        <v>0</v>
      </c>
      <c r="BZ205" s="22">
        <f>IF(ISNUMBER(VLOOKUP($C205,'stpl port max capa'!$A$1:$Q$500,13,0)),VLOOKUP($C205,'stpl port max capa'!$A$1:$Q$500,13,0),0)</f>
        <v>0</v>
      </c>
      <c r="CA205" s="22">
        <f>IF(ISNUMBER(VLOOKUP($C205,'stpl port max capa'!$A$1:$Q$500,14,0)),VLOOKUP($C205,'stpl port max capa'!$A$1:$Q$500,14,0),0)</f>
        <v>0</v>
      </c>
      <c r="CB205" s="22">
        <f>IF(ISNUMBER(VLOOKUP($C205,'stpl port max capa'!$A$1:$Q$500,15,0)),VLOOKUP($C205,'stpl port max capa'!$A$1:$Q$500,15,0),0)</f>
        <v>0</v>
      </c>
      <c r="CC205" s="22">
        <f>IF(ISNUMBER(VLOOKUP($C205,'stpl port max capa'!$A$1:$Q$500,16,0)),VLOOKUP($C205,'stpl port max capa'!$A$1:$Q$500,16,0),0)</f>
        <v>0</v>
      </c>
      <c r="CD205" s="22">
        <f>IF(ISNUMBER(VLOOKUP($C205,'stpl port max capa'!$A$1:$Q$500,17,0)),VLOOKUP($C205,'stpl port max capa'!$A$1:$Q$500,17,0),0)</f>
        <v>0</v>
      </c>
    </row>
    <row r="206" spans="1:82" customFormat="1">
      <c r="A206">
        <v>207</v>
      </c>
      <c r="B206" t="s">
        <v>614</v>
      </c>
      <c r="C206" t="s">
        <v>615</v>
      </c>
      <c r="D206" s="15" t="s">
        <v>1280</v>
      </c>
      <c r="E206" s="15">
        <f t="shared" si="56"/>
        <v>1</v>
      </c>
      <c r="F206" s="16" t="s">
        <v>2971</v>
      </c>
      <c r="G206" t="s">
        <v>972</v>
      </c>
      <c r="H206" t="s">
        <v>975</v>
      </c>
      <c r="I206" t="s">
        <v>2943</v>
      </c>
      <c r="J206" t="s">
        <v>616</v>
      </c>
      <c r="K206" s="1">
        <v>31.360271929894601</v>
      </c>
      <c r="L206" s="1">
        <v>121.602161323754</v>
      </c>
      <c r="M206" s="1" t="str">
        <f>VLOOKUP($F206,'[1]capi for highway network'!$D$1:$L$36,3,0)</f>
        <v>capi Shanghai</v>
      </c>
      <c r="N206" s="1">
        <f>VLOOKUP($F206,'[1]capi for highway network'!$D$1:$L$36,7,0)</f>
        <v>31.230416000000002</v>
      </c>
      <c r="O206" s="1">
        <f>VLOOKUP($F206,'[1]capi for highway network'!$D$1:$L$36,8,0)</f>
        <v>121.47370100000001</v>
      </c>
      <c r="P206" s="13">
        <f t="shared" si="57"/>
        <v>23.842674807405011</v>
      </c>
      <c r="Q206" s="13">
        <f t="shared" si="58"/>
        <v>23.842674807405011</v>
      </c>
      <c r="R206" s="13">
        <f t="shared" si="59"/>
        <v>23.842674807405011</v>
      </c>
      <c r="S206" s="13">
        <f t="shared" si="60"/>
        <v>23.842674807405011</v>
      </c>
      <c r="T206" s="13">
        <f t="shared" si="61"/>
        <v>23.842674807405011</v>
      </c>
      <c r="U206" s="13">
        <f t="shared" si="62"/>
        <v>23.842674807405011</v>
      </c>
      <c r="V206" s="13">
        <f t="shared" si="63"/>
        <v>23.842674807405011</v>
      </c>
      <c r="W206" s="13">
        <f t="shared" si="64"/>
        <v>23.842674807405011</v>
      </c>
      <c r="X206" s="13">
        <f t="shared" si="65"/>
        <v>23.842674807405011</v>
      </c>
      <c r="Y206" s="13">
        <f t="shared" si="66"/>
        <v>23.842674807405011</v>
      </c>
      <c r="Z206" s="13">
        <f t="shared" si="67"/>
        <v>20.445151512666662</v>
      </c>
      <c r="AA206" s="13">
        <f t="shared" si="68"/>
        <v>18.746389865297488</v>
      </c>
      <c r="AB206" s="13">
        <f t="shared" si="69"/>
        <v>17.047628217928313</v>
      </c>
      <c r="AC206" s="13">
        <f t="shared" si="70"/>
        <v>17.047628217928313</v>
      </c>
      <c r="AD206" s="13">
        <f t="shared" si="71"/>
        <v>17.047628217928313</v>
      </c>
      <c r="AE206" s="13">
        <f t="shared" si="72"/>
        <v>17.047628217928313</v>
      </c>
      <c r="AF206">
        <f t="shared" si="55"/>
        <v>1</v>
      </c>
      <c r="AI206" s="26">
        <f>IF(ISNUMBER(VLOOKUP($B206,'kpler max capa'!$A$1:$Q$263,2,0)),VLOOKUP($B206,'kpler max capa'!$A$1:$Q$263,2,0),0)</f>
        <v>1.9638359999999999</v>
      </c>
      <c r="AJ206" s="26">
        <f>IF(ISNUMBER(VLOOKUP($B206,'kpler max capa'!$A$1:$Q$263,3,0)),VLOOKUP($B206,'kpler max capa'!$A$1:$Q$263,3,0),0)</f>
        <v>1.9638359999999999</v>
      </c>
      <c r="AK206" s="26">
        <f>IF(ISNUMBER(VLOOKUP($B206,'kpler max capa'!$A$1:$Q$263,4,0)),VLOOKUP($B206,'kpler max capa'!$A$1:$Q$263,4,0),0)</f>
        <v>1.9638359999999999</v>
      </c>
      <c r="AL206" s="26">
        <f>IF(ISNUMBER(VLOOKUP($B206,'kpler max capa'!$A$1:$Q$263,5,0)),VLOOKUP($B206,'kpler max capa'!$A$1:$Q$263,5,0),0)</f>
        <v>3.8673639999999998</v>
      </c>
      <c r="AM206" s="26">
        <f>IF(ISNUMBER(VLOOKUP($B206,'kpler max capa'!$A$1:$Q$263,6,0)),VLOOKUP($B206,'kpler max capa'!$A$1:$Q$263,6,0),0)</f>
        <v>10.747816</v>
      </c>
      <c r="AN206" s="26">
        <f>IF(ISNUMBER(VLOOKUP($B206,'kpler max capa'!$A$1:$Q$263,7,0)),VLOOKUP($B206,'kpler max capa'!$A$1:$Q$263,7,0),0)</f>
        <v>11.132712</v>
      </c>
      <c r="AO206" s="26">
        <f>IF(ISNUMBER(VLOOKUP($B206,'kpler max capa'!$A$1:$Q$263,8,0)),VLOOKUP($B206,'kpler max capa'!$A$1:$Q$263,8,0),0)</f>
        <v>11.132712</v>
      </c>
      <c r="AP206" s="26">
        <f>IF(ISNUMBER(VLOOKUP($B206,'kpler max capa'!$A$1:$Q$263,8,0)),VLOOKUP($B206,'kpler max capa'!$A$1:$Q$263,9,0),0)</f>
        <v>11.132712</v>
      </c>
      <c r="AQ206" s="26">
        <f>IF(ISNUMBER(VLOOKUP($B206,'kpler max capa'!$A$1:$Q$263,8,0)),VLOOKUP($B206,'kpler max capa'!$A$1:$Q$263,10,0),0)</f>
        <v>11.132712</v>
      </c>
      <c r="AR206" s="26">
        <f>IF(ISNUMBER(VLOOKUP($B206,'kpler max capa'!$A$1:$Q$263,8,0)),VLOOKUP($B206,'kpler max capa'!$A$1:$Q$263,11,0),0)</f>
        <v>11.132712</v>
      </c>
      <c r="AS206" s="26">
        <f>IF(ISNUMBER(VLOOKUP($B206,'kpler max capa'!$A$1:$Q$263,9,0)),VLOOKUP($B206,'kpler max capa'!$A$1:$Q$263,12,0),0)</f>
        <v>11.132712</v>
      </c>
      <c r="AT206" s="26">
        <f>IF(ISNUMBER(VLOOKUP($B206,'kpler max capa'!$A$1:$Q$263,9,0)),VLOOKUP($B206,'kpler max capa'!$A$1:$Q$263,13,0),0)</f>
        <v>11.132712</v>
      </c>
      <c r="AU206" s="26">
        <f>IF(ISNUMBER(VLOOKUP($B206,'kpler max capa'!$A$1:$Q$263,9,0)),VLOOKUP($B206,'kpler max capa'!$A$1:$Q$263,14,0),0)</f>
        <v>11.132712</v>
      </c>
      <c r="AV206" s="26">
        <f>IF(ISNUMBER(VLOOKUP($B206,'kpler max capa'!$A$1:$Q$263,9,0)),VLOOKUP($B206,'kpler max capa'!$A$1:$Q$263,15,0),0)</f>
        <v>11.132712</v>
      </c>
      <c r="AW206" s="26">
        <f>IF(ISNUMBER(VLOOKUP($B206,'kpler max capa'!$A$1:$Q$263,9,0)),VLOOKUP($B206,'kpler max capa'!$A$1:$Q$263,16,0),0)</f>
        <v>11.132712</v>
      </c>
      <c r="AX206" s="26">
        <f>IF(ISNUMBER(VLOOKUP($B206,'kpler max capa'!$A$1:$Q$263,10,0)),VLOOKUP($B206,'kpler max capa'!$A$1:$Q$263,17,0),0)</f>
        <v>11.132712</v>
      </c>
      <c r="AY206" s="24">
        <f>IF(ISNUMBER(VLOOKUP($C206,'pp port max capa'!$A$1:$Q$500,2,0)),VLOOKUP($C206,'pp port max capa'!$A$1:$Q$500,2,0),0)</f>
        <v>23.842674807405011</v>
      </c>
      <c r="AZ206" s="24">
        <f>IF(ISNUMBER(VLOOKUP($C206,'pp port max capa'!$A$1:$Q$500,3,0)),VLOOKUP($C206,'pp port max capa'!$A$1:$Q$500,3,0),0)</f>
        <v>23.842674807405011</v>
      </c>
      <c r="BA206" s="24">
        <f>IF(ISNUMBER(VLOOKUP($C206,'pp port max capa'!$A$1:$Q$500,4,0)),VLOOKUP($C206,'pp port max capa'!$A$1:$Q$500,4,0),0)</f>
        <v>23.842674807405011</v>
      </c>
      <c r="BB206" s="24">
        <f>IF(ISNUMBER(VLOOKUP($C206,'pp port max capa'!$A$1:$Q$500,5,0)),VLOOKUP($C206,'pp port max capa'!$A$1:$Q$500,5,0),0)</f>
        <v>23.842674807405011</v>
      </c>
      <c r="BC206" s="24">
        <f>IF(ISNUMBER(VLOOKUP($C206,'pp port max capa'!$A$1:$Q$500,6,0)),VLOOKUP($C206,'pp port max capa'!$A$1:$Q$500,6,0),0)</f>
        <v>23.842674807405011</v>
      </c>
      <c r="BD206" s="24">
        <f>IF(ISNUMBER(VLOOKUP($C206,'pp port max capa'!$A$1:$Q$500,7,0)),VLOOKUP($C206,'pp port max capa'!$A$1:$Q$500,7,0),0)</f>
        <v>23.842674807405011</v>
      </c>
      <c r="BE206" s="24">
        <f>IF(ISNUMBER(VLOOKUP($C206,'pp port max capa'!$A$1:$Q$500,8,0)),VLOOKUP($C206,'pp port max capa'!$A$1:$Q$500,8,0),0)</f>
        <v>23.842674807405011</v>
      </c>
      <c r="BF206" s="24">
        <f>IF(ISNUMBER(VLOOKUP($C206,'pp port max capa'!$A$1:$Q$500,9,0)),VLOOKUP($C206,'pp port max capa'!$A$1:$Q$500,9,0),0)</f>
        <v>23.842674807405011</v>
      </c>
      <c r="BG206" s="24">
        <f>IF(ISNUMBER(VLOOKUP($C206,'pp port max capa'!$A$1:$Q$500,10,0)),VLOOKUP($C206,'pp port max capa'!$A$1:$Q$500,10,0),0)</f>
        <v>23.842674807405011</v>
      </c>
      <c r="BH206" s="24">
        <f>IF(ISNUMBER(VLOOKUP($C206,'pp port max capa'!$A$1:$Q$500,11,0)),VLOOKUP($C206,'pp port max capa'!$A$1:$Q$500,11,0),0)</f>
        <v>23.842674807405011</v>
      </c>
      <c r="BI206" s="24">
        <f>IF(ISNUMBER(VLOOKUP($C206,'pp port max capa'!$A$1:$Q$500,12,0)),VLOOKUP($C206,'pp port max capa'!$A$1:$Q$500,12,0),0)</f>
        <v>20.445151512666662</v>
      </c>
      <c r="BJ206" s="24">
        <f>IF(ISNUMBER(VLOOKUP($C206,'pp port max capa'!$A$1:$Q$500,13,0)),VLOOKUP($C206,'pp port max capa'!$A$1:$Q$500,13,0),0)</f>
        <v>18.746389865297488</v>
      </c>
      <c r="BK206" s="24">
        <f>IF(ISNUMBER(VLOOKUP($C206,'pp port max capa'!$A$1:$Q$500,14,0)),VLOOKUP($C206,'pp port max capa'!$A$1:$Q$500,14,0),0)</f>
        <v>17.047628217928313</v>
      </c>
      <c r="BL206" s="24">
        <f>IF(ISNUMBER(VLOOKUP($C206,'pp port max capa'!$A$1:$Q$500,15,0)),VLOOKUP($C206,'pp port max capa'!$A$1:$Q$500,15,0),0)</f>
        <v>17.047628217928313</v>
      </c>
      <c r="BM206" s="24">
        <f>IF(ISNUMBER(VLOOKUP($C206,'pp port max capa'!$A$1:$Q$500,16,0)),VLOOKUP($C206,'pp port max capa'!$A$1:$Q$500,16,0),0)</f>
        <v>17.047628217928313</v>
      </c>
      <c r="BN206" s="24">
        <f>IF(ISNUMBER(VLOOKUP($C206,'pp port max capa'!$A$1:$Q$500,17,0)),VLOOKUP($C206,'pp port max capa'!$A$1:$Q$500,17,0),0)</f>
        <v>17.047628217928313</v>
      </c>
      <c r="BO206" s="22">
        <f>IF(ISNUMBER(VLOOKUP($C206,'stpl port max capa'!$A$1:$Q$500,2,0)),VLOOKUP($C206,'stpl port max capa'!$A$1:$Q$500,2,0),0)</f>
        <v>0</v>
      </c>
      <c r="BP206" s="22">
        <f>IF(ISNUMBER(VLOOKUP($C206,'stpl port max capa'!$A$1:$Q$500,3,0)),VLOOKUP($C206,'stpl port max capa'!$A$1:$Q$500,3,0),0)</f>
        <v>0</v>
      </c>
      <c r="BQ206" s="22">
        <f>IF(ISNUMBER(VLOOKUP($C206,'stpl port max capa'!$A$1:$Q$500,4,0)),VLOOKUP($C206,'stpl port max capa'!$A$1:$Q$500,4,0),0)</f>
        <v>0</v>
      </c>
      <c r="BR206" s="22">
        <f>IF(ISNUMBER(VLOOKUP($C206,'stpl port max capa'!$A$1:$Q$500,5,0)),VLOOKUP($C206,'stpl port max capa'!$A$1:$Q$500,5,0),0)</f>
        <v>0</v>
      </c>
      <c r="BS206" s="22">
        <f>IF(ISNUMBER(VLOOKUP($C206,'stpl port max capa'!$A$1:$Q$500,6,0)),VLOOKUP($C206,'stpl port max capa'!$A$1:$Q$500,6,0),0)</f>
        <v>0</v>
      </c>
      <c r="BT206" s="22">
        <f>IF(ISNUMBER(VLOOKUP($C206,'stpl port max capa'!$A$1:$Q$500,7,0)),VLOOKUP($C206,'stpl port max capa'!$A$1:$Q$500,7,0),0)</f>
        <v>0</v>
      </c>
      <c r="BU206" s="22">
        <f>IF(ISNUMBER(VLOOKUP($C206,'stpl port max capa'!$A$1:$Q$500,8,0)),VLOOKUP($C206,'stpl port max capa'!$A$1:$Q$500,8,0),0)</f>
        <v>0</v>
      </c>
      <c r="BV206" s="22">
        <f>IF(ISNUMBER(VLOOKUP($C206,'stpl port max capa'!$A$1:$Q$500,9,0)),VLOOKUP($C206,'stpl port max capa'!$A$1:$Q$500,9,0),0)</f>
        <v>0</v>
      </c>
      <c r="BW206" s="22">
        <f>IF(ISNUMBER(VLOOKUP($C206,'stpl port max capa'!$A$1:$Q$500,10,0)),VLOOKUP($C206,'stpl port max capa'!$A$1:$Q$500,10,0),0)</f>
        <v>0</v>
      </c>
      <c r="BX206" s="22">
        <f>IF(ISNUMBER(VLOOKUP($C206,'stpl port max capa'!$A$1:$Q$500,11,0)),VLOOKUP($C206,'stpl port max capa'!$A$1:$Q$500,11,0),0)</f>
        <v>0</v>
      </c>
      <c r="BY206" s="22">
        <f>IF(ISNUMBER(VLOOKUP($C206,'stpl port max capa'!$A$1:$Q$500,12,0)),VLOOKUP($C206,'stpl port max capa'!$A$1:$Q$500,12,0),0)</f>
        <v>0</v>
      </c>
      <c r="BZ206" s="22">
        <f>IF(ISNUMBER(VLOOKUP($C206,'stpl port max capa'!$A$1:$Q$500,13,0)),VLOOKUP($C206,'stpl port max capa'!$A$1:$Q$500,13,0),0)</f>
        <v>0</v>
      </c>
      <c r="CA206" s="22">
        <f>IF(ISNUMBER(VLOOKUP($C206,'stpl port max capa'!$A$1:$Q$500,14,0)),VLOOKUP($C206,'stpl port max capa'!$A$1:$Q$500,14,0),0)</f>
        <v>0</v>
      </c>
      <c r="CB206" s="22">
        <f>IF(ISNUMBER(VLOOKUP($C206,'stpl port max capa'!$A$1:$Q$500,15,0)),VLOOKUP($C206,'stpl port max capa'!$A$1:$Q$500,15,0),0)</f>
        <v>0</v>
      </c>
      <c r="CC206" s="22">
        <f>IF(ISNUMBER(VLOOKUP($C206,'stpl port max capa'!$A$1:$Q$500,16,0)),VLOOKUP($C206,'stpl port max capa'!$A$1:$Q$500,16,0),0)</f>
        <v>0</v>
      </c>
      <c r="CD206" s="22">
        <f>IF(ISNUMBER(VLOOKUP($C206,'stpl port max capa'!$A$1:$Q$500,17,0)),VLOOKUP($C206,'stpl port max capa'!$A$1:$Q$500,17,0),0)</f>
        <v>0</v>
      </c>
    </row>
    <row r="207" spans="1:82" customFormat="1">
      <c r="A207">
        <v>208</v>
      </c>
      <c r="B207" t="s">
        <v>617</v>
      </c>
      <c r="C207" t="s">
        <v>618</v>
      </c>
      <c r="D207" s="15"/>
      <c r="E207" s="15">
        <f t="shared" si="56"/>
        <v>0</v>
      </c>
      <c r="F207" s="16" t="s">
        <v>2988</v>
      </c>
      <c r="G207" t="s">
        <v>972</v>
      </c>
      <c r="H207" t="s">
        <v>975</v>
      </c>
      <c r="I207" t="e">
        <v>#N/A</v>
      </c>
      <c r="J207" t="s">
        <v>619</v>
      </c>
      <c r="K207" s="1">
        <v>31.673049128936501</v>
      </c>
      <c r="L207" s="1">
        <v>121.174178250824</v>
      </c>
      <c r="M207" s="1" t="str">
        <f>VLOOKUP($F207,'[1]capi for highway network'!$D$1:$L$36,3,0)</f>
        <v>capi Jiangsu</v>
      </c>
      <c r="N207" s="1">
        <f>VLOOKUP($F207,'[1]capi for highway network'!$D$1:$L$36,7,0)</f>
        <v>32.060254999999998</v>
      </c>
      <c r="O207" s="1">
        <f>VLOOKUP($F207,'[1]capi for highway network'!$D$1:$L$36,8,0)</f>
        <v>118.79687699999999</v>
      </c>
      <c r="P207" s="13">
        <f t="shared" si="57"/>
        <v>12.022404</v>
      </c>
      <c r="Q207" s="13">
        <f t="shared" si="58"/>
        <v>12.022404</v>
      </c>
      <c r="R207" s="13">
        <f t="shared" si="59"/>
        <v>12.022404</v>
      </c>
      <c r="S207" s="13">
        <f t="shared" si="60"/>
        <v>14.645004</v>
      </c>
      <c r="T207" s="13">
        <f t="shared" si="61"/>
        <v>16.323248</v>
      </c>
      <c r="U207" s="13">
        <f t="shared" si="62"/>
        <v>16.323248</v>
      </c>
      <c r="V207" s="13">
        <f t="shared" si="63"/>
        <v>16.323248</v>
      </c>
      <c r="W207" s="13">
        <f t="shared" si="64"/>
        <v>16.323248</v>
      </c>
      <c r="X207" s="13">
        <f t="shared" si="65"/>
        <v>16.323248</v>
      </c>
      <c r="Y207" s="13">
        <f t="shared" si="66"/>
        <v>16.323248</v>
      </c>
      <c r="Z207" s="13">
        <f t="shared" si="67"/>
        <v>16.323248</v>
      </c>
      <c r="AA207" s="13">
        <f t="shared" si="68"/>
        <v>16.323248</v>
      </c>
      <c r="AB207" s="13">
        <f t="shared" si="69"/>
        <v>16.323248</v>
      </c>
      <c r="AC207" s="13">
        <f t="shared" si="70"/>
        <v>16.323248</v>
      </c>
      <c r="AD207" s="13">
        <f t="shared" si="71"/>
        <v>16.323248</v>
      </c>
      <c r="AE207" s="13">
        <f t="shared" si="72"/>
        <v>16.323248</v>
      </c>
      <c r="AF207">
        <f t="shared" si="55"/>
        <v>1</v>
      </c>
      <c r="AI207" s="26">
        <f>IF(ISNUMBER(VLOOKUP($B207,'kpler max capa'!$A$1:$Q$263,2,0)),VLOOKUP($B207,'kpler max capa'!$A$1:$Q$263,2,0),0)</f>
        <v>12.022404</v>
      </c>
      <c r="AJ207" s="26">
        <f>IF(ISNUMBER(VLOOKUP($B207,'kpler max capa'!$A$1:$Q$263,3,0)),VLOOKUP($B207,'kpler max capa'!$A$1:$Q$263,3,0),0)</f>
        <v>12.022404</v>
      </c>
      <c r="AK207" s="26">
        <f>IF(ISNUMBER(VLOOKUP($B207,'kpler max capa'!$A$1:$Q$263,4,0)),VLOOKUP($B207,'kpler max capa'!$A$1:$Q$263,4,0),0)</f>
        <v>12.022404</v>
      </c>
      <c r="AL207" s="26">
        <f>IF(ISNUMBER(VLOOKUP($B207,'kpler max capa'!$A$1:$Q$263,5,0)),VLOOKUP($B207,'kpler max capa'!$A$1:$Q$263,5,0),0)</f>
        <v>14.645004</v>
      </c>
      <c r="AM207" s="26">
        <f>IF(ISNUMBER(VLOOKUP($B207,'kpler max capa'!$A$1:$Q$263,6,0)),VLOOKUP($B207,'kpler max capa'!$A$1:$Q$263,6,0),0)</f>
        <v>16.323248</v>
      </c>
      <c r="AN207" s="26">
        <f>IF(ISNUMBER(VLOOKUP($B207,'kpler max capa'!$A$1:$Q$263,7,0)),VLOOKUP($B207,'kpler max capa'!$A$1:$Q$263,7,0),0)</f>
        <v>16.323248</v>
      </c>
      <c r="AO207" s="26">
        <f>IF(ISNUMBER(VLOOKUP($B207,'kpler max capa'!$A$1:$Q$263,8,0)),VLOOKUP($B207,'kpler max capa'!$A$1:$Q$263,8,0),0)</f>
        <v>16.323248</v>
      </c>
      <c r="AP207" s="26">
        <f>IF(ISNUMBER(VLOOKUP($B207,'kpler max capa'!$A$1:$Q$263,8,0)),VLOOKUP($B207,'kpler max capa'!$A$1:$Q$263,9,0),0)</f>
        <v>16.323248</v>
      </c>
      <c r="AQ207" s="26">
        <f>IF(ISNUMBER(VLOOKUP($B207,'kpler max capa'!$A$1:$Q$263,8,0)),VLOOKUP($B207,'kpler max capa'!$A$1:$Q$263,10,0),0)</f>
        <v>16.323248</v>
      </c>
      <c r="AR207" s="26">
        <f>IF(ISNUMBER(VLOOKUP($B207,'kpler max capa'!$A$1:$Q$263,8,0)),VLOOKUP($B207,'kpler max capa'!$A$1:$Q$263,11,0),0)</f>
        <v>16.323248</v>
      </c>
      <c r="AS207" s="26">
        <f>IF(ISNUMBER(VLOOKUP($B207,'kpler max capa'!$A$1:$Q$263,9,0)),VLOOKUP($B207,'kpler max capa'!$A$1:$Q$263,12,0),0)</f>
        <v>16.323248</v>
      </c>
      <c r="AT207" s="26">
        <f>IF(ISNUMBER(VLOOKUP($B207,'kpler max capa'!$A$1:$Q$263,9,0)),VLOOKUP($B207,'kpler max capa'!$A$1:$Q$263,13,0),0)</f>
        <v>16.323248</v>
      </c>
      <c r="AU207" s="26">
        <f>IF(ISNUMBER(VLOOKUP($B207,'kpler max capa'!$A$1:$Q$263,9,0)),VLOOKUP($B207,'kpler max capa'!$A$1:$Q$263,14,0),0)</f>
        <v>16.323248</v>
      </c>
      <c r="AV207" s="26">
        <f>IF(ISNUMBER(VLOOKUP($B207,'kpler max capa'!$A$1:$Q$263,9,0)),VLOOKUP($B207,'kpler max capa'!$A$1:$Q$263,15,0),0)</f>
        <v>16.323248</v>
      </c>
      <c r="AW207" s="26">
        <f>IF(ISNUMBER(VLOOKUP($B207,'kpler max capa'!$A$1:$Q$263,9,0)),VLOOKUP($B207,'kpler max capa'!$A$1:$Q$263,16,0),0)</f>
        <v>16.323248</v>
      </c>
      <c r="AX207" s="26">
        <f>IF(ISNUMBER(VLOOKUP($B207,'kpler max capa'!$A$1:$Q$263,10,0)),VLOOKUP($B207,'kpler max capa'!$A$1:$Q$263,17,0),0)</f>
        <v>16.323248</v>
      </c>
      <c r="AY207" s="24">
        <f>IF(ISNUMBER(VLOOKUP($C207,'pp port max capa'!$A$1:$Q$500,2,0)),VLOOKUP($C207,'pp port max capa'!$A$1:$Q$500,2,0),0)</f>
        <v>0</v>
      </c>
      <c r="AZ207" s="24">
        <f>IF(ISNUMBER(VLOOKUP($C207,'pp port max capa'!$A$1:$Q$500,3,0)),VLOOKUP($C207,'pp port max capa'!$A$1:$Q$500,3,0),0)</f>
        <v>0</v>
      </c>
      <c r="BA207" s="24">
        <f>IF(ISNUMBER(VLOOKUP($C207,'pp port max capa'!$A$1:$Q$500,4,0)),VLOOKUP($C207,'pp port max capa'!$A$1:$Q$500,4,0),0)</f>
        <v>0</v>
      </c>
      <c r="BB207" s="24">
        <f>IF(ISNUMBER(VLOOKUP($C207,'pp port max capa'!$A$1:$Q$500,5,0)),VLOOKUP($C207,'pp port max capa'!$A$1:$Q$500,5,0),0)</f>
        <v>0</v>
      </c>
      <c r="BC207" s="24">
        <f>IF(ISNUMBER(VLOOKUP($C207,'pp port max capa'!$A$1:$Q$500,6,0)),VLOOKUP($C207,'pp port max capa'!$A$1:$Q$500,6,0),0)</f>
        <v>0</v>
      </c>
      <c r="BD207" s="24">
        <f>IF(ISNUMBER(VLOOKUP($C207,'pp port max capa'!$A$1:$Q$500,7,0)),VLOOKUP($C207,'pp port max capa'!$A$1:$Q$500,7,0),0)</f>
        <v>0</v>
      </c>
      <c r="BE207" s="24">
        <f>IF(ISNUMBER(VLOOKUP($C207,'pp port max capa'!$A$1:$Q$500,8,0)),VLOOKUP($C207,'pp port max capa'!$A$1:$Q$500,8,0),0)</f>
        <v>0</v>
      </c>
      <c r="BF207" s="24">
        <f>IF(ISNUMBER(VLOOKUP($C207,'pp port max capa'!$A$1:$Q$500,9,0)),VLOOKUP($C207,'pp port max capa'!$A$1:$Q$500,9,0),0)</f>
        <v>0</v>
      </c>
      <c r="BG207" s="24">
        <f>IF(ISNUMBER(VLOOKUP($C207,'pp port max capa'!$A$1:$Q$500,10,0)),VLOOKUP($C207,'pp port max capa'!$A$1:$Q$500,10,0),0)</f>
        <v>0</v>
      </c>
      <c r="BH207" s="24">
        <f>IF(ISNUMBER(VLOOKUP($C207,'pp port max capa'!$A$1:$Q$500,11,0)),VLOOKUP($C207,'pp port max capa'!$A$1:$Q$500,11,0),0)</f>
        <v>0</v>
      </c>
      <c r="BI207" s="24">
        <f>IF(ISNUMBER(VLOOKUP($C207,'pp port max capa'!$A$1:$Q$500,12,0)),VLOOKUP($C207,'pp port max capa'!$A$1:$Q$500,12,0),0)</f>
        <v>0</v>
      </c>
      <c r="BJ207" s="24">
        <f>IF(ISNUMBER(VLOOKUP($C207,'pp port max capa'!$A$1:$Q$500,13,0)),VLOOKUP($C207,'pp port max capa'!$A$1:$Q$500,13,0),0)</f>
        <v>0</v>
      </c>
      <c r="BK207" s="24">
        <f>IF(ISNUMBER(VLOOKUP($C207,'pp port max capa'!$A$1:$Q$500,14,0)),VLOOKUP($C207,'pp port max capa'!$A$1:$Q$500,14,0),0)</f>
        <v>0</v>
      </c>
      <c r="BL207" s="24">
        <f>IF(ISNUMBER(VLOOKUP($C207,'pp port max capa'!$A$1:$Q$500,15,0)),VLOOKUP($C207,'pp port max capa'!$A$1:$Q$500,15,0),0)</f>
        <v>0</v>
      </c>
      <c r="BM207" s="24">
        <f>IF(ISNUMBER(VLOOKUP($C207,'pp port max capa'!$A$1:$Q$500,16,0)),VLOOKUP($C207,'pp port max capa'!$A$1:$Q$500,16,0),0)</f>
        <v>0</v>
      </c>
      <c r="BN207" s="24">
        <f>IF(ISNUMBER(VLOOKUP($C207,'pp port max capa'!$A$1:$Q$500,17,0)),VLOOKUP($C207,'pp port max capa'!$A$1:$Q$500,17,0),0)</f>
        <v>0</v>
      </c>
      <c r="BO207" s="22">
        <f>IF(ISNUMBER(VLOOKUP($C207,'stpl port max capa'!$A$1:$Q$500,2,0)),VLOOKUP($C207,'stpl port max capa'!$A$1:$Q$500,2,0),0)</f>
        <v>0</v>
      </c>
      <c r="BP207" s="22">
        <f>IF(ISNUMBER(VLOOKUP($C207,'stpl port max capa'!$A$1:$Q$500,3,0)),VLOOKUP($C207,'stpl port max capa'!$A$1:$Q$500,3,0),0)</f>
        <v>0</v>
      </c>
      <c r="BQ207" s="22">
        <f>IF(ISNUMBER(VLOOKUP($C207,'stpl port max capa'!$A$1:$Q$500,4,0)),VLOOKUP($C207,'stpl port max capa'!$A$1:$Q$500,4,0),0)</f>
        <v>0</v>
      </c>
      <c r="BR207" s="22">
        <f>IF(ISNUMBER(VLOOKUP($C207,'stpl port max capa'!$A$1:$Q$500,5,0)),VLOOKUP($C207,'stpl port max capa'!$A$1:$Q$500,5,0),0)</f>
        <v>0</v>
      </c>
      <c r="BS207" s="22">
        <f>IF(ISNUMBER(VLOOKUP($C207,'stpl port max capa'!$A$1:$Q$500,6,0)),VLOOKUP($C207,'stpl port max capa'!$A$1:$Q$500,6,0),0)</f>
        <v>0</v>
      </c>
      <c r="BT207" s="22">
        <f>IF(ISNUMBER(VLOOKUP($C207,'stpl port max capa'!$A$1:$Q$500,7,0)),VLOOKUP($C207,'stpl port max capa'!$A$1:$Q$500,7,0),0)</f>
        <v>0</v>
      </c>
      <c r="BU207" s="22">
        <f>IF(ISNUMBER(VLOOKUP($C207,'stpl port max capa'!$A$1:$Q$500,8,0)),VLOOKUP($C207,'stpl port max capa'!$A$1:$Q$500,8,0),0)</f>
        <v>0</v>
      </c>
      <c r="BV207" s="22">
        <f>IF(ISNUMBER(VLOOKUP($C207,'stpl port max capa'!$A$1:$Q$500,9,0)),VLOOKUP($C207,'stpl port max capa'!$A$1:$Q$500,9,0),0)</f>
        <v>0</v>
      </c>
      <c r="BW207" s="22">
        <f>IF(ISNUMBER(VLOOKUP($C207,'stpl port max capa'!$A$1:$Q$500,10,0)),VLOOKUP($C207,'stpl port max capa'!$A$1:$Q$500,10,0),0)</f>
        <v>0</v>
      </c>
      <c r="BX207" s="22">
        <f>IF(ISNUMBER(VLOOKUP($C207,'stpl port max capa'!$A$1:$Q$500,11,0)),VLOOKUP($C207,'stpl port max capa'!$A$1:$Q$500,11,0),0)</f>
        <v>0</v>
      </c>
      <c r="BY207" s="22">
        <f>IF(ISNUMBER(VLOOKUP($C207,'stpl port max capa'!$A$1:$Q$500,12,0)),VLOOKUP($C207,'stpl port max capa'!$A$1:$Q$500,12,0),0)</f>
        <v>0</v>
      </c>
      <c r="BZ207" s="22">
        <f>IF(ISNUMBER(VLOOKUP($C207,'stpl port max capa'!$A$1:$Q$500,13,0)),VLOOKUP($C207,'stpl port max capa'!$A$1:$Q$500,13,0),0)</f>
        <v>0</v>
      </c>
      <c r="CA207" s="22">
        <f>IF(ISNUMBER(VLOOKUP($C207,'stpl port max capa'!$A$1:$Q$500,14,0)),VLOOKUP($C207,'stpl port max capa'!$A$1:$Q$500,14,0),0)</f>
        <v>0</v>
      </c>
      <c r="CB207" s="22">
        <f>IF(ISNUMBER(VLOOKUP($C207,'stpl port max capa'!$A$1:$Q$500,15,0)),VLOOKUP($C207,'stpl port max capa'!$A$1:$Q$500,15,0),0)</f>
        <v>0</v>
      </c>
      <c r="CC207" s="22">
        <f>IF(ISNUMBER(VLOOKUP($C207,'stpl port max capa'!$A$1:$Q$500,16,0)),VLOOKUP($C207,'stpl port max capa'!$A$1:$Q$500,16,0),0)</f>
        <v>0</v>
      </c>
      <c r="CD207" s="22">
        <f>IF(ISNUMBER(VLOOKUP($C207,'stpl port max capa'!$A$1:$Q$500,17,0)),VLOOKUP($C207,'stpl port max capa'!$A$1:$Q$500,17,0),0)</f>
        <v>0</v>
      </c>
    </row>
    <row r="208" spans="1:82" customFormat="1">
      <c r="A208">
        <v>209</v>
      </c>
      <c r="B208" t="s">
        <v>620</v>
      </c>
      <c r="C208" t="s">
        <v>621</v>
      </c>
      <c r="D208" s="15"/>
      <c r="E208" s="15">
        <f t="shared" si="56"/>
        <v>0</v>
      </c>
      <c r="F208" s="16" t="s">
        <v>2988</v>
      </c>
      <c r="G208" t="s">
        <v>972</v>
      </c>
      <c r="H208" t="s">
        <v>975</v>
      </c>
      <c r="I208" t="e">
        <v>#N/A</v>
      </c>
      <c r="J208" t="s">
        <v>622</v>
      </c>
      <c r="K208" s="1">
        <v>32.003370916049597</v>
      </c>
      <c r="L208" s="1">
        <v>120.347582573601</v>
      </c>
      <c r="M208" s="1" t="str">
        <f>VLOOKUP($F208,'[1]capi for highway network'!$D$1:$L$36,3,0)</f>
        <v>capi Jiangsu</v>
      </c>
      <c r="N208" s="1">
        <f>VLOOKUP($F208,'[1]capi for highway network'!$D$1:$L$36,7,0)</f>
        <v>32.060254999999998</v>
      </c>
      <c r="O208" s="1">
        <f>VLOOKUP($F208,'[1]capi for highway network'!$D$1:$L$36,8,0)</f>
        <v>118.79687699999999</v>
      </c>
      <c r="P208" s="13">
        <f t="shared" si="57"/>
        <v>2.9108360000000002</v>
      </c>
      <c r="Q208" s="13">
        <f t="shared" si="58"/>
        <v>2.9108360000000002</v>
      </c>
      <c r="R208" s="13">
        <f t="shared" si="59"/>
        <v>2.9108360000000002</v>
      </c>
      <c r="S208" s="13">
        <f t="shared" si="60"/>
        <v>2.9108360000000002</v>
      </c>
      <c r="T208" s="13">
        <f t="shared" si="61"/>
        <v>4.4105679999999996</v>
      </c>
      <c r="U208" s="13">
        <f t="shared" si="62"/>
        <v>4.5698879999999997</v>
      </c>
      <c r="V208" s="13">
        <f t="shared" si="63"/>
        <v>4.5698879999999997</v>
      </c>
      <c r="W208" s="13">
        <f t="shared" si="64"/>
        <v>4.5698879999999997</v>
      </c>
      <c r="X208" s="13">
        <f t="shared" si="65"/>
        <v>4.5698879999999997</v>
      </c>
      <c r="Y208" s="13">
        <f t="shared" si="66"/>
        <v>4.5698879999999997</v>
      </c>
      <c r="Z208" s="13">
        <f t="shared" si="67"/>
        <v>4.5698879999999997</v>
      </c>
      <c r="AA208" s="13">
        <f t="shared" si="68"/>
        <v>4.5698879999999997</v>
      </c>
      <c r="AB208" s="13">
        <f t="shared" si="69"/>
        <v>4.5698879999999997</v>
      </c>
      <c r="AC208" s="13">
        <f t="shared" si="70"/>
        <v>4.5698879999999997</v>
      </c>
      <c r="AD208" s="13">
        <f t="shared" si="71"/>
        <v>4.5698879999999997</v>
      </c>
      <c r="AE208" s="13">
        <f t="shared" si="72"/>
        <v>4.5698879999999997</v>
      </c>
      <c r="AF208">
        <f t="shared" si="55"/>
        <v>1</v>
      </c>
      <c r="AI208" s="26">
        <f>IF(ISNUMBER(VLOOKUP($B208,'kpler max capa'!$A$1:$Q$263,2,0)),VLOOKUP($B208,'kpler max capa'!$A$1:$Q$263,2,0),0)</f>
        <v>2.9108360000000002</v>
      </c>
      <c r="AJ208" s="26">
        <f>IF(ISNUMBER(VLOOKUP($B208,'kpler max capa'!$A$1:$Q$263,3,0)),VLOOKUP($B208,'kpler max capa'!$A$1:$Q$263,3,0),0)</f>
        <v>2.9108360000000002</v>
      </c>
      <c r="AK208" s="26">
        <f>IF(ISNUMBER(VLOOKUP($B208,'kpler max capa'!$A$1:$Q$263,4,0)),VLOOKUP($B208,'kpler max capa'!$A$1:$Q$263,4,0),0)</f>
        <v>2.9108360000000002</v>
      </c>
      <c r="AL208" s="26">
        <f>IF(ISNUMBER(VLOOKUP($B208,'kpler max capa'!$A$1:$Q$263,5,0)),VLOOKUP($B208,'kpler max capa'!$A$1:$Q$263,5,0),0)</f>
        <v>2.9108360000000002</v>
      </c>
      <c r="AM208" s="26">
        <f>IF(ISNUMBER(VLOOKUP($B208,'kpler max capa'!$A$1:$Q$263,6,0)),VLOOKUP($B208,'kpler max capa'!$A$1:$Q$263,6,0),0)</f>
        <v>4.4105679999999996</v>
      </c>
      <c r="AN208" s="26">
        <f>IF(ISNUMBER(VLOOKUP($B208,'kpler max capa'!$A$1:$Q$263,7,0)),VLOOKUP($B208,'kpler max capa'!$A$1:$Q$263,7,0),0)</f>
        <v>4.5698879999999997</v>
      </c>
      <c r="AO208" s="26">
        <f>IF(ISNUMBER(VLOOKUP($B208,'kpler max capa'!$A$1:$Q$263,8,0)),VLOOKUP($B208,'kpler max capa'!$A$1:$Q$263,8,0),0)</f>
        <v>4.5698879999999997</v>
      </c>
      <c r="AP208" s="26">
        <f>IF(ISNUMBER(VLOOKUP($B208,'kpler max capa'!$A$1:$Q$263,8,0)),VLOOKUP($B208,'kpler max capa'!$A$1:$Q$263,9,0),0)</f>
        <v>4.5698879999999997</v>
      </c>
      <c r="AQ208" s="26">
        <f>IF(ISNUMBER(VLOOKUP($B208,'kpler max capa'!$A$1:$Q$263,8,0)),VLOOKUP($B208,'kpler max capa'!$A$1:$Q$263,10,0),0)</f>
        <v>4.5698879999999997</v>
      </c>
      <c r="AR208" s="26">
        <f>IF(ISNUMBER(VLOOKUP($B208,'kpler max capa'!$A$1:$Q$263,8,0)),VLOOKUP($B208,'kpler max capa'!$A$1:$Q$263,11,0),0)</f>
        <v>4.5698879999999997</v>
      </c>
      <c r="AS208" s="26">
        <f>IF(ISNUMBER(VLOOKUP($B208,'kpler max capa'!$A$1:$Q$263,9,0)),VLOOKUP($B208,'kpler max capa'!$A$1:$Q$263,12,0),0)</f>
        <v>4.5698879999999997</v>
      </c>
      <c r="AT208" s="26">
        <f>IF(ISNUMBER(VLOOKUP($B208,'kpler max capa'!$A$1:$Q$263,9,0)),VLOOKUP($B208,'kpler max capa'!$A$1:$Q$263,13,0),0)</f>
        <v>4.5698879999999997</v>
      </c>
      <c r="AU208" s="26">
        <f>IF(ISNUMBER(VLOOKUP($B208,'kpler max capa'!$A$1:$Q$263,9,0)),VLOOKUP($B208,'kpler max capa'!$A$1:$Q$263,14,0),0)</f>
        <v>4.5698879999999997</v>
      </c>
      <c r="AV208" s="26">
        <f>IF(ISNUMBER(VLOOKUP($B208,'kpler max capa'!$A$1:$Q$263,9,0)),VLOOKUP($B208,'kpler max capa'!$A$1:$Q$263,15,0),0)</f>
        <v>4.5698879999999997</v>
      </c>
      <c r="AW208" s="26">
        <f>IF(ISNUMBER(VLOOKUP($B208,'kpler max capa'!$A$1:$Q$263,9,0)),VLOOKUP($B208,'kpler max capa'!$A$1:$Q$263,16,0),0)</f>
        <v>4.5698879999999997</v>
      </c>
      <c r="AX208" s="26">
        <f>IF(ISNUMBER(VLOOKUP($B208,'kpler max capa'!$A$1:$Q$263,10,0)),VLOOKUP($B208,'kpler max capa'!$A$1:$Q$263,17,0),0)</f>
        <v>4.5698879999999997</v>
      </c>
      <c r="AY208" s="24">
        <f>IF(ISNUMBER(VLOOKUP($C208,'pp port max capa'!$A$1:$Q$500,2,0)),VLOOKUP($C208,'pp port max capa'!$A$1:$Q$500,2,0),0)</f>
        <v>0</v>
      </c>
      <c r="AZ208" s="24">
        <f>IF(ISNUMBER(VLOOKUP($C208,'pp port max capa'!$A$1:$Q$500,3,0)),VLOOKUP($C208,'pp port max capa'!$A$1:$Q$500,3,0),0)</f>
        <v>0</v>
      </c>
      <c r="BA208" s="24">
        <f>IF(ISNUMBER(VLOOKUP($C208,'pp port max capa'!$A$1:$Q$500,4,0)),VLOOKUP($C208,'pp port max capa'!$A$1:$Q$500,4,0),0)</f>
        <v>0</v>
      </c>
      <c r="BB208" s="24">
        <f>IF(ISNUMBER(VLOOKUP($C208,'pp port max capa'!$A$1:$Q$500,5,0)),VLOOKUP($C208,'pp port max capa'!$A$1:$Q$500,5,0),0)</f>
        <v>0</v>
      </c>
      <c r="BC208" s="24">
        <f>IF(ISNUMBER(VLOOKUP($C208,'pp port max capa'!$A$1:$Q$500,6,0)),VLOOKUP($C208,'pp port max capa'!$A$1:$Q$500,6,0),0)</f>
        <v>0</v>
      </c>
      <c r="BD208" s="24">
        <f>IF(ISNUMBER(VLOOKUP($C208,'pp port max capa'!$A$1:$Q$500,7,0)),VLOOKUP($C208,'pp port max capa'!$A$1:$Q$500,7,0),0)</f>
        <v>0</v>
      </c>
      <c r="BE208" s="24">
        <f>IF(ISNUMBER(VLOOKUP($C208,'pp port max capa'!$A$1:$Q$500,8,0)),VLOOKUP($C208,'pp port max capa'!$A$1:$Q$500,8,0),0)</f>
        <v>0</v>
      </c>
      <c r="BF208" s="24">
        <f>IF(ISNUMBER(VLOOKUP($C208,'pp port max capa'!$A$1:$Q$500,9,0)),VLOOKUP($C208,'pp port max capa'!$A$1:$Q$500,9,0),0)</f>
        <v>0</v>
      </c>
      <c r="BG208" s="24">
        <f>IF(ISNUMBER(VLOOKUP($C208,'pp port max capa'!$A$1:$Q$500,10,0)),VLOOKUP($C208,'pp port max capa'!$A$1:$Q$500,10,0),0)</f>
        <v>0</v>
      </c>
      <c r="BH208" s="24">
        <f>IF(ISNUMBER(VLOOKUP($C208,'pp port max capa'!$A$1:$Q$500,11,0)),VLOOKUP($C208,'pp port max capa'!$A$1:$Q$500,11,0),0)</f>
        <v>0</v>
      </c>
      <c r="BI208" s="24">
        <f>IF(ISNUMBER(VLOOKUP($C208,'pp port max capa'!$A$1:$Q$500,12,0)),VLOOKUP($C208,'pp port max capa'!$A$1:$Q$500,12,0),0)</f>
        <v>0</v>
      </c>
      <c r="BJ208" s="24">
        <f>IF(ISNUMBER(VLOOKUP($C208,'pp port max capa'!$A$1:$Q$500,13,0)),VLOOKUP($C208,'pp port max capa'!$A$1:$Q$500,13,0),0)</f>
        <v>0</v>
      </c>
      <c r="BK208" s="24">
        <f>IF(ISNUMBER(VLOOKUP($C208,'pp port max capa'!$A$1:$Q$500,14,0)),VLOOKUP($C208,'pp port max capa'!$A$1:$Q$500,14,0),0)</f>
        <v>0</v>
      </c>
      <c r="BL208" s="24">
        <f>IF(ISNUMBER(VLOOKUP($C208,'pp port max capa'!$A$1:$Q$500,15,0)),VLOOKUP($C208,'pp port max capa'!$A$1:$Q$500,15,0),0)</f>
        <v>0</v>
      </c>
      <c r="BM208" s="24">
        <f>IF(ISNUMBER(VLOOKUP($C208,'pp port max capa'!$A$1:$Q$500,16,0)),VLOOKUP($C208,'pp port max capa'!$A$1:$Q$500,16,0),0)</f>
        <v>0</v>
      </c>
      <c r="BN208" s="24">
        <f>IF(ISNUMBER(VLOOKUP($C208,'pp port max capa'!$A$1:$Q$500,17,0)),VLOOKUP($C208,'pp port max capa'!$A$1:$Q$500,17,0),0)</f>
        <v>0</v>
      </c>
      <c r="BO208" s="22">
        <f>IF(ISNUMBER(VLOOKUP($C208,'stpl port max capa'!$A$1:$Q$500,2,0)),VLOOKUP($C208,'stpl port max capa'!$A$1:$Q$500,2,0),0)</f>
        <v>0</v>
      </c>
      <c r="BP208" s="22">
        <f>IF(ISNUMBER(VLOOKUP($C208,'stpl port max capa'!$A$1:$Q$500,3,0)),VLOOKUP($C208,'stpl port max capa'!$A$1:$Q$500,3,0),0)</f>
        <v>0</v>
      </c>
      <c r="BQ208" s="22">
        <f>IF(ISNUMBER(VLOOKUP($C208,'stpl port max capa'!$A$1:$Q$500,4,0)),VLOOKUP($C208,'stpl port max capa'!$A$1:$Q$500,4,0),0)</f>
        <v>0</v>
      </c>
      <c r="BR208" s="22">
        <f>IF(ISNUMBER(VLOOKUP($C208,'stpl port max capa'!$A$1:$Q$500,5,0)),VLOOKUP($C208,'stpl port max capa'!$A$1:$Q$500,5,0),0)</f>
        <v>0</v>
      </c>
      <c r="BS208" s="22">
        <f>IF(ISNUMBER(VLOOKUP($C208,'stpl port max capa'!$A$1:$Q$500,6,0)),VLOOKUP($C208,'stpl port max capa'!$A$1:$Q$500,6,0),0)</f>
        <v>0</v>
      </c>
      <c r="BT208" s="22">
        <f>IF(ISNUMBER(VLOOKUP($C208,'stpl port max capa'!$A$1:$Q$500,7,0)),VLOOKUP($C208,'stpl port max capa'!$A$1:$Q$500,7,0),0)</f>
        <v>0</v>
      </c>
      <c r="BU208" s="22">
        <f>IF(ISNUMBER(VLOOKUP($C208,'stpl port max capa'!$A$1:$Q$500,8,0)),VLOOKUP($C208,'stpl port max capa'!$A$1:$Q$500,8,0),0)</f>
        <v>0</v>
      </c>
      <c r="BV208" s="22">
        <f>IF(ISNUMBER(VLOOKUP($C208,'stpl port max capa'!$A$1:$Q$500,9,0)),VLOOKUP($C208,'stpl port max capa'!$A$1:$Q$500,9,0),0)</f>
        <v>0</v>
      </c>
      <c r="BW208" s="22">
        <f>IF(ISNUMBER(VLOOKUP($C208,'stpl port max capa'!$A$1:$Q$500,10,0)),VLOOKUP($C208,'stpl port max capa'!$A$1:$Q$500,10,0),0)</f>
        <v>0</v>
      </c>
      <c r="BX208" s="22">
        <f>IF(ISNUMBER(VLOOKUP($C208,'stpl port max capa'!$A$1:$Q$500,11,0)),VLOOKUP($C208,'stpl port max capa'!$A$1:$Q$500,11,0),0)</f>
        <v>0</v>
      </c>
      <c r="BY208" s="22">
        <f>IF(ISNUMBER(VLOOKUP($C208,'stpl port max capa'!$A$1:$Q$500,12,0)),VLOOKUP($C208,'stpl port max capa'!$A$1:$Q$500,12,0),0)</f>
        <v>0</v>
      </c>
      <c r="BZ208" s="22">
        <f>IF(ISNUMBER(VLOOKUP($C208,'stpl port max capa'!$A$1:$Q$500,13,0)),VLOOKUP($C208,'stpl port max capa'!$A$1:$Q$500,13,0),0)</f>
        <v>0</v>
      </c>
      <c r="CA208" s="22">
        <f>IF(ISNUMBER(VLOOKUP($C208,'stpl port max capa'!$A$1:$Q$500,14,0)),VLOOKUP($C208,'stpl port max capa'!$A$1:$Q$500,14,0),0)</f>
        <v>0</v>
      </c>
      <c r="CB208" s="22">
        <f>IF(ISNUMBER(VLOOKUP($C208,'stpl port max capa'!$A$1:$Q$500,15,0)),VLOOKUP($C208,'stpl port max capa'!$A$1:$Q$500,15,0),0)</f>
        <v>0</v>
      </c>
      <c r="CC208" s="22">
        <f>IF(ISNUMBER(VLOOKUP($C208,'stpl port max capa'!$A$1:$Q$500,16,0)),VLOOKUP($C208,'stpl port max capa'!$A$1:$Q$500,16,0),0)</f>
        <v>0</v>
      </c>
      <c r="CD208" s="22">
        <f>IF(ISNUMBER(VLOOKUP($C208,'stpl port max capa'!$A$1:$Q$500,17,0)),VLOOKUP($C208,'stpl port max capa'!$A$1:$Q$500,17,0),0)</f>
        <v>0</v>
      </c>
    </row>
    <row r="209" spans="1:82" customFormat="1">
      <c r="A209">
        <v>210</v>
      </c>
      <c r="B209" t="s">
        <v>623</v>
      </c>
      <c r="C209" t="s">
        <v>624</v>
      </c>
      <c r="D209" s="15"/>
      <c r="E209" s="15">
        <f t="shared" si="56"/>
        <v>0</v>
      </c>
      <c r="F209" s="16" t="s">
        <v>2991</v>
      </c>
      <c r="G209" t="s">
        <v>972</v>
      </c>
      <c r="H209" t="s">
        <v>975</v>
      </c>
      <c r="I209" t="e">
        <v>#N/A</v>
      </c>
      <c r="J209" t="s">
        <v>625</v>
      </c>
      <c r="K209" s="1">
        <v>37.448749554905199</v>
      </c>
      <c r="L209" s="1">
        <v>122.197714221366</v>
      </c>
      <c r="M209" s="1" t="str">
        <f>VLOOKUP($F209,'[1]capi for highway network'!$D$1:$L$36,3,0)</f>
        <v>capi Shandong</v>
      </c>
      <c r="N209" s="1">
        <f>VLOOKUP($F209,'[1]capi for highway network'!$D$1:$L$36,7,0)</f>
        <v>36.651200000000003</v>
      </c>
      <c r="O209" s="1">
        <f>VLOOKUP($F209,'[1]capi for highway network'!$D$1:$L$36,8,0)</f>
        <v>117.12009500000001</v>
      </c>
      <c r="P209" s="13">
        <f t="shared" si="57"/>
        <v>1.6391</v>
      </c>
      <c r="Q209" s="13">
        <f t="shared" si="58"/>
        <v>1.6391</v>
      </c>
      <c r="R209" s="13">
        <f t="shared" si="59"/>
        <v>1.6391</v>
      </c>
      <c r="S209" s="13">
        <f t="shared" si="60"/>
        <v>2.4316279999999999</v>
      </c>
      <c r="T209" s="13">
        <f t="shared" si="61"/>
        <v>3.1495280000000001</v>
      </c>
      <c r="U209" s="13">
        <f t="shared" si="62"/>
        <v>3.2870159999999999</v>
      </c>
      <c r="V209" s="13">
        <f t="shared" si="63"/>
        <v>3.2870159999999999</v>
      </c>
      <c r="W209" s="13">
        <f t="shared" si="64"/>
        <v>3.2870159999999999</v>
      </c>
      <c r="X209" s="13">
        <f t="shared" si="65"/>
        <v>3.2870159999999999</v>
      </c>
      <c r="Y209" s="13">
        <f t="shared" si="66"/>
        <v>3.2870159999999999</v>
      </c>
      <c r="Z209" s="13">
        <f t="shared" si="67"/>
        <v>3.2870159999999999</v>
      </c>
      <c r="AA209" s="13">
        <f t="shared" si="68"/>
        <v>3.2870159999999999</v>
      </c>
      <c r="AB209" s="13">
        <f t="shared" si="69"/>
        <v>3.2870159999999999</v>
      </c>
      <c r="AC209" s="13">
        <f t="shared" si="70"/>
        <v>3.2870159999999999</v>
      </c>
      <c r="AD209" s="13">
        <f t="shared" si="71"/>
        <v>3.2870159999999999</v>
      </c>
      <c r="AE209" s="13">
        <f t="shared" si="72"/>
        <v>3.2870159999999999</v>
      </c>
      <c r="AF209">
        <f t="shared" si="55"/>
        <v>1</v>
      </c>
      <c r="AG209" t="s">
        <v>2917</v>
      </c>
      <c r="AI209" s="26">
        <f>IF(ISNUMBER(VLOOKUP($B209,'kpler max capa'!$A$1:$Q$263,2,0)),VLOOKUP($B209,'kpler max capa'!$A$1:$Q$263,2,0),0)</f>
        <v>1.6391</v>
      </c>
      <c r="AJ209" s="26">
        <f>IF(ISNUMBER(VLOOKUP($B209,'kpler max capa'!$A$1:$Q$263,3,0)),VLOOKUP($B209,'kpler max capa'!$A$1:$Q$263,3,0),0)</f>
        <v>1.6391</v>
      </c>
      <c r="AK209" s="26">
        <f>IF(ISNUMBER(VLOOKUP($B209,'kpler max capa'!$A$1:$Q$263,4,0)),VLOOKUP($B209,'kpler max capa'!$A$1:$Q$263,4,0),0)</f>
        <v>1.6391</v>
      </c>
      <c r="AL209" s="26">
        <f>IF(ISNUMBER(VLOOKUP($B209,'kpler max capa'!$A$1:$Q$263,5,0)),VLOOKUP($B209,'kpler max capa'!$A$1:$Q$263,5,0),0)</f>
        <v>2.4316279999999999</v>
      </c>
      <c r="AM209" s="26">
        <f>IF(ISNUMBER(VLOOKUP($B209,'kpler max capa'!$A$1:$Q$263,6,0)),VLOOKUP($B209,'kpler max capa'!$A$1:$Q$263,6,0),0)</f>
        <v>3.1495280000000001</v>
      </c>
      <c r="AN209" s="26">
        <f>IF(ISNUMBER(VLOOKUP($B209,'kpler max capa'!$A$1:$Q$263,7,0)),VLOOKUP($B209,'kpler max capa'!$A$1:$Q$263,7,0),0)</f>
        <v>3.2870159999999999</v>
      </c>
      <c r="AO209" s="26">
        <f>IF(ISNUMBER(VLOOKUP($B209,'kpler max capa'!$A$1:$Q$263,8,0)),VLOOKUP($B209,'kpler max capa'!$A$1:$Q$263,8,0),0)</f>
        <v>3.2870159999999999</v>
      </c>
      <c r="AP209" s="26">
        <f>IF(ISNUMBER(VLOOKUP($B209,'kpler max capa'!$A$1:$Q$263,8,0)),VLOOKUP($B209,'kpler max capa'!$A$1:$Q$263,9,0),0)</f>
        <v>3.2870159999999999</v>
      </c>
      <c r="AQ209" s="26">
        <f>IF(ISNUMBER(VLOOKUP($B209,'kpler max capa'!$A$1:$Q$263,8,0)),VLOOKUP($B209,'kpler max capa'!$A$1:$Q$263,10,0),0)</f>
        <v>3.2870159999999999</v>
      </c>
      <c r="AR209" s="26">
        <f>IF(ISNUMBER(VLOOKUP($B209,'kpler max capa'!$A$1:$Q$263,8,0)),VLOOKUP($B209,'kpler max capa'!$A$1:$Q$263,11,0),0)</f>
        <v>3.2870159999999999</v>
      </c>
      <c r="AS209" s="26">
        <f>IF(ISNUMBER(VLOOKUP($B209,'kpler max capa'!$A$1:$Q$263,9,0)),VLOOKUP($B209,'kpler max capa'!$A$1:$Q$263,12,0),0)</f>
        <v>3.2870159999999999</v>
      </c>
      <c r="AT209" s="26">
        <f>IF(ISNUMBER(VLOOKUP($B209,'kpler max capa'!$A$1:$Q$263,9,0)),VLOOKUP($B209,'kpler max capa'!$A$1:$Q$263,13,0),0)</f>
        <v>3.2870159999999999</v>
      </c>
      <c r="AU209" s="26">
        <f>IF(ISNUMBER(VLOOKUP($B209,'kpler max capa'!$A$1:$Q$263,9,0)),VLOOKUP($B209,'kpler max capa'!$A$1:$Q$263,14,0),0)</f>
        <v>3.2870159999999999</v>
      </c>
      <c r="AV209" s="26">
        <f>IF(ISNUMBER(VLOOKUP($B209,'kpler max capa'!$A$1:$Q$263,9,0)),VLOOKUP($B209,'kpler max capa'!$A$1:$Q$263,15,0),0)</f>
        <v>3.2870159999999999</v>
      </c>
      <c r="AW209" s="26">
        <f>IF(ISNUMBER(VLOOKUP($B209,'kpler max capa'!$A$1:$Q$263,9,0)),VLOOKUP($B209,'kpler max capa'!$A$1:$Q$263,16,0),0)</f>
        <v>3.2870159999999999</v>
      </c>
      <c r="AX209" s="26">
        <f>IF(ISNUMBER(VLOOKUP($B209,'kpler max capa'!$A$1:$Q$263,10,0)),VLOOKUP($B209,'kpler max capa'!$A$1:$Q$263,17,0),0)</f>
        <v>3.2870159999999999</v>
      </c>
      <c r="AY209" s="24">
        <f>IF(ISNUMBER(VLOOKUP($C209,'pp port max capa'!$A$1:$Q$500,2,0)),VLOOKUP($C209,'pp port max capa'!$A$1:$Q$500,2,0),0)</f>
        <v>0</v>
      </c>
      <c r="AZ209" s="24">
        <f>IF(ISNUMBER(VLOOKUP($C209,'pp port max capa'!$A$1:$Q$500,3,0)),VLOOKUP($C209,'pp port max capa'!$A$1:$Q$500,3,0),0)</f>
        <v>0</v>
      </c>
      <c r="BA209" s="24">
        <f>IF(ISNUMBER(VLOOKUP($C209,'pp port max capa'!$A$1:$Q$500,4,0)),VLOOKUP($C209,'pp port max capa'!$A$1:$Q$500,4,0),0)</f>
        <v>0</v>
      </c>
      <c r="BB209" s="24">
        <f>IF(ISNUMBER(VLOOKUP($C209,'pp port max capa'!$A$1:$Q$500,5,0)),VLOOKUP($C209,'pp port max capa'!$A$1:$Q$500,5,0),0)</f>
        <v>0</v>
      </c>
      <c r="BC209" s="24">
        <f>IF(ISNUMBER(VLOOKUP($C209,'pp port max capa'!$A$1:$Q$500,6,0)),VLOOKUP($C209,'pp port max capa'!$A$1:$Q$500,6,0),0)</f>
        <v>0</v>
      </c>
      <c r="BD209" s="24">
        <f>IF(ISNUMBER(VLOOKUP($C209,'pp port max capa'!$A$1:$Q$500,7,0)),VLOOKUP($C209,'pp port max capa'!$A$1:$Q$500,7,0),0)</f>
        <v>0</v>
      </c>
      <c r="BE209" s="24">
        <f>IF(ISNUMBER(VLOOKUP($C209,'pp port max capa'!$A$1:$Q$500,8,0)),VLOOKUP($C209,'pp port max capa'!$A$1:$Q$500,8,0),0)</f>
        <v>0</v>
      </c>
      <c r="BF209" s="24">
        <f>IF(ISNUMBER(VLOOKUP($C209,'pp port max capa'!$A$1:$Q$500,9,0)),VLOOKUP($C209,'pp port max capa'!$A$1:$Q$500,9,0),0)</f>
        <v>0</v>
      </c>
      <c r="BG209" s="24">
        <f>IF(ISNUMBER(VLOOKUP($C209,'pp port max capa'!$A$1:$Q$500,10,0)),VLOOKUP($C209,'pp port max capa'!$A$1:$Q$500,10,0),0)</f>
        <v>0</v>
      </c>
      <c r="BH209" s="24">
        <f>IF(ISNUMBER(VLOOKUP($C209,'pp port max capa'!$A$1:$Q$500,11,0)),VLOOKUP($C209,'pp port max capa'!$A$1:$Q$500,11,0),0)</f>
        <v>0</v>
      </c>
      <c r="BI209" s="24">
        <f>IF(ISNUMBER(VLOOKUP($C209,'pp port max capa'!$A$1:$Q$500,12,0)),VLOOKUP($C209,'pp port max capa'!$A$1:$Q$500,12,0),0)</f>
        <v>0</v>
      </c>
      <c r="BJ209" s="24">
        <f>IF(ISNUMBER(VLOOKUP($C209,'pp port max capa'!$A$1:$Q$500,13,0)),VLOOKUP($C209,'pp port max capa'!$A$1:$Q$500,13,0),0)</f>
        <v>0</v>
      </c>
      <c r="BK209" s="24">
        <f>IF(ISNUMBER(VLOOKUP($C209,'pp port max capa'!$A$1:$Q$500,14,0)),VLOOKUP($C209,'pp port max capa'!$A$1:$Q$500,14,0),0)</f>
        <v>0</v>
      </c>
      <c r="BL209" s="24">
        <f>IF(ISNUMBER(VLOOKUP($C209,'pp port max capa'!$A$1:$Q$500,15,0)),VLOOKUP($C209,'pp port max capa'!$A$1:$Q$500,15,0),0)</f>
        <v>0</v>
      </c>
      <c r="BM209" s="24">
        <f>IF(ISNUMBER(VLOOKUP($C209,'pp port max capa'!$A$1:$Q$500,16,0)),VLOOKUP($C209,'pp port max capa'!$A$1:$Q$500,16,0),0)</f>
        <v>0</v>
      </c>
      <c r="BN209" s="24">
        <f>IF(ISNUMBER(VLOOKUP($C209,'pp port max capa'!$A$1:$Q$500,17,0)),VLOOKUP($C209,'pp port max capa'!$A$1:$Q$500,17,0),0)</f>
        <v>0</v>
      </c>
      <c r="BO209" s="22">
        <f>IF(ISNUMBER(VLOOKUP($C209,'stpl port max capa'!$A$1:$Q$500,2,0)),VLOOKUP($C209,'stpl port max capa'!$A$1:$Q$500,2,0),0)</f>
        <v>0</v>
      </c>
      <c r="BP209" s="22">
        <f>IF(ISNUMBER(VLOOKUP($C209,'stpl port max capa'!$A$1:$Q$500,3,0)),VLOOKUP($C209,'stpl port max capa'!$A$1:$Q$500,3,0),0)</f>
        <v>0</v>
      </c>
      <c r="BQ209" s="22">
        <f>IF(ISNUMBER(VLOOKUP($C209,'stpl port max capa'!$A$1:$Q$500,4,0)),VLOOKUP($C209,'stpl port max capa'!$A$1:$Q$500,4,0),0)</f>
        <v>0</v>
      </c>
      <c r="BR209" s="22">
        <f>IF(ISNUMBER(VLOOKUP($C209,'stpl port max capa'!$A$1:$Q$500,5,0)),VLOOKUP($C209,'stpl port max capa'!$A$1:$Q$500,5,0),0)</f>
        <v>0</v>
      </c>
      <c r="BS209" s="22">
        <f>IF(ISNUMBER(VLOOKUP($C209,'stpl port max capa'!$A$1:$Q$500,6,0)),VLOOKUP($C209,'stpl port max capa'!$A$1:$Q$500,6,0),0)</f>
        <v>0</v>
      </c>
      <c r="BT209" s="22">
        <f>IF(ISNUMBER(VLOOKUP($C209,'stpl port max capa'!$A$1:$Q$500,7,0)),VLOOKUP($C209,'stpl port max capa'!$A$1:$Q$500,7,0),0)</f>
        <v>0</v>
      </c>
      <c r="BU209" s="22">
        <f>IF(ISNUMBER(VLOOKUP($C209,'stpl port max capa'!$A$1:$Q$500,8,0)),VLOOKUP($C209,'stpl port max capa'!$A$1:$Q$500,8,0),0)</f>
        <v>0</v>
      </c>
      <c r="BV209" s="22">
        <f>IF(ISNUMBER(VLOOKUP($C209,'stpl port max capa'!$A$1:$Q$500,9,0)),VLOOKUP($C209,'stpl port max capa'!$A$1:$Q$500,9,0),0)</f>
        <v>0</v>
      </c>
      <c r="BW209" s="22">
        <f>IF(ISNUMBER(VLOOKUP($C209,'stpl port max capa'!$A$1:$Q$500,10,0)),VLOOKUP($C209,'stpl port max capa'!$A$1:$Q$500,10,0),0)</f>
        <v>0</v>
      </c>
      <c r="BX209" s="22">
        <f>IF(ISNUMBER(VLOOKUP($C209,'stpl port max capa'!$A$1:$Q$500,11,0)),VLOOKUP($C209,'stpl port max capa'!$A$1:$Q$500,11,0),0)</f>
        <v>0</v>
      </c>
      <c r="BY209" s="22">
        <f>IF(ISNUMBER(VLOOKUP($C209,'stpl port max capa'!$A$1:$Q$500,12,0)),VLOOKUP($C209,'stpl port max capa'!$A$1:$Q$500,12,0),0)</f>
        <v>0</v>
      </c>
      <c r="BZ209" s="22">
        <f>IF(ISNUMBER(VLOOKUP($C209,'stpl port max capa'!$A$1:$Q$500,13,0)),VLOOKUP($C209,'stpl port max capa'!$A$1:$Q$500,13,0),0)</f>
        <v>0</v>
      </c>
      <c r="CA209" s="22">
        <f>IF(ISNUMBER(VLOOKUP($C209,'stpl port max capa'!$A$1:$Q$500,14,0)),VLOOKUP($C209,'stpl port max capa'!$A$1:$Q$500,14,0),0)</f>
        <v>0</v>
      </c>
      <c r="CB209" s="22">
        <f>IF(ISNUMBER(VLOOKUP($C209,'stpl port max capa'!$A$1:$Q$500,15,0)),VLOOKUP($C209,'stpl port max capa'!$A$1:$Q$500,15,0),0)</f>
        <v>0</v>
      </c>
      <c r="CC209" s="22">
        <f>IF(ISNUMBER(VLOOKUP($C209,'stpl port max capa'!$A$1:$Q$500,16,0)),VLOOKUP($C209,'stpl port max capa'!$A$1:$Q$500,16,0),0)</f>
        <v>0</v>
      </c>
      <c r="CD209" s="22">
        <f>IF(ISNUMBER(VLOOKUP($C209,'stpl port max capa'!$A$1:$Q$500,17,0)),VLOOKUP($C209,'stpl port max capa'!$A$1:$Q$500,17,0),0)</f>
        <v>0</v>
      </c>
    </row>
    <row r="210" spans="1:82" customFormat="1">
      <c r="A210">
        <v>211</v>
      </c>
      <c r="B210" t="s">
        <v>626</v>
      </c>
      <c r="C210" t="s">
        <v>627</v>
      </c>
      <c r="D210" s="15" t="s">
        <v>1281</v>
      </c>
      <c r="E210" s="15">
        <f t="shared" si="56"/>
        <v>1</v>
      </c>
      <c r="F210" s="16" t="s">
        <v>2981</v>
      </c>
      <c r="G210" t="s">
        <v>972</v>
      </c>
      <c r="H210" t="s">
        <v>975</v>
      </c>
      <c r="I210" t="s">
        <v>2944</v>
      </c>
      <c r="J210" t="s">
        <v>628</v>
      </c>
      <c r="K210" s="1">
        <v>37.453290096676703</v>
      </c>
      <c r="L210" s="1">
        <v>122.20278509860999</v>
      </c>
      <c r="M210" s="1" t="str">
        <f>VLOOKUP($F210,'[1]capi for highway network'!$D$1:$L$36,3,0)</f>
        <v>capi Shandong</v>
      </c>
      <c r="N210" s="1">
        <f>VLOOKUP($F210,'[1]capi for highway network'!$D$1:$L$36,7,0)</f>
        <v>36.651200000000003</v>
      </c>
      <c r="O210" s="1">
        <f>VLOOKUP($F210,'[1]capi for highway network'!$D$1:$L$36,8,0)</f>
        <v>117.12009500000001</v>
      </c>
      <c r="P210" s="13">
        <f t="shared" si="57"/>
        <v>9.0338632541362003</v>
      </c>
      <c r="Q210" s="13">
        <f t="shared" si="58"/>
        <v>9.0338632541362003</v>
      </c>
      <c r="R210" s="13">
        <f t="shared" si="59"/>
        <v>9.0338632541362003</v>
      </c>
      <c r="S210" s="13">
        <f t="shared" si="60"/>
        <v>9.0338632541362003</v>
      </c>
      <c r="T210" s="13">
        <f t="shared" si="61"/>
        <v>9.0338632541362003</v>
      </c>
      <c r="U210" s="13">
        <f t="shared" si="62"/>
        <v>9.0338632541362003</v>
      </c>
      <c r="V210" s="13">
        <f t="shared" si="63"/>
        <v>9.0338632541362003</v>
      </c>
      <c r="W210" s="13">
        <f t="shared" si="64"/>
        <v>9.0338632541362003</v>
      </c>
      <c r="X210" s="13">
        <f t="shared" si="65"/>
        <v>9.0338632541362003</v>
      </c>
      <c r="Y210" s="13">
        <f t="shared" si="66"/>
        <v>9.0338632541362003</v>
      </c>
      <c r="Z210" s="13">
        <f t="shared" si="67"/>
        <v>9.0338632541362003</v>
      </c>
      <c r="AA210" s="13">
        <f t="shared" si="68"/>
        <v>9.0338632541362003</v>
      </c>
      <c r="AB210" s="13">
        <f t="shared" si="69"/>
        <v>9.0338632541362003</v>
      </c>
      <c r="AC210" s="13">
        <f t="shared" si="70"/>
        <v>5.6363399593978487</v>
      </c>
      <c r="AD210" s="13">
        <f t="shared" si="71"/>
        <v>5.6363399593978487</v>
      </c>
      <c r="AE210" s="13">
        <f t="shared" si="72"/>
        <v>5.6363399593978487</v>
      </c>
      <c r="AF210">
        <f t="shared" si="55"/>
        <v>1</v>
      </c>
      <c r="AI210" s="26">
        <f>IF(ISNUMBER(VLOOKUP($B210,'kpler max capa'!$A$1:$Q$263,2,0)),VLOOKUP($B210,'kpler max capa'!$A$1:$Q$263,2,0),0)</f>
        <v>0.76951199999999997</v>
      </c>
      <c r="AJ210" s="26">
        <f>IF(ISNUMBER(VLOOKUP($B210,'kpler max capa'!$A$1:$Q$263,3,0)),VLOOKUP($B210,'kpler max capa'!$A$1:$Q$263,3,0),0)</f>
        <v>0.76951199999999997</v>
      </c>
      <c r="AK210" s="26">
        <f>IF(ISNUMBER(VLOOKUP($B210,'kpler max capa'!$A$1:$Q$263,4,0)),VLOOKUP($B210,'kpler max capa'!$A$1:$Q$263,4,0),0)</f>
        <v>0.76951199999999997</v>
      </c>
      <c r="AL210" s="26">
        <f>IF(ISNUMBER(VLOOKUP($B210,'kpler max capa'!$A$1:$Q$263,5,0)),VLOOKUP($B210,'kpler max capa'!$A$1:$Q$263,5,0),0)</f>
        <v>0.76951199999999997</v>
      </c>
      <c r="AM210" s="26">
        <f>IF(ISNUMBER(VLOOKUP($B210,'kpler max capa'!$A$1:$Q$263,6,0)),VLOOKUP($B210,'kpler max capa'!$A$1:$Q$263,6,0),0)</f>
        <v>0.88611200000000001</v>
      </c>
      <c r="AN210" s="26">
        <f>IF(ISNUMBER(VLOOKUP($B210,'kpler max capa'!$A$1:$Q$263,7,0)),VLOOKUP($B210,'kpler max capa'!$A$1:$Q$263,7,0),0)</f>
        <v>1.9267559999999999</v>
      </c>
      <c r="AO210" s="26">
        <f>IF(ISNUMBER(VLOOKUP($B210,'kpler max capa'!$A$1:$Q$263,8,0)),VLOOKUP($B210,'kpler max capa'!$A$1:$Q$263,8,0),0)</f>
        <v>1.9267559999999999</v>
      </c>
      <c r="AP210" s="26">
        <f>IF(ISNUMBER(VLOOKUP($B210,'kpler max capa'!$A$1:$Q$263,8,0)),VLOOKUP($B210,'kpler max capa'!$A$1:$Q$263,9,0),0)</f>
        <v>1.9267559999999999</v>
      </c>
      <c r="AQ210" s="26">
        <f>IF(ISNUMBER(VLOOKUP($B210,'kpler max capa'!$A$1:$Q$263,8,0)),VLOOKUP($B210,'kpler max capa'!$A$1:$Q$263,10,0),0)</f>
        <v>1.9267559999999999</v>
      </c>
      <c r="AR210" s="26">
        <f>IF(ISNUMBER(VLOOKUP($B210,'kpler max capa'!$A$1:$Q$263,8,0)),VLOOKUP($B210,'kpler max capa'!$A$1:$Q$263,11,0),0)</f>
        <v>1.9267559999999999</v>
      </c>
      <c r="AS210" s="26">
        <f>IF(ISNUMBER(VLOOKUP($B210,'kpler max capa'!$A$1:$Q$263,9,0)),VLOOKUP($B210,'kpler max capa'!$A$1:$Q$263,12,0),0)</f>
        <v>1.9267559999999999</v>
      </c>
      <c r="AT210" s="26">
        <f>IF(ISNUMBER(VLOOKUP($B210,'kpler max capa'!$A$1:$Q$263,9,0)),VLOOKUP($B210,'kpler max capa'!$A$1:$Q$263,13,0),0)</f>
        <v>1.9267559999999999</v>
      </c>
      <c r="AU210" s="26">
        <f>IF(ISNUMBER(VLOOKUP($B210,'kpler max capa'!$A$1:$Q$263,9,0)),VLOOKUP($B210,'kpler max capa'!$A$1:$Q$263,14,0),0)</f>
        <v>1.9267559999999999</v>
      </c>
      <c r="AV210" s="26">
        <f>IF(ISNUMBER(VLOOKUP($B210,'kpler max capa'!$A$1:$Q$263,9,0)),VLOOKUP($B210,'kpler max capa'!$A$1:$Q$263,15,0),0)</f>
        <v>1.9267559999999999</v>
      </c>
      <c r="AW210" s="26">
        <f>IF(ISNUMBER(VLOOKUP($B210,'kpler max capa'!$A$1:$Q$263,9,0)),VLOOKUP($B210,'kpler max capa'!$A$1:$Q$263,16,0),0)</f>
        <v>1.9267559999999999</v>
      </c>
      <c r="AX210" s="26">
        <f>IF(ISNUMBER(VLOOKUP($B210,'kpler max capa'!$A$1:$Q$263,10,0)),VLOOKUP($B210,'kpler max capa'!$A$1:$Q$263,17,0),0)</f>
        <v>1.9267559999999999</v>
      </c>
      <c r="AY210" s="24">
        <f>IF(ISNUMBER(VLOOKUP($C210,'pp port max capa'!$A$1:$Q$500,2,0)),VLOOKUP($C210,'pp port max capa'!$A$1:$Q$500,2,0),0)</f>
        <v>9.0338632541362003</v>
      </c>
      <c r="AZ210" s="24">
        <f>IF(ISNUMBER(VLOOKUP($C210,'pp port max capa'!$A$1:$Q$500,3,0)),VLOOKUP($C210,'pp port max capa'!$A$1:$Q$500,3,0),0)</f>
        <v>9.0338632541362003</v>
      </c>
      <c r="BA210" s="24">
        <f>IF(ISNUMBER(VLOOKUP($C210,'pp port max capa'!$A$1:$Q$500,4,0)),VLOOKUP($C210,'pp port max capa'!$A$1:$Q$500,4,0),0)</f>
        <v>9.0338632541362003</v>
      </c>
      <c r="BB210" s="24">
        <f>IF(ISNUMBER(VLOOKUP($C210,'pp port max capa'!$A$1:$Q$500,5,0)),VLOOKUP($C210,'pp port max capa'!$A$1:$Q$500,5,0),0)</f>
        <v>9.0338632541362003</v>
      </c>
      <c r="BC210" s="24">
        <f>IF(ISNUMBER(VLOOKUP($C210,'pp port max capa'!$A$1:$Q$500,6,0)),VLOOKUP($C210,'pp port max capa'!$A$1:$Q$500,6,0),0)</f>
        <v>9.0338632541362003</v>
      </c>
      <c r="BD210" s="24">
        <f>IF(ISNUMBER(VLOOKUP($C210,'pp port max capa'!$A$1:$Q$500,7,0)),VLOOKUP($C210,'pp port max capa'!$A$1:$Q$500,7,0),0)</f>
        <v>9.0338632541362003</v>
      </c>
      <c r="BE210" s="24">
        <f>IF(ISNUMBER(VLOOKUP($C210,'pp port max capa'!$A$1:$Q$500,8,0)),VLOOKUP($C210,'pp port max capa'!$A$1:$Q$500,8,0),0)</f>
        <v>9.0338632541362003</v>
      </c>
      <c r="BF210" s="24">
        <f>IF(ISNUMBER(VLOOKUP($C210,'pp port max capa'!$A$1:$Q$500,9,0)),VLOOKUP($C210,'pp port max capa'!$A$1:$Q$500,9,0),0)</f>
        <v>9.0338632541362003</v>
      </c>
      <c r="BG210" s="24">
        <f>IF(ISNUMBER(VLOOKUP($C210,'pp port max capa'!$A$1:$Q$500,10,0)),VLOOKUP($C210,'pp port max capa'!$A$1:$Q$500,10,0),0)</f>
        <v>9.0338632541362003</v>
      </c>
      <c r="BH210" s="24">
        <f>IF(ISNUMBER(VLOOKUP($C210,'pp port max capa'!$A$1:$Q$500,11,0)),VLOOKUP($C210,'pp port max capa'!$A$1:$Q$500,11,0),0)</f>
        <v>9.0338632541362003</v>
      </c>
      <c r="BI210" s="24">
        <f>IF(ISNUMBER(VLOOKUP($C210,'pp port max capa'!$A$1:$Q$500,12,0)),VLOOKUP($C210,'pp port max capa'!$A$1:$Q$500,12,0),0)</f>
        <v>9.0338632541362003</v>
      </c>
      <c r="BJ210" s="24">
        <f>IF(ISNUMBER(VLOOKUP($C210,'pp port max capa'!$A$1:$Q$500,13,0)),VLOOKUP($C210,'pp port max capa'!$A$1:$Q$500,13,0),0)</f>
        <v>9.0338632541362003</v>
      </c>
      <c r="BK210" s="24">
        <f>IF(ISNUMBER(VLOOKUP($C210,'pp port max capa'!$A$1:$Q$500,14,0)),VLOOKUP($C210,'pp port max capa'!$A$1:$Q$500,14,0),0)</f>
        <v>9.0338632541362003</v>
      </c>
      <c r="BL210" s="24">
        <f>IF(ISNUMBER(VLOOKUP($C210,'pp port max capa'!$A$1:$Q$500,15,0)),VLOOKUP($C210,'pp port max capa'!$A$1:$Q$500,15,0),0)</f>
        <v>5.6363399593978487</v>
      </c>
      <c r="BM210" s="24">
        <f>IF(ISNUMBER(VLOOKUP($C210,'pp port max capa'!$A$1:$Q$500,16,0)),VLOOKUP($C210,'pp port max capa'!$A$1:$Q$500,16,0),0)</f>
        <v>5.6363399593978487</v>
      </c>
      <c r="BN210" s="24">
        <f>IF(ISNUMBER(VLOOKUP($C210,'pp port max capa'!$A$1:$Q$500,17,0)),VLOOKUP($C210,'pp port max capa'!$A$1:$Q$500,17,0),0)</f>
        <v>5.6363399593978487</v>
      </c>
      <c r="BO210" s="22">
        <f>IF(ISNUMBER(VLOOKUP($C210,'stpl port max capa'!$A$1:$Q$500,2,0)),VLOOKUP($C210,'stpl port max capa'!$A$1:$Q$500,2,0),0)</f>
        <v>0</v>
      </c>
      <c r="BP210" s="22">
        <f>IF(ISNUMBER(VLOOKUP($C210,'stpl port max capa'!$A$1:$Q$500,3,0)),VLOOKUP($C210,'stpl port max capa'!$A$1:$Q$500,3,0),0)</f>
        <v>0</v>
      </c>
      <c r="BQ210" s="22">
        <f>IF(ISNUMBER(VLOOKUP($C210,'stpl port max capa'!$A$1:$Q$500,4,0)),VLOOKUP($C210,'stpl port max capa'!$A$1:$Q$500,4,0),0)</f>
        <v>0</v>
      </c>
      <c r="BR210" s="22">
        <f>IF(ISNUMBER(VLOOKUP($C210,'stpl port max capa'!$A$1:$Q$500,5,0)),VLOOKUP($C210,'stpl port max capa'!$A$1:$Q$500,5,0),0)</f>
        <v>0</v>
      </c>
      <c r="BS210" s="22">
        <f>IF(ISNUMBER(VLOOKUP($C210,'stpl port max capa'!$A$1:$Q$500,6,0)),VLOOKUP($C210,'stpl port max capa'!$A$1:$Q$500,6,0),0)</f>
        <v>0</v>
      </c>
      <c r="BT210" s="22">
        <f>IF(ISNUMBER(VLOOKUP($C210,'stpl port max capa'!$A$1:$Q$500,7,0)),VLOOKUP($C210,'stpl port max capa'!$A$1:$Q$500,7,0),0)</f>
        <v>0</v>
      </c>
      <c r="BU210" s="22">
        <f>IF(ISNUMBER(VLOOKUP($C210,'stpl port max capa'!$A$1:$Q$500,8,0)),VLOOKUP($C210,'stpl port max capa'!$A$1:$Q$500,8,0),0)</f>
        <v>0</v>
      </c>
      <c r="BV210" s="22">
        <f>IF(ISNUMBER(VLOOKUP($C210,'stpl port max capa'!$A$1:$Q$500,9,0)),VLOOKUP($C210,'stpl port max capa'!$A$1:$Q$500,9,0),0)</f>
        <v>0</v>
      </c>
      <c r="BW210" s="22">
        <f>IF(ISNUMBER(VLOOKUP($C210,'stpl port max capa'!$A$1:$Q$500,10,0)),VLOOKUP($C210,'stpl port max capa'!$A$1:$Q$500,10,0),0)</f>
        <v>0</v>
      </c>
      <c r="BX210" s="22">
        <f>IF(ISNUMBER(VLOOKUP($C210,'stpl port max capa'!$A$1:$Q$500,11,0)),VLOOKUP($C210,'stpl port max capa'!$A$1:$Q$500,11,0),0)</f>
        <v>0</v>
      </c>
      <c r="BY210" s="22">
        <f>IF(ISNUMBER(VLOOKUP($C210,'stpl port max capa'!$A$1:$Q$500,12,0)),VLOOKUP($C210,'stpl port max capa'!$A$1:$Q$500,12,0),0)</f>
        <v>0</v>
      </c>
      <c r="BZ210" s="22">
        <f>IF(ISNUMBER(VLOOKUP($C210,'stpl port max capa'!$A$1:$Q$500,13,0)),VLOOKUP($C210,'stpl port max capa'!$A$1:$Q$500,13,0),0)</f>
        <v>0</v>
      </c>
      <c r="CA210" s="22">
        <f>IF(ISNUMBER(VLOOKUP($C210,'stpl port max capa'!$A$1:$Q$500,14,0)),VLOOKUP($C210,'stpl port max capa'!$A$1:$Q$500,14,0),0)</f>
        <v>0</v>
      </c>
      <c r="CB210" s="22">
        <f>IF(ISNUMBER(VLOOKUP($C210,'stpl port max capa'!$A$1:$Q$500,15,0)),VLOOKUP($C210,'stpl port max capa'!$A$1:$Q$500,15,0),0)</f>
        <v>0</v>
      </c>
      <c r="CC210" s="22">
        <f>IF(ISNUMBER(VLOOKUP($C210,'stpl port max capa'!$A$1:$Q$500,16,0)),VLOOKUP($C210,'stpl port max capa'!$A$1:$Q$500,16,0),0)</f>
        <v>0</v>
      </c>
      <c r="CD210" s="22">
        <f>IF(ISNUMBER(VLOOKUP($C210,'stpl port max capa'!$A$1:$Q$500,17,0)),VLOOKUP($C210,'stpl port max capa'!$A$1:$Q$500,17,0),0)</f>
        <v>0</v>
      </c>
    </row>
    <row r="211" spans="1:82" customFormat="1">
      <c r="A211">
        <v>213</v>
      </c>
      <c r="B211" t="s">
        <v>629</v>
      </c>
      <c r="C211" t="s">
        <v>630</v>
      </c>
      <c r="D211" s="15" t="s">
        <v>1282</v>
      </c>
      <c r="E211" s="15">
        <f t="shared" si="56"/>
        <v>1</v>
      </c>
      <c r="F211" s="16" t="s">
        <v>2971</v>
      </c>
      <c r="G211" t="s">
        <v>973</v>
      </c>
      <c r="H211" t="s">
        <v>975</v>
      </c>
      <c r="I211" t="s">
        <v>2943</v>
      </c>
      <c r="J211" t="s">
        <v>631</v>
      </c>
      <c r="K211" s="1">
        <v>31.0623949895332</v>
      </c>
      <c r="L211" s="1">
        <v>121.46993047009499</v>
      </c>
      <c r="M211" s="1" t="str">
        <f>VLOOKUP($F211,'[1]capi for highway network'!$D$1:$L$36,3,0)</f>
        <v>capi Shanghai</v>
      </c>
      <c r="N211" s="1">
        <f>VLOOKUP($F211,'[1]capi for highway network'!$D$1:$L$36,7,0)</f>
        <v>31.230416000000002</v>
      </c>
      <c r="O211" s="1">
        <f>VLOOKUP($F211,'[1]capi for highway network'!$D$1:$L$36,8,0)</f>
        <v>121.47370100000001</v>
      </c>
      <c r="P211" s="13">
        <f t="shared" si="57"/>
        <v>11.515643859569888</v>
      </c>
      <c r="Q211" s="13">
        <f t="shared" si="58"/>
        <v>11.515643859569888</v>
      </c>
      <c r="R211" s="13">
        <f t="shared" si="59"/>
        <v>11.515643859569888</v>
      </c>
      <c r="S211" s="13">
        <f t="shared" si="60"/>
        <v>11.515643859569888</v>
      </c>
      <c r="T211" s="13">
        <f t="shared" si="61"/>
        <v>11.515643859569888</v>
      </c>
      <c r="U211" s="13">
        <f t="shared" si="62"/>
        <v>11.515643859569888</v>
      </c>
      <c r="V211" s="13">
        <f t="shared" si="63"/>
        <v>8.330465770752685</v>
      </c>
      <c r="W211" s="13">
        <f t="shared" si="64"/>
        <v>8.330465770752685</v>
      </c>
      <c r="X211" s="13">
        <f t="shared" si="65"/>
        <v>8.330465770752685</v>
      </c>
      <c r="Y211" s="13">
        <f t="shared" si="66"/>
        <v>8.330465770752685</v>
      </c>
      <c r="Z211" s="13">
        <f t="shared" si="67"/>
        <v>8.330465770752685</v>
      </c>
      <c r="AA211" s="13">
        <f t="shared" si="68"/>
        <v>8.330465770752685</v>
      </c>
      <c r="AB211" s="13">
        <f t="shared" si="69"/>
        <v>8.330465770752685</v>
      </c>
      <c r="AC211" s="13">
        <f t="shared" si="70"/>
        <v>8.330465770752685</v>
      </c>
      <c r="AD211" s="13">
        <f t="shared" si="71"/>
        <v>8.330465770752685</v>
      </c>
      <c r="AE211" s="13">
        <f t="shared" si="72"/>
        <v>8.330465770752685</v>
      </c>
      <c r="AF211">
        <f t="shared" si="55"/>
        <v>1</v>
      </c>
      <c r="AI211" s="26">
        <f>IF(ISNUMBER(VLOOKUP($B211,'kpler max capa'!$A$1:$Q$263,2,0)),VLOOKUP($B211,'kpler max capa'!$A$1:$Q$263,2,0),0)</f>
        <v>1.15666</v>
      </c>
      <c r="AJ211" s="26">
        <f>IF(ISNUMBER(VLOOKUP($B211,'kpler max capa'!$A$1:$Q$263,3,0)),VLOOKUP($B211,'kpler max capa'!$A$1:$Q$263,3,0),0)</f>
        <v>1.15666</v>
      </c>
      <c r="AK211" s="26">
        <f>IF(ISNUMBER(VLOOKUP($B211,'kpler max capa'!$A$1:$Q$263,4,0)),VLOOKUP($B211,'kpler max capa'!$A$1:$Q$263,4,0),0)</f>
        <v>1.15666</v>
      </c>
      <c r="AL211" s="26">
        <f>IF(ISNUMBER(VLOOKUP($B211,'kpler max capa'!$A$1:$Q$263,5,0)),VLOOKUP($B211,'kpler max capa'!$A$1:$Q$263,5,0),0)</f>
        <v>1.406428</v>
      </c>
      <c r="AM211" s="26">
        <f>IF(ISNUMBER(VLOOKUP($B211,'kpler max capa'!$A$1:$Q$263,6,0)),VLOOKUP($B211,'kpler max capa'!$A$1:$Q$263,6,0),0)</f>
        <v>1.592732</v>
      </c>
      <c r="AN211" s="26">
        <f>IF(ISNUMBER(VLOOKUP($B211,'kpler max capa'!$A$1:$Q$263,7,0)),VLOOKUP($B211,'kpler max capa'!$A$1:$Q$263,7,0),0)</f>
        <v>1.821312</v>
      </c>
      <c r="AO211" s="26">
        <f>IF(ISNUMBER(VLOOKUP($B211,'kpler max capa'!$A$1:$Q$263,8,0)),VLOOKUP($B211,'kpler max capa'!$A$1:$Q$263,8,0),0)</f>
        <v>1.821312</v>
      </c>
      <c r="AP211" s="26">
        <f>IF(ISNUMBER(VLOOKUP($B211,'kpler max capa'!$A$1:$Q$263,8,0)),VLOOKUP($B211,'kpler max capa'!$A$1:$Q$263,9,0),0)</f>
        <v>1.821312</v>
      </c>
      <c r="AQ211" s="26">
        <f>IF(ISNUMBER(VLOOKUP($B211,'kpler max capa'!$A$1:$Q$263,8,0)),VLOOKUP($B211,'kpler max capa'!$A$1:$Q$263,10,0),0)</f>
        <v>1.821312</v>
      </c>
      <c r="AR211" s="26">
        <f>IF(ISNUMBER(VLOOKUP($B211,'kpler max capa'!$A$1:$Q$263,8,0)),VLOOKUP($B211,'kpler max capa'!$A$1:$Q$263,11,0),0)</f>
        <v>1.821312</v>
      </c>
      <c r="AS211" s="26">
        <f>IF(ISNUMBER(VLOOKUP($B211,'kpler max capa'!$A$1:$Q$263,9,0)),VLOOKUP($B211,'kpler max capa'!$A$1:$Q$263,12,0),0)</f>
        <v>1.821312</v>
      </c>
      <c r="AT211" s="26">
        <f>IF(ISNUMBER(VLOOKUP($B211,'kpler max capa'!$A$1:$Q$263,9,0)),VLOOKUP($B211,'kpler max capa'!$A$1:$Q$263,13,0),0)</f>
        <v>1.821312</v>
      </c>
      <c r="AU211" s="26">
        <f>IF(ISNUMBER(VLOOKUP($B211,'kpler max capa'!$A$1:$Q$263,9,0)),VLOOKUP($B211,'kpler max capa'!$A$1:$Q$263,14,0),0)</f>
        <v>1.821312</v>
      </c>
      <c r="AV211" s="26">
        <f>IF(ISNUMBER(VLOOKUP($B211,'kpler max capa'!$A$1:$Q$263,9,0)),VLOOKUP($B211,'kpler max capa'!$A$1:$Q$263,15,0),0)</f>
        <v>1.821312</v>
      </c>
      <c r="AW211" s="26">
        <f>IF(ISNUMBER(VLOOKUP($B211,'kpler max capa'!$A$1:$Q$263,9,0)),VLOOKUP($B211,'kpler max capa'!$A$1:$Q$263,16,0),0)</f>
        <v>1.821312</v>
      </c>
      <c r="AX211" s="26">
        <f>IF(ISNUMBER(VLOOKUP($B211,'kpler max capa'!$A$1:$Q$263,10,0)),VLOOKUP($B211,'kpler max capa'!$A$1:$Q$263,17,0),0)</f>
        <v>1.821312</v>
      </c>
      <c r="AY211" s="24">
        <f>IF(ISNUMBER(VLOOKUP($C211,'pp port max capa'!$A$1:$Q$500,2,0)),VLOOKUP($C211,'pp port max capa'!$A$1:$Q$500,2,0),0)</f>
        <v>11.515643859569888</v>
      </c>
      <c r="AZ211" s="24">
        <f>IF(ISNUMBER(VLOOKUP($C211,'pp port max capa'!$A$1:$Q$500,3,0)),VLOOKUP($C211,'pp port max capa'!$A$1:$Q$500,3,0),0)</f>
        <v>11.515643859569888</v>
      </c>
      <c r="BA211" s="24">
        <f>IF(ISNUMBER(VLOOKUP($C211,'pp port max capa'!$A$1:$Q$500,4,0)),VLOOKUP($C211,'pp port max capa'!$A$1:$Q$500,4,0),0)</f>
        <v>11.515643859569888</v>
      </c>
      <c r="BB211" s="24">
        <f>IF(ISNUMBER(VLOOKUP($C211,'pp port max capa'!$A$1:$Q$500,5,0)),VLOOKUP($C211,'pp port max capa'!$A$1:$Q$500,5,0),0)</f>
        <v>11.515643859569888</v>
      </c>
      <c r="BC211" s="24">
        <f>IF(ISNUMBER(VLOOKUP($C211,'pp port max capa'!$A$1:$Q$500,6,0)),VLOOKUP($C211,'pp port max capa'!$A$1:$Q$500,6,0),0)</f>
        <v>11.515643859569888</v>
      </c>
      <c r="BD211" s="24">
        <f>IF(ISNUMBER(VLOOKUP($C211,'pp port max capa'!$A$1:$Q$500,7,0)),VLOOKUP($C211,'pp port max capa'!$A$1:$Q$500,7,0),0)</f>
        <v>11.515643859569888</v>
      </c>
      <c r="BE211" s="24">
        <f>IF(ISNUMBER(VLOOKUP($C211,'pp port max capa'!$A$1:$Q$500,8,0)),VLOOKUP($C211,'pp port max capa'!$A$1:$Q$500,8,0),0)</f>
        <v>8.330465770752685</v>
      </c>
      <c r="BF211" s="24">
        <f>IF(ISNUMBER(VLOOKUP($C211,'pp port max capa'!$A$1:$Q$500,9,0)),VLOOKUP($C211,'pp port max capa'!$A$1:$Q$500,9,0),0)</f>
        <v>8.330465770752685</v>
      </c>
      <c r="BG211" s="24">
        <f>IF(ISNUMBER(VLOOKUP($C211,'pp port max capa'!$A$1:$Q$500,10,0)),VLOOKUP($C211,'pp port max capa'!$A$1:$Q$500,10,0),0)</f>
        <v>8.330465770752685</v>
      </c>
      <c r="BH211" s="24">
        <f>IF(ISNUMBER(VLOOKUP($C211,'pp port max capa'!$A$1:$Q$500,11,0)),VLOOKUP($C211,'pp port max capa'!$A$1:$Q$500,11,0),0)</f>
        <v>8.330465770752685</v>
      </c>
      <c r="BI211" s="24">
        <f>IF(ISNUMBER(VLOOKUP($C211,'pp port max capa'!$A$1:$Q$500,12,0)),VLOOKUP($C211,'pp port max capa'!$A$1:$Q$500,12,0),0)</f>
        <v>8.330465770752685</v>
      </c>
      <c r="BJ211" s="24">
        <f>IF(ISNUMBER(VLOOKUP($C211,'pp port max capa'!$A$1:$Q$500,13,0)),VLOOKUP($C211,'pp port max capa'!$A$1:$Q$500,13,0),0)</f>
        <v>8.330465770752685</v>
      </c>
      <c r="BK211" s="24">
        <f>IF(ISNUMBER(VLOOKUP($C211,'pp port max capa'!$A$1:$Q$500,14,0)),VLOOKUP($C211,'pp port max capa'!$A$1:$Q$500,14,0),0)</f>
        <v>8.330465770752685</v>
      </c>
      <c r="BL211" s="24">
        <f>IF(ISNUMBER(VLOOKUP($C211,'pp port max capa'!$A$1:$Q$500,15,0)),VLOOKUP($C211,'pp port max capa'!$A$1:$Q$500,15,0),0)</f>
        <v>8.330465770752685</v>
      </c>
      <c r="BM211" s="24">
        <f>IF(ISNUMBER(VLOOKUP($C211,'pp port max capa'!$A$1:$Q$500,16,0)),VLOOKUP($C211,'pp port max capa'!$A$1:$Q$500,16,0),0)</f>
        <v>8.330465770752685</v>
      </c>
      <c r="BN211" s="24">
        <f>IF(ISNUMBER(VLOOKUP($C211,'pp port max capa'!$A$1:$Q$500,17,0)),VLOOKUP($C211,'pp port max capa'!$A$1:$Q$500,17,0),0)</f>
        <v>8.330465770752685</v>
      </c>
      <c r="BO211" s="22">
        <f>IF(ISNUMBER(VLOOKUP($C211,'stpl port max capa'!$A$1:$Q$500,2,0)),VLOOKUP($C211,'stpl port max capa'!$A$1:$Q$500,2,0),0)</f>
        <v>0</v>
      </c>
      <c r="BP211" s="22">
        <f>IF(ISNUMBER(VLOOKUP($C211,'stpl port max capa'!$A$1:$Q$500,3,0)),VLOOKUP($C211,'stpl port max capa'!$A$1:$Q$500,3,0),0)</f>
        <v>0</v>
      </c>
      <c r="BQ211" s="22">
        <f>IF(ISNUMBER(VLOOKUP($C211,'stpl port max capa'!$A$1:$Q$500,4,0)),VLOOKUP($C211,'stpl port max capa'!$A$1:$Q$500,4,0),0)</f>
        <v>0</v>
      </c>
      <c r="BR211" s="22">
        <f>IF(ISNUMBER(VLOOKUP($C211,'stpl port max capa'!$A$1:$Q$500,5,0)),VLOOKUP($C211,'stpl port max capa'!$A$1:$Q$500,5,0),0)</f>
        <v>0</v>
      </c>
      <c r="BS211" s="22">
        <f>IF(ISNUMBER(VLOOKUP($C211,'stpl port max capa'!$A$1:$Q$500,6,0)),VLOOKUP($C211,'stpl port max capa'!$A$1:$Q$500,6,0),0)</f>
        <v>0</v>
      </c>
      <c r="BT211" s="22">
        <f>IF(ISNUMBER(VLOOKUP($C211,'stpl port max capa'!$A$1:$Q$500,7,0)),VLOOKUP($C211,'stpl port max capa'!$A$1:$Q$500,7,0),0)</f>
        <v>0</v>
      </c>
      <c r="BU211" s="22">
        <f>IF(ISNUMBER(VLOOKUP($C211,'stpl port max capa'!$A$1:$Q$500,8,0)),VLOOKUP($C211,'stpl port max capa'!$A$1:$Q$500,8,0),0)</f>
        <v>0</v>
      </c>
      <c r="BV211" s="22">
        <f>IF(ISNUMBER(VLOOKUP($C211,'stpl port max capa'!$A$1:$Q$500,9,0)),VLOOKUP($C211,'stpl port max capa'!$A$1:$Q$500,9,0),0)</f>
        <v>0</v>
      </c>
      <c r="BW211" s="22">
        <f>IF(ISNUMBER(VLOOKUP($C211,'stpl port max capa'!$A$1:$Q$500,10,0)),VLOOKUP($C211,'stpl port max capa'!$A$1:$Q$500,10,0),0)</f>
        <v>0</v>
      </c>
      <c r="BX211" s="22">
        <f>IF(ISNUMBER(VLOOKUP($C211,'stpl port max capa'!$A$1:$Q$500,11,0)),VLOOKUP($C211,'stpl port max capa'!$A$1:$Q$500,11,0),0)</f>
        <v>0</v>
      </c>
      <c r="BY211" s="22">
        <f>IF(ISNUMBER(VLOOKUP($C211,'stpl port max capa'!$A$1:$Q$500,12,0)),VLOOKUP($C211,'stpl port max capa'!$A$1:$Q$500,12,0),0)</f>
        <v>0</v>
      </c>
      <c r="BZ211" s="22">
        <f>IF(ISNUMBER(VLOOKUP($C211,'stpl port max capa'!$A$1:$Q$500,13,0)),VLOOKUP($C211,'stpl port max capa'!$A$1:$Q$500,13,0),0)</f>
        <v>0</v>
      </c>
      <c r="CA211" s="22">
        <f>IF(ISNUMBER(VLOOKUP($C211,'stpl port max capa'!$A$1:$Q$500,14,0)),VLOOKUP($C211,'stpl port max capa'!$A$1:$Q$500,14,0),0)</f>
        <v>0</v>
      </c>
      <c r="CB211" s="22">
        <f>IF(ISNUMBER(VLOOKUP($C211,'stpl port max capa'!$A$1:$Q$500,15,0)),VLOOKUP($C211,'stpl port max capa'!$A$1:$Q$500,15,0),0)</f>
        <v>0</v>
      </c>
      <c r="CC211" s="22">
        <f>IF(ISNUMBER(VLOOKUP($C211,'stpl port max capa'!$A$1:$Q$500,16,0)),VLOOKUP($C211,'stpl port max capa'!$A$1:$Q$500,16,0),0)</f>
        <v>0</v>
      </c>
      <c r="CD211" s="22">
        <f>IF(ISNUMBER(VLOOKUP($C211,'stpl port max capa'!$A$1:$Q$500,17,0)),VLOOKUP($C211,'stpl port max capa'!$A$1:$Q$500,17,0),0)</f>
        <v>0</v>
      </c>
    </row>
    <row r="212" spans="1:82" customFormat="1">
      <c r="A212">
        <v>214</v>
      </c>
      <c r="B212" t="s">
        <v>632</v>
      </c>
      <c r="C212" t="s">
        <v>633</v>
      </c>
      <c r="D212" s="15"/>
      <c r="E212" s="15">
        <f t="shared" si="56"/>
        <v>0</v>
      </c>
      <c r="F212" s="16" t="s">
        <v>2993</v>
      </c>
      <c r="G212" t="s">
        <v>972</v>
      </c>
      <c r="H212" t="s">
        <v>975</v>
      </c>
      <c r="I212" t="e">
        <v>#N/A</v>
      </c>
      <c r="J212" t="s">
        <v>634</v>
      </c>
      <c r="K212" s="1">
        <v>31.363352688536601</v>
      </c>
      <c r="L212" s="1">
        <v>121.497407739972</v>
      </c>
      <c r="M212" s="1" t="str">
        <f>VLOOKUP($F212,'[1]capi for highway network'!$D$1:$L$36,3,0)</f>
        <v>capi Shanghai</v>
      </c>
      <c r="N212" s="1">
        <f>VLOOKUP($F212,'[1]capi for highway network'!$D$1:$L$36,7,0)</f>
        <v>31.230416000000002</v>
      </c>
      <c r="O212" s="1">
        <f>VLOOKUP($F212,'[1]capi for highway network'!$D$1:$L$36,8,0)</f>
        <v>121.47370100000001</v>
      </c>
      <c r="P212" s="13">
        <f t="shared" si="57"/>
        <v>0.21829200000000001</v>
      </c>
      <c r="Q212" s="13">
        <f t="shared" si="58"/>
        <v>0.21829200000000001</v>
      </c>
      <c r="R212" s="13">
        <f t="shared" si="59"/>
        <v>0.21829200000000001</v>
      </c>
      <c r="S212" s="13">
        <f t="shared" si="60"/>
        <v>0.26847599999999999</v>
      </c>
      <c r="T212" s="13">
        <f t="shared" si="61"/>
        <v>0.26847599999999999</v>
      </c>
      <c r="U212" s="13">
        <f t="shared" si="62"/>
        <v>0.26847599999999999</v>
      </c>
      <c r="V212" s="13">
        <f t="shared" si="63"/>
        <v>0.26847599999999999</v>
      </c>
      <c r="W212" s="13">
        <f t="shared" si="64"/>
        <v>0.26847599999999999</v>
      </c>
      <c r="X212" s="13">
        <f t="shared" si="65"/>
        <v>0.26847599999999999</v>
      </c>
      <c r="Y212" s="13">
        <f t="shared" si="66"/>
        <v>0.26847599999999999</v>
      </c>
      <c r="Z212" s="13">
        <f t="shared" si="67"/>
        <v>0.26847599999999999</v>
      </c>
      <c r="AA212" s="13">
        <f t="shared" si="68"/>
        <v>0.26847599999999999</v>
      </c>
      <c r="AB212" s="13">
        <f t="shared" si="69"/>
        <v>0.26847599999999999</v>
      </c>
      <c r="AC212" s="13">
        <f t="shared" si="70"/>
        <v>0.26847599999999999</v>
      </c>
      <c r="AD212" s="13">
        <f t="shared" si="71"/>
        <v>0.26847599999999999</v>
      </c>
      <c r="AE212" s="13">
        <f t="shared" si="72"/>
        <v>0.26847599999999999</v>
      </c>
      <c r="AF212">
        <f t="shared" si="55"/>
        <v>1</v>
      </c>
      <c r="AI212" s="26">
        <f>IF(ISNUMBER(VLOOKUP($B212,'kpler max capa'!$A$1:$Q$263,2,0)),VLOOKUP($B212,'kpler max capa'!$A$1:$Q$263,2,0),0)</f>
        <v>0.21829200000000001</v>
      </c>
      <c r="AJ212" s="26">
        <f>IF(ISNUMBER(VLOOKUP($B212,'kpler max capa'!$A$1:$Q$263,3,0)),VLOOKUP($B212,'kpler max capa'!$A$1:$Q$263,3,0),0)</f>
        <v>0.21829200000000001</v>
      </c>
      <c r="AK212" s="26">
        <f>IF(ISNUMBER(VLOOKUP($B212,'kpler max capa'!$A$1:$Q$263,4,0)),VLOOKUP($B212,'kpler max capa'!$A$1:$Q$263,4,0),0)</f>
        <v>0.21829200000000001</v>
      </c>
      <c r="AL212" s="26">
        <f>IF(ISNUMBER(VLOOKUP($B212,'kpler max capa'!$A$1:$Q$263,5,0)),VLOOKUP($B212,'kpler max capa'!$A$1:$Q$263,5,0),0)</f>
        <v>0.26847599999999999</v>
      </c>
      <c r="AM212" s="26">
        <f>IF(ISNUMBER(VLOOKUP($B212,'kpler max capa'!$A$1:$Q$263,6,0)),VLOOKUP($B212,'kpler max capa'!$A$1:$Q$263,6,0),0)</f>
        <v>0.26847599999999999</v>
      </c>
      <c r="AN212" s="26">
        <f>IF(ISNUMBER(VLOOKUP($B212,'kpler max capa'!$A$1:$Q$263,7,0)),VLOOKUP($B212,'kpler max capa'!$A$1:$Q$263,7,0),0)</f>
        <v>0.26847599999999999</v>
      </c>
      <c r="AO212" s="26">
        <f>IF(ISNUMBER(VLOOKUP($B212,'kpler max capa'!$A$1:$Q$263,8,0)),VLOOKUP($B212,'kpler max capa'!$A$1:$Q$263,8,0),0)</f>
        <v>0.26847599999999999</v>
      </c>
      <c r="AP212" s="26">
        <f>IF(ISNUMBER(VLOOKUP($B212,'kpler max capa'!$A$1:$Q$263,8,0)),VLOOKUP($B212,'kpler max capa'!$A$1:$Q$263,9,0),0)</f>
        <v>0.26847599999999999</v>
      </c>
      <c r="AQ212" s="26">
        <f>IF(ISNUMBER(VLOOKUP($B212,'kpler max capa'!$A$1:$Q$263,8,0)),VLOOKUP($B212,'kpler max capa'!$A$1:$Q$263,10,0),0)</f>
        <v>0.26847599999999999</v>
      </c>
      <c r="AR212" s="26">
        <f>IF(ISNUMBER(VLOOKUP($B212,'kpler max capa'!$A$1:$Q$263,8,0)),VLOOKUP($B212,'kpler max capa'!$A$1:$Q$263,11,0),0)</f>
        <v>0.26847599999999999</v>
      </c>
      <c r="AS212" s="26">
        <f>IF(ISNUMBER(VLOOKUP($B212,'kpler max capa'!$A$1:$Q$263,9,0)),VLOOKUP($B212,'kpler max capa'!$A$1:$Q$263,12,0),0)</f>
        <v>0.26847599999999999</v>
      </c>
      <c r="AT212" s="26">
        <f>IF(ISNUMBER(VLOOKUP($B212,'kpler max capa'!$A$1:$Q$263,9,0)),VLOOKUP($B212,'kpler max capa'!$A$1:$Q$263,13,0),0)</f>
        <v>0.26847599999999999</v>
      </c>
      <c r="AU212" s="26">
        <f>IF(ISNUMBER(VLOOKUP($B212,'kpler max capa'!$A$1:$Q$263,9,0)),VLOOKUP($B212,'kpler max capa'!$A$1:$Q$263,14,0),0)</f>
        <v>0.26847599999999999</v>
      </c>
      <c r="AV212" s="26">
        <f>IF(ISNUMBER(VLOOKUP($B212,'kpler max capa'!$A$1:$Q$263,9,0)),VLOOKUP($B212,'kpler max capa'!$A$1:$Q$263,15,0),0)</f>
        <v>0.26847599999999999</v>
      </c>
      <c r="AW212" s="26">
        <f>IF(ISNUMBER(VLOOKUP($B212,'kpler max capa'!$A$1:$Q$263,9,0)),VLOOKUP($B212,'kpler max capa'!$A$1:$Q$263,16,0),0)</f>
        <v>0.26847599999999999</v>
      </c>
      <c r="AX212" s="26">
        <f>IF(ISNUMBER(VLOOKUP($B212,'kpler max capa'!$A$1:$Q$263,10,0)),VLOOKUP($B212,'kpler max capa'!$A$1:$Q$263,17,0),0)</f>
        <v>0.26847599999999999</v>
      </c>
      <c r="AY212" s="24">
        <f>IF(ISNUMBER(VLOOKUP($C212,'pp port max capa'!$A$1:$Q$500,2,0)),VLOOKUP($C212,'pp port max capa'!$A$1:$Q$500,2,0),0)</f>
        <v>0</v>
      </c>
      <c r="AZ212" s="24">
        <f>IF(ISNUMBER(VLOOKUP($C212,'pp port max capa'!$A$1:$Q$500,3,0)),VLOOKUP($C212,'pp port max capa'!$A$1:$Q$500,3,0),0)</f>
        <v>0</v>
      </c>
      <c r="BA212" s="24">
        <f>IF(ISNUMBER(VLOOKUP($C212,'pp port max capa'!$A$1:$Q$500,4,0)),VLOOKUP($C212,'pp port max capa'!$A$1:$Q$500,4,0),0)</f>
        <v>0</v>
      </c>
      <c r="BB212" s="24">
        <f>IF(ISNUMBER(VLOOKUP($C212,'pp port max capa'!$A$1:$Q$500,5,0)),VLOOKUP($C212,'pp port max capa'!$A$1:$Q$500,5,0),0)</f>
        <v>0</v>
      </c>
      <c r="BC212" s="24">
        <f>IF(ISNUMBER(VLOOKUP($C212,'pp port max capa'!$A$1:$Q$500,6,0)),VLOOKUP($C212,'pp port max capa'!$A$1:$Q$500,6,0),0)</f>
        <v>0</v>
      </c>
      <c r="BD212" s="24">
        <f>IF(ISNUMBER(VLOOKUP($C212,'pp port max capa'!$A$1:$Q$500,7,0)),VLOOKUP($C212,'pp port max capa'!$A$1:$Q$500,7,0),0)</f>
        <v>0</v>
      </c>
      <c r="BE212" s="24">
        <f>IF(ISNUMBER(VLOOKUP($C212,'pp port max capa'!$A$1:$Q$500,8,0)),VLOOKUP($C212,'pp port max capa'!$A$1:$Q$500,8,0),0)</f>
        <v>0</v>
      </c>
      <c r="BF212" s="24">
        <f>IF(ISNUMBER(VLOOKUP($C212,'pp port max capa'!$A$1:$Q$500,9,0)),VLOOKUP($C212,'pp port max capa'!$A$1:$Q$500,9,0),0)</f>
        <v>0</v>
      </c>
      <c r="BG212" s="24">
        <f>IF(ISNUMBER(VLOOKUP($C212,'pp port max capa'!$A$1:$Q$500,10,0)),VLOOKUP($C212,'pp port max capa'!$A$1:$Q$500,10,0),0)</f>
        <v>0</v>
      </c>
      <c r="BH212" s="24">
        <f>IF(ISNUMBER(VLOOKUP($C212,'pp port max capa'!$A$1:$Q$500,11,0)),VLOOKUP($C212,'pp port max capa'!$A$1:$Q$500,11,0),0)</f>
        <v>0</v>
      </c>
      <c r="BI212" s="24">
        <f>IF(ISNUMBER(VLOOKUP($C212,'pp port max capa'!$A$1:$Q$500,12,0)),VLOOKUP($C212,'pp port max capa'!$A$1:$Q$500,12,0),0)</f>
        <v>0</v>
      </c>
      <c r="BJ212" s="24">
        <f>IF(ISNUMBER(VLOOKUP($C212,'pp port max capa'!$A$1:$Q$500,13,0)),VLOOKUP($C212,'pp port max capa'!$A$1:$Q$500,13,0),0)</f>
        <v>0</v>
      </c>
      <c r="BK212" s="24">
        <f>IF(ISNUMBER(VLOOKUP($C212,'pp port max capa'!$A$1:$Q$500,14,0)),VLOOKUP($C212,'pp port max capa'!$A$1:$Q$500,14,0),0)</f>
        <v>0</v>
      </c>
      <c r="BL212" s="24">
        <f>IF(ISNUMBER(VLOOKUP($C212,'pp port max capa'!$A$1:$Q$500,15,0)),VLOOKUP($C212,'pp port max capa'!$A$1:$Q$500,15,0),0)</f>
        <v>0</v>
      </c>
      <c r="BM212" s="24">
        <f>IF(ISNUMBER(VLOOKUP($C212,'pp port max capa'!$A$1:$Q$500,16,0)),VLOOKUP($C212,'pp port max capa'!$A$1:$Q$500,16,0),0)</f>
        <v>0</v>
      </c>
      <c r="BN212" s="24">
        <f>IF(ISNUMBER(VLOOKUP($C212,'pp port max capa'!$A$1:$Q$500,17,0)),VLOOKUP($C212,'pp port max capa'!$A$1:$Q$500,17,0),0)</f>
        <v>0</v>
      </c>
      <c r="BO212" s="22">
        <f>IF(ISNUMBER(VLOOKUP($C212,'stpl port max capa'!$A$1:$Q$500,2,0)),VLOOKUP($C212,'stpl port max capa'!$A$1:$Q$500,2,0),0)</f>
        <v>0</v>
      </c>
      <c r="BP212" s="22">
        <f>IF(ISNUMBER(VLOOKUP($C212,'stpl port max capa'!$A$1:$Q$500,3,0)),VLOOKUP($C212,'stpl port max capa'!$A$1:$Q$500,3,0),0)</f>
        <v>0</v>
      </c>
      <c r="BQ212" s="22">
        <f>IF(ISNUMBER(VLOOKUP($C212,'stpl port max capa'!$A$1:$Q$500,4,0)),VLOOKUP($C212,'stpl port max capa'!$A$1:$Q$500,4,0),0)</f>
        <v>0</v>
      </c>
      <c r="BR212" s="22">
        <f>IF(ISNUMBER(VLOOKUP($C212,'stpl port max capa'!$A$1:$Q$500,5,0)),VLOOKUP($C212,'stpl port max capa'!$A$1:$Q$500,5,0),0)</f>
        <v>0</v>
      </c>
      <c r="BS212" s="22">
        <f>IF(ISNUMBER(VLOOKUP($C212,'stpl port max capa'!$A$1:$Q$500,6,0)),VLOOKUP($C212,'stpl port max capa'!$A$1:$Q$500,6,0),0)</f>
        <v>0</v>
      </c>
      <c r="BT212" s="22">
        <f>IF(ISNUMBER(VLOOKUP($C212,'stpl port max capa'!$A$1:$Q$500,7,0)),VLOOKUP($C212,'stpl port max capa'!$A$1:$Q$500,7,0),0)</f>
        <v>0</v>
      </c>
      <c r="BU212" s="22">
        <f>IF(ISNUMBER(VLOOKUP($C212,'stpl port max capa'!$A$1:$Q$500,8,0)),VLOOKUP($C212,'stpl port max capa'!$A$1:$Q$500,8,0),0)</f>
        <v>0</v>
      </c>
      <c r="BV212" s="22">
        <f>IF(ISNUMBER(VLOOKUP($C212,'stpl port max capa'!$A$1:$Q$500,9,0)),VLOOKUP($C212,'stpl port max capa'!$A$1:$Q$500,9,0),0)</f>
        <v>0</v>
      </c>
      <c r="BW212" s="22">
        <f>IF(ISNUMBER(VLOOKUP($C212,'stpl port max capa'!$A$1:$Q$500,10,0)),VLOOKUP($C212,'stpl port max capa'!$A$1:$Q$500,10,0),0)</f>
        <v>0</v>
      </c>
      <c r="BX212" s="22">
        <f>IF(ISNUMBER(VLOOKUP($C212,'stpl port max capa'!$A$1:$Q$500,11,0)),VLOOKUP($C212,'stpl port max capa'!$A$1:$Q$500,11,0),0)</f>
        <v>0</v>
      </c>
      <c r="BY212" s="22">
        <f>IF(ISNUMBER(VLOOKUP($C212,'stpl port max capa'!$A$1:$Q$500,12,0)),VLOOKUP($C212,'stpl port max capa'!$A$1:$Q$500,12,0),0)</f>
        <v>0</v>
      </c>
      <c r="BZ212" s="22">
        <f>IF(ISNUMBER(VLOOKUP($C212,'stpl port max capa'!$A$1:$Q$500,13,0)),VLOOKUP($C212,'stpl port max capa'!$A$1:$Q$500,13,0),0)</f>
        <v>0</v>
      </c>
      <c r="CA212" s="22">
        <f>IF(ISNUMBER(VLOOKUP($C212,'stpl port max capa'!$A$1:$Q$500,14,0)),VLOOKUP($C212,'stpl port max capa'!$A$1:$Q$500,14,0),0)</f>
        <v>0</v>
      </c>
      <c r="CB212" s="22">
        <f>IF(ISNUMBER(VLOOKUP($C212,'stpl port max capa'!$A$1:$Q$500,15,0)),VLOOKUP($C212,'stpl port max capa'!$A$1:$Q$500,15,0),0)</f>
        <v>0</v>
      </c>
      <c r="CC212" s="22">
        <f>IF(ISNUMBER(VLOOKUP($C212,'stpl port max capa'!$A$1:$Q$500,16,0)),VLOOKUP($C212,'stpl port max capa'!$A$1:$Q$500,16,0),0)</f>
        <v>0</v>
      </c>
      <c r="CD212" s="22">
        <f>IF(ISNUMBER(VLOOKUP($C212,'stpl port max capa'!$A$1:$Q$500,17,0)),VLOOKUP($C212,'stpl port max capa'!$A$1:$Q$500,17,0),0)</f>
        <v>0</v>
      </c>
    </row>
    <row r="213" spans="1:82" customFormat="1">
      <c r="A213">
        <v>215</v>
      </c>
      <c r="B213" t="s">
        <v>635</v>
      </c>
      <c r="C213" t="s">
        <v>636</v>
      </c>
      <c r="D213" s="15"/>
      <c r="E213" s="15">
        <f t="shared" si="56"/>
        <v>0</v>
      </c>
      <c r="F213" s="16" t="s">
        <v>2988</v>
      </c>
      <c r="G213" t="s">
        <v>973</v>
      </c>
      <c r="H213" t="s">
        <v>975</v>
      </c>
      <c r="I213" t="e">
        <v>#N/A</v>
      </c>
      <c r="J213" t="s">
        <v>637</v>
      </c>
      <c r="K213" s="1">
        <v>32.015854040399503</v>
      </c>
      <c r="L213" s="1">
        <v>119.988945942877</v>
      </c>
      <c r="M213" s="1" t="str">
        <f>VLOOKUP($F213,'[1]capi for highway network'!$D$1:$L$36,3,0)</f>
        <v>capi Jiangsu</v>
      </c>
      <c r="N213" s="1">
        <f>VLOOKUP($F213,'[1]capi for highway network'!$D$1:$L$36,7,0)</f>
        <v>32.060254999999998</v>
      </c>
      <c r="O213" s="1">
        <f>VLOOKUP($F213,'[1]capi for highway network'!$D$1:$L$36,8,0)</f>
        <v>118.79687699999999</v>
      </c>
      <c r="P213" s="13">
        <f t="shared" si="57"/>
        <v>0.52462399999999998</v>
      </c>
      <c r="Q213" s="13">
        <f t="shared" si="58"/>
        <v>0.52462399999999998</v>
      </c>
      <c r="R213" s="13">
        <f t="shared" si="59"/>
        <v>0.52462399999999998</v>
      </c>
      <c r="S213" s="13">
        <f t="shared" si="60"/>
        <v>0.82474000000000003</v>
      </c>
      <c r="T213" s="13">
        <f t="shared" si="61"/>
        <v>0.82474000000000003</v>
      </c>
      <c r="U213" s="13">
        <f t="shared" si="62"/>
        <v>0.82474000000000003</v>
      </c>
      <c r="V213" s="13">
        <f t="shared" si="63"/>
        <v>0.82474000000000003</v>
      </c>
      <c r="W213" s="13">
        <f t="shared" si="64"/>
        <v>0.82474000000000003</v>
      </c>
      <c r="X213" s="13">
        <f t="shared" si="65"/>
        <v>0.82474000000000003</v>
      </c>
      <c r="Y213" s="13">
        <f t="shared" si="66"/>
        <v>0.82474000000000003</v>
      </c>
      <c r="Z213" s="13">
        <f t="shared" si="67"/>
        <v>0.82474000000000003</v>
      </c>
      <c r="AA213" s="13">
        <f t="shared" si="68"/>
        <v>0.82474000000000003</v>
      </c>
      <c r="AB213" s="13">
        <f t="shared" si="69"/>
        <v>0.82474000000000003</v>
      </c>
      <c r="AC213" s="13">
        <f t="shared" si="70"/>
        <v>0.82474000000000003</v>
      </c>
      <c r="AD213" s="13">
        <f t="shared" si="71"/>
        <v>0.82474000000000003</v>
      </c>
      <c r="AE213" s="13">
        <f t="shared" si="72"/>
        <v>0.82474000000000003</v>
      </c>
      <c r="AF213">
        <f t="shared" si="55"/>
        <v>1</v>
      </c>
      <c r="AI213" s="26">
        <f>IF(ISNUMBER(VLOOKUP($B213,'kpler max capa'!$A$1:$Q$263,2,0)),VLOOKUP($B213,'kpler max capa'!$A$1:$Q$263,2,0),0)</f>
        <v>0.52462399999999998</v>
      </c>
      <c r="AJ213" s="26">
        <f>IF(ISNUMBER(VLOOKUP($B213,'kpler max capa'!$A$1:$Q$263,3,0)),VLOOKUP($B213,'kpler max capa'!$A$1:$Q$263,3,0),0)</f>
        <v>0.52462399999999998</v>
      </c>
      <c r="AK213" s="26">
        <f>IF(ISNUMBER(VLOOKUP($B213,'kpler max capa'!$A$1:$Q$263,4,0)),VLOOKUP($B213,'kpler max capa'!$A$1:$Q$263,4,0),0)</f>
        <v>0.52462399999999998</v>
      </c>
      <c r="AL213" s="26">
        <f>IF(ISNUMBER(VLOOKUP($B213,'kpler max capa'!$A$1:$Q$263,5,0)),VLOOKUP($B213,'kpler max capa'!$A$1:$Q$263,5,0),0)</f>
        <v>0.82474000000000003</v>
      </c>
      <c r="AM213" s="26">
        <f>IF(ISNUMBER(VLOOKUP($B213,'kpler max capa'!$A$1:$Q$263,6,0)),VLOOKUP($B213,'kpler max capa'!$A$1:$Q$263,6,0),0)</f>
        <v>0.82474000000000003</v>
      </c>
      <c r="AN213" s="26">
        <f>IF(ISNUMBER(VLOOKUP($B213,'kpler max capa'!$A$1:$Q$263,7,0)),VLOOKUP($B213,'kpler max capa'!$A$1:$Q$263,7,0),0)</f>
        <v>0.82474000000000003</v>
      </c>
      <c r="AO213" s="26">
        <f>IF(ISNUMBER(VLOOKUP($B213,'kpler max capa'!$A$1:$Q$263,8,0)),VLOOKUP($B213,'kpler max capa'!$A$1:$Q$263,8,0),0)</f>
        <v>0.82474000000000003</v>
      </c>
      <c r="AP213" s="26">
        <f>IF(ISNUMBER(VLOOKUP($B213,'kpler max capa'!$A$1:$Q$263,8,0)),VLOOKUP($B213,'kpler max capa'!$A$1:$Q$263,9,0),0)</f>
        <v>0.82474000000000003</v>
      </c>
      <c r="AQ213" s="26">
        <f>IF(ISNUMBER(VLOOKUP($B213,'kpler max capa'!$A$1:$Q$263,8,0)),VLOOKUP($B213,'kpler max capa'!$A$1:$Q$263,10,0),0)</f>
        <v>0.82474000000000003</v>
      </c>
      <c r="AR213" s="26">
        <f>IF(ISNUMBER(VLOOKUP($B213,'kpler max capa'!$A$1:$Q$263,8,0)),VLOOKUP($B213,'kpler max capa'!$A$1:$Q$263,11,0),0)</f>
        <v>0.82474000000000003</v>
      </c>
      <c r="AS213" s="26">
        <f>IF(ISNUMBER(VLOOKUP($B213,'kpler max capa'!$A$1:$Q$263,9,0)),VLOOKUP($B213,'kpler max capa'!$A$1:$Q$263,12,0),0)</f>
        <v>0.82474000000000003</v>
      </c>
      <c r="AT213" s="26">
        <f>IF(ISNUMBER(VLOOKUP($B213,'kpler max capa'!$A$1:$Q$263,9,0)),VLOOKUP($B213,'kpler max capa'!$A$1:$Q$263,13,0),0)</f>
        <v>0.82474000000000003</v>
      </c>
      <c r="AU213" s="26">
        <f>IF(ISNUMBER(VLOOKUP($B213,'kpler max capa'!$A$1:$Q$263,9,0)),VLOOKUP($B213,'kpler max capa'!$A$1:$Q$263,14,0),0)</f>
        <v>0.82474000000000003</v>
      </c>
      <c r="AV213" s="26">
        <f>IF(ISNUMBER(VLOOKUP($B213,'kpler max capa'!$A$1:$Q$263,9,0)),VLOOKUP($B213,'kpler max capa'!$A$1:$Q$263,15,0),0)</f>
        <v>0.82474000000000003</v>
      </c>
      <c r="AW213" s="26">
        <f>IF(ISNUMBER(VLOOKUP($B213,'kpler max capa'!$A$1:$Q$263,9,0)),VLOOKUP($B213,'kpler max capa'!$A$1:$Q$263,16,0),0)</f>
        <v>0.82474000000000003</v>
      </c>
      <c r="AX213" s="26">
        <f>IF(ISNUMBER(VLOOKUP($B213,'kpler max capa'!$A$1:$Q$263,10,0)),VLOOKUP($B213,'kpler max capa'!$A$1:$Q$263,17,0),0)</f>
        <v>0.82474000000000003</v>
      </c>
      <c r="AY213" s="24">
        <f>IF(ISNUMBER(VLOOKUP($C213,'pp port max capa'!$A$1:$Q$500,2,0)),VLOOKUP($C213,'pp port max capa'!$A$1:$Q$500,2,0),0)</f>
        <v>0</v>
      </c>
      <c r="AZ213" s="24">
        <f>IF(ISNUMBER(VLOOKUP($C213,'pp port max capa'!$A$1:$Q$500,3,0)),VLOOKUP($C213,'pp port max capa'!$A$1:$Q$500,3,0),0)</f>
        <v>0</v>
      </c>
      <c r="BA213" s="24">
        <f>IF(ISNUMBER(VLOOKUP($C213,'pp port max capa'!$A$1:$Q$500,4,0)),VLOOKUP($C213,'pp port max capa'!$A$1:$Q$500,4,0),0)</f>
        <v>0</v>
      </c>
      <c r="BB213" s="24">
        <f>IF(ISNUMBER(VLOOKUP($C213,'pp port max capa'!$A$1:$Q$500,5,0)),VLOOKUP($C213,'pp port max capa'!$A$1:$Q$500,5,0),0)</f>
        <v>0</v>
      </c>
      <c r="BC213" s="24">
        <f>IF(ISNUMBER(VLOOKUP($C213,'pp port max capa'!$A$1:$Q$500,6,0)),VLOOKUP($C213,'pp port max capa'!$A$1:$Q$500,6,0),0)</f>
        <v>0</v>
      </c>
      <c r="BD213" s="24">
        <f>IF(ISNUMBER(VLOOKUP($C213,'pp port max capa'!$A$1:$Q$500,7,0)),VLOOKUP($C213,'pp port max capa'!$A$1:$Q$500,7,0),0)</f>
        <v>0</v>
      </c>
      <c r="BE213" s="24">
        <f>IF(ISNUMBER(VLOOKUP($C213,'pp port max capa'!$A$1:$Q$500,8,0)),VLOOKUP($C213,'pp port max capa'!$A$1:$Q$500,8,0),0)</f>
        <v>0</v>
      </c>
      <c r="BF213" s="24">
        <f>IF(ISNUMBER(VLOOKUP($C213,'pp port max capa'!$A$1:$Q$500,9,0)),VLOOKUP($C213,'pp port max capa'!$A$1:$Q$500,9,0),0)</f>
        <v>0</v>
      </c>
      <c r="BG213" s="24">
        <f>IF(ISNUMBER(VLOOKUP($C213,'pp port max capa'!$A$1:$Q$500,10,0)),VLOOKUP($C213,'pp port max capa'!$A$1:$Q$500,10,0),0)</f>
        <v>0</v>
      </c>
      <c r="BH213" s="24">
        <f>IF(ISNUMBER(VLOOKUP($C213,'pp port max capa'!$A$1:$Q$500,11,0)),VLOOKUP($C213,'pp port max capa'!$A$1:$Q$500,11,0),0)</f>
        <v>0</v>
      </c>
      <c r="BI213" s="24">
        <f>IF(ISNUMBER(VLOOKUP($C213,'pp port max capa'!$A$1:$Q$500,12,0)),VLOOKUP($C213,'pp port max capa'!$A$1:$Q$500,12,0),0)</f>
        <v>0</v>
      </c>
      <c r="BJ213" s="24">
        <f>IF(ISNUMBER(VLOOKUP($C213,'pp port max capa'!$A$1:$Q$500,13,0)),VLOOKUP($C213,'pp port max capa'!$A$1:$Q$500,13,0),0)</f>
        <v>0</v>
      </c>
      <c r="BK213" s="24">
        <f>IF(ISNUMBER(VLOOKUP($C213,'pp port max capa'!$A$1:$Q$500,14,0)),VLOOKUP($C213,'pp port max capa'!$A$1:$Q$500,14,0),0)</f>
        <v>0</v>
      </c>
      <c r="BL213" s="24">
        <f>IF(ISNUMBER(VLOOKUP($C213,'pp port max capa'!$A$1:$Q$500,15,0)),VLOOKUP($C213,'pp port max capa'!$A$1:$Q$500,15,0),0)</f>
        <v>0</v>
      </c>
      <c r="BM213" s="24">
        <f>IF(ISNUMBER(VLOOKUP($C213,'pp port max capa'!$A$1:$Q$500,16,0)),VLOOKUP($C213,'pp port max capa'!$A$1:$Q$500,16,0),0)</f>
        <v>0</v>
      </c>
      <c r="BN213" s="24">
        <f>IF(ISNUMBER(VLOOKUP($C213,'pp port max capa'!$A$1:$Q$500,17,0)),VLOOKUP($C213,'pp port max capa'!$A$1:$Q$500,17,0),0)</f>
        <v>0</v>
      </c>
      <c r="BO213" s="22">
        <f>IF(ISNUMBER(VLOOKUP($C213,'stpl port max capa'!$A$1:$Q$500,2,0)),VLOOKUP($C213,'stpl port max capa'!$A$1:$Q$500,2,0),0)</f>
        <v>0</v>
      </c>
      <c r="BP213" s="22">
        <f>IF(ISNUMBER(VLOOKUP($C213,'stpl port max capa'!$A$1:$Q$500,3,0)),VLOOKUP($C213,'stpl port max capa'!$A$1:$Q$500,3,0),0)</f>
        <v>0</v>
      </c>
      <c r="BQ213" s="22">
        <f>IF(ISNUMBER(VLOOKUP($C213,'stpl port max capa'!$A$1:$Q$500,4,0)),VLOOKUP($C213,'stpl port max capa'!$A$1:$Q$500,4,0),0)</f>
        <v>0</v>
      </c>
      <c r="BR213" s="22">
        <f>IF(ISNUMBER(VLOOKUP($C213,'stpl port max capa'!$A$1:$Q$500,5,0)),VLOOKUP($C213,'stpl port max capa'!$A$1:$Q$500,5,0),0)</f>
        <v>0</v>
      </c>
      <c r="BS213" s="22">
        <f>IF(ISNUMBER(VLOOKUP($C213,'stpl port max capa'!$A$1:$Q$500,6,0)),VLOOKUP($C213,'stpl port max capa'!$A$1:$Q$500,6,0),0)</f>
        <v>0</v>
      </c>
      <c r="BT213" s="22">
        <f>IF(ISNUMBER(VLOOKUP($C213,'stpl port max capa'!$A$1:$Q$500,7,0)),VLOOKUP($C213,'stpl port max capa'!$A$1:$Q$500,7,0),0)</f>
        <v>0</v>
      </c>
      <c r="BU213" s="22">
        <f>IF(ISNUMBER(VLOOKUP($C213,'stpl port max capa'!$A$1:$Q$500,8,0)),VLOOKUP($C213,'stpl port max capa'!$A$1:$Q$500,8,0),0)</f>
        <v>0</v>
      </c>
      <c r="BV213" s="22">
        <f>IF(ISNUMBER(VLOOKUP($C213,'stpl port max capa'!$A$1:$Q$500,9,0)),VLOOKUP($C213,'stpl port max capa'!$A$1:$Q$500,9,0),0)</f>
        <v>0</v>
      </c>
      <c r="BW213" s="22">
        <f>IF(ISNUMBER(VLOOKUP($C213,'stpl port max capa'!$A$1:$Q$500,10,0)),VLOOKUP($C213,'stpl port max capa'!$A$1:$Q$500,10,0),0)</f>
        <v>0</v>
      </c>
      <c r="BX213" s="22">
        <f>IF(ISNUMBER(VLOOKUP($C213,'stpl port max capa'!$A$1:$Q$500,11,0)),VLOOKUP($C213,'stpl port max capa'!$A$1:$Q$500,11,0),0)</f>
        <v>0</v>
      </c>
      <c r="BY213" s="22">
        <f>IF(ISNUMBER(VLOOKUP($C213,'stpl port max capa'!$A$1:$Q$500,12,0)),VLOOKUP($C213,'stpl port max capa'!$A$1:$Q$500,12,0),0)</f>
        <v>0</v>
      </c>
      <c r="BZ213" s="22">
        <f>IF(ISNUMBER(VLOOKUP($C213,'stpl port max capa'!$A$1:$Q$500,13,0)),VLOOKUP($C213,'stpl port max capa'!$A$1:$Q$500,13,0),0)</f>
        <v>0</v>
      </c>
      <c r="CA213" s="22">
        <f>IF(ISNUMBER(VLOOKUP($C213,'stpl port max capa'!$A$1:$Q$500,14,0)),VLOOKUP($C213,'stpl port max capa'!$A$1:$Q$500,14,0),0)</f>
        <v>0</v>
      </c>
      <c r="CB213" s="22">
        <f>IF(ISNUMBER(VLOOKUP($C213,'stpl port max capa'!$A$1:$Q$500,15,0)),VLOOKUP($C213,'stpl port max capa'!$A$1:$Q$500,15,0),0)</f>
        <v>0</v>
      </c>
      <c r="CC213" s="22">
        <f>IF(ISNUMBER(VLOOKUP($C213,'stpl port max capa'!$A$1:$Q$500,16,0)),VLOOKUP($C213,'stpl port max capa'!$A$1:$Q$500,16,0),0)</f>
        <v>0</v>
      </c>
      <c r="CD213" s="22">
        <f>IF(ISNUMBER(VLOOKUP($C213,'stpl port max capa'!$A$1:$Q$500,17,0)),VLOOKUP($C213,'stpl port max capa'!$A$1:$Q$500,17,0),0)</f>
        <v>0</v>
      </c>
    </row>
    <row r="214" spans="1:82" customFormat="1">
      <c r="A214">
        <v>216</v>
      </c>
      <c r="B214" t="s">
        <v>638</v>
      </c>
      <c r="C214" t="s">
        <v>639</v>
      </c>
      <c r="D214" s="15"/>
      <c r="E214" s="15">
        <f t="shared" si="56"/>
        <v>0</v>
      </c>
      <c r="F214" s="16" t="s">
        <v>2989</v>
      </c>
      <c r="G214" t="s">
        <v>972</v>
      </c>
      <c r="H214" t="s">
        <v>975</v>
      </c>
      <c r="I214" t="e">
        <v>#N/A</v>
      </c>
      <c r="J214" t="s">
        <v>640</v>
      </c>
      <c r="K214" s="1">
        <v>24.449712105650899</v>
      </c>
      <c r="L214" s="1">
        <v>117.999216291401</v>
      </c>
      <c r="M214" s="1" t="str">
        <f>VLOOKUP($F214,'[1]capi for highway network'!$D$1:$L$36,3,0)</f>
        <v>capi Fujian</v>
      </c>
      <c r="N214" s="1">
        <f>VLOOKUP($F214,'[1]capi for highway network'!$D$1:$L$36,7,0)</f>
        <v>26.074477999999999</v>
      </c>
      <c r="O214" s="1">
        <f>VLOOKUP($F214,'[1]capi for highway network'!$D$1:$L$36,8,0)</f>
        <v>119.296482</v>
      </c>
      <c r="P214" s="13">
        <f t="shared" si="57"/>
        <v>2.1270199999999999</v>
      </c>
      <c r="Q214" s="13">
        <f t="shared" si="58"/>
        <v>2.1270199999999999</v>
      </c>
      <c r="R214" s="13">
        <f t="shared" si="59"/>
        <v>2.1270199999999999</v>
      </c>
      <c r="S214" s="13">
        <f t="shared" si="60"/>
        <v>3.1301600000000001</v>
      </c>
      <c r="T214" s="13">
        <f t="shared" si="61"/>
        <v>4.1570359999999997</v>
      </c>
      <c r="U214" s="13">
        <f t="shared" si="62"/>
        <v>4.762524</v>
      </c>
      <c r="V214" s="13">
        <f t="shared" si="63"/>
        <v>4.762524</v>
      </c>
      <c r="W214" s="13">
        <f t="shared" si="64"/>
        <v>4.762524</v>
      </c>
      <c r="X214" s="13">
        <f t="shared" si="65"/>
        <v>4.762524</v>
      </c>
      <c r="Y214" s="13">
        <f t="shared" si="66"/>
        <v>4.762524</v>
      </c>
      <c r="Z214" s="13">
        <f t="shared" si="67"/>
        <v>4.762524</v>
      </c>
      <c r="AA214" s="13">
        <f t="shared" si="68"/>
        <v>4.762524</v>
      </c>
      <c r="AB214" s="13">
        <f t="shared" si="69"/>
        <v>4.762524</v>
      </c>
      <c r="AC214" s="13">
        <f t="shared" si="70"/>
        <v>4.762524</v>
      </c>
      <c r="AD214" s="13">
        <f t="shared" si="71"/>
        <v>4.762524</v>
      </c>
      <c r="AE214" s="13">
        <f t="shared" si="72"/>
        <v>4.762524</v>
      </c>
      <c r="AF214">
        <f t="shared" si="55"/>
        <v>1</v>
      </c>
      <c r="AI214" s="26">
        <f>IF(ISNUMBER(VLOOKUP($B214,'kpler max capa'!$A$1:$Q$263,2,0)),VLOOKUP($B214,'kpler max capa'!$A$1:$Q$263,2,0),0)</f>
        <v>2.1270199999999999</v>
      </c>
      <c r="AJ214" s="26">
        <f>IF(ISNUMBER(VLOOKUP($B214,'kpler max capa'!$A$1:$Q$263,3,0)),VLOOKUP($B214,'kpler max capa'!$A$1:$Q$263,3,0),0)</f>
        <v>2.1270199999999999</v>
      </c>
      <c r="AK214" s="26">
        <f>IF(ISNUMBER(VLOOKUP($B214,'kpler max capa'!$A$1:$Q$263,4,0)),VLOOKUP($B214,'kpler max capa'!$A$1:$Q$263,4,0),0)</f>
        <v>2.1270199999999999</v>
      </c>
      <c r="AL214" s="26">
        <f>IF(ISNUMBER(VLOOKUP($B214,'kpler max capa'!$A$1:$Q$263,5,0)),VLOOKUP($B214,'kpler max capa'!$A$1:$Q$263,5,0),0)</f>
        <v>3.1301600000000001</v>
      </c>
      <c r="AM214" s="26">
        <f>IF(ISNUMBER(VLOOKUP($B214,'kpler max capa'!$A$1:$Q$263,6,0)),VLOOKUP($B214,'kpler max capa'!$A$1:$Q$263,6,0),0)</f>
        <v>4.1570359999999997</v>
      </c>
      <c r="AN214" s="26">
        <f>IF(ISNUMBER(VLOOKUP($B214,'kpler max capa'!$A$1:$Q$263,7,0)),VLOOKUP($B214,'kpler max capa'!$A$1:$Q$263,7,0),0)</f>
        <v>4.762524</v>
      </c>
      <c r="AO214" s="26">
        <f>IF(ISNUMBER(VLOOKUP($B214,'kpler max capa'!$A$1:$Q$263,8,0)),VLOOKUP($B214,'kpler max capa'!$A$1:$Q$263,8,0),0)</f>
        <v>4.762524</v>
      </c>
      <c r="AP214" s="26">
        <f>IF(ISNUMBER(VLOOKUP($B214,'kpler max capa'!$A$1:$Q$263,8,0)),VLOOKUP($B214,'kpler max capa'!$A$1:$Q$263,9,0),0)</f>
        <v>4.762524</v>
      </c>
      <c r="AQ214" s="26">
        <f>IF(ISNUMBER(VLOOKUP($B214,'kpler max capa'!$A$1:$Q$263,8,0)),VLOOKUP($B214,'kpler max capa'!$A$1:$Q$263,10,0),0)</f>
        <v>4.762524</v>
      </c>
      <c r="AR214" s="26">
        <f>IF(ISNUMBER(VLOOKUP($B214,'kpler max capa'!$A$1:$Q$263,8,0)),VLOOKUP($B214,'kpler max capa'!$A$1:$Q$263,11,0),0)</f>
        <v>4.762524</v>
      </c>
      <c r="AS214" s="26">
        <f>IF(ISNUMBER(VLOOKUP($B214,'kpler max capa'!$A$1:$Q$263,9,0)),VLOOKUP($B214,'kpler max capa'!$A$1:$Q$263,12,0),0)</f>
        <v>4.762524</v>
      </c>
      <c r="AT214" s="26">
        <f>IF(ISNUMBER(VLOOKUP($B214,'kpler max capa'!$A$1:$Q$263,9,0)),VLOOKUP($B214,'kpler max capa'!$A$1:$Q$263,13,0),0)</f>
        <v>4.762524</v>
      </c>
      <c r="AU214" s="26">
        <f>IF(ISNUMBER(VLOOKUP($B214,'kpler max capa'!$A$1:$Q$263,9,0)),VLOOKUP($B214,'kpler max capa'!$A$1:$Q$263,14,0),0)</f>
        <v>4.762524</v>
      </c>
      <c r="AV214" s="26">
        <f>IF(ISNUMBER(VLOOKUP($B214,'kpler max capa'!$A$1:$Q$263,9,0)),VLOOKUP($B214,'kpler max capa'!$A$1:$Q$263,15,0),0)</f>
        <v>4.762524</v>
      </c>
      <c r="AW214" s="26">
        <f>IF(ISNUMBER(VLOOKUP($B214,'kpler max capa'!$A$1:$Q$263,9,0)),VLOOKUP($B214,'kpler max capa'!$A$1:$Q$263,16,0),0)</f>
        <v>4.762524</v>
      </c>
      <c r="AX214" s="26">
        <f>IF(ISNUMBER(VLOOKUP($B214,'kpler max capa'!$A$1:$Q$263,10,0)),VLOOKUP($B214,'kpler max capa'!$A$1:$Q$263,17,0),0)</f>
        <v>4.762524</v>
      </c>
      <c r="AY214" s="24">
        <f>IF(ISNUMBER(VLOOKUP($C214,'pp port max capa'!$A$1:$Q$500,2,0)),VLOOKUP($C214,'pp port max capa'!$A$1:$Q$500,2,0),0)</f>
        <v>0</v>
      </c>
      <c r="AZ214" s="24">
        <f>IF(ISNUMBER(VLOOKUP($C214,'pp port max capa'!$A$1:$Q$500,3,0)),VLOOKUP($C214,'pp port max capa'!$A$1:$Q$500,3,0),0)</f>
        <v>0</v>
      </c>
      <c r="BA214" s="24">
        <f>IF(ISNUMBER(VLOOKUP($C214,'pp port max capa'!$A$1:$Q$500,4,0)),VLOOKUP($C214,'pp port max capa'!$A$1:$Q$500,4,0),0)</f>
        <v>0</v>
      </c>
      <c r="BB214" s="24">
        <f>IF(ISNUMBER(VLOOKUP($C214,'pp port max capa'!$A$1:$Q$500,5,0)),VLOOKUP($C214,'pp port max capa'!$A$1:$Q$500,5,0),0)</f>
        <v>0</v>
      </c>
      <c r="BC214" s="24">
        <f>IF(ISNUMBER(VLOOKUP($C214,'pp port max capa'!$A$1:$Q$500,6,0)),VLOOKUP($C214,'pp port max capa'!$A$1:$Q$500,6,0),0)</f>
        <v>0</v>
      </c>
      <c r="BD214" s="24">
        <f>IF(ISNUMBER(VLOOKUP($C214,'pp port max capa'!$A$1:$Q$500,7,0)),VLOOKUP($C214,'pp port max capa'!$A$1:$Q$500,7,0),0)</f>
        <v>0</v>
      </c>
      <c r="BE214" s="24">
        <f>IF(ISNUMBER(VLOOKUP($C214,'pp port max capa'!$A$1:$Q$500,8,0)),VLOOKUP($C214,'pp port max capa'!$A$1:$Q$500,8,0),0)</f>
        <v>0</v>
      </c>
      <c r="BF214" s="24">
        <f>IF(ISNUMBER(VLOOKUP($C214,'pp port max capa'!$A$1:$Q$500,9,0)),VLOOKUP($C214,'pp port max capa'!$A$1:$Q$500,9,0),0)</f>
        <v>0</v>
      </c>
      <c r="BG214" s="24">
        <f>IF(ISNUMBER(VLOOKUP($C214,'pp port max capa'!$A$1:$Q$500,10,0)),VLOOKUP($C214,'pp port max capa'!$A$1:$Q$500,10,0),0)</f>
        <v>0</v>
      </c>
      <c r="BH214" s="24">
        <f>IF(ISNUMBER(VLOOKUP($C214,'pp port max capa'!$A$1:$Q$500,11,0)),VLOOKUP($C214,'pp port max capa'!$A$1:$Q$500,11,0),0)</f>
        <v>0</v>
      </c>
      <c r="BI214" s="24">
        <f>IF(ISNUMBER(VLOOKUP($C214,'pp port max capa'!$A$1:$Q$500,12,0)),VLOOKUP($C214,'pp port max capa'!$A$1:$Q$500,12,0),0)</f>
        <v>0</v>
      </c>
      <c r="BJ214" s="24">
        <f>IF(ISNUMBER(VLOOKUP($C214,'pp port max capa'!$A$1:$Q$500,13,0)),VLOOKUP($C214,'pp port max capa'!$A$1:$Q$500,13,0),0)</f>
        <v>0</v>
      </c>
      <c r="BK214" s="24">
        <f>IF(ISNUMBER(VLOOKUP($C214,'pp port max capa'!$A$1:$Q$500,14,0)),VLOOKUP($C214,'pp port max capa'!$A$1:$Q$500,14,0),0)</f>
        <v>0</v>
      </c>
      <c r="BL214" s="24">
        <f>IF(ISNUMBER(VLOOKUP($C214,'pp port max capa'!$A$1:$Q$500,15,0)),VLOOKUP($C214,'pp port max capa'!$A$1:$Q$500,15,0),0)</f>
        <v>0</v>
      </c>
      <c r="BM214" s="24">
        <f>IF(ISNUMBER(VLOOKUP($C214,'pp port max capa'!$A$1:$Q$500,16,0)),VLOOKUP($C214,'pp port max capa'!$A$1:$Q$500,16,0),0)</f>
        <v>0</v>
      </c>
      <c r="BN214" s="24">
        <f>IF(ISNUMBER(VLOOKUP($C214,'pp port max capa'!$A$1:$Q$500,17,0)),VLOOKUP($C214,'pp port max capa'!$A$1:$Q$500,17,0),0)</f>
        <v>0</v>
      </c>
      <c r="BO214" s="22">
        <f>IF(ISNUMBER(VLOOKUP($C214,'stpl port max capa'!$A$1:$Q$500,2,0)),VLOOKUP($C214,'stpl port max capa'!$A$1:$Q$500,2,0),0)</f>
        <v>0</v>
      </c>
      <c r="BP214" s="22">
        <f>IF(ISNUMBER(VLOOKUP($C214,'stpl port max capa'!$A$1:$Q$500,3,0)),VLOOKUP($C214,'stpl port max capa'!$A$1:$Q$500,3,0),0)</f>
        <v>0</v>
      </c>
      <c r="BQ214" s="22">
        <f>IF(ISNUMBER(VLOOKUP($C214,'stpl port max capa'!$A$1:$Q$500,4,0)),VLOOKUP($C214,'stpl port max capa'!$A$1:$Q$500,4,0),0)</f>
        <v>0</v>
      </c>
      <c r="BR214" s="22">
        <f>IF(ISNUMBER(VLOOKUP($C214,'stpl port max capa'!$A$1:$Q$500,5,0)),VLOOKUP($C214,'stpl port max capa'!$A$1:$Q$500,5,0),0)</f>
        <v>0</v>
      </c>
      <c r="BS214" s="22">
        <f>IF(ISNUMBER(VLOOKUP($C214,'stpl port max capa'!$A$1:$Q$500,6,0)),VLOOKUP($C214,'stpl port max capa'!$A$1:$Q$500,6,0),0)</f>
        <v>0</v>
      </c>
      <c r="BT214" s="22">
        <f>IF(ISNUMBER(VLOOKUP($C214,'stpl port max capa'!$A$1:$Q$500,7,0)),VLOOKUP($C214,'stpl port max capa'!$A$1:$Q$500,7,0),0)</f>
        <v>0</v>
      </c>
      <c r="BU214" s="22">
        <f>IF(ISNUMBER(VLOOKUP($C214,'stpl port max capa'!$A$1:$Q$500,8,0)),VLOOKUP($C214,'stpl port max capa'!$A$1:$Q$500,8,0),0)</f>
        <v>0</v>
      </c>
      <c r="BV214" s="22">
        <f>IF(ISNUMBER(VLOOKUP($C214,'stpl port max capa'!$A$1:$Q$500,9,0)),VLOOKUP($C214,'stpl port max capa'!$A$1:$Q$500,9,0),0)</f>
        <v>0</v>
      </c>
      <c r="BW214" s="22">
        <f>IF(ISNUMBER(VLOOKUP($C214,'stpl port max capa'!$A$1:$Q$500,10,0)),VLOOKUP($C214,'stpl port max capa'!$A$1:$Q$500,10,0),0)</f>
        <v>0</v>
      </c>
      <c r="BX214" s="22">
        <f>IF(ISNUMBER(VLOOKUP($C214,'stpl port max capa'!$A$1:$Q$500,11,0)),VLOOKUP($C214,'stpl port max capa'!$A$1:$Q$500,11,0),0)</f>
        <v>0</v>
      </c>
      <c r="BY214" s="22">
        <f>IF(ISNUMBER(VLOOKUP($C214,'stpl port max capa'!$A$1:$Q$500,12,0)),VLOOKUP($C214,'stpl port max capa'!$A$1:$Q$500,12,0),0)</f>
        <v>0</v>
      </c>
      <c r="BZ214" s="22">
        <f>IF(ISNUMBER(VLOOKUP($C214,'stpl port max capa'!$A$1:$Q$500,13,0)),VLOOKUP($C214,'stpl port max capa'!$A$1:$Q$500,13,0),0)</f>
        <v>0</v>
      </c>
      <c r="CA214" s="22">
        <f>IF(ISNUMBER(VLOOKUP($C214,'stpl port max capa'!$A$1:$Q$500,14,0)),VLOOKUP($C214,'stpl port max capa'!$A$1:$Q$500,14,0),0)</f>
        <v>0</v>
      </c>
      <c r="CB214" s="22">
        <f>IF(ISNUMBER(VLOOKUP($C214,'stpl port max capa'!$A$1:$Q$500,15,0)),VLOOKUP($C214,'stpl port max capa'!$A$1:$Q$500,15,0),0)</f>
        <v>0</v>
      </c>
      <c r="CC214" s="22">
        <f>IF(ISNUMBER(VLOOKUP($C214,'stpl port max capa'!$A$1:$Q$500,16,0)),VLOOKUP($C214,'stpl port max capa'!$A$1:$Q$500,16,0),0)</f>
        <v>0</v>
      </c>
      <c r="CD214" s="22">
        <f>IF(ISNUMBER(VLOOKUP($C214,'stpl port max capa'!$A$1:$Q$500,17,0)),VLOOKUP($C214,'stpl port max capa'!$A$1:$Q$500,17,0),0)</f>
        <v>0</v>
      </c>
    </row>
    <row r="215" spans="1:82" customFormat="1">
      <c r="A215">
        <v>217</v>
      </c>
      <c r="B215" t="s">
        <v>641</v>
      </c>
      <c r="C215" t="s">
        <v>642</v>
      </c>
      <c r="D215" s="15"/>
      <c r="E215" s="15">
        <f t="shared" si="56"/>
        <v>0</v>
      </c>
      <c r="F215" s="16" t="s">
        <v>2989</v>
      </c>
      <c r="G215" t="s">
        <v>972</v>
      </c>
      <c r="H215" t="s">
        <v>975</v>
      </c>
      <c r="I215" t="e">
        <v>#N/A</v>
      </c>
      <c r="J215" t="s">
        <v>643</v>
      </c>
      <c r="K215" s="1">
        <v>24.527429811189101</v>
      </c>
      <c r="L215" s="1">
        <v>118.08445239990699</v>
      </c>
      <c r="M215" s="1" t="str">
        <f>VLOOKUP($F215,'[1]capi for highway network'!$D$1:$L$36,3,0)</f>
        <v>capi Fujian</v>
      </c>
      <c r="N215" s="1">
        <f>VLOOKUP($F215,'[1]capi for highway network'!$D$1:$L$36,7,0)</f>
        <v>26.074477999999999</v>
      </c>
      <c r="O215" s="1">
        <f>VLOOKUP($F215,'[1]capi for highway network'!$D$1:$L$36,8,0)</f>
        <v>119.296482</v>
      </c>
      <c r="P215" s="13">
        <f t="shared" si="57"/>
        <v>6.0487640000000003</v>
      </c>
      <c r="Q215" s="13">
        <f t="shared" si="58"/>
        <v>6.0487640000000003</v>
      </c>
      <c r="R215" s="13">
        <f t="shared" si="59"/>
        <v>6.0487640000000003</v>
      </c>
      <c r="S215" s="13">
        <f t="shared" si="60"/>
        <v>6.8376359999999998</v>
      </c>
      <c r="T215" s="13">
        <f t="shared" si="61"/>
        <v>7.1977000000000002</v>
      </c>
      <c r="U215" s="13">
        <f t="shared" si="62"/>
        <v>7.1977000000000002</v>
      </c>
      <c r="V215" s="13">
        <f t="shared" si="63"/>
        <v>7.1977000000000002</v>
      </c>
      <c r="W215" s="13">
        <f t="shared" si="64"/>
        <v>7.1977000000000002</v>
      </c>
      <c r="X215" s="13">
        <f t="shared" si="65"/>
        <v>7.1977000000000002</v>
      </c>
      <c r="Y215" s="13">
        <f t="shared" si="66"/>
        <v>7.1977000000000002</v>
      </c>
      <c r="Z215" s="13">
        <f t="shared" si="67"/>
        <v>7.1977000000000002</v>
      </c>
      <c r="AA215" s="13">
        <f t="shared" si="68"/>
        <v>7.1977000000000002</v>
      </c>
      <c r="AB215" s="13">
        <f t="shared" si="69"/>
        <v>7.1977000000000002</v>
      </c>
      <c r="AC215" s="13">
        <f t="shared" si="70"/>
        <v>7.1977000000000002</v>
      </c>
      <c r="AD215" s="13">
        <f t="shared" si="71"/>
        <v>7.1977000000000002</v>
      </c>
      <c r="AE215" s="13">
        <f t="shared" si="72"/>
        <v>7.1977000000000002</v>
      </c>
      <c r="AF215">
        <f t="shared" si="55"/>
        <v>1</v>
      </c>
      <c r="AI215" s="26">
        <f>IF(ISNUMBER(VLOOKUP($B215,'kpler max capa'!$A$1:$Q$263,2,0)),VLOOKUP($B215,'kpler max capa'!$A$1:$Q$263,2,0),0)</f>
        <v>6.0487640000000003</v>
      </c>
      <c r="AJ215" s="26">
        <f>IF(ISNUMBER(VLOOKUP($B215,'kpler max capa'!$A$1:$Q$263,3,0)),VLOOKUP($B215,'kpler max capa'!$A$1:$Q$263,3,0),0)</f>
        <v>6.0487640000000003</v>
      </c>
      <c r="AK215" s="26">
        <f>IF(ISNUMBER(VLOOKUP($B215,'kpler max capa'!$A$1:$Q$263,4,0)),VLOOKUP($B215,'kpler max capa'!$A$1:$Q$263,4,0),0)</f>
        <v>6.0487640000000003</v>
      </c>
      <c r="AL215" s="26">
        <f>IF(ISNUMBER(VLOOKUP($B215,'kpler max capa'!$A$1:$Q$263,5,0)),VLOOKUP($B215,'kpler max capa'!$A$1:$Q$263,5,0),0)</f>
        <v>6.8376359999999998</v>
      </c>
      <c r="AM215" s="26">
        <f>IF(ISNUMBER(VLOOKUP($B215,'kpler max capa'!$A$1:$Q$263,6,0)),VLOOKUP($B215,'kpler max capa'!$A$1:$Q$263,6,0),0)</f>
        <v>7.1977000000000002</v>
      </c>
      <c r="AN215" s="26">
        <f>IF(ISNUMBER(VLOOKUP($B215,'kpler max capa'!$A$1:$Q$263,7,0)),VLOOKUP($B215,'kpler max capa'!$A$1:$Q$263,7,0),0)</f>
        <v>7.1977000000000002</v>
      </c>
      <c r="AO215" s="26">
        <f>IF(ISNUMBER(VLOOKUP($B215,'kpler max capa'!$A$1:$Q$263,8,0)),VLOOKUP($B215,'kpler max capa'!$A$1:$Q$263,8,0),0)</f>
        <v>7.1977000000000002</v>
      </c>
      <c r="AP215" s="26">
        <f>IF(ISNUMBER(VLOOKUP($B215,'kpler max capa'!$A$1:$Q$263,8,0)),VLOOKUP($B215,'kpler max capa'!$A$1:$Q$263,9,0),0)</f>
        <v>7.1977000000000002</v>
      </c>
      <c r="AQ215" s="26">
        <f>IF(ISNUMBER(VLOOKUP($B215,'kpler max capa'!$A$1:$Q$263,8,0)),VLOOKUP($B215,'kpler max capa'!$A$1:$Q$263,10,0),0)</f>
        <v>7.1977000000000002</v>
      </c>
      <c r="AR215" s="26">
        <f>IF(ISNUMBER(VLOOKUP($B215,'kpler max capa'!$A$1:$Q$263,8,0)),VLOOKUP($B215,'kpler max capa'!$A$1:$Q$263,11,0),0)</f>
        <v>7.1977000000000002</v>
      </c>
      <c r="AS215" s="26">
        <f>IF(ISNUMBER(VLOOKUP($B215,'kpler max capa'!$A$1:$Q$263,9,0)),VLOOKUP($B215,'kpler max capa'!$A$1:$Q$263,12,0),0)</f>
        <v>7.1977000000000002</v>
      </c>
      <c r="AT215" s="26">
        <f>IF(ISNUMBER(VLOOKUP($B215,'kpler max capa'!$A$1:$Q$263,9,0)),VLOOKUP($B215,'kpler max capa'!$A$1:$Q$263,13,0),0)</f>
        <v>7.1977000000000002</v>
      </c>
      <c r="AU215" s="26">
        <f>IF(ISNUMBER(VLOOKUP($B215,'kpler max capa'!$A$1:$Q$263,9,0)),VLOOKUP($B215,'kpler max capa'!$A$1:$Q$263,14,0),0)</f>
        <v>7.1977000000000002</v>
      </c>
      <c r="AV215" s="26">
        <f>IF(ISNUMBER(VLOOKUP($B215,'kpler max capa'!$A$1:$Q$263,9,0)),VLOOKUP($B215,'kpler max capa'!$A$1:$Q$263,15,0),0)</f>
        <v>7.1977000000000002</v>
      </c>
      <c r="AW215" s="26">
        <f>IF(ISNUMBER(VLOOKUP($B215,'kpler max capa'!$A$1:$Q$263,9,0)),VLOOKUP($B215,'kpler max capa'!$A$1:$Q$263,16,0),0)</f>
        <v>7.1977000000000002</v>
      </c>
      <c r="AX215" s="26">
        <f>IF(ISNUMBER(VLOOKUP($B215,'kpler max capa'!$A$1:$Q$263,10,0)),VLOOKUP($B215,'kpler max capa'!$A$1:$Q$263,17,0),0)</f>
        <v>7.1977000000000002</v>
      </c>
      <c r="AY215" s="24">
        <f>IF(ISNUMBER(VLOOKUP($C215,'pp port max capa'!$A$1:$Q$500,2,0)),VLOOKUP($C215,'pp port max capa'!$A$1:$Q$500,2,0),0)</f>
        <v>0</v>
      </c>
      <c r="AZ215" s="24">
        <f>IF(ISNUMBER(VLOOKUP($C215,'pp port max capa'!$A$1:$Q$500,3,0)),VLOOKUP($C215,'pp port max capa'!$A$1:$Q$500,3,0),0)</f>
        <v>0</v>
      </c>
      <c r="BA215" s="24">
        <f>IF(ISNUMBER(VLOOKUP($C215,'pp port max capa'!$A$1:$Q$500,4,0)),VLOOKUP($C215,'pp port max capa'!$A$1:$Q$500,4,0),0)</f>
        <v>0</v>
      </c>
      <c r="BB215" s="24">
        <f>IF(ISNUMBER(VLOOKUP($C215,'pp port max capa'!$A$1:$Q$500,5,0)),VLOOKUP($C215,'pp port max capa'!$A$1:$Q$500,5,0),0)</f>
        <v>0</v>
      </c>
      <c r="BC215" s="24">
        <f>IF(ISNUMBER(VLOOKUP($C215,'pp port max capa'!$A$1:$Q$500,6,0)),VLOOKUP($C215,'pp port max capa'!$A$1:$Q$500,6,0),0)</f>
        <v>0</v>
      </c>
      <c r="BD215" s="24">
        <f>IF(ISNUMBER(VLOOKUP($C215,'pp port max capa'!$A$1:$Q$500,7,0)),VLOOKUP($C215,'pp port max capa'!$A$1:$Q$500,7,0),0)</f>
        <v>0</v>
      </c>
      <c r="BE215" s="24">
        <f>IF(ISNUMBER(VLOOKUP($C215,'pp port max capa'!$A$1:$Q$500,8,0)),VLOOKUP($C215,'pp port max capa'!$A$1:$Q$500,8,0),0)</f>
        <v>0</v>
      </c>
      <c r="BF215" s="24">
        <f>IF(ISNUMBER(VLOOKUP($C215,'pp port max capa'!$A$1:$Q$500,9,0)),VLOOKUP($C215,'pp port max capa'!$A$1:$Q$500,9,0),0)</f>
        <v>0</v>
      </c>
      <c r="BG215" s="24">
        <f>IF(ISNUMBER(VLOOKUP($C215,'pp port max capa'!$A$1:$Q$500,10,0)),VLOOKUP($C215,'pp port max capa'!$A$1:$Q$500,10,0),0)</f>
        <v>0</v>
      </c>
      <c r="BH215" s="24">
        <f>IF(ISNUMBER(VLOOKUP($C215,'pp port max capa'!$A$1:$Q$500,11,0)),VLOOKUP($C215,'pp port max capa'!$A$1:$Q$500,11,0),0)</f>
        <v>0</v>
      </c>
      <c r="BI215" s="24">
        <f>IF(ISNUMBER(VLOOKUP($C215,'pp port max capa'!$A$1:$Q$500,12,0)),VLOOKUP($C215,'pp port max capa'!$A$1:$Q$500,12,0),0)</f>
        <v>0</v>
      </c>
      <c r="BJ215" s="24">
        <f>IF(ISNUMBER(VLOOKUP($C215,'pp port max capa'!$A$1:$Q$500,13,0)),VLOOKUP($C215,'pp port max capa'!$A$1:$Q$500,13,0),0)</f>
        <v>0</v>
      </c>
      <c r="BK215" s="24">
        <f>IF(ISNUMBER(VLOOKUP($C215,'pp port max capa'!$A$1:$Q$500,14,0)),VLOOKUP($C215,'pp port max capa'!$A$1:$Q$500,14,0),0)</f>
        <v>0</v>
      </c>
      <c r="BL215" s="24">
        <f>IF(ISNUMBER(VLOOKUP($C215,'pp port max capa'!$A$1:$Q$500,15,0)),VLOOKUP($C215,'pp port max capa'!$A$1:$Q$500,15,0),0)</f>
        <v>0</v>
      </c>
      <c r="BM215" s="24">
        <f>IF(ISNUMBER(VLOOKUP($C215,'pp port max capa'!$A$1:$Q$500,16,0)),VLOOKUP($C215,'pp port max capa'!$A$1:$Q$500,16,0),0)</f>
        <v>0</v>
      </c>
      <c r="BN215" s="24">
        <f>IF(ISNUMBER(VLOOKUP($C215,'pp port max capa'!$A$1:$Q$500,17,0)),VLOOKUP($C215,'pp port max capa'!$A$1:$Q$500,17,0),0)</f>
        <v>0</v>
      </c>
      <c r="BO215" s="22">
        <f>IF(ISNUMBER(VLOOKUP($C215,'stpl port max capa'!$A$1:$Q$500,2,0)),VLOOKUP($C215,'stpl port max capa'!$A$1:$Q$500,2,0),0)</f>
        <v>0</v>
      </c>
      <c r="BP215" s="22">
        <f>IF(ISNUMBER(VLOOKUP($C215,'stpl port max capa'!$A$1:$Q$500,3,0)),VLOOKUP($C215,'stpl port max capa'!$A$1:$Q$500,3,0),0)</f>
        <v>0</v>
      </c>
      <c r="BQ215" s="22">
        <f>IF(ISNUMBER(VLOOKUP($C215,'stpl port max capa'!$A$1:$Q$500,4,0)),VLOOKUP($C215,'stpl port max capa'!$A$1:$Q$500,4,0),0)</f>
        <v>0</v>
      </c>
      <c r="BR215" s="22">
        <f>IF(ISNUMBER(VLOOKUP($C215,'stpl port max capa'!$A$1:$Q$500,5,0)),VLOOKUP($C215,'stpl port max capa'!$A$1:$Q$500,5,0),0)</f>
        <v>0</v>
      </c>
      <c r="BS215" s="22">
        <f>IF(ISNUMBER(VLOOKUP($C215,'stpl port max capa'!$A$1:$Q$500,6,0)),VLOOKUP($C215,'stpl port max capa'!$A$1:$Q$500,6,0),0)</f>
        <v>0</v>
      </c>
      <c r="BT215" s="22">
        <f>IF(ISNUMBER(VLOOKUP($C215,'stpl port max capa'!$A$1:$Q$500,7,0)),VLOOKUP($C215,'stpl port max capa'!$A$1:$Q$500,7,0),0)</f>
        <v>0</v>
      </c>
      <c r="BU215" s="22">
        <f>IF(ISNUMBER(VLOOKUP($C215,'stpl port max capa'!$A$1:$Q$500,8,0)),VLOOKUP($C215,'stpl port max capa'!$A$1:$Q$500,8,0),0)</f>
        <v>0</v>
      </c>
      <c r="BV215" s="22">
        <f>IF(ISNUMBER(VLOOKUP($C215,'stpl port max capa'!$A$1:$Q$500,9,0)),VLOOKUP($C215,'stpl port max capa'!$A$1:$Q$500,9,0),0)</f>
        <v>0</v>
      </c>
      <c r="BW215" s="22">
        <f>IF(ISNUMBER(VLOOKUP($C215,'stpl port max capa'!$A$1:$Q$500,10,0)),VLOOKUP($C215,'stpl port max capa'!$A$1:$Q$500,10,0),0)</f>
        <v>0</v>
      </c>
      <c r="BX215" s="22">
        <f>IF(ISNUMBER(VLOOKUP($C215,'stpl port max capa'!$A$1:$Q$500,11,0)),VLOOKUP($C215,'stpl port max capa'!$A$1:$Q$500,11,0),0)</f>
        <v>0</v>
      </c>
      <c r="BY215" s="22">
        <f>IF(ISNUMBER(VLOOKUP($C215,'stpl port max capa'!$A$1:$Q$500,12,0)),VLOOKUP($C215,'stpl port max capa'!$A$1:$Q$500,12,0),0)</f>
        <v>0</v>
      </c>
      <c r="BZ215" s="22">
        <f>IF(ISNUMBER(VLOOKUP($C215,'stpl port max capa'!$A$1:$Q$500,13,0)),VLOOKUP($C215,'stpl port max capa'!$A$1:$Q$500,13,0),0)</f>
        <v>0</v>
      </c>
      <c r="CA215" s="22">
        <f>IF(ISNUMBER(VLOOKUP($C215,'stpl port max capa'!$A$1:$Q$500,14,0)),VLOOKUP($C215,'stpl port max capa'!$A$1:$Q$500,14,0),0)</f>
        <v>0</v>
      </c>
      <c r="CB215" s="22">
        <f>IF(ISNUMBER(VLOOKUP($C215,'stpl port max capa'!$A$1:$Q$500,15,0)),VLOOKUP($C215,'stpl port max capa'!$A$1:$Q$500,15,0),0)</f>
        <v>0</v>
      </c>
      <c r="CC215" s="22">
        <f>IF(ISNUMBER(VLOOKUP($C215,'stpl port max capa'!$A$1:$Q$500,16,0)),VLOOKUP($C215,'stpl port max capa'!$A$1:$Q$500,16,0),0)</f>
        <v>0</v>
      </c>
      <c r="CD215" s="22">
        <f>IF(ISNUMBER(VLOOKUP($C215,'stpl port max capa'!$A$1:$Q$500,17,0)),VLOOKUP($C215,'stpl port max capa'!$A$1:$Q$500,17,0),0)</f>
        <v>0</v>
      </c>
    </row>
    <row r="216" spans="1:82" customFormat="1">
      <c r="A216">
        <v>218</v>
      </c>
      <c r="B216" t="s">
        <v>644</v>
      </c>
      <c r="C216" t="s">
        <v>645</v>
      </c>
      <c r="D216" s="15" t="s">
        <v>1283</v>
      </c>
      <c r="E216" s="15">
        <f t="shared" si="56"/>
        <v>1</v>
      </c>
      <c r="F216" s="16" t="s">
        <v>2980</v>
      </c>
      <c r="G216" t="s">
        <v>972</v>
      </c>
      <c r="H216" t="s">
        <v>975</v>
      </c>
      <c r="I216" t="s">
        <v>2943</v>
      </c>
      <c r="J216" t="s">
        <v>646</v>
      </c>
      <c r="K216" s="1">
        <v>24.444094048773302</v>
      </c>
      <c r="L216" s="1">
        <v>118.026486624109</v>
      </c>
      <c r="M216" s="1" t="str">
        <f>VLOOKUP($F216,'[1]capi for highway network'!$D$1:$L$36,3,0)</f>
        <v>capi Fujian</v>
      </c>
      <c r="N216" s="1">
        <f>VLOOKUP($F216,'[1]capi for highway network'!$D$1:$L$36,7,0)</f>
        <v>26.074477999999999</v>
      </c>
      <c r="O216" s="1">
        <f>VLOOKUP($F216,'[1]capi for highway network'!$D$1:$L$36,8,0)</f>
        <v>119.296482</v>
      </c>
      <c r="P216" s="13">
        <f t="shared" si="57"/>
        <v>6.1253424784946233</v>
      </c>
      <c r="Q216" s="13">
        <f t="shared" si="58"/>
        <v>6.1253424784946233</v>
      </c>
      <c r="R216" s="13">
        <f t="shared" si="59"/>
        <v>6.1253424784946233</v>
      </c>
      <c r="S216" s="13">
        <f t="shared" si="60"/>
        <v>6.1253424784946233</v>
      </c>
      <c r="T216" s="13">
        <f t="shared" si="61"/>
        <v>6.1253424784946233</v>
      </c>
      <c r="U216" s="13">
        <f t="shared" si="62"/>
        <v>6.1253424784946233</v>
      </c>
      <c r="V216" s="13">
        <f t="shared" si="63"/>
        <v>6.1253424784946233</v>
      </c>
      <c r="W216" s="13">
        <f t="shared" si="64"/>
        <v>6.1253424784946233</v>
      </c>
      <c r="X216" s="13">
        <f t="shared" si="65"/>
        <v>6.1253424784946233</v>
      </c>
      <c r="Y216" s="13">
        <f t="shared" si="66"/>
        <v>6.1253424784946233</v>
      </c>
      <c r="Z216" s="13">
        <f t="shared" si="67"/>
        <v>6.1253424784946233</v>
      </c>
      <c r="AA216" s="13">
        <f t="shared" si="68"/>
        <v>3.8273039999999998</v>
      </c>
      <c r="AB216" s="13">
        <f t="shared" si="69"/>
        <v>3.8273039999999998</v>
      </c>
      <c r="AC216" s="13">
        <f t="shared" si="70"/>
        <v>3.8273039999999998</v>
      </c>
      <c r="AD216" s="13">
        <f t="shared" si="71"/>
        <v>3.8273039999999998</v>
      </c>
      <c r="AE216" s="13">
        <f t="shared" si="72"/>
        <v>3.8273039999999998</v>
      </c>
      <c r="AF216">
        <f t="shared" si="55"/>
        <v>1</v>
      </c>
      <c r="AI216" s="26">
        <f>IF(ISNUMBER(VLOOKUP($B216,'kpler max capa'!$A$1:$Q$263,2,0)),VLOOKUP($B216,'kpler max capa'!$A$1:$Q$263,2,0),0)</f>
        <v>2.819636</v>
      </c>
      <c r="AJ216" s="26">
        <f>IF(ISNUMBER(VLOOKUP($B216,'kpler max capa'!$A$1:$Q$263,3,0)),VLOOKUP($B216,'kpler max capa'!$A$1:$Q$263,3,0),0)</f>
        <v>2.819636</v>
      </c>
      <c r="AK216" s="26">
        <f>IF(ISNUMBER(VLOOKUP($B216,'kpler max capa'!$A$1:$Q$263,4,0)),VLOOKUP($B216,'kpler max capa'!$A$1:$Q$263,4,0),0)</f>
        <v>2.819636</v>
      </c>
      <c r="AL216" s="26">
        <f>IF(ISNUMBER(VLOOKUP($B216,'kpler max capa'!$A$1:$Q$263,5,0)),VLOOKUP($B216,'kpler max capa'!$A$1:$Q$263,5,0),0)</f>
        <v>3.8273039999999998</v>
      </c>
      <c r="AM216" s="26">
        <f>IF(ISNUMBER(VLOOKUP($B216,'kpler max capa'!$A$1:$Q$263,6,0)),VLOOKUP($B216,'kpler max capa'!$A$1:$Q$263,6,0),0)</f>
        <v>3.8273039999999998</v>
      </c>
      <c r="AN216" s="26">
        <f>IF(ISNUMBER(VLOOKUP($B216,'kpler max capa'!$A$1:$Q$263,7,0)),VLOOKUP($B216,'kpler max capa'!$A$1:$Q$263,7,0),0)</f>
        <v>3.8273039999999998</v>
      </c>
      <c r="AO216" s="26">
        <f>IF(ISNUMBER(VLOOKUP($B216,'kpler max capa'!$A$1:$Q$263,8,0)),VLOOKUP($B216,'kpler max capa'!$A$1:$Q$263,8,0),0)</f>
        <v>3.8273039999999998</v>
      </c>
      <c r="AP216" s="26">
        <f>IF(ISNUMBER(VLOOKUP($B216,'kpler max capa'!$A$1:$Q$263,8,0)),VLOOKUP($B216,'kpler max capa'!$A$1:$Q$263,9,0),0)</f>
        <v>3.8273039999999998</v>
      </c>
      <c r="AQ216" s="26">
        <f>IF(ISNUMBER(VLOOKUP($B216,'kpler max capa'!$A$1:$Q$263,8,0)),VLOOKUP($B216,'kpler max capa'!$A$1:$Q$263,10,0),0)</f>
        <v>3.8273039999999998</v>
      </c>
      <c r="AR216" s="26">
        <f>IF(ISNUMBER(VLOOKUP($B216,'kpler max capa'!$A$1:$Q$263,8,0)),VLOOKUP($B216,'kpler max capa'!$A$1:$Q$263,11,0),0)</f>
        <v>3.8273039999999998</v>
      </c>
      <c r="AS216" s="26">
        <f>IF(ISNUMBER(VLOOKUP($B216,'kpler max capa'!$A$1:$Q$263,9,0)),VLOOKUP($B216,'kpler max capa'!$A$1:$Q$263,12,0),0)</f>
        <v>3.8273039999999998</v>
      </c>
      <c r="AT216" s="26">
        <f>IF(ISNUMBER(VLOOKUP($B216,'kpler max capa'!$A$1:$Q$263,9,0)),VLOOKUP($B216,'kpler max capa'!$A$1:$Q$263,13,0),0)</f>
        <v>3.8273039999999998</v>
      </c>
      <c r="AU216" s="26">
        <f>IF(ISNUMBER(VLOOKUP($B216,'kpler max capa'!$A$1:$Q$263,9,0)),VLOOKUP($B216,'kpler max capa'!$A$1:$Q$263,14,0),0)</f>
        <v>3.8273039999999998</v>
      </c>
      <c r="AV216" s="26">
        <f>IF(ISNUMBER(VLOOKUP($B216,'kpler max capa'!$A$1:$Q$263,9,0)),VLOOKUP($B216,'kpler max capa'!$A$1:$Q$263,15,0),0)</f>
        <v>3.8273039999999998</v>
      </c>
      <c r="AW216" s="26">
        <f>IF(ISNUMBER(VLOOKUP($B216,'kpler max capa'!$A$1:$Q$263,9,0)),VLOOKUP($B216,'kpler max capa'!$A$1:$Q$263,16,0),0)</f>
        <v>3.8273039999999998</v>
      </c>
      <c r="AX216" s="26">
        <f>IF(ISNUMBER(VLOOKUP($B216,'kpler max capa'!$A$1:$Q$263,10,0)),VLOOKUP($B216,'kpler max capa'!$A$1:$Q$263,17,0),0)</f>
        <v>3.8273039999999998</v>
      </c>
      <c r="AY216" s="24">
        <f>IF(ISNUMBER(VLOOKUP($C216,'pp port max capa'!$A$1:$Q$500,2,0)),VLOOKUP($C216,'pp port max capa'!$A$1:$Q$500,2,0),0)</f>
        <v>6.1253424784946233</v>
      </c>
      <c r="AZ216" s="24">
        <f>IF(ISNUMBER(VLOOKUP($C216,'pp port max capa'!$A$1:$Q$500,3,0)),VLOOKUP($C216,'pp port max capa'!$A$1:$Q$500,3,0),0)</f>
        <v>6.1253424784946233</v>
      </c>
      <c r="BA216" s="24">
        <f>IF(ISNUMBER(VLOOKUP($C216,'pp port max capa'!$A$1:$Q$500,4,0)),VLOOKUP($C216,'pp port max capa'!$A$1:$Q$500,4,0),0)</f>
        <v>6.1253424784946233</v>
      </c>
      <c r="BB216" s="24">
        <f>IF(ISNUMBER(VLOOKUP($C216,'pp port max capa'!$A$1:$Q$500,5,0)),VLOOKUP($C216,'pp port max capa'!$A$1:$Q$500,5,0),0)</f>
        <v>6.1253424784946233</v>
      </c>
      <c r="BC216" s="24">
        <f>IF(ISNUMBER(VLOOKUP($C216,'pp port max capa'!$A$1:$Q$500,6,0)),VLOOKUP($C216,'pp port max capa'!$A$1:$Q$500,6,0),0)</f>
        <v>6.1253424784946233</v>
      </c>
      <c r="BD216" s="24">
        <f>IF(ISNUMBER(VLOOKUP($C216,'pp port max capa'!$A$1:$Q$500,7,0)),VLOOKUP($C216,'pp port max capa'!$A$1:$Q$500,7,0),0)</f>
        <v>6.1253424784946233</v>
      </c>
      <c r="BE216" s="24">
        <f>IF(ISNUMBER(VLOOKUP($C216,'pp port max capa'!$A$1:$Q$500,8,0)),VLOOKUP($C216,'pp port max capa'!$A$1:$Q$500,8,0),0)</f>
        <v>6.1253424784946233</v>
      </c>
      <c r="BF216" s="24">
        <f>IF(ISNUMBER(VLOOKUP($C216,'pp port max capa'!$A$1:$Q$500,9,0)),VLOOKUP($C216,'pp port max capa'!$A$1:$Q$500,9,0),0)</f>
        <v>6.1253424784946233</v>
      </c>
      <c r="BG216" s="24">
        <f>IF(ISNUMBER(VLOOKUP($C216,'pp port max capa'!$A$1:$Q$500,10,0)),VLOOKUP($C216,'pp port max capa'!$A$1:$Q$500,10,0),0)</f>
        <v>6.1253424784946233</v>
      </c>
      <c r="BH216" s="24">
        <f>IF(ISNUMBER(VLOOKUP($C216,'pp port max capa'!$A$1:$Q$500,11,0)),VLOOKUP($C216,'pp port max capa'!$A$1:$Q$500,11,0),0)</f>
        <v>6.1253424784946233</v>
      </c>
      <c r="BI216" s="24">
        <f>IF(ISNUMBER(VLOOKUP($C216,'pp port max capa'!$A$1:$Q$500,12,0)),VLOOKUP($C216,'pp port max capa'!$A$1:$Q$500,12,0),0)</f>
        <v>6.1253424784946233</v>
      </c>
      <c r="BJ216" s="24">
        <f>IF(ISNUMBER(VLOOKUP($C216,'pp port max capa'!$A$1:$Q$500,13,0)),VLOOKUP($C216,'pp port max capa'!$A$1:$Q$500,13,0),0)</f>
        <v>2.9401643896774186</v>
      </c>
      <c r="BK216" s="24">
        <f>IF(ISNUMBER(VLOOKUP($C216,'pp port max capa'!$A$1:$Q$500,14,0)),VLOOKUP($C216,'pp port max capa'!$A$1:$Q$500,14,0),0)</f>
        <v>2.9401643896774186</v>
      </c>
      <c r="BL216" s="24">
        <f>IF(ISNUMBER(VLOOKUP($C216,'pp port max capa'!$A$1:$Q$500,15,0)),VLOOKUP($C216,'pp port max capa'!$A$1:$Q$500,15,0),0)</f>
        <v>2.9401643896774186</v>
      </c>
      <c r="BM216" s="24">
        <f>IF(ISNUMBER(VLOOKUP($C216,'pp port max capa'!$A$1:$Q$500,16,0)),VLOOKUP($C216,'pp port max capa'!$A$1:$Q$500,16,0),0)</f>
        <v>2.9401643896774186</v>
      </c>
      <c r="BN216" s="24">
        <f>IF(ISNUMBER(VLOOKUP($C216,'pp port max capa'!$A$1:$Q$500,17,0)),VLOOKUP($C216,'pp port max capa'!$A$1:$Q$500,17,0),0)</f>
        <v>2.9401643896774186</v>
      </c>
      <c r="BO216" s="22">
        <f>IF(ISNUMBER(VLOOKUP($C216,'stpl port max capa'!$A$1:$Q$500,2,0)),VLOOKUP($C216,'stpl port max capa'!$A$1:$Q$500,2,0),0)</f>
        <v>0</v>
      </c>
      <c r="BP216" s="22">
        <f>IF(ISNUMBER(VLOOKUP($C216,'stpl port max capa'!$A$1:$Q$500,3,0)),VLOOKUP($C216,'stpl port max capa'!$A$1:$Q$500,3,0),0)</f>
        <v>0</v>
      </c>
      <c r="BQ216" s="22">
        <f>IF(ISNUMBER(VLOOKUP($C216,'stpl port max capa'!$A$1:$Q$500,4,0)),VLOOKUP($C216,'stpl port max capa'!$A$1:$Q$500,4,0),0)</f>
        <v>0</v>
      </c>
      <c r="BR216" s="22">
        <f>IF(ISNUMBER(VLOOKUP($C216,'stpl port max capa'!$A$1:$Q$500,5,0)),VLOOKUP($C216,'stpl port max capa'!$A$1:$Q$500,5,0),0)</f>
        <v>0</v>
      </c>
      <c r="BS216" s="22">
        <f>IF(ISNUMBER(VLOOKUP($C216,'stpl port max capa'!$A$1:$Q$500,6,0)),VLOOKUP($C216,'stpl port max capa'!$A$1:$Q$500,6,0),0)</f>
        <v>0</v>
      </c>
      <c r="BT216" s="22">
        <f>IF(ISNUMBER(VLOOKUP($C216,'stpl port max capa'!$A$1:$Q$500,7,0)),VLOOKUP($C216,'stpl port max capa'!$A$1:$Q$500,7,0),0)</f>
        <v>0</v>
      </c>
      <c r="BU216" s="22">
        <f>IF(ISNUMBER(VLOOKUP($C216,'stpl port max capa'!$A$1:$Q$500,8,0)),VLOOKUP($C216,'stpl port max capa'!$A$1:$Q$500,8,0),0)</f>
        <v>0</v>
      </c>
      <c r="BV216" s="22">
        <f>IF(ISNUMBER(VLOOKUP($C216,'stpl port max capa'!$A$1:$Q$500,9,0)),VLOOKUP($C216,'stpl port max capa'!$A$1:$Q$500,9,0),0)</f>
        <v>0</v>
      </c>
      <c r="BW216" s="22">
        <f>IF(ISNUMBER(VLOOKUP($C216,'stpl port max capa'!$A$1:$Q$500,10,0)),VLOOKUP($C216,'stpl port max capa'!$A$1:$Q$500,10,0),0)</f>
        <v>0</v>
      </c>
      <c r="BX216" s="22">
        <f>IF(ISNUMBER(VLOOKUP($C216,'stpl port max capa'!$A$1:$Q$500,11,0)),VLOOKUP($C216,'stpl port max capa'!$A$1:$Q$500,11,0),0)</f>
        <v>0</v>
      </c>
      <c r="BY216" s="22">
        <f>IF(ISNUMBER(VLOOKUP($C216,'stpl port max capa'!$A$1:$Q$500,12,0)),VLOOKUP($C216,'stpl port max capa'!$A$1:$Q$500,12,0),0)</f>
        <v>0</v>
      </c>
      <c r="BZ216" s="22">
        <f>IF(ISNUMBER(VLOOKUP($C216,'stpl port max capa'!$A$1:$Q$500,13,0)),VLOOKUP($C216,'stpl port max capa'!$A$1:$Q$500,13,0),0)</f>
        <v>0</v>
      </c>
      <c r="CA216" s="22">
        <f>IF(ISNUMBER(VLOOKUP($C216,'stpl port max capa'!$A$1:$Q$500,14,0)),VLOOKUP($C216,'stpl port max capa'!$A$1:$Q$500,14,0),0)</f>
        <v>0</v>
      </c>
      <c r="CB216" s="22">
        <f>IF(ISNUMBER(VLOOKUP($C216,'stpl port max capa'!$A$1:$Q$500,15,0)),VLOOKUP($C216,'stpl port max capa'!$A$1:$Q$500,15,0),0)</f>
        <v>0</v>
      </c>
      <c r="CC216" s="22">
        <f>IF(ISNUMBER(VLOOKUP($C216,'stpl port max capa'!$A$1:$Q$500,16,0)),VLOOKUP($C216,'stpl port max capa'!$A$1:$Q$500,16,0),0)</f>
        <v>0</v>
      </c>
      <c r="CD216" s="22">
        <f>IF(ISNUMBER(VLOOKUP($C216,'stpl port max capa'!$A$1:$Q$500,17,0)),VLOOKUP($C216,'stpl port max capa'!$A$1:$Q$500,17,0),0)</f>
        <v>0</v>
      </c>
    </row>
    <row r="217" spans="1:82" customFormat="1">
      <c r="A217">
        <v>219</v>
      </c>
      <c r="B217" t="s">
        <v>647</v>
      </c>
      <c r="C217" t="s">
        <v>648</v>
      </c>
      <c r="D217" s="15"/>
      <c r="E217" s="15">
        <f t="shared" si="56"/>
        <v>0</v>
      </c>
      <c r="F217" s="16" t="s">
        <v>2972</v>
      </c>
      <c r="G217" t="s">
        <v>972</v>
      </c>
      <c r="H217" t="s">
        <v>1011</v>
      </c>
      <c r="I217" t="e">
        <v>#N/A</v>
      </c>
      <c r="J217" t="s">
        <v>649</v>
      </c>
      <c r="K217" s="1">
        <v>21.164297002485501</v>
      </c>
      <c r="L217" s="1">
        <v>110.40500566165299</v>
      </c>
      <c r="M217" s="1" t="str">
        <f>VLOOKUP($F217,'[1]capi for highway network'!$D$1:$L$36,3,0)</f>
        <v>capi Guangdong</v>
      </c>
      <c r="N217" s="1">
        <f>VLOOKUP($F217,'[1]capi for highway network'!$D$1:$L$36,7,0)</f>
        <v>23.129110000000001</v>
      </c>
      <c r="O217" s="1">
        <f>VLOOKUP($F217,'[1]capi for highway network'!$D$1:$L$36,8,0)</f>
        <v>113.264385</v>
      </c>
      <c r="P217" s="13">
        <f t="shared" si="57"/>
        <v>3.8233320000000002</v>
      </c>
      <c r="Q217" s="13">
        <f t="shared" si="58"/>
        <v>3.8233320000000002</v>
      </c>
      <c r="R217" s="13">
        <f t="shared" si="59"/>
        <v>3.8233320000000002</v>
      </c>
      <c r="S217" s="13">
        <f t="shared" si="60"/>
        <v>4.3239080000000003</v>
      </c>
      <c r="T217" s="13">
        <f t="shared" si="61"/>
        <v>5.2866359999999997</v>
      </c>
      <c r="U217" s="13">
        <f t="shared" si="62"/>
        <v>5.2866359999999997</v>
      </c>
      <c r="V217" s="13">
        <f t="shared" si="63"/>
        <v>5.2866359999999997</v>
      </c>
      <c r="W217" s="13">
        <f t="shared" si="64"/>
        <v>5.2866359999999997</v>
      </c>
      <c r="X217" s="13">
        <f t="shared" si="65"/>
        <v>5.2866359999999997</v>
      </c>
      <c r="Y217" s="13">
        <f t="shared" si="66"/>
        <v>5.2866359999999997</v>
      </c>
      <c r="Z217" s="13">
        <f t="shared" si="67"/>
        <v>5.2866359999999997</v>
      </c>
      <c r="AA217" s="13">
        <f t="shared" si="68"/>
        <v>5.2866359999999997</v>
      </c>
      <c r="AB217" s="13">
        <f t="shared" si="69"/>
        <v>5.2866359999999997</v>
      </c>
      <c r="AC217" s="13">
        <f t="shared" si="70"/>
        <v>5.2866359999999997</v>
      </c>
      <c r="AD217" s="13">
        <f t="shared" si="71"/>
        <v>5.2866359999999997</v>
      </c>
      <c r="AE217" s="13">
        <f t="shared" si="72"/>
        <v>5.2866359999999997</v>
      </c>
      <c r="AF217">
        <f t="shared" si="55"/>
        <v>1</v>
      </c>
      <c r="AI217" s="26">
        <f>IF(ISNUMBER(VLOOKUP($B217,'kpler max capa'!$A$1:$Q$263,2,0)),VLOOKUP($B217,'kpler max capa'!$A$1:$Q$263,2,0),0)</f>
        <v>3.8233320000000002</v>
      </c>
      <c r="AJ217" s="26">
        <f>IF(ISNUMBER(VLOOKUP($B217,'kpler max capa'!$A$1:$Q$263,3,0)),VLOOKUP($B217,'kpler max capa'!$A$1:$Q$263,3,0),0)</f>
        <v>3.8233320000000002</v>
      </c>
      <c r="AK217" s="26">
        <f>IF(ISNUMBER(VLOOKUP($B217,'kpler max capa'!$A$1:$Q$263,4,0)),VLOOKUP($B217,'kpler max capa'!$A$1:$Q$263,4,0),0)</f>
        <v>3.8233320000000002</v>
      </c>
      <c r="AL217" s="26">
        <f>IF(ISNUMBER(VLOOKUP($B217,'kpler max capa'!$A$1:$Q$263,5,0)),VLOOKUP($B217,'kpler max capa'!$A$1:$Q$263,5,0),0)</f>
        <v>4.3239080000000003</v>
      </c>
      <c r="AM217" s="26">
        <f>IF(ISNUMBER(VLOOKUP($B217,'kpler max capa'!$A$1:$Q$263,6,0)),VLOOKUP($B217,'kpler max capa'!$A$1:$Q$263,6,0),0)</f>
        <v>5.2866359999999997</v>
      </c>
      <c r="AN217" s="26">
        <f>IF(ISNUMBER(VLOOKUP($B217,'kpler max capa'!$A$1:$Q$263,7,0)),VLOOKUP($B217,'kpler max capa'!$A$1:$Q$263,7,0),0)</f>
        <v>5.2866359999999997</v>
      </c>
      <c r="AO217" s="26">
        <f>IF(ISNUMBER(VLOOKUP($B217,'kpler max capa'!$A$1:$Q$263,8,0)),VLOOKUP($B217,'kpler max capa'!$A$1:$Q$263,8,0),0)</f>
        <v>5.2866359999999997</v>
      </c>
      <c r="AP217" s="26">
        <f>IF(ISNUMBER(VLOOKUP($B217,'kpler max capa'!$A$1:$Q$263,8,0)),VLOOKUP($B217,'kpler max capa'!$A$1:$Q$263,9,0),0)</f>
        <v>5.2866359999999997</v>
      </c>
      <c r="AQ217" s="26">
        <f>IF(ISNUMBER(VLOOKUP($B217,'kpler max capa'!$A$1:$Q$263,8,0)),VLOOKUP($B217,'kpler max capa'!$A$1:$Q$263,10,0),0)</f>
        <v>5.2866359999999997</v>
      </c>
      <c r="AR217" s="26">
        <f>IF(ISNUMBER(VLOOKUP($B217,'kpler max capa'!$A$1:$Q$263,8,0)),VLOOKUP($B217,'kpler max capa'!$A$1:$Q$263,11,0),0)</f>
        <v>5.2866359999999997</v>
      </c>
      <c r="AS217" s="26">
        <f>IF(ISNUMBER(VLOOKUP($B217,'kpler max capa'!$A$1:$Q$263,9,0)),VLOOKUP($B217,'kpler max capa'!$A$1:$Q$263,12,0),0)</f>
        <v>5.2866359999999997</v>
      </c>
      <c r="AT217" s="26">
        <f>IF(ISNUMBER(VLOOKUP($B217,'kpler max capa'!$A$1:$Q$263,9,0)),VLOOKUP($B217,'kpler max capa'!$A$1:$Q$263,13,0),0)</f>
        <v>5.2866359999999997</v>
      </c>
      <c r="AU217" s="26">
        <f>IF(ISNUMBER(VLOOKUP($B217,'kpler max capa'!$A$1:$Q$263,9,0)),VLOOKUP($B217,'kpler max capa'!$A$1:$Q$263,14,0),0)</f>
        <v>5.2866359999999997</v>
      </c>
      <c r="AV217" s="26">
        <f>IF(ISNUMBER(VLOOKUP($B217,'kpler max capa'!$A$1:$Q$263,9,0)),VLOOKUP($B217,'kpler max capa'!$A$1:$Q$263,15,0),0)</f>
        <v>5.2866359999999997</v>
      </c>
      <c r="AW217" s="26">
        <f>IF(ISNUMBER(VLOOKUP($B217,'kpler max capa'!$A$1:$Q$263,9,0)),VLOOKUP($B217,'kpler max capa'!$A$1:$Q$263,16,0),0)</f>
        <v>5.2866359999999997</v>
      </c>
      <c r="AX217" s="26">
        <f>IF(ISNUMBER(VLOOKUP($B217,'kpler max capa'!$A$1:$Q$263,10,0)),VLOOKUP($B217,'kpler max capa'!$A$1:$Q$263,17,0),0)</f>
        <v>5.2866359999999997</v>
      </c>
      <c r="AY217" s="24">
        <f>IF(ISNUMBER(VLOOKUP($C217,'pp port max capa'!$A$1:$Q$500,2,0)),VLOOKUP($C217,'pp port max capa'!$A$1:$Q$500,2,0),0)</f>
        <v>0</v>
      </c>
      <c r="AZ217" s="24">
        <f>IF(ISNUMBER(VLOOKUP($C217,'pp port max capa'!$A$1:$Q$500,3,0)),VLOOKUP($C217,'pp port max capa'!$A$1:$Q$500,3,0),0)</f>
        <v>0</v>
      </c>
      <c r="BA217" s="24">
        <f>IF(ISNUMBER(VLOOKUP($C217,'pp port max capa'!$A$1:$Q$500,4,0)),VLOOKUP($C217,'pp port max capa'!$A$1:$Q$500,4,0),0)</f>
        <v>0</v>
      </c>
      <c r="BB217" s="24">
        <f>IF(ISNUMBER(VLOOKUP($C217,'pp port max capa'!$A$1:$Q$500,5,0)),VLOOKUP($C217,'pp port max capa'!$A$1:$Q$500,5,0),0)</f>
        <v>0</v>
      </c>
      <c r="BC217" s="24">
        <f>IF(ISNUMBER(VLOOKUP($C217,'pp port max capa'!$A$1:$Q$500,6,0)),VLOOKUP($C217,'pp port max capa'!$A$1:$Q$500,6,0),0)</f>
        <v>0</v>
      </c>
      <c r="BD217" s="24">
        <f>IF(ISNUMBER(VLOOKUP($C217,'pp port max capa'!$A$1:$Q$500,7,0)),VLOOKUP($C217,'pp port max capa'!$A$1:$Q$500,7,0),0)</f>
        <v>0</v>
      </c>
      <c r="BE217" s="24">
        <f>IF(ISNUMBER(VLOOKUP($C217,'pp port max capa'!$A$1:$Q$500,8,0)),VLOOKUP($C217,'pp port max capa'!$A$1:$Q$500,8,0),0)</f>
        <v>0</v>
      </c>
      <c r="BF217" s="24">
        <f>IF(ISNUMBER(VLOOKUP($C217,'pp port max capa'!$A$1:$Q$500,9,0)),VLOOKUP($C217,'pp port max capa'!$A$1:$Q$500,9,0),0)</f>
        <v>0</v>
      </c>
      <c r="BG217" s="24">
        <f>IF(ISNUMBER(VLOOKUP($C217,'pp port max capa'!$A$1:$Q$500,10,0)),VLOOKUP($C217,'pp port max capa'!$A$1:$Q$500,10,0),0)</f>
        <v>0</v>
      </c>
      <c r="BH217" s="24">
        <f>IF(ISNUMBER(VLOOKUP($C217,'pp port max capa'!$A$1:$Q$500,11,0)),VLOOKUP($C217,'pp port max capa'!$A$1:$Q$500,11,0),0)</f>
        <v>0</v>
      </c>
      <c r="BI217" s="24">
        <f>IF(ISNUMBER(VLOOKUP($C217,'pp port max capa'!$A$1:$Q$500,12,0)),VLOOKUP($C217,'pp port max capa'!$A$1:$Q$500,12,0),0)</f>
        <v>0</v>
      </c>
      <c r="BJ217" s="24">
        <f>IF(ISNUMBER(VLOOKUP($C217,'pp port max capa'!$A$1:$Q$500,13,0)),VLOOKUP($C217,'pp port max capa'!$A$1:$Q$500,13,0),0)</f>
        <v>0</v>
      </c>
      <c r="BK217" s="24">
        <f>IF(ISNUMBER(VLOOKUP($C217,'pp port max capa'!$A$1:$Q$500,14,0)),VLOOKUP($C217,'pp port max capa'!$A$1:$Q$500,14,0),0)</f>
        <v>0</v>
      </c>
      <c r="BL217" s="24">
        <f>IF(ISNUMBER(VLOOKUP($C217,'pp port max capa'!$A$1:$Q$500,15,0)),VLOOKUP($C217,'pp port max capa'!$A$1:$Q$500,15,0),0)</f>
        <v>0</v>
      </c>
      <c r="BM217" s="24">
        <f>IF(ISNUMBER(VLOOKUP($C217,'pp port max capa'!$A$1:$Q$500,16,0)),VLOOKUP($C217,'pp port max capa'!$A$1:$Q$500,16,0),0)</f>
        <v>0</v>
      </c>
      <c r="BN217" s="24">
        <f>IF(ISNUMBER(VLOOKUP($C217,'pp port max capa'!$A$1:$Q$500,17,0)),VLOOKUP($C217,'pp port max capa'!$A$1:$Q$500,17,0),0)</f>
        <v>0</v>
      </c>
      <c r="BO217" s="22">
        <f>IF(ISNUMBER(VLOOKUP($C217,'stpl port max capa'!$A$1:$Q$500,2,0)),VLOOKUP($C217,'stpl port max capa'!$A$1:$Q$500,2,0),0)</f>
        <v>0</v>
      </c>
      <c r="BP217" s="22">
        <f>IF(ISNUMBER(VLOOKUP($C217,'stpl port max capa'!$A$1:$Q$500,3,0)),VLOOKUP($C217,'stpl port max capa'!$A$1:$Q$500,3,0),0)</f>
        <v>0</v>
      </c>
      <c r="BQ217" s="22">
        <f>IF(ISNUMBER(VLOOKUP($C217,'stpl port max capa'!$A$1:$Q$500,4,0)),VLOOKUP($C217,'stpl port max capa'!$A$1:$Q$500,4,0),0)</f>
        <v>0</v>
      </c>
      <c r="BR217" s="22">
        <f>IF(ISNUMBER(VLOOKUP($C217,'stpl port max capa'!$A$1:$Q$500,5,0)),VLOOKUP($C217,'stpl port max capa'!$A$1:$Q$500,5,0),0)</f>
        <v>0</v>
      </c>
      <c r="BS217" s="22">
        <f>IF(ISNUMBER(VLOOKUP($C217,'stpl port max capa'!$A$1:$Q$500,6,0)),VLOOKUP($C217,'stpl port max capa'!$A$1:$Q$500,6,0),0)</f>
        <v>0</v>
      </c>
      <c r="BT217" s="22">
        <f>IF(ISNUMBER(VLOOKUP($C217,'stpl port max capa'!$A$1:$Q$500,7,0)),VLOOKUP($C217,'stpl port max capa'!$A$1:$Q$500,7,0),0)</f>
        <v>0</v>
      </c>
      <c r="BU217" s="22">
        <f>IF(ISNUMBER(VLOOKUP($C217,'stpl port max capa'!$A$1:$Q$500,8,0)),VLOOKUP($C217,'stpl port max capa'!$A$1:$Q$500,8,0),0)</f>
        <v>0</v>
      </c>
      <c r="BV217" s="22">
        <f>IF(ISNUMBER(VLOOKUP($C217,'stpl port max capa'!$A$1:$Q$500,9,0)),VLOOKUP($C217,'stpl port max capa'!$A$1:$Q$500,9,0),0)</f>
        <v>0</v>
      </c>
      <c r="BW217" s="22">
        <f>IF(ISNUMBER(VLOOKUP($C217,'stpl port max capa'!$A$1:$Q$500,10,0)),VLOOKUP($C217,'stpl port max capa'!$A$1:$Q$500,10,0),0)</f>
        <v>0</v>
      </c>
      <c r="BX217" s="22">
        <f>IF(ISNUMBER(VLOOKUP($C217,'stpl port max capa'!$A$1:$Q$500,11,0)),VLOOKUP($C217,'stpl port max capa'!$A$1:$Q$500,11,0),0)</f>
        <v>0</v>
      </c>
      <c r="BY217" s="22">
        <f>IF(ISNUMBER(VLOOKUP($C217,'stpl port max capa'!$A$1:$Q$500,12,0)),VLOOKUP($C217,'stpl port max capa'!$A$1:$Q$500,12,0),0)</f>
        <v>0</v>
      </c>
      <c r="BZ217" s="22">
        <f>IF(ISNUMBER(VLOOKUP($C217,'stpl port max capa'!$A$1:$Q$500,13,0)),VLOOKUP($C217,'stpl port max capa'!$A$1:$Q$500,13,0),0)</f>
        <v>0</v>
      </c>
      <c r="CA217" s="22">
        <f>IF(ISNUMBER(VLOOKUP($C217,'stpl port max capa'!$A$1:$Q$500,14,0)),VLOOKUP($C217,'stpl port max capa'!$A$1:$Q$500,14,0),0)</f>
        <v>0</v>
      </c>
      <c r="CB217" s="22">
        <f>IF(ISNUMBER(VLOOKUP($C217,'stpl port max capa'!$A$1:$Q$500,15,0)),VLOOKUP($C217,'stpl port max capa'!$A$1:$Q$500,15,0),0)</f>
        <v>0</v>
      </c>
      <c r="CC217" s="22">
        <f>IF(ISNUMBER(VLOOKUP($C217,'stpl port max capa'!$A$1:$Q$500,16,0)),VLOOKUP($C217,'stpl port max capa'!$A$1:$Q$500,16,0),0)</f>
        <v>0</v>
      </c>
      <c r="CD217" s="22">
        <f>IF(ISNUMBER(VLOOKUP($C217,'stpl port max capa'!$A$1:$Q$500,17,0)),VLOOKUP($C217,'stpl port max capa'!$A$1:$Q$500,17,0),0)</f>
        <v>0</v>
      </c>
    </row>
    <row r="218" spans="1:82" customFormat="1">
      <c r="A218">
        <v>220</v>
      </c>
      <c r="B218" t="s">
        <v>650</v>
      </c>
      <c r="C218" t="s">
        <v>651</v>
      </c>
      <c r="D218" s="15" t="s">
        <v>1284</v>
      </c>
      <c r="E218" s="15">
        <f t="shared" si="56"/>
        <v>1</v>
      </c>
      <c r="F218" s="16" t="s">
        <v>2977</v>
      </c>
      <c r="G218" t="s">
        <v>973</v>
      </c>
      <c r="H218" t="s">
        <v>975</v>
      </c>
      <c r="I218" t="s">
        <v>2943</v>
      </c>
      <c r="J218" t="s">
        <v>652</v>
      </c>
      <c r="K218" s="1">
        <v>32.186755058523602</v>
      </c>
      <c r="L218" s="1">
        <v>118.88646889548799</v>
      </c>
      <c r="M218" s="1" t="str">
        <f>VLOOKUP($F218,'[1]capi for highway network'!$D$1:$L$36,3,0)</f>
        <v>capi Jiangsu</v>
      </c>
      <c r="N218" s="1">
        <f>VLOOKUP($F218,'[1]capi for highway network'!$D$1:$L$36,7,0)</f>
        <v>32.060254999999998</v>
      </c>
      <c r="O218" s="1">
        <f>VLOOKUP($F218,'[1]capi for highway network'!$D$1:$L$36,8,0)</f>
        <v>118.79687699999999</v>
      </c>
      <c r="P218" s="13">
        <f t="shared" si="57"/>
        <v>6.0944159999999998</v>
      </c>
      <c r="Q218" s="13">
        <f t="shared" si="58"/>
        <v>6.0944159999999998</v>
      </c>
      <c r="R218" s="13">
        <f t="shared" si="59"/>
        <v>6.0944159999999998</v>
      </c>
      <c r="S218" s="13">
        <f t="shared" si="60"/>
        <v>12.834835999999999</v>
      </c>
      <c r="T218" s="13">
        <f t="shared" si="61"/>
        <v>15.450176000000001</v>
      </c>
      <c r="U218" s="13">
        <f t="shared" si="62"/>
        <v>15.450176000000001</v>
      </c>
      <c r="V218" s="13">
        <f t="shared" si="63"/>
        <v>15.450176000000001</v>
      </c>
      <c r="W218" s="13">
        <f t="shared" si="64"/>
        <v>15.450176000000001</v>
      </c>
      <c r="X218" s="13">
        <f t="shared" si="65"/>
        <v>15.450176000000001</v>
      </c>
      <c r="Y218" s="13">
        <f t="shared" si="66"/>
        <v>15.450176000000001</v>
      </c>
      <c r="Z218" s="13">
        <f t="shared" si="67"/>
        <v>15.450176000000001</v>
      </c>
      <c r="AA218" s="13">
        <f t="shared" si="68"/>
        <v>15.450176000000001</v>
      </c>
      <c r="AB218" s="13">
        <f t="shared" si="69"/>
        <v>15.450176000000001</v>
      </c>
      <c r="AC218" s="13">
        <f t="shared" si="70"/>
        <v>15.450176000000001</v>
      </c>
      <c r="AD218" s="13">
        <f t="shared" si="71"/>
        <v>15.450176000000001</v>
      </c>
      <c r="AE218" s="13">
        <f t="shared" si="72"/>
        <v>15.450176000000001</v>
      </c>
      <c r="AF218">
        <f t="shared" si="55"/>
        <v>1</v>
      </c>
      <c r="AI218" s="26">
        <f>IF(ISNUMBER(VLOOKUP($B218,'kpler max capa'!$A$1:$Q$263,2,0)),VLOOKUP($B218,'kpler max capa'!$A$1:$Q$263,2,0),0)</f>
        <v>6.0944159999999998</v>
      </c>
      <c r="AJ218" s="26">
        <f>IF(ISNUMBER(VLOOKUP($B218,'kpler max capa'!$A$1:$Q$263,3,0)),VLOOKUP($B218,'kpler max capa'!$A$1:$Q$263,3,0),0)</f>
        <v>6.0944159999999998</v>
      </c>
      <c r="AK218" s="26">
        <f>IF(ISNUMBER(VLOOKUP($B218,'kpler max capa'!$A$1:$Q$263,4,0)),VLOOKUP($B218,'kpler max capa'!$A$1:$Q$263,4,0),0)</f>
        <v>6.0944159999999998</v>
      </c>
      <c r="AL218" s="26">
        <f>IF(ISNUMBER(VLOOKUP($B218,'kpler max capa'!$A$1:$Q$263,5,0)),VLOOKUP($B218,'kpler max capa'!$A$1:$Q$263,5,0),0)</f>
        <v>12.834835999999999</v>
      </c>
      <c r="AM218" s="26">
        <f>IF(ISNUMBER(VLOOKUP($B218,'kpler max capa'!$A$1:$Q$263,6,0)),VLOOKUP($B218,'kpler max capa'!$A$1:$Q$263,6,0),0)</f>
        <v>15.450176000000001</v>
      </c>
      <c r="AN218" s="26">
        <f>IF(ISNUMBER(VLOOKUP($B218,'kpler max capa'!$A$1:$Q$263,7,0)),VLOOKUP($B218,'kpler max capa'!$A$1:$Q$263,7,0),0)</f>
        <v>15.450176000000001</v>
      </c>
      <c r="AO218" s="26">
        <f>IF(ISNUMBER(VLOOKUP($B218,'kpler max capa'!$A$1:$Q$263,8,0)),VLOOKUP($B218,'kpler max capa'!$A$1:$Q$263,8,0),0)</f>
        <v>15.450176000000001</v>
      </c>
      <c r="AP218" s="26">
        <f>IF(ISNUMBER(VLOOKUP($B218,'kpler max capa'!$A$1:$Q$263,8,0)),VLOOKUP($B218,'kpler max capa'!$A$1:$Q$263,9,0),0)</f>
        <v>15.450176000000001</v>
      </c>
      <c r="AQ218" s="26">
        <f>IF(ISNUMBER(VLOOKUP($B218,'kpler max capa'!$A$1:$Q$263,8,0)),VLOOKUP($B218,'kpler max capa'!$A$1:$Q$263,10,0),0)</f>
        <v>15.450176000000001</v>
      </c>
      <c r="AR218" s="26">
        <f>IF(ISNUMBER(VLOOKUP($B218,'kpler max capa'!$A$1:$Q$263,8,0)),VLOOKUP($B218,'kpler max capa'!$A$1:$Q$263,11,0),0)</f>
        <v>15.450176000000001</v>
      </c>
      <c r="AS218" s="26">
        <f>IF(ISNUMBER(VLOOKUP($B218,'kpler max capa'!$A$1:$Q$263,9,0)),VLOOKUP($B218,'kpler max capa'!$A$1:$Q$263,12,0),0)</f>
        <v>15.450176000000001</v>
      </c>
      <c r="AT218" s="26">
        <f>IF(ISNUMBER(VLOOKUP($B218,'kpler max capa'!$A$1:$Q$263,9,0)),VLOOKUP($B218,'kpler max capa'!$A$1:$Q$263,13,0),0)</f>
        <v>15.450176000000001</v>
      </c>
      <c r="AU218" s="26">
        <f>IF(ISNUMBER(VLOOKUP($B218,'kpler max capa'!$A$1:$Q$263,9,0)),VLOOKUP($B218,'kpler max capa'!$A$1:$Q$263,14,0),0)</f>
        <v>15.450176000000001</v>
      </c>
      <c r="AV218" s="26">
        <f>IF(ISNUMBER(VLOOKUP($B218,'kpler max capa'!$A$1:$Q$263,9,0)),VLOOKUP($B218,'kpler max capa'!$A$1:$Q$263,15,0),0)</f>
        <v>15.450176000000001</v>
      </c>
      <c r="AW218" s="26">
        <f>IF(ISNUMBER(VLOOKUP($B218,'kpler max capa'!$A$1:$Q$263,9,0)),VLOOKUP($B218,'kpler max capa'!$A$1:$Q$263,16,0),0)</f>
        <v>15.450176000000001</v>
      </c>
      <c r="AX218" s="26">
        <f>IF(ISNUMBER(VLOOKUP($B218,'kpler max capa'!$A$1:$Q$263,10,0)),VLOOKUP($B218,'kpler max capa'!$A$1:$Q$263,17,0),0)</f>
        <v>15.450176000000001</v>
      </c>
      <c r="AY218" s="24">
        <f>IF(ISNUMBER(VLOOKUP($C218,'pp port max capa'!$A$1:$Q$500,2,0)),VLOOKUP($C218,'pp port max capa'!$A$1:$Q$500,2,0),0)</f>
        <v>0</v>
      </c>
      <c r="AZ218" s="24">
        <f>IF(ISNUMBER(VLOOKUP($C218,'pp port max capa'!$A$1:$Q$500,3,0)),VLOOKUP($C218,'pp port max capa'!$A$1:$Q$500,3,0),0)</f>
        <v>0</v>
      </c>
      <c r="BA218" s="24">
        <f>IF(ISNUMBER(VLOOKUP($C218,'pp port max capa'!$A$1:$Q$500,4,0)),VLOOKUP($C218,'pp port max capa'!$A$1:$Q$500,4,0),0)</f>
        <v>0.49002739827956976</v>
      </c>
      <c r="BB218" s="24">
        <f>IF(ISNUMBER(VLOOKUP($C218,'pp port max capa'!$A$1:$Q$500,5,0)),VLOOKUP($C218,'pp port max capa'!$A$1:$Q$500,5,0),0)</f>
        <v>0.49002739827956976</v>
      </c>
      <c r="BC218" s="24">
        <f>IF(ISNUMBER(VLOOKUP($C218,'pp port max capa'!$A$1:$Q$500,6,0)),VLOOKUP($C218,'pp port max capa'!$A$1:$Q$500,6,0),0)</f>
        <v>0.49002739827956976</v>
      </c>
      <c r="BD218" s="24">
        <f>IF(ISNUMBER(VLOOKUP($C218,'pp port max capa'!$A$1:$Q$500,7,0)),VLOOKUP($C218,'pp port max capa'!$A$1:$Q$500,7,0),0)</f>
        <v>0.49002739827956976</v>
      </c>
      <c r="BE218" s="24">
        <f>IF(ISNUMBER(VLOOKUP($C218,'pp port max capa'!$A$1:$Q$500,8,0)),VLOOKUP($C218,'pp port max capa'!$A$1:$Q$500,8,0),0)</f>
        <v>0.49002739827956976</v>
      </c>
      <c r="BF218" s="24">
        <f>IF(ISNUMBER(VLOOKUP($C218,'pp port max capa'!$A$1:$Q$500,9,0)),VLOOKUP($C218,'pp port max capa'!$A$1:$Q$500,9,0),0)</f>
        <v>0.49002739827956976</v>
      </c>
      <c r="BG218" s="24">
        <f>IF(ISNUMBER(VLOOKUP($C218,'pp port max capa'!$A$1:$Q$500,10,0)),VLOOKUP($C218,'pp port max capa'!$A$1:$Q$500,10,0),0)</f>
        <v>0.49002739827956976</v>
      </c>
      <c r="BH218" s="24">
        <f>IF(ISNUMBER(VLOOKUP($C218,'pp port max capa'!$A$1:$Q$500,11,0)),VLOOKUP($C218,'pp port max capa'!$A$1:$Q$500,11,0),0)</f>
        <v>0.49002739827956976</v>
      </c>
      <c r="BI218" s="24">
        <f>IF(ISNUMBER(VLOOKUP($C218,'pp port max capa'!$A$1:$Q$500,12,0)),VLOOKUP($C218,'pp port max capa'!$A$1:$Q$500,12,0),0)</f>
        <v>0.49002739827956976</v>
      </c>
      <c r="BJ218" s="24">
        <f>IF(ISNUMBER(VLOOKUP($C218,'pp port max capa'!$A$1:$Q$500,13,0)),VLOOKUP($C218,'pp port max capa'!$A$1:$Q$500,13,0),0)</f>
        <v>0.49002739827956976</v>
      </c>
      <c r="BK218" s="24">
        <f>IF(ISNUMBER(VLOOKUP($C218,'pp port max capa'!$A$1:$Q$500,14,0)),VLOOKUP($C218,'pp port max capa'!$A$1:$Q$500,14,0),0)</f>
        <v>0.49002739827956976</v>
      </c>
      <c r="BL218" s="24">
        <f>IF(ISNUMBER(VLOOKUP($C218,'pp port max capa'!$A$1:$Q$500,15,0)),VLOOKUP($C218,'pp port max capa'!$A$1:$Q$500,15,0),0)</f>
        <v>0.49002739827956976</v>
      </c>
      <c r="BM218" s="24">
        <f>IF(ISNUMBER(VLOOKUP($C218,'pp port max capa'!$A$1:$Q$500,16,0)),VLOOKUP($C218,'pp port max capa'!$A$1:$Q$500,16,0),0)</f>
        <v>0.49002739827956976</v>
      </c>
      <c r="BN218" s="24">
        <f>IF(ISNUMBER(VLOOKUP($C218,'pp port max capa'!$A$1:$Q$500,17,0)),VLOOKUP($C218,'pp port max capa'!$A$1:$Q$500,17,0),0)</f>
        <v>0.49002739827956976</v>
      </c>
      <c r="BO218" s="22">
        <f>IF(ISNUMBER(VLOOKUP($C218,'stpl port max capa'!$A$1:$Q$500,2,0)),VLOOKUP($C218,'stpl port max capa'!$A$1:$Q$500,2,0),0)</f>
        <v>0</v>
      </c>
      <c r="BP218" s="22">
        <f>IF(ISNUMBER(VLOOKUP($C218,'stpl port max capa'!$A$1:$Q$500,3,0)),VLOOKUP($C218,'stpl port max capa'!$A$1:$Q$500,3,0),0)</f>
        <v>0</v>
      </c>
      <c r="BQ218" s="22">
        <f>IF(ISNUMBER(VLOOKUP($C218,'stpl port max capa'!$A$1:$Q$500,4,0)),VLOOKUP($C218,'stpl port max capa'!$A$1:$Q$500,4,0),0)</f>
        <v>0</v>
      </c>
      <c r="BR218" s="22">
        <f>IF(ISNUMBER(VLOOKUP($C218,'stpl port max capa'!$A$1:$Q$500,5,0)),VLOOKUP($C218,'stpl port max capa'!$A$1:$Q$500,5,0),0)</f>
        <v>0</v>
      </c>
      <c r="BS218" s="22">
        <f>IF(ISNUMBER(VLOOKUP($C218,'stpl port max capa'!$A$1:$Q$500,6,0)),VLOOKUP($C218,'stpl port max capa'!$A$1:$Q$500,6,0),0)</f>
        <v>0</v>
      </c>
      <c r="BT218" s="22">
        <f>IF(ISNUMBER(VLOOKUP($C218,'stpl port max capa'!$A$1:$Q$500,7,0)),VLOOKUP($C218,'stpl port max capa'!$A$1:$Q$500,7,0),0)</f>
        <v>0</v>
      </c>
      <c r="BU218" s="22">
        <f>IF(ISNUMBER(VLOOKUP($C218,'stpl port max capa'!$A$1:$Q$500,8,0)),VLOOKUP($C218,'stpl port max capa'!$A$1:$Q$500,8,0),0)</f>
        <v>0</v>
      </c>
      <c r="BV218" s="22">
        <f>IF(ISNUMBER(VLOOKUP($C218,'stpl port max capa'!$A$1:$Q$500,9,0)),VLOOKUP($C218,'stpl port max capa'!$A$1:$Q$500,9,0),0)</f>
        <v>0</v>
      </c>
      <c r="BW218" s="22">
        <f>IF(ISNUMBER(VLOOKUP($C218,'stpl port max capa'!$A$1:$Q$500,10,0)),VLOOKUP($C218,'stpl port max capa'!$A$1:$Q$500,10,0),0)</f>
        <v>0</v>
      </c>
      <c r="BX218" s="22">
        <f>IF(ISNUMBER(VLOOKUP($C218,'stpl port max capa'!$A$1:$Q$500,11,0)),VLOOKUP($C218,'stpl port max capa'!$A$1:$Q$500,11,0),0)</f>
        <v>0</v>
      </c>
      <c r="BY218" s="22">
        <f>IF(ISNUMBER(VLOOKUP($C218,'stpl port max capa'!$A$1:$Q$500,12,0)),VLOOKUP($C218,'stpl port max capa'!$A$1:$Q$500,12,0),0)</f>
        <v>0</v>
      </c>
      <c r="BZ218" s="22">
        <f>IF(ISNUMBER(VLOOKUP($C218,'stpl port max capa'!$A$1:$Q$500,13,0)),VLOOKUP($C218,'stpl port max capa'!$A$1:$Q$500,13,0),0)</f>
        <v>0</v>
      </c>
      <c r="CA218" s="22">
        <f>IF(ISNUMBER(VLOOKUP($C218,'stpl port max capa'!$A$1:$Q$500,14,0)),VLOOKUP($C218,'stpl port max capa'!$A$1:$Q$500,14,0),0)</f>
        <v>0</v>
      </c>
      <c r="CB218" s="22">
        <f>IF(ISNUMBER(VLOOKUP($C218,'stpl port max capa'!$A$1:$Q$500,15,0)),VLOOKUP($C218,'stpl port max capa'!$A$1:$Q$500,15,0),0)</f>
        <v>0</v>
      </c>
      <c r="CC218" s="22">
        <f>IF(ISNUMBER(VLOOKUP($C218,'stpl port max capa'!$A$1:$Q$500,16,0)),VLOOKUP($C218,'stpl port max capa'!$A$1:$Q$500,16,0),0)</f>
        <v>0</v>
      </c>
      <c r="CD218" s="22">
        <f>IF(ISNUMBER(VLOOKUP($C218,'stpl port max capa'!$A$1:$Q$500,17,0)),VLOOKUP($C218,'stpl port max capa'!$A$1:$Q$500,17,0),0)</f>
        <v>0</v>
      </c>
    </row>
    <row r="219" spans="1:82" customFormat="1">
      <c r="A219">
        <v>221</v>
      </c>
      <c r="B219" t="s">
        <v>653</v>
      </c>
      <c r="C219" t="s">
        <v>654</v>
      </c>
      <c r="D219" s="15"/>
      <c r="E219" s="15">
        <f t="shared" si="56"/>
        <v>0</v>
      </c>
      <c r="F219" s="16" t="s">
        <v>2988</v>
      </c>
      <c r="G219" t="s">
        <v>972</v>
      </c>
      <c r="H219" t="s">
        <v>975</v>
      </c>
      <c r="I219" t="e">
        <v>#N/A</v>
      </c>
      <c r="J219" t="s">
        <v>655</v>
      </c>
      <c r="K219" s="1">
        <v>31.7648820104639</v>
      </c>
      <c r="L219" s="1">
        <v>120.9404268502</v>
      </c>
      <c r="M219" s="1" t="str">
        <f>VLOOKUP($F219,'[1]capi for highway network'!$D$1:$L$36,3,0)</f>
        <v>capi Jiangsu</v>
      </c>
      <c r="N219" s="1">
        <f>VLOOKUP($F219,'[1]capi for highway network'!$D$1:$L$36,7,0)</f>
        <v>32.060254999999998</v>
      </c>
      <c r="O219" s="1">
        <f>VLOOKUP($F219,'[1]capi for highway network'!$D$1:$L$36,8,0)</f>
        <v>118.79687699999999</v>
      </c>
      <c r="P219" s="13">
        <f t="shared" si="57"/>
        <v>2.4468E-2</v>
      </c>
      <c r="Q219" s="13">
        <f t="shared" si="58"/>
        <v>2.4468E-2</v>
      </c>
      <c r="R219" s="13">
        <f t="shared" si="59"/>
        <v>2.4468E-2</v>
      </c>
      <c r="S219" s="13">
        <f t="shared" si="60"/>
        <v>3.2531999999999998E-2</v>
      </c>
      <c r="T219" s="13">
        <f t="shared" si="61"/>
        <v>5.6460000000000003E-2</v>
      </c>
      <c r="U219" s="13">
        <f t="shared" si="62"/>
        <v>0.55904799999999999</v>
      </c>
      <c r="V219" s="13">
        <f t="shared" si="63"/>
        <v>0.55904799999999999</v>
      </c>
      <c r="W219" s="13">
        <f t="shared" si="64"/>
        <v>0.55904799999999999</v>
      </c>
      <c r="X219" s="13">
        <f t="shared" si="65"/>
        <v>0.55904799999999999</v>
      </c>
      <c r="Y219" s="13">
        <f t="shared" si="66"/>
        <v>0.55904799999999999</v>
      </c>
      <c r="Z219" s="13">
        <f t="shared" si="67"/>
        <v>0.55904799999999999</v>
      </c>
      <c r="AA219" s="13">
        <f t="shared" si="68"/>
        <v>0.55904799999999999</v>
      </c>
      <c r="AB219" s="13">
        <f t="shared" si="69"/>
        <v>0.55904799999999999</v>
      </c>
      <c r="AC219" s="13">
        <f t="shared" si="70"/>
        <v>0.55904799999999999</v>
      </c>
      <c r="AD219" s="13">
        <f t="shared" si="71"/>
        <v>0.55904799999999999</v>
      </c>
      <c r="AE219" s="13">
        <f t="shared" si="72"/>
        <v>0.55904799999999999</v>
      </c>
      <c r="AF219">
        <f t="shared" si="55"/>
        <v>1</v>
      </c>
      <c r="AI219" s="26">
        <f>IF(ISNUMBER(VLOOKUP($B219,'kpler max capa'!$A$1:$Q$263,2,0)),VLOOKUP($B219,'kpler max capa'!$A$1:$Q$263,2,0),0)</f>
        <v>2.4468E-2</v>
      </c>
      <c r="AJ219" s="26">
        <f>IF(ISNUMBER(VLOOKUP($B219,'kpler max capa'!$A$1:$Q$263,3,0)),VLOOKUP($B219,'kpler max capa'!$A$1:$Q$263,3,0),0)</f>
        <v>2.4468E-2</v>
      </c>
      <c r="AK219" s="26">
        <f>IF(ISNUMBER(VLOOKUP($B219,'kpler max capa'!$A$1:$Q$263,4,0)),VLOOKUP($B219,'kpler max capa'!$A$1:$Q$263,4,0),0)</f>
        <v>2.4468E-2</v>
      </c>
      <c r="AL219" s="26">
        <f>IF(ISNUMBER(VLOOKUP($B219,'kpler max capa'!$A$1:$Q$263,5,0)),VLOOKUP($B219,'kpler max capa'!$A$1:$Q$263,5,0),0)</f>
        <v>3.2531999999999998E-2</v>
      </c>
      <c r="AM219" s="26">
        <f>IF(ISNUMBER(VLOOKUP($B219,'kpler max capa'!$A$1:$Q$263,6,0)),VLOOKUP($B219,'kpler max capa'!$A$1:$Q$263,6,0),0)</f>
        <v>5.6460000000000003E-2</v>
      </c>
      <c r="AN219" s="26">
        <f>IF(ISNUMBER(VLOOKUP($B219,'kpler max capa'!$A$1:$Q$263,7,0)),VLOOKUP($B219,'kpler max capa'!$A$1:$Q$263,7,0),0)</f>
        <v>0.55904799999999999</v>
      </c>
      <c r="AO219" s="26">
        <f>IF(ISNUMBER(VLOOKUP($B219,'kpler max capa'!$A$1:$Q$263,8,0)),VLOOKUP($B219,'kpler max capa'!$A$1:$Q$263,8,0),0)</f>
        <v>0.55904799999999999</v>
      </c>
      <c r="AP219" s="26">
        <f>IF(ISNUMBER(VLOOKUP($B219,'kpler max capa'!$A$1:$Q$263,8,0)),VLOOKUP($B219,'kpler max capa'!$A$1:$Q$263,9,0),0)</f>
        <v>0.55904799999999999</v>
      </c>
      <c r="AQ219" s="26">
        <f>IF(ISNUMBER(VLOOKUP($B219,'kpler max capa'!$A$1:$Q$263,8,0)),VLOOKUP($B219,'kpler max capa'!$A$1:$Q$263,10,0),0)</f>
        <v>0.55904799999999999</v>
      </c>
      <c r="AR219" s="26">
        <f>IF(ISNUMBER(VLOOKUP($B219,'kpler max capa'!$A$1:$Q$263,8,0)),VLOOKUP($B219,'kpler max capa'!$A$1:$Q$263,11,0),0)</f>
        <v>0.55904799999999999</v>
      </c>
      <c r="AS219" s="26">
        <f>IF(ISNUMBER(VLOOKUP($B219,'kpler max capa'!$A$1:$Q$263,9,0)),VLOOKUP($B219,'kpler max capa'!$A$1:$Q$263,12,0),0)</f>
        <v>0.55904799999999999</v>
      </c>
      <c r="AT219" s="26">
        <f>IF(ISNUMBER(VLOOKUP($B219,'kpler max capa'!$A$1:$Q$263,9,0)),VLOOKUP($B219,'kpler max capa'!$A$1:$Q$263,13,0),0)</f>
        <v>0.55904799999999999</v>
      </c>
      <c r="AU219" s="26">
        <f>IF(ISNUMBER(VLOOKUP($B219,'kpler max capa'!$A$1:$Q$263,9,0)),VLOOKUP($B219,'kpler max capa'!$A$1:$Q$263,14,0),0)</f>
        <v>0.55904799999999999</v>
      </c>
      <c r="AV219" s="26">
        <f>IF(ISNUMBER(VLOOKUP($B219,'kpler max capa'!$A$1:$Q$263,9,0)),VLOOKUP($B219,'kpler max capa'!$A$1:$Q$263,15,0),0)</f>
        <v>0.55904799999999999</v>
      </c>
      <c r="AW219" s="26">
        <f>IF(ISNUMBER(VLOOKUP($B219,'kpler max capa'!$A$1:$Q$263,9,0)),VLOOKUP($B219,'kpler max capa'!$A$1:$Q$263,16,0),0)</f>
        <v>0.55904799999999999</v>
      </c>
      <c r="AX219" s="26">
        <f>IF(ISNUMBER(VLOOKUP($B219,'kpler max capa'!$A$1:$Q$263,10,0)),VLOOKUP($B219,'kpler max capa'!$A$1:$Q$263,17,0),0)</f>
        <v>0.55904799999999999</v>
      </c>
      <c r="AY219" s="24">
        <f>IF(ISNUMBER(VLOOKUP($C219,'pp port max capa'!$A$1:$Q$500,2,0)),VLOOKUP($C219,'pp port max capa'!$A$1:$Q$500,2,0),0)</f>
        <v>0</v>
      </c>
      <c r="AZ219" s="24">
        <f>IF(ISNUMBER(VLOOKUP($C219,'pp port max capa'!$A$1:$Q$500,3,0)),VLOOKUP($C219,'pp port max capa'!$A$1:$Q$500,3,0),0)</f>
        <v>0</v>
      </c>
      <c r="BA219" s="24">
        <f>IF(ISNUMBER(VLOOKUP($C219,'pp port max capa'!$A$1:$Q$500,4,0)),VLOOKUP($C219,'pp port max capa'!$A$1:$Q$500,4,0),0)</f>
        <v>0</v>
      </c>
      <c r="BB219" s="24">
        <f>IF(ISNUMBER(VLOOKUP($C219,'pp port max capa'!$A$1:$Q$500,5,0)),VLOOKUP($C219,'pp port max capa'!$A$1:$Q$500,5,0),0)</f>
        <v>0</v>
      </c>
      <c r="BC219" s="24">
        <f>IF(ISNUMBER(VLOOKUP($C219,'pp port max capa'!$A$1:$Q$500,6,0)),VLOOKUP($C219,'pp port max capa'!$A$1:$Q$500,6,0),0)</f>
        <v>0</v>
      </c>
      <c r="BD219" s="24">
        <f>IF(ISNUMBER(VLOOKUP($C219,'pp port max capa'!$A$1:$Q$500,7,0)),VLOOKUP($C219,'pp port max capa'!$A$1:$Q$500,7,0),0)</f>
        <v>0</v>
      </c>
      <c r="BE219" s="24">
        <f>IF(ISNUMBER(VLOOKUP($C219,'pp port max capa'!$A$1:$Q$500,8,0)),VLOOKUP($C219,'pp port max capa'!$A$1:$Q$500,8,0),0)</f>
        <v>0</v>
      </c>
      <c r="BF219" s="24">
        <f>IF(ISNUMBER(VLOOKUP($C219,'pp port max capa'!$A$1:$Q$500,9,0)),VLOOKUP($C219,'pp port max capa'!$A$1:$Q$500,9,0),0)</f>
        <v>0</v>
      </c>
      <c r="BG219" s="24">
        <f>IF(ISNUMBER(VLOOKUP($C219,'pp port max capa'!$A$1:$Q$500,10,0)),VLOOKUP($C219,'pp port max capa'!$A$1:$Q$500,10,0),0)</f>
        <v>0</v>
      </c>
      <c r="BH219" s="24">
        <f>IF(ISNUMBER(VLOOKUP($C219,'pp port max capa'!$A$1:$Q$500,11,0)),VLOOKUP($C219,'pp port max capa'!$A$1:$Q$500,11,0),0)</f>
        <v>0</v>
      </c>
      <c r="BI219" s="24">
        <f>IF(ISNUMBER(VLOOKUP($C219,'pp port max capa'!$A$1:$Q$500,12,0)),VLOOKUP($C219,'pp port max capa'!$A$1:$Q$500,12,0),0)</f>
        <v>0</v>
      </c>
      <c r="BJ219" s="24">
        <f>IF(ISNUMBER(VLOOKUP($C219,'pp port max capa'!$A$1:$Q$500,13,0)),VLOOKUP($C219,'pp port max capa'!$A$1:$Q$500,13,0),0)</f>
        <v>0</v>
      </c>
      <c r="BK219" s="24">
        <f>IF(ISNUMBER(VLOOKUP($C219,'pp port max capa'!$A$1:$Q$500,14,0)),VLOOKUP($C219,'pp port max capa'!$A$1:$Q$500,14,0),0)</f>
        <v>0</v>
      </c>
      <c r="BL219" s="24">
        <f>IF(ISNUMBER(VLOOKUP($C219,'pp port max capa'!$A$1:$Q$500,15,0)),VLOOKUP($C219,'pp port max capa'!$A$1:$Q$500,15,0),0)</f>
        <v>0</v>
      </c>
      <c r="BM219" s="24">
        <f>IF(ISNUMBER(VLOOKUP($C219,'pp port max capa'!$A$1:$Q$500,16,0)),VLOOKUP($C219,'pp port max capa'!$A$1:$Q$500,16,0),0)</f>
        <v>0</v>
      </c>
      <c r="BN219" s="24">
        <f>IF(ISNUMBER(VLOOKUP($C219,'pp port max capa'!$A$1:$Q$500,17,0)),VLOOKUP($C219,'pp port max capa'!$A$1:$Q$500,17,0),0)</f>
        <v>0</v>
      </c>
      <c r="BO219" s="22">
        <f>IF(ISNUMBER(VLOOKUP($C219,'stpl port max capa'!$A$1:$Q$500,2,0)),VLOOKUP($C219,'stpl port max capa'!$A$1:$Q$500,2,0),0)</f>
        <v>0</v>
      </c>
      <c r="BP219" s="22">
        <f>IF(ISNUMBER(VLOOKUP($C219,'stpl port max capa'!$A$1:$Q$500,3,0)),VLOOKUP($C219,'stpl port max capa'!$A$1:$Q$500,3,0),0)</f>
        <v>0</v>
      </c>
      <c r="BQ219" s="22">
        <f>IF(ISNUMBER(VLOOKUP($C219,'stpl port max capa'!$A$1:$Q$500,4,0)),VLOOKUP($C219,'stpl port max capa'!$A$1:$Q$500,4,0),0)</f>
        <v>0</v>
      </c>
      <c r="BR219" s="22">
        <f>IF(ISNUMBER(VLOOKUP($C219,'stpl port max capa'!$A$1:$Q$500,5,0)),VLOOKUP($C219,'stpl port max capa'!$A$1:$Q$500,5,0),0)</f>
        <v>0</v>
      </c>
      <c r="BS219" s="22">
        <f>IF(ISNUMBER(VLOOKUP($C219,'stpl port max capa'!$A$1:$Q$500,6,0)),VLOOKUP($C219,'stpl port max capa'!$A$1:$Q$500,6,0),0)</f>
        <v>0</v>
      </c>
      <c r="BT219" s="22">
        <f>IF(ISNUMBER(VLOOKUP($C219,'stpl port max capa'!$A$1:$Q$500,7,0)),VLOOKUP($C219,'stpl port max capa'!$A$1:$Q$500,7,0),0)</f>
        <v>0</v>
      </c>
      <c r="BU219" s="22">
        <f>IF(ISNUMBER(VLOOKUP($C219,'stpl port max capa'!$A$1:$Q$500,8,0)),VLOOKUP($C219,'stpl port max capa'!$A$1:$Q$500,8,0),0)</f>
        <v>0</v>
      </c>
      <c r="BV219" s="22">
        <f>IF(ISNUMBER(VLOOKUP($C219,'stpl port max capa'!$A$1:$Q$500,9,0)),VLOOKUP($C219,'stpl port max capa'!$A$1:$Q$500,9,0),0)</f>
        <v>0</v>
      </c>
      <c r="BW219" s="22">
        <f>IF(ISNUMBER(VLOOKUP($C219,'stpl port max capa'!$A$1:$Q$500,10,0)),VLOOKUP($C219,'stpl port max capa'!$A$1:$Q$500,10,0),0)</f>
        <v>0</v>
      </c>
      <c r="BX219" s="22">
        <f>IF(ISNUMBER(VLOOKUP($C219,'stpl port max capa'!$A$1:$Q$500,11,0)),VLOOKUP($C219,'stpl port max capa'!$A$1:$Q$500,11,0),0)</f>
        <v>0</v>
      </c>
      <c r="BY219" s="22">
        <f>IF(ISNUMBER(VLOOKUP($C219,'stpl port max capa'!$A$1:$Q$500,12,0)),VLOOKUP($C219,'stpl port max capa'!$A$1:$Q$500,12,0),0)</f>
        <v>0</v>
      </c>
      <c r="BZ219" s="22">
        <f>IF(ISNUMBER(VLOOKUP($C219,'stpl port max capa'!$A$1:$Q$500,13,0)),VLOOKUP($C219,'stpl port max capa'!$A$1:$Q$500,13,0),0)</f>
        <v>0</v>
      </c>
      <c r="CA219" s="22">
        <f>IF(ISNUMBER(VLOOKUP($C219,'stpl port max capa'!$A$1:$Q$500,14,0)),VLOOKUP($C219,'stpl port max capa'!$A$1:$Q$500,14,0),0)</f>
        <v>0</v>
      </c>
      <c r="CB219" s="22">
        <f>IF(ISNUMBER(VLOOKUP($C219,'stpl port max capa'!$A$1:$Q$500,15,0)),VLOOKUP($C219,'stpl port max capa'!$A$1:$Q$500,15,0),0)</f>
        <v>0</v>
      </c>
      <c r="CC219" s="22">
        <f>IF(ISNUMBER(VLOOKUP($C219,'stpl port max capa'!$A$1:$Q$500,16,0)),VLOOKUP($C219,'stpl port max capa'!$A$1:$Q$500,16,0),0)</f>
        <v>0</v>
      </c>
      <c r="CD219" s="22">
        <f>IF(ISNUMBER(VLOOKUP($C219,'stpl port max capa'!$A$1:$Q$500,17,0)),VLOOKUP($C219,'stpl port max capa'!$A$1:$Q$500,17,0),0)</f>
        <v>0</v>
      </c>
    </row>
    <row r="220" spans="1:82" customFormat="1">
      <c r="A220">
        <v>222</v>
      </c>
      <c r="B220" t="s">
        <v>656</v>
      </c>
      <c r="C220" t="s">
        <v>657</v>
      </c>
      <c r="D220" s="15"/>
      <c r="E220" s="15">
        <f t="shared" si="56"/>
        <v>0</v>
      </c>
      <c r="F220" s="16" t="s">
        <v>2988</v>
      </c>
      <c r="G220" t="s">
        <v>973</v>
      </c>
      <c r="H220" t="s">
        <v>975</v>
      </c>
      <c r="I220" t="e">
        <v>#N/A</v>
      </c>
      <c r="J220" t="s">
        <v>658</v>
      </c>
      <c r="K220" s="1">
        <v>32.1970375570423</v>
      </c>
      <c r="L220" s="1">
        <v>119.879089459309</v>
      </c>
      <c r="M220" s="1" t="str">
        <f>VLOOKUP($F220,'[1]capi for highway network'!$D$1:$L$36,3,0)</f>
        <v>capi Jiangsu</v>
      </c>
      <c r="N220" s="1">
        <f>VLOOKUP($F220,'[1]capi for highway network'!$D$1:$L$36,7,0)</f>
        <v>32.060254999999998</v>
      </c>
      <c r="O220" s="1">
        <f>VLOOKUP($F220,'[1]capi for highway network'!$D$1:$L$36,8,0)</f>
        <v>118.79687699999999</v>
      </c>
      <c r="P220" s="13">
        <f t="shared" si="57"/>
        <v>1.2824679999999999</v>
      </c>
      <c r="Q220" s="13">
        <f t="shared" si="58"/>
        <v>1.2824679999999999</v>
      </c>
      <c r="R220" s="13">
        <f t="shared" si="59"/>
        <v>1.2824679999999999</v>
      </c>
      <c r="S220" s="13">
        <f t="shared" si="60"/>
        <v>3.201956</v>
      </c>
      <c r="T220" s="13">
        <f t="shared" si="61"/>
        <v>5.7062439999999999</v>
      </c>
      <c r="U220" s="13">
        <f t="shared" si="62"/>
        <v>6.5257639999999997</v>
      </c>
      <c r="V220" s="13">
        <f t="shared" si="63"/>
        <v>6.5257639999999997</v>
      </c>
      <c r="W220" s="13">
        <f t="shared" si="64"/>
        <v>6.5257639999999997</v>
      </c>
      <c r="X220" s="13">
        <f t="shared" si="65"/>
        <v>6.5257639999999997</v>
      </c>
      <c r="Y220" s="13">
        <f t="shared" si="66"/>
        <v>6.5257639999999997</v>
      </c>
      <c r="Z220" s="13">
        <f t="shared" si="67"/>
        <v>6.5257639999999997</v>
      </c>
      <c r="AA220" s="13">
        <f t="shared" si="68"/>
        <v>6.5257639999999997</v>
      </c>
      <c r="AB220" s="13">
        <f t="shared" si="69"/>
        <v>6.5257639999999997</v>
      </c>
      <c r="AC220" s="13">
        <f t="shared" si="70"/>
        <v>6.5257639999999997</v>
      </c>
      <c r="AD220" s="13">
        <f t="shared" si="71"/>
        <v>6.5257639999999997</v>
      </c>
      <c r="AE220" s="13">
        <f t="shared" si="72"/>
        <v>6.5257639999999997</v>
      </c>
      <c r="AF220">
        <f t="shared" si="55"/>
        <v>1</v>
      </c>
      <c r="AI220" s="26">
        <f>IF(ISNUMBER(VLOOKUP($B220,'kpler max capa'!$A$1:$Q$263,2,0)),VLOOKUP($B220,'kpler max capa'!$A$1:$Q$263,2,0),0)</f>
        <v>1.2824679999999999</v>
      </c>
      <c r="AJ220" s="26">
        <f>IF(ISNUMBER(VLOOKUP($B220,'kpler max capa'!$A$1:$Q$263,3,0)),VLOOKUP($B220,'kpler max capa'!$A$1:$Q$263,3,0),0)</f>
        <v>1.2824679999999999</v>
      </c>
      <c r="AK220" s="26">
        <f>IF(ISNUMBER(VLOOKUP($B220,'kpler max capa'!$A$1:$Q$263,4,0)),VLOOKUP($B220,'kpler max capa'!$A$1:$Q$263,4,0),0)</f>
        <v>1.2824679999999999</v>
      </c>
      <c r="AL220" s="26">
        <f>IF(ISNUMBER(VLOOKUP($B220,'kpler max capa'!$A$1:$Q$263,5,0)),VLOOKUP($B220,'kpler max capa'!$A$1:$Q$263,5,0),0)</f>
        <v>3.201956</v>
      </c>
      <c r="AM220" s="26">
        <f>IF(ISNUMBER(VLOOKUP($B220,'kpler max capa'!$A$1:$Q$263,6,0)),VLOOKUP($B220,'kpler max capa'!$A$1:$Q$263,6,0),0)</f>
        <v>5.7062439999999999</v>
      </c>
      <c r="AN220" s="26">
        <f>IF(ISNUMBER(VLOOKUP($B220,'kpler max capa'!$A$1:$Q$263,7,0)),VLOOKUP($B220,'kpler max capa'!$A$1:$Q$263,7,0),0)</f>
        <v>6.5257639999999997</v>
      </c>
      <c r="AO220" s="26">
        <f>IF(ISNUMBER(VLOOKUP($B220,'kpler max capa'!$A$1:$Q$263,8,0)),VLOOKUP($B220,'kpler max capa'!$A$1:$Q$263,8,0),0)</f>
        <v>6.5257639999999997</v>
      </c>
      <c r="AP220" s="26">
        <f>IF(ISNUMBER(VLOOKUP($B220,'kpler max capa'!$A$1:$Q$263,8,0)),VLOOKUP($B220,'kpler max capa'!$A$1:$Q$263,9,0),0)</f>
        <v>6.5257639999999997</v>
      </c>
      <c r="AQ220" s="26">
        <f>IF(ISNUMBER(VLOOKUP($B220,'kpler max capa'!$A$1:$Q$263,8,0)),VLOOKUP($B220,'kpler max capa'!$A$1:$Q$263,10,0),0)</f>
        <v>6.5257639999999997</v>
      </c>
      <c r="AR220" s="26">
        <f>IF(ISNUMBER(VLOOKUP($B220,'kpler max capa'!$A$1:$Q$263,8,0)),VLOOKUP($B220,'kpler max capa'!$A$1:$Q$263,11,0),0)</f>
        <v>6.5257639999999997</v>
      </c>
      <c r="AS220" s="26">
        <f>IF(ISNUMBER(VLOOKUP($B220,'kpler max capa'!$A$1:$Q$263,9,0)),VLOOKUP($B220,'kpler max capa'!$A$1:$Q$263,12,0),0)</f>
        <v>6.5257639999999997</v>
      </c>
      <c r="AT220" s="26">
        <f>IF(ISNUMBER(VLOOKUP($B220,'kpler max capa'!$A$1:$Q$263,9,0)),VLOOKUP($B220,'kpler max capa'!$A$1:$Q$263,13,0),0)</f>
        <v>6.5257639999999997</v>
      </c>
      <c r="AU220" s="26">
        <f>IF(ISNUMBER(VLOOKUP($B220,'kpler max capa'!$A$1:$Q$263,9,0)),VLOOKUP($B220,'kpler max capa'!$A$1:$Q$263,14,0),0)</f>
        <v>6.5257639999999997</v>
      </c>
      <c r="AV220" s="26">
        <f>IF(ISNUMBER(VLOOKUP($B220,'kpler max capa'!$A$1:$Q$263,9,0)),VLOOKUP($B220,'kpler max capa'!$A$1:$Q$263,15,0),0)</f>
        <v>6.5257639999999997</v>
      </c>
      <c r="AW220" s="26">
        <f>IF(ISNUMBER(VLOOKUP($B220,'kpler max capa'!$A$1:$Q$263,9,0)),VLOOKUP($B220,'kpler max capa'!$A$1:$Q$263,16,0),0)</f>
        <v>6.5257639999999997</v>
      </c>
      <c r="AX220" s="26">
        <f>IF(ISNUMBER(VLOOKUP($B220,'kpler max capa'!$A$1:$Q$263,10,0)),VLOOKUP($B220,'kpler max capa'!$A$1:$Q$263,17,0),0)</f>
        <v>6.5257639999999997</v>
      </c>
      <c r="AY220" s="24">
        <f>IF(ISNUMBER(VLOOKUP($C220,'pp port max capa'!$A$1:$Q$500,2,0)),VLOOKUP($C220,'pp port max capa'!$A$1:$Q$500,2,0),0)</f>
        <v>0</v>
      </c>
      <c r="AZ220" s="24">
        <f>IF(ISNUMBER(VLOOKUP($C220,'pp port max capa'!$A$1:$Q$500,3,0)),VLOOKUP($C220,'pp port max capa'!$A$1:$Q$500,3,0),0)</f>
        <v>0</v>
      </c>
      <c r="BA220" s="24">
        <f>IF(ISNUMBER(VLOOKUP($C220,'pp port max capa'!$A$1:$Q$500,4,0)),VLOOKUP($C220,'pp port max capa'!$A$1:$Q$500,4,0),0)</f>
        <v>0</v>
      </c>
      <c r="BB220" s="24">
        <f>IF(ISNUMBER(VLOOKUP($C220,'pp port max capa'!$A$1:$Q$500,5,0)),VLOOKUP($C220,'pp port max capa'!$A$1:$Q$500,5,0),0)</f>
        <v>0</v>
      </c>
      <c r="BC220" s="24">
        <f>IF(ISNUMBER(VLOOKUP($C220,'pp port max capa'!$A$1:$Q$500,6,0)),VLOOKUP($C220,'pp port max capa'!$A$1:$Q$500,6,0),0)</f>
        <v>0</v>
      </c>
      <c r="BD220" s="24">
        <f>IF(ISNUMBER(VLOOKUP($C220,'pp port max capa'!$A$1:$Q$500,7,0)),VLOOKUP($C220,'pp port max capa'!$A$1:$Q$500,7,0),0)</f>
        <v>0</v>
      </c>
      <c r="BE220" s="24">
        <f>IF(ISNUMBER(VLOOKUP($C220,'pp port max capa'!$A$1:$Q$500,8,0)),VLOOKUP($C220,'pp port max capa'!$A$1:$Q$500,8,0),0)</f>
        <v>0</v>
      </c>
      <c r="BF220" s="24">
        <f>IF(ISNUMBER(VLOOKUP($C220,'pp port max capa'!$A$1:$Q$500,9,0)),VLOOKUP($C220,'pp port max capa'!$A$1:$Q$500,9,0),0)</f>
        <v>0</v>
      </c>
      <c r="BG220" s="24">
        <f>IF(ISNUMBER(VLOOKUP($C220,'pp port max capa'!$A$1:$Q$500,10,0)),VLOOKUP($C220,'pp port max capa'!$A$1:$Q$500,10,0),0)</f>
        <v>0</v>
      </c>
      <c r="BH220" s="24">
        <f>IF(ISNUMBER(VLOOKUP($C220,'pp port max capa'!$A$1:$Q$500,11,0)),VLOOKUP($C220,'pp port max capa'!$A$1:$Q$500,11,0),0)</f>
        <v>0</v>
      </c>
      <c r="BI220" s="24">
        <f>IF(ISNUMBER(VLOOKUP($C220,'pp port max capa'!$A$1:$Q$500,12,0)),VLOOKUP($C220,'pp port max capa'!$A$1:$Q$500,12,0),0)</f>
        <v>0</v>
      </c>
      <c r="BJ220" s="24">
        <f>IF(ISNUMBER(VLOOKUP($C220,'pp port max capa'!$A$1:$Q$500,13,0)),VLOOKUP($C220,'pp port max capa'!$A$1:$Q$500,13,0),0)</f>
        <v>0</v>
      </c>
      <c r="BK220" s="24">
        <f>IF(ISNUMBER(VLOOKUP($C220,'pp port max capa'!$A$1:$Q$500,14,0)),VLOOKUP($C220,'pp port max capa'!$A$1:$Q$500,14,0),0)</f>
        <v>0</v>
      </c>
      <c r="BL220" s="24">
        <f>IF(ISNUMBER(VLOOKUP($C220,'pp port max capa'!$A$1:$Q$500,15,0)),VLOOKUP($C220,'pp port max capa'!$A$1:$Q$500,15,0),0)</f>
        <v>0</v>
      </c>
      <c r="BM220" s="24">
        <f>IF(ISNUMBER(VLOOKUP($C220,'pp port max capa'!$A$1:$Q$500,16,0)),VLOOKUP($C220,'pp port max capa'!$A$1:$Q$500,16,0),0)</f>
        <v>0</v>
      </c>
      <c r="BN220" s="24">
        <f>IF(ISNUMBER(VLOOKUP($C220,'pp port max capa'!$A$1:$Q$500,17,0)),VLOOKUP($C220,'pp port max capa'!$A$1:$Q$500,17,0),0)</f>
        <v>0</v>
      </c>
      <c r="BO220" s="22">
        <f>IF(ISNUMBER(VLOOKUP($C220,'stpl port max capa'!$A$1:$Q$500,2,0)),VLOOKUP($C220,'stpl port max capa'!$A$1:$Q$500,2,0),0)</f>
        <v>0</v>
      </c>
      <c r="BP220" s="22">
        <f>IF(ISNUMBER(VLOOKUP($C220,'stpl port max capa'!$A$1:$Q$500,3,0)),VLOOKUP($C220,'stpl port max capa'!$A$1:$Q$500,3,0),0)</f>
        <v>0</v>
      </c>
      <c r="BQ220" s="22">
        <f>IF(ISNUMBER(VLOOKUP($C220,'stpl port max capa'!$A$1:$Q$500,4,0)),VLOOKUP($C220,'stpl port max capa'!$A$1:$Q$500,4,0),0)</f>
        <v>0</v>
      </c>
      <c r="BR220" s="22">
        <f>IF(ISNUMBER(VLOOKUP($C220,'stpl port max capa'!$A$1:$Q$500,5,0)),VLOOKUP($C220,'stpl port max capa'!$A$1:$Q$500,5,0),0)</f>
        <v>0</v>
      </c>
      <c r="BS220" s="22">
        <f>IF(ISNUMBER(VLOOKUP($C220,'stpl port max capa'!$A$1:$Q$500,6,0)),VLOOKUP($C220,'stpl port max capa'!$A$1:$Q$500,6,0),0)</f>
        <v>0</v>
      </c>
      <c r="BT220" s="22">
        <f>IF(ISNUMBER(VLOOKUP($C220,'stpl port max capa'!$A$1:$Q$500,7,0)),VLOOKUP($C220,'stpl port max capa'!$A$1:$Q$500,7,0),0)</f>
        <v>0</v>
      </c>
      <c r="BU220" s="22">
        <f>IF(ISNUMBER(VLOOKUP($C220,'stpl port max capa'!$A$1:$Q$500,8,0)),VLOOKUP($C220,'stpl port max capa'!$A$1:$Q$500,8,0),0)</f>
        <v>0</v>
      </c>
      <c r="BV220" s="22">
        <f>IF(ISNUMBER(VLOOKUP($C220,'stpl port max capa'!$A$1:$Q$500,9,0)),VLOOKUP($C220,'stpl port max capa'!$A$1:$Q$500,9,0),0)</f>
        <v>0</v>
      </c>
      <c r="BW220" s="22">
        <f>IF(ISNUMBER(VLOOKUP($C220,'stpl port max capa'!$A$1:$Q$500,10,0)),VLOOKUP($C220,'stpl port max capa'!$A$1:$Q$500,10,0),0)</f>
        <v>0</v>
      </c>
      <c r="BX220" s="22">
        <f>IF(ISNUMBER(VLOOKUP($C220,'stpl port max capa'!$A$1:$Q$500,11,0)),VLOOKUP($C220,'stpl port max capa'!$A$1:$Q$500,11,0),0)</f>
        <v>0</v>
      </c>
      <c r="BY220" s="22">
        <f>IF(ISNUMBER(VLOOKUP($C220,'stpl port max capa'!$A$1:$Q$500,12,0)),VLOOKUP($C220,'stpl port max capa'!$A$1:$Q$500,12,0),0)</f>
        <v>0</v>
      </c>
      <c r="BZ220" s="22">
        <f>IF(ISNUMBER(VLOOKUP($C220,'stpl port max capa'!$A$1:$Q$500,13,0)),VLOOKUP($C220,'stpl port max capa'!$A$1:$Q$500,13,0),0)</f>
        <v>0</v>
      </c>
      <c r="CA220" s="22">
        <f>IF(ISNUMBER(VLOOKUP($C220,'stpl port max capa'!$A$1:$Q$500,14,0)),VLOOKUP($C220,'stpl port max capa'!$A$1:$Q$500,14,0),0)</f>
        <v>0</v>
      </c>
      <c r="CB220" s="22">
        <f>IF(ISNUMBER(VLOOKUP($C220,'stpl port max capa'!$A$1:$Q$500,15,0)),VLOOKUP($C220,'stpl port max capa'!$A$1:$Q$500,15,0),0)</f>
        <v>0</v>
      </c>
      <c r="CC220" s="22">
        <f>IF(ISNUMBER(VLOOKUP($C220,'stpl port max capa'!$A$1:$Q$500,16,0)),VLOOKUP($C220,'stpl port max capa'!$A$1:$Q$500,16,0),0)</f>
        <v>0</v>
      </c>
      <c r="CD220" s="22">
        <f>IF(ISNUMBER(VLOOKUP($C220,'stpl port max capa'!$A$1:$Q$500,17,0)),VLOOKUP($C220,'stpl port max capa'!$A$1:$Q$500,17,0),0)</f>
        <v>0</v>
      </c>
    </row>
    <row r="221" spans="1:82" customFormat="1">
      <c r="A221">
        <v>224</v>
      </c>
      <c r="B221" t="s">
        <v>659</v>
      </c>
      <c r="C221" t="s">
        <v>660</v>
      </c>
      <c r="D221" s="15"/>
      <c r="E221" s="15">
        <f t="shared" si="56"/>
        <v>0</v>
      </c>
      <c r="F221" s="16" t="s">
        <v>2988</v>
      </c>
      <c r="G221" t="s">
        <v>973</v>
      </c>
      <c r="H221" t="s">
        <v>975</v>
      </c>
      <c r="I221" t="e">
        <v>#N/A</v>
      </c>
      <c r="J221" t="s">
        <v>661</v>
      </c>
      <c r="K221" s="1">
        <v>32.2490613267057</v>
      </c>
      <c r="L221" s="1">
        <v>119.529745418244</v>
      </c>
      <c r="M221" s="1" t="str">
        <f>VLOOKUP($F221,'[1]capi for highway network'!$D$1:$L$36,3,0)</f>
        <v>capi Jiangsu</v>
      </c>
      <c r="N221" s="1">
        <f>VLOOKUP($F221,'[1]capi for highway network'!$D$1:$L$36,7,0)</f>
        <v>32.060254999999998</v>
      </c>
      <c r="O221" s="1">
        <f>VLOOKUP($F221,'[1]capi for highway network'!$D$1:$L$36,8,0)</f>
        <v>118.79687699999999</v>
      </c>
      <c r="P221" s="13">
        <f t="shared" si="57"/>
        <v>6.0192000000000002E-2</v>
      </c>
      <c r="Q221" s="13">
        <f t="shared" si="58"/>
        <v>6.0192000000000002E-2</v>
      </c>
      <c r="R221" s="13">
        <f t="shared" si="59"/>
        <v>6.0192000000000002E-2</v>
      </c>
      <c r="S221" s="13">
        <f t="shared" si="60"/>
        <v>0.12643599999999999</v>
      </c>
      <c r="T221" s="13">
        <f t="shared" si="61"/>
        <v>0.31953599999999999</v>
      </c>
      <c r="U221" s="13">
        <f t="shared" si="62"/>
        <v>0.31953599999999999</v>
      </c>
      <c r="V221" s="13">
        <f t="shared" si="63"/>
        <v>0.31953599999999999</v>
      </c>
      <c r="W221" s="13">
        <f t="shared" si="64"/>
        <v>0.31953599999999999</v>
      </c>
      <c r="X221" s="13">
        <f t="shared" si="65"/>
        <v>0.31953599999999999</v>
      </c>
      <c r="Y221" s="13">
        <f t="shared" si="66"/>
        <v>0.31953599999999999</v>
      </c>
      <c r="Z221" s="13">
        <f t="shared" si="67"/>
        <v>0.31953599999999999</v>
      </c>
      <c r="AA221" s="13">
        <f t="shared" si="68"/>
        <v>0.31953599999999999</v>
      </c>
      <c r="AB221" s="13">
        <f t="shared" si="69"/>
        <v>0.31953599999999999</v>
      </c>
      <c r="AC221" s="13">
        <f t="shared" si="70"/>
        <v>0.31953599999999999</v>
      </c>
      <c r="AD221" s="13">
        <f t="shared" si="71"/>
        <v>0.31953599999999999</v>
      </c>
      <c r="AE221" s="13">
        <f t="shared" si="72"/>
        <v>0.31953599999999999</v>
      </c>
      <c r="AF221">
        <f t="shared" si="55"/>
        <v>1</v>
      </c>
      <c r="AI221" s="26">
        <f>IF(ISNUMBER(VLOOKUP($B221,'kpler max capa'!$A$1:$Q$263,2,0)),VLOOKUP($B221,'kpler max capa'!$A$1:$Q$263,2,0),0)</f>
        <v>6.0192000000000002E-2</v>
      </c>
      <c r="AJ221" s="26">
        <f>IF(ISNUMBER(VLOOKUP($B221,'kpler max capa'!$A$1:$Q$263,3,0)),VLOOKUP($B221,'kpler max capa'!$A$1:$Q$263,3,0),0)</f>
        <v>6.0192000000000002E-2</v>
      </c>
      <c r="AK221" s="26">
        <f>IF(ISNUMBER(VLOOKUP($B221,'kpler max capa'!$A$1:$Q$263,4,0)),VLOOKUP($B221,'kpler max capa'!$A$1:$Q$263,4,0),0)</f>
        <v>6.0192000000000002E-2</v>
      </c>
      <c r="AL221" s="26">
        <f>IF(ISNUMBER(VLOOKUP($B221,'kpler max capa'!$A$1:$Q$263,5,0)),VLOOKUP($B221,'kpler max capa'!$A$1:$Q$263,5,0),0)</f>
        <v>0.12643599999999999</v>
      </c>
      <c r="AM221" s="26">
        <f>IF(ISNUMBER(VLOOKUP($B221,'kpler max capa'!$A$1:$Q$263,6,0)),VLOOKUP($B221,'kpler max capa'!$A$1:$Q$263,6,0),0)</f>
        <v>0.31953599999999999</v>
      </c>
      <c r="AN221" s="26">
        <f>IF(ISNUMBER(VLOOKUP($B221,'kpler max capa'!$A$1:$Q$263,7,0)),VLOOKUP($B221,'kpler max capa'!$A$1:$Q$263,7,0),0)</f>
        <v>0.31953599999999999</v>
      </c>
      <c r="AO221" s="26">
        <f>IF(ISNUMBER(VLOOKUP($B221,'kpler max capa'!$A$1:$Q$263,8,0)),VLOOKUP($B221,'kpler max capa'!$A$1:$Q$263,8,0),0)</f>
        <v>0.31953599999999999</v>
      </c>
      <c r="AP221" s="26">
        <f>IF(ISNUMBER(VLOOKUP($B221,'kpler max capa'!$A$1:$Q$263,8,0)),VLOOKUP($B221,'kpler max capa'!$A$1:$Q$263,9,0),0)</f>
        <v>0.31953599999999999</v>
      </c>
      <c r="AQ221" s="26">
        <f>IF(ISNUMBER(VLOOKUP($B221,'kpler max capa'!$A$1:$Q$263,8,0)),VLOOKUP($B221,'kpler max capa'!$A$1:$Q$263,10,0),0)</f>
        <v>0.31953599999999999</v>
      </c>
      <c r="AR221" s="26">
        <f>IF(ISNUMBER(VLOOKUP($B221,'kpler max capa'!$A$1:$Q$263,8,0)),VLOOKUP($B221,'kpler max capa'!$A$1:$Q$263,11,0),0)</f>
        <v>0.31953599999999999</v>
      </c>
      <c r="AS221" s="26">
        <f>IF(ISNUMBER(VLOOKUP($B221,'kpler max capa'!$A$1:$Q$263,9,0)),VLOOKUP($B221,'kpler max capa'!$A$1:$Q$263,12,0),0)</f>
        <v>0.31953599999999999</v>
      </c>
      <c r="AT221" s="26">
        <f>IF(ISNUMBER(VLOOKUP($B221,'kpler max capa'!$A$1:$Q$263,9,0)),VLOOKUP($B221,'kpler max capa'!$A$1:$Q$263,13,0),0)</f>
        <v>0.31953599999999999</v>
      </c>
      <c r="AU221" s="26">
        <f>IF(ISNUMBER(VLOOKUP($B221,'kpler max capa'!$A$1:$Q$263,9,0)),VLOOKUP($B221,'kpler max capa'!$A$1:$Q$263,14,0),0)</f>
        <v>0.31953599999999999</v>
      </c>
      <c r="AV221" s="26">
        <f>IF(ISNUMBER(VLOOKUP($B221,'kpler max capa'!$A$1:$Q$263,9,0)),VLOOKUP($B221,'kpler max capa'!$A$1:$Q$263,15,0),0)</f>
        <v>0.31953599999999999</v>
      </c>
      <c r="AW221" s="26">
        <f>IF(ISNUMBER(VLOOKUP($B221,'kpler max capa'!$A$1:$Q$263,9,0)),VLOOKUP($B221,'kpler max capa'!$A$1:$Q$263,16,0),0)</f>
        <v>0.31953599999999999</v>
      </c>
      <c r="AX221" s="26">
        <f>IF(ISNUMBER(VLOOKUP($B221,'kpler max capa'!$A$1:$Q$263,10,0)),VLOOKUP($B221,'kpler max capa'!$A$1:$Q$263,17,0),0)</f>
        <v>0.31953599999999999</v>
      </c>
      <c r="AY221" s="24">
        <f>IF(ISNUMBER(VLOOKUP($C221,'pp port max capa'!$A$1:$Q$500,2,0)),VLOOKUP($C221,'pp port max capa'!$A$1:$Q$500,2,0),0)</f>
        <v>0</v>
      </c>
      <c r="AZ221" s="24">
        <f>IF(ISNUMBER(VLOOKUP($C221,'pp port max capa'!$A$1:$Q$500,3,0)),VLOOKUP($C221,'pp port max capa'!$A$1:$Q$500,3,0),0)</f>
        <v>0</v>
      </c>
      <c r="BA221" s="24">
        <f>IF(ISNUMBER(VLOOKUP($C221,'pp port max capa'!$A$1:$Q$500,4,0)),VLOOKUP($C221,'pp port max capa'!$A$1:$Q$500,4,0),0)</f>
        <v>0</v>
      </c>
      <c r="BB221" s="24">
        <f>IF(ISNUMBER(VLOOKUP($C221,'pp port max capa'!$A$1:$Q$500,5,0)),VLOOKUP($C221,'pp port max capa'!$A$1:$Q$500,5,0),0)</f>
        <v>0</v>
      </c>
      <c r="BC221" s="24">
        <f>IF(ISNUMBER(VLOOKUP($C221,'pp port max capa'!$A$1:$Q$500,6,0)),VLOOKUP($C221,'pp port max capa'!$A$1:$Q$500,6,0),0)</f>
        <v>0</v>
      </c>
      <c r="BD221" s="24">
        <f>IF(ISNUMBER(VLOOKUP($C221,'pp port max capa'!$A$1:$Q$500,7,0)),VLOOKUP($C221,'pp port max capa'!$A$1:$Q$500,7,0),0)</f>
        <v>0</v>
      </c>
      <c r="BE221" s="24">
        <f>IF(ISNUMBER(VLOOKUP($C221,'pp port max capa'!$A$1:$Q$500,8,0)),VLOOKUP($C221,'pp port max capa'!$A$1:$Q$500,8,0),0)</f>
        <v>0</v>
      </c>
      <c r="BF221" s="24">
        <f>IF(ISNUMBER(VLOOKUP($C221,'pp port max capa'!$A$1:$Q$500,9,0)),VLOOKUP($C221,'pp port max capa'!$A$1:$Q$500,9,0),0)</f>
        <v>0</v>
      </c>
      <c r="BG221" s="24">
        <f>IF(ISNUMBER(VLOOKUP($C221,'pp port max capa'!$A$1:$Q$500,10,0)),VLOOKUP($C221,'pp port max capa'!$A$1:$Q$500,10,0),0)</f>
        <v>0</v>
      </c>
      <c r="BH221" s="24">
        <f>IF(ISNUMBER(VLOOKUP($C221,'pp port max capa'!$A$1:$Q$500,11,0)),VLOOKUP($C221,'pp port max capa'!$A$1:$Q$500,11,0),0)</f>
        <v>0</v>
      </c>
      <c r="BI221" s="24">
        <f>IF(ISNUMBER(VLOOKUP($C221,'pp port max capa'!$A$1:$Q$500,12,0)),VLOOKUP($C221,'pp port max capa'!$A$1:$Q$500,12,0),0)</f>
        <v>0</v>
      </c>
      <c r="BJ221" s="24">
        <f>IF(ISNUMBER(VLOOKUP($C221,'pp port max capa'!$A$1:$Q$500,13,0)),VLOOKUP($C221,'pp port max capa'!$A$1:$Q$500,13,0),0)</f>
        <v>0</v>
      </c>
      <c r="BK221" s="24">
        <f>IF(ISNUMBER(VLOOKUP($C221,'pp port max capa'!$A$1:$Q$500,14,0)),VLOOKUP($C221,'pp port max capa'!$A$1:$Q$500,14,0),0)</f>
        <v>0</v>
      </c>
      <c r="BL221" s="24">
        <f>IF(ISNUMBER(VLOOKUP($C221,'pp port max capa'!$A$1:$Q$500,15,0)),VLOOKUP($C221,'pp port max capa'!$A$1:$Q$500,15,0),0)</f>
        <v>0</v>
      </c>
      <c r="BM221" s="24">
        <f>IF(ISNUMBER(VLOOKUP($C221,'pp port max capa'!$A$1:$Q$500,16,0)),VLOOKUP($C221,'pp port max capa'!$A$1:$Q$500,16,0),0)</f>
        <v>0</v>
      </c>
      <c r="BN221" s="24">
        <f>IF(ISNUMBER(VLOOKUP($C221,'pp port max capa'!$A$1:$Q$500,17,0)),VLOOKUP($C221,'pp port max capa'!$A$1:$Q$500,17,0),0)</f>
        <v>0</v>
      </c>
      <c r="BO221" s="22">
        <f>IF(ISNUMBER(VLOOKUP($C221,'stpl port max capa'!$A$1:$Q$500,2,0)),VLOOKUP($C221,'stpl port max capa'!$A$1:$Q$500,2,0),0)</f>
        <v>0</v>
      </c>
      <c r="BP221" s="22">
        <f>IF(ISNUMBER(VLOOKUP($C221,'stpl port max capa'!$A$1:$Q$500,3,0)),VLOOKUP($C221,'stpl port max capa'!$A$1:$Q$500,3,0),0)</f>
        <v>0</v>
      </c>
      <c r="BQ221" s="22">
        <f>IF(ISNUMBER(VLOOKUP($C221,'stpl port max capa'!$A$1:$Q$500,4,0)),VLOOKUP($C221,'stpl port max capa'!$A$1:$Q$500,4,0),0)</f>
        <v>0</v>
      </c>
      <c r="BR221" s="22">
        <f>IF(ISNUMBER(VLOOKUP($C221,'stpl port max capa'!$A$1:$Q$500,5,0)),VLOOKUP($C221,'stpl port max capa'!$A$1:$Q$500,5,0),0)</f>
        <v>0</v>
      </c>
      <c r="BS221" s="22">
        <f>IF(ISNUMBER(VLOOKUP($C221,'stpl port max capa'!$A$1:$Q$500,6,0)),VLOOKUP($C221,'stpl port max capa'!$A$1:$Q$500,6,0),0)</f>
        <v>0</v>
      </c>
      <c r="BT221" s="22">
        <f>IF(ISNUMBER(VLOOKUP($C221,'stpl port max capa'!$A$1:$Q$500,7,0)),VLOOKUP($C221,'stpl port max capa'!$A$1:$Q$500,7,0),0)</f>
        <v>0</v>
      </c>
      <c r="BU221" s="22">
        <f>IF(ISNUMBER(VLOOKUP($C221,'stpl port max capa'!$A$1:$Q$500,8,0)),VLOOKUP($C221,'stpl port max capa'!$A$1:$Q$500,8,0),0)</f>
        <v>0</v>
      </c>
      <c r="BV221" s="22">
        <f>IF(ISNUMBER(VLOOKUP($C221,'stpl port max capa'!$A$1:$Q$500,9,0)),VLOOKUP($C221,'stpl port max capa'!$A$1:$Q$500,9,0),0)</f>
        <v>0</v>
      </c>
      <c r="BW221" s="22">
        <f>IF(ISNUMBER(VLOOKUP($C221,'stpl port max capa'!$A$1:$Q$500,10,0)),VLOOKUP($C221,'stpl port max capa'!$A$1:$Q$500,10,0),0)</f>
        <v>0</v>
      </c>
      <c r="BX221" s="22">
        <f>IF(ISNUMBER(VLOOKUP($C221,'stpl port max capa'!$A$1:$Q$500,11,0)),VLOOKUP($C221,'stpl port max capa'!$A$1:$Q$500,11,0),0)</f>
        <v>0</v>
      </c>
      <c r="BY221" s="22">
        <f>IF(ISNUMBER(VLOOKUP($C221,'stpl port max capa'!$A$1:$Q$500,12,0)),VLOOKUP($C221,'stpl port max capa'!$A$1:$Q$500,12,0),0)</f>
        <v>0</v>
      </c>
      <c r="BZ221" s="22">
        <f>IF(ISNUMBER(VLOOKUP($C221,'stpl port max capa'!$A$1:$Q$500,13,0)),VLOOKUP($C221,'stpl port max capa'!$A$1:$Q$500,13,0),0)</f>
        <v>0</v>
      </c>
      <c r="CA221" s="22">
        <f>IF(ISNUMBER(VLOOKUP($C221,'stpl port max capa'!$A$1:$Q$500,14,0)),VLOOKUP($C221,'stpl port max capa'!$A$1:$Q$500,14,0),0)</f>
        <v>0</v>
      </c>
      <c r="CB221" s="22">
        <f>IF(ISNUMBER(VLOOKUP($C221,'stpl port max capa'!$A$1:$Q$500,15,0)),VLOOKUP($C221,'stpl port max capa'!$A$1:$Q$500,15,0),0)</f>
        <v>0</v>
      </c>
      <c r="CC221" s="22">
        <f>IF(ISNUMBER(VLOOKUP($C221,'stpl port max capa'!$A$1:$Q$500,16,0)),VLOOKUP($C221,'stpl port max capa'!$A$1:$Q$500,16,0),0)</f>
        <v>0</v>
      </c>
      <c r="CD221" s="22">
        <f>IF(ISNUMBER(VLOOKUP($C221,'stpl port max capa'!$A$1:$Q$500,17,0)),VLOOKUP($C221,'stpl port max capa'!$A$1:$Q$500,17,0),0)</f>
        <v>0</v>
      </c>
    </row>
    <row r="222" spans="1:82" customFormat="1">
      <c r="A222">
        <v>225</v>
      </c>
      <c r="B222" t="s">
        <v>662</v>
      </c>
      <c r="C222" t="s">
        <v>663</v>
      </c>
      <c r="D222" s="15"/>
      <c r="E222" s="15">
        <f t="shared" si="56"/>
        <v>0</v>
      </c>
      <c r="F222" s="16" t="s">
        <v>2990</v>
      </c>
      <c r="G222" t="s">
        <v>972</v>
      </c>
      <c r="H222" t="s">
        <v>975</v>
      </c>
      <c r="I222" t="e">
        <v>#N/A</v>
      </c>
      <c r="J222" t="s">
        <v>664</v>
      </c>
      <c r="K222" s="1">
        <v>23.019412899999999</v>
      </c>
      <c r="L222" s="1">
        <v>113.53433</v>
      </c>
      <c r="M222" s="1" t="str">
        <f>VLOOKUP($F222,'[1]capi for highway network'!$D$1:$L$36,3,0)</f>
        <v>capi Guangdong</v>
      </c>
      <c r="N222" s="1">
        <f>VLOOKUP($F222,'[1]capi for highway network'!$D$1:$L$36,7,0)</f>
        <v>23.129110000000001</v>
      </c>
      <c r="O222" s="1">
        <f>VLOOKUP($F222,'[1]capi for highway network'!$D$1:$L$36,8,0)</f>
        <v>113.264385</v>
      </c>
      <c r="P222" s="13">
        <f t="shared" si="57"/>
        <v>37.836916000000002</v>
      </c>
      <c r="Q222" s="13">
        <f t="shared" si="58"/>
        <v>37.836916000000002</v>
      </c>
      <c r="R222" s="13">
        <f t="shared" si="59"/>
        <v>37.836916000000002</v>
      </c>
      <c r="S222" s="13">
        <f t="shared" si="60"/>
        <v>42.752256000000003</v>
      </c>
      <c r="T222" s="13">
        <f t="shared" si="61"/>
        <v>42.752256000000003</v>
      </c>
      <c r="U222" s="13">
        <f t="shared" si="62"/>
        <v>42.752256000000003</v>
      </c>
      <c r="V222" s="13">
        <f t="shared" si="63"/>
        <v>42.752256000000003</v>
      </c>
      <c r="W222" s="13">
        <f t="shared" si="64"/>
        <v>42.752256000000003</v>
      </c>
      <c r="X222" s="13">
        <f t="shared" si="65"/>
        <v>42.752256000000003</v>
      </c>
      <c r="Y222" s="13">
        <f t="shared" si="66"/>
        <v>42.752256000000003</v>
      </c>
      <c r="Z222" s="13">
        <f t="shared" si="67"/>
        <v>42.752256000000003</v>
      </c>
      <c r="AA222" s="13">
        <f t="shared" si="68"/>
        <v>42.752256000000003</v>
      </c>
      <c r="AB222" s="13">
        <f t="shared" si="69"/>
        <v>42.752256000000003</v>
      </c>
      <c r="AC222" s="13">
        <f t="shared" si="70"/>
        <v>42.752256000000003</v>
      </c>
      <c r="AD222" s="13">
        <f t="shared" si="71"/>
        <v>42.752256000000003</v>
      </c>
      <c r="AE222" s="13">
        <f t="shared" si="72"/>
        <v>42.752256000000003</v>
      </c>
      <c r="AF222">
        <f t="shared" si="55"/>
        <v>1</v>
      </c>
      <c r="AI222" s="26">
        <f>IF(ISNUMBER(VLOOKUP($B222,'kpler max capa'!$A$1:$Q$263,2,0)),VLOOKUP($B222,'kpler max capa'!$A$1:$Q$263,2,0),0)</f>
        <v>37.836916000000002</v>
      </c>
      <c r="AJ222" s="26">
        <f>IF(ISNUMBER(VLOOKUP($B222,'kpler max capa'!$A$1:$Q$263,3,0)),VLOOKUP($B222,'kpler max capa'!$A$1:$Q$263,3,0),0)</f>
        <v>37.836916000000002</v>
      </c>
      <c r="AK222" s="26">
        <f>IF(ISNUMBER(VLOOKUP($B222,'kpler max capa'!$A$1:$Q$263,4,0)),VLOOKUP($B222,'kpler max capa'!$A$1:$Q$263,4,0),0)</f>
        <v>37.836916000000002</v>
      </c>
      <c r="AL222" s="26">
        <f>IF(ISNUMBER(VLOOKUP($B222,'kpler max capa'!$A$1:$Q$263,5,0)),VLOOKUP($B222,'kpler max capa'!$A$1:$Q$263,5,0),0)</f>
        <v>42.752256000000003</v>
      </c>
      <c r="AM222" s="26">
        <f>IF(ISNUMBER(VLOOKUP($B222,'kpler max capa'!$A$1:$Q$263,6,0)),VLOOKUP($B222,'kpler max capa'!$A$1:$Q$263,6,0),0)</f>
        <v>42.752256000000003</v>
      </c>
      <c r="AN222" s="26">
        <f>IF(ISNUMBER(VLOOKUP($B222,'kpler max capa'!$A$1:$Q$263,7,0)),VLOOKUP($B222,'kpler max capa'!$A$1:$Q$263,7,0),0)</f>
        <v>42.752256000000003</v>
      </c>
      <c r="AO222" s="26">
        <f>IF(ISNUMBER(VLOOKUP($B222,'kpler max capa'!$A$1:$Q$263,8,0)),VLOOKUP($B222,'kpler max capa'!$A$1:$Q$263,8,0),0)</f>
        <v>42.752256000000003</v>
      </c>
      <c r="AP222" s="26">
        <f>IF(ISNUMBER(VLOOKUP($B222,'kpler max capa'!$A$1:$Q$263,8,0)),VLOOKUP($B222,'kpler max capa'!$A$1:$Q$263,9,0),0)</f>
        <v>42.752256000000003</v>
      </c>
      <c r="AQ222" s="26">
        <f>IF(ISNUMBER(VLOOKUP($B222,'kpler max capa'!$A$1:$Q$263,8,0)),VLOOKUP($B222,'kpler max capa'!$A$1:$Q$263,10,0),0)</f>
        <v>42.752256000000003</v>
      </c>
      <c r="AR222" s="26">
        <f>IF(ISNUMBER(VLOOKUP($B222,'kpler max capa'!$A$1:$Q$263,8,0)),VLOOKUP($B222,'kpler max capa'!$A$1:$Q$263,11,0),0)</f>
        <v>42.752256000000003</v>
      </c>
      <c r="AS222" s="26">
        <f>IF(ISNUMBER(VLOOKUP($B222,'kpler max capa'!$A$1:$Q$263,9,0)),VLOOKUP($B222,'kpler max capa'!$A$1:$Q$263,12,0),0)</f>
        <v>42.752256000000003</v>
      </c>
      <c r="AT222" s="26">
        <f>IF(ISNUMBER(VLOOKUP($B222,'kpler max capa'!$A$1:$Q$263,9,0)),VLOOKUP($B222,'kpler max capa'!$A$1:$Q$263,13,0),0)</f>
        <v>42.752256000000003</v>
      </c>
      <c r="AU222" s="26">
        <f>IF(ISNUMBER(VLOOKUP($B222,'kpler max capa'!$A$1:$Q$263,9,0)),VLOOKUP($B222,'kpler max capa'!$A$1:$Q$263,14,0),0)</f>
        <v>42.752256000000003</v>
      </c>
      <c r="AV222" s="26">
        <f>IF(ISNUMBER(VLOOKUP($B222,'kpler max capa'!$A$1:$Q$263,9,0)),VLOOKUP($B222,'kpler max capa'!$A$1:$Q$263,15,0),0)</f>
        <v>42.752256000000003</v>
      </c>
      <c r="AW222" s="26">
        <f>IF(ISNUMBER(VLOOKUP($B222,'kpler max capa'!$A$1:$Q$263,9,0)),VLOOKUP($B222,'kpler max capa'!$A$1:$Q$263,16,0),0)</f>
        <v>42.752256000000003</v>
      </c>
      <c r="AX222" s="26">
        <f>IF(ISNUMBER(VLOOKUP($B222,'kpler max capa'!$A$1:$Q$263,10,0)),VLOOKUP($B222,'kpler max capa'!$A$1:$Q$263,17,0),0)</f>
        <v>42.752256000000003</v>
      </c>
      <c r="AY222" s="24">
        <f>IF(ISNUMBER(VLOOKUP($C222,'pp port max capa'!$A$1:$Q$500,2,0)),VLOOKUP($C222,'pp port max capa'!$A$1:$Q$500,2,0),0)</f>
        <v>0</v>
      </c>
      <c r="AZ222" s="24">
        <f>IF(ISNUMBER(VLOOKUP($C222,'pp port max capa'!$A$1:$Q$500,3,0)),VLOOKUP($C222,'pp port max capa'!$A$1:$Q$500,3,0),0)</f>
        <v>0</v>
      </c>
      <c r="BA222" s="24">
        <f>IF(ISNUMBER(VLOOKUP($C222,'pp port max capa'!$A$1:$Q$500,4,0)),VLOOKUP($C222,'pp port max capa'!$A$1:$Q$500,4,0),0)</f>
        <v>0</v>
      </c>
      <c r="BB222" s="24">
        <f>IF(ISNUMBER(VLOOKUP($C222,'pp port max capa'!$A$1:$Q$500,5,0)),VLOOKUP($C222,'pp port max capa'!$A$1:$Q$500,5,0),0)</f>
        <v>0</v>
      </c>
      <c r="BC222" s="24">
        <f>IF(ISNUMBER(VLOOKUP($C222,'pp port max capa'!$A$1:$Q$500,6,0)),VLOOKUP($C222,'pp port max capa'!$A$1:$Q$500,6,0),0)</f>
        <v>0</v>
      </c>
      <c r="BD222" s="24">
        <f>IF(ISNUMBER(VLOOKUP($C222,'pp port max capa'!$A$1:$Q$500,7,0)),VLOOKUP($C222,'pp port max capa'!$A$1:$Q$500,7,0),0)</f>
        <v>0</v>
      </c>
      <c r="BE222" s="24">
        <f>IF(ISNUMBER(VLOOKUP($C222,'pp port max capa'!$A$1:$Q$500,8,0)),VLOOKUP($C222,'pp port max capa'!$A$1:$Q$500,8,0),0)</f>
        <v>0</v>
      </c>
      <c r="BF222" s="24">
        <f>IF(ISNUMBER(VLOOKUP($C222,'pp port max capa'!$A$1:$Q$500,9,0)),VLOOKUP($C222,'pp port max capa'!$A$1:$Q$500,9,0),0)</f>
        <v>0</v>
      </c>
      <c r="BG222" s="24">
        <f>IF(ISNUMBER(VLOOKUP($C222,'pp port max capa'!$A$1:$Q$500,10,0)),VLOOKUP($C222,'pp port max capa'!$A$1:$Q$500,10,0),0)</f>
        <v>0</v>
      </c>
      <c r="BH222" s="24">
        <f>IF(ISNUMBER(VLOOKUP($C222,'pp port max capa'!$A$1:$Q$500,11,0)),VLOOKUP($C222,'pp port max capa'!$A$1:$Q$500,11,0),0)</f>
        <v>0</v>
      </c>
      <c r="BI222" s="24">
        <f>IF(ISNUMBER(VLOOKUP($C222,'pp port max capa'!$A$1:$Q$500,12,0)),VLOOKUP($C222,'pp port max capa'!$A$1:$Q$500,12,0),0)</f>
        <v>0</v>
      </c>
      <c r="BJ222" s="24">
        <f>IF(ISNUMBER(VLOOKUP($C222,'pp port max capa'!$A$1:$Q$500,13,0)),VLOOKUP($C222,'pp port max capa'!$A$1:$Q$500,13,0),0)</f>
        <v>0</v>
      </c>
      <c r="BK222" s="24">
        <f>IF(ISNUMBER(VLOOKUP($C222,'pp port max capa'!$A$1:$Q$500,14,0)),VLOOKUP($C222,'pp port max capa'!$A$1:$Q$500,14,0),0)</f>
        <v>0</v>
      </c>
      <c r="BL222" s="24">
        <f>IF(ISNUMBER(VLOOKUP($C222,'pp port max capa'!$A$1:$Q$500,15,0)),VLOOKUP($C222,'pp port max capa'!$A$1:$Q$500,15,0),0)</f>
        <v>0</v>
      </c>
      <c r="BM222" s="24">
        <f>IF(ISNUMBER(VLOOKUP($C222,'pp port max capa'!$A$1:$Q$500,16,0)),VLOOKUP($C222,'pp port max capa'!$A$1:$Q$500,16,0),0)</f>
        <v>0</v>
      </c>
      <c r="BN222" s="24">
        <f>IF(ISNUMBER(VLOOKUP($C222,'pp port max capa'!$A$1:$Q$500,17,0)),VLOOKUP($C222,'pp port max capa'!$A$1:$Q$500,17,0),0)</f>
        <v>0</v>
      </c>
      <c r="BO222" s="22">
        <f>IF(ISNUMBER(VLOOKUP($C222,'stpl port max capa'!$A$1:$Q$500,2,0)),VLOOKUP($C222,'stpl port max capa'!$A$1:$Q$500,2,0),0)</f>
        <v>0</v>
      </c>
      <c r="BP222" s="22">
        <f>IF(ISNUMBER(VLOOKUP($C222,'stpl port max capa'!$A$1:$Q$500,3,0)),VLOOKUP($C222,'stpl port max capa'!$A$1:$Q$500,3,0),0)</f>
        <v>0</v>
      </c>
      <c r="BQ222" s="22">
        <f>IF(ISNUMBER(VLOOKUP($C222,'stpl port max capa'!$A$1:$Q$500,4,0)),VLOOKUP($C222,'stpl port max capa'!$A$1:$Q$500,4,0),0)</f>
        <v>0</v>
      </c>
      <c r="BR222" s="22">
        <f>IF(ISNUMBER(VLOOKUP($C222,'stpl port max capa'!$A$1:$Q$500,5,0)),VLOOKUP($C222,'stpl port max capa'!$A$1:$Q$500,5,0),0)</f>
        <v>0</v>
      </c>
      <c r="BS222" s="22">
        <f>IF(ISNUMBER(VLOOKUP($C222,'stpl port max capa'!$A$1:$Q$500,6,0)),VLOOKUP($C222,'stpl port max capa'!$A$1:$Q$500,6,0),0)</f>
        <v>0</v>
      </c>
      <c r="BT222" s="22">
        <f>IF(ISNUMBER(VLOOKUP($C222,'stpl port max capa'!$A$1:$Q$500,7,0)),VLOOKUP($C222,'stpl port max capa'!$A$1:$Q$500,7,0),0)</f>
        <v>0</v>
      </c>
      <c r="BU222" s="22">
        <f>IF(ISNUMBER(VLOOKUP($C222,'stpl port max capa'!$A$1:$Q$500,8,0)),VLOOKUP($C222,'stpl port max capa'!$A$1:$Q$500,8,0),0)</f>
        <v>0</v>
      </c>
      <c r="BV222" s="22">
        <f>IF(ISNUMBER(VLOOKUP($C222,'stpl port max capa'!$A$1:$Q$500,9,0)),VLOOKUP($C222,'stpl port max capa'!$A$1:$Q$500,9,0),0)</f>
        <v>0</v>
      </c>
      <c r="BW222" s="22">
        <f>IF(ISNUMBER(VLOOKUP($C222,'stpl port max capa'!$A$1:$Q$500,10,0)),VLOOKUP($C222,'stpl port max capa'!$A$1:$Q$500,10,0),0)</f>
        <v>0</v>
      </c>
      <c r="BX222" s="22">
        <f>IF(ISNUMBER(VLOOKUP($C222,'stpl port max capa'!$A$1:$Q$500,11,0)),VLOOKUP($C222,'stpl port max capa'!$A$1:$Q$500,11,0),0)</f>
        <v>0</v>
      </c>
      <c r="BY222" s="22">
        <f>IF(ISNUMBER(VLOOKUP($C222,'stpl port max capa'!$A$1:$Q$500,12,0)),VLOOKUP($C222,'stpl port max capa'!$A$1:$Q$500,12,0),0)</f>
        <v>0</v>
      </c>
      <c r="BZ222" s="22">
        <f>IF(ISNUMBER(VLOOKUP($C222,'stpl port max capa'!$A$1:$Q$500,13,0)),VLOOKUP($C222,'stpl port max capa'!$A$1:$Q$500,13,0),0)</f>
        <v>0</v>
      </c>
      <c r="CA222" s="22">
        <f>IF(ISNUMBER(VLOOKUP($C222,'stpl port max capa'!$A$1:$Q$500,14,0)),VLOOKUP($C222,'stpl port max capa'!$A$1:$Q$500,14,0),0)</f>
        <v>0</v>
      </c>
      <c r="CB222" s="22">
        <f>IF(ISNUMBER(VLOOKUP($C222,'stpl port max capa'!$A$1:$Q$500,15,0)),VLOOKUP($C222,'stpl port max capa'!$A$1:$Q$500,15,0),0)</f>
        <v>0</v>
      </c>
      <c r="CC222" s="22">
        <f>IF(ISNUMBER(VLOOKUP($C222,'stpl port max capa'!$A$1:$Q$500,16,0)),VLOOKUP($C222,'stpl port max capa'!$A$1:$Q$500,16,0),0)</f>
        <v>0</v>
      </c>
      <c r="CD222" s="22">
        <f>IF(ISNUMBER(VLOOKUP($C222,'stpl port max capa'!$A$1:$Q$500,17,0)),VLOOKUP($C222,'stpl port max capa'!$A$1:$Q$500,17,0),0)</f>
        <v>0</v>
      </c>
    </row>
    <row r="223" spans="1:82" customFormat="1">
      <c r="A223">
        <v>226</v>
      </c>
      <c r="B223" t="s">
        <v>665</v>
      </c>
      <c r="C223" t="s">
        <v>666</v>
      </c>
      <c r="D223" s="15"/>
      <c r="E223" s="15">
        <f t="shared" si="56"/>
        <v>0</v>
      </c>
      <c r="F223" s="16" t="s">
        <v>2990</v>
      </c>
      <c r="G223" t="s">
        <v>972</v>
      </c>
      <c r="H223" t="s">
        <v>975</v>
      </c>
      <c r="I223" t="e">
        <v>#N/A</v>
      </c>
      <c r="J223" t="s">
        <v>667</v>
      </c>
      <c r="K223" s="1">
        <v>23.021549412542001</v>
      </c>
      <c r="L223" s="1">
        <v>113.525078290227</v>
      </c>
      <c r="M223" s="1" t="str">
        <f>VLOOKUP($F223,'[1]capi for highway network'!$D$1:$L$36,3,0)</f>
        <v>capi Guangdong</v>
      </c>
      <c r="N223" s="1">
        <f>VLOOKUP($F223,'[1]capi for highway network'!$D$1:$L$36,7,0)</f>
        <v>23.129110000000001</v>
      </c>
      <c r="O223" s="1">
        <f>VLOOKUP($F223,'[1]capi for highway network'!$D$1:$L$36,8,0)</f>
        <v>113.264385</v>
      </c>
      <c r="P223" s="13">
        <f t="shared" si="57"/>
        <v>1.5501119999999999</v>
      </c>
      <c r="Q223" s="13">
        <f t="shared" si="58"/>
        <v>1.5501119999999999</v>
      </c>
      <c r="R223" s="13">
        <f t="shared" si="59"/>
        <v>1.5501119999999999</v>
      </c>
      <c r="S223" s="13">
        <f t="shared" si="60"/>
        <v>1.5501119999999999</v>
      </c>
      <c r="T223" s="13">
        <f t="shared" si="61"/>
        <v>1.5501119999999999</v>
      </c>
      <c r="U223" s="13">
        <f t="shared" si="62"/>
        <v>1.5501119999999999</v>
      </c>
      <c r="V223" s="13">
        <f t="shared" si="63"/>
        <v>1.5501119999999999</v>
      </c>
      <c r="W223" s="13">
        <f t="shared" si="64"/>
        <v>1.5501119999999999</v>
      </c>
      <c r="X223" s="13">
        <f t="shared" si="65"/>
        <v>1.5501119999999999</v>
      </c>
      <c r="Y223" s="13">
        <f t="shared" si="66"/>
        <v>1.5501119999999999</v>
      </c>
      <c r="Z223" s="13">
        <f t="shared" si="67"/>
        <v>1.5501119999999999</v>
      </c>
      <c r="AA223" s="13">
        <f t="shared" si="68"/>
        <v>1.5501119999999999</v>
      </c>
      <c r="AB223" s="13">
        <f t="shared" si="69"/>
        <v>1.5501119999999999</v>
      </c>
      <c r="AC223" s="13">
        <f t="shared" si="70"/>
        <v>1.5501119999999999</v>
      </c>
      <c r="AD223" s="13">
        <f t="shared" si="71"/>
        <v>1.5501119999999999</v>
      </c>
      <c r="AE223" s="13">
        <f t="shared" si="72"/>
        <v>1.5501119999999999</v>
      </c>
      <c r="AF223">
        <f t="shared" si="55"/>
        <v>1</v>
      </c>
      <c r="AI223" s="26">
        <f>IF(ISNUMBER(VLOOKUP($B223,'kpler max capa'!$A$1:$Q$263,2,0)),VLOOKUP($B223,'kpler max capa'!$A$1:$Q$263,2,0),0)</f>
        <v>1.5501119999999999</v>
      </c>
      <c r="AJ223" s="26">
        <f>IF(ISNUMBER(VLOOKUP($B223,'kpler max capa'!$A$1:$Q$263,3,0)),VLOOKUP($B223,'kpler max capa'!$A$1:$Q$263,3,0),0)</f>
        <v>1.5501119999999999</v>
      </c>
      <c r="AK223" s="26">
        <f>IF(ISNUMBER(VLOOKUP($B223,'kpler max capa'!$A$1:$Q$263,4,0)),VLOOKUP($B223,'kpler max capa'!$A$1:$Q$263,4,0),0)</f>
        <v>1.5501119999999999</v>
      </c>
      <c r="AL223" s="26">
        <f>IF(ISNUMBER(VLOOKUP($B223,'kpler max capa'!$A$1:$Q$263,5,0)),VLOOKUP($B223,'kpler max capa'!$A$1:$Q$263,5,0),0)</f>
        <v>1.5501119999999999</v>
      </c>
      <c r="AM223" s="26">
        <f>IF(ISNUMBER(VLOOKUP($B223,'kpler max capa'!$A$1:$Q$263,6,0)),VLOOKUP($B223,'kpler max capa'!$A$1:$Q$263,6,0),0)</f>
        <v>1.5501119999999999</v>
      </c>
      <c r="AN223" s="26">
        <f>IF(ISNUMBER(VLOOKUP($B223,'kpler max capa'!$A$1:$Q$263,7,0)),VLOOKUP($B223,'kpler max capa'!$A$1:$Q$263,7,0),0)</f>
        <v>1.5501119999999999</v>
      </c>
      <c r="AO223" s="26">
        <f>IF(ISNUMBER(VLOOKUP($B223,'kpler max capa'!$A$1:$Q$263,8,0)),VLOOKUP($B223,'kpler max capa'!$A$1:$Q$263,8,0),0)</f>
        <v>1.5501119999999999</v>
      </c>
      <c r="AP223" s="26">
        <f>IF(ISNUMBER(VLOOKUP($B223,'kpler max capa'!$A$1:$Q$263,8,0)),VLOOKUP($B223,'kpler max capa'!$A$1:$Q$263,9,0),0)</f>
        <v>1.5501119999999999</v>
      </c>
      <c r="AQ223" s="26">
        <f>IF(ISNUMBER(VLOOKUP($B223,'kpler max capa'!$A$1:$Q$263,8,0)),VLOOKUP($B223,'kpler max capa'!$A$1:$Q$263,10,0),0)</f>
        <v>1.5501119999999999</v>
      </c>
      <c r="AR223" s="26">
        <f>IF(ISNUMBER(VLOOKUP($B223,'kpler max capa'!$A$1:$Q$263,8,0)),VLOOKUP($B223,'kpler max capa'!$A$1:$Q$263,11,0),0)</f>
        <v>1.5501119999999999</v>
      </c>
      <c r="AS223" s="26">
        <f>IF(ISNUMBER(VLOOKUP($B223,'kpler max capa'!$A$1:$Q$263,9,0)),VLOOKUP($B223,'kpler max capa'!$A$1:$Q$263,12,0),0)</f>
        <v>1.5501119999999999</v>
      </c>
      <c r="AT223" s="26">
        <f>IF(ISNUMBER(VLOOKUP($B223,'kpler max capa'!$A$1:$Q$263,9,0)),VLOOKUP($B223,'kpler max capa'!$A$1:$Q$263,13,0),0)</f>
        <v>1.5501119999999999</v>
      </c>
      <c r="AU223" s="26">
        <f>IF(ISNUMBER(VLOOKUP($B223,'kpler max capa'!$A$1:$Q$263,9,0)),VLOOKUP($B223,'kpler max capa'!$A$1:$Q$263,14,0),0)</f>
        <v>1.5501119999999999</v>
      </c>
      <c r="AV223" s="26">
        <f>IF(ISNUMBER(VLOOKUP($B223,'kpler max capa'!$A$1:$Q$263,9,0)),VLOOKUP($B223,'kpler max capa'!$A$1:$Q$263,15,0),0)</f>
        <v>1.5501119999999999</v>
      </c>
      <c r="AW223" s="26">
        <f>IF(ISNUMBER(VLOOKUP($B223,'kpler max capa'!$A$1:$Q$263,9,0)),VLOOKUP($B223,'kpler max capa'!$A$1:$Q$263,16,0),0)</f>
        <v>1.5501119999999999</v>
      </c>
      <c r="AX223" s="26">
        <f>IF(ISNUMBER(VLOOKUP($B223,'kpler max capa'!$A$1:$Q$263,10,0)),VLOOKUP($B223,'kpler max capa'!$A$1:$Q$263,17,0),0)</f>
        <v>1.5501119999999999</v>
      </c>
      <c r="AY223" s="24">
        <f>IF(ISNUMBER(VLOOKUP($C223,'pp port max capa'!$A$1:$Q$500,2,0)),VLOOKUP($C223,'pp port max capa'!$A$1:$Q$500,2,0),0)</f>
        <v>0</v>
      </c>
      <c r="AZ223" s="24">
        <f>IF(ISNUMBER(VLOOKUP($C223,'pp port max capa'!$A$1:$Q$500,3,0)),VLOOKUP($C223,'pp port max capa'!$A$1:$Q$500,3,0),0)</f>
        <v>0</v>
      </c>
      <c r="BA223" s="24">
        <f>IF(ISNUMBER(VLOOKUP($C223,'pp port max capa'!$A$1:$Q$500,4,0)),VLOOKUP($C223,'pp port max capa'!$A$1:$Q$500,4,0),0)</f>
        <v>0</v>
      </c>
      <c r="BB223" s="24">
        <f>IF(ISNUMBER(VLOOKUP($C223,'pp port max capa'!$A$1:$Q$500,5,0)),VLOOKUP($C223,'pp port max capa'!$A$1:$Q$500,5,0),0)</f>
        <v>0</v>
      </c>
      <c r="BC223" s="24">
        <f>IF(ISNUMBER(VLOOKUP($C223,'pp port max capa'!$A$1:$Q$500,6,0)),VLOOKUP($C223,'pp port max capa'!$A$1:$Q$500,6,0),0)</f>
        <v>0</v>
      </c>
      <c r="BD223" s="24">
        <f>IF(ISNUMBER(VLOOKUP($C223,'pp port max capa'!$A$1:$Q$500,7,0)),VLOOKUP($C223,'pp port max capa'!$A$1:$Q$500,7,0),0)</f>
        <v>0</v>
      </c>
      <c r="BE223" s="24">
        <f>IF(ISNUMBER(VLOOKUP($C223,'pp port max capa'!$A$1:$Q$500,8,0)),VLOOKUP($C223,'pp port max capa'!$A$1:$Q$500,8,0),0)</f>
        <v>0</v>
      </c>
      <c r="BF223" s="24">
        <f>IF(ISNUMBER(VLOOKUP($C223,'pp port max capa'!$A$1:$Q$500,9,0)),VLOOKUP($C223,'pp port max capa'!$A$1:$Q$500,9,0),0)</f>
        <v>0</v>
      </c>
      <c r="BG223" s="24">
        <f>IF(ISNUMBER(VLOOKUP($C223,'pp port max capa'!$A$1:$Q$500,10,0)),VLOOKUP($C223,'pp port max capa'!$A$1:$Q$500,10,0),0)</f>
        <v>0</v>
      </c>
      <c r="BH223" s="24">
        <f>IF(ISNUMBER(VLOOKUP($C223,'pp port max capa'!$A$1:$Q$500,11,0)),VLOOKUP($C223,'pp port max capa'!$A$1:$Q$500,11,0),0)</f>
        <v>0</v>
      </c>
      <c r="BI223" s="24">
        <f>IF(ISNUMBER(VLOOKUP($C223,'pp port max capa'!$A$1:$Q$500,12,0)),VLOOKUP($C223,'pp port max capa'!$A$1:$Q$500,12,0),0)</f>
        <v>0</v>
      </c>
      <c r="BJ223" s="24">
        <f>IF(ISNUMBER(VLOOKUP($C223,'pp port max capa'!$A$1:$Q$500,13,0)),VLOOKUP($C223,'pp port max capa'!$A$1:$Q$500,13,0),0)</f>
        <v>0</v>
      </c>
      <c r="BK223" s="24">
        <f>IF(ISNUMBER(VLOOKUP($C223,'pp port max capa'!$A$1:$Q$500,14,0)),VLOOKUP($C223,'pp port max capa'!$A$1:$Q$500,14,0),0)</f>
        <v>0</v>
      </c>
      <c r="BL223" s="24">
        <f>IF(ISNUMBER(VLOOKUP($C223,'pp port max capa'!$A$1:$Q$500,15,0)),VLOOKUP($C223,'pp port max capa'!$A$1:$Q$500,15,0),0)</f>
        <v>0</v>
      </c>
      <c r="BM223" s="24">
        <f>IF(ISNUMBER(VLOOKUP($C223,'pp port max capa'!$A$1:$Q$500,16,0)),VLOOKUP($C223,'pp port max capa'!$A$1:$Q$500,16,0),0)</f>
        <v>0</v>
      </c>
      <c r="BN223" s="24">
        <f>IF(ISNUMBER(VLOOKUP($C223,'pp port max capa'!$A$1:$Q$500,17,0)),VLOOKUP($C223,'pp port max capa'!$A$1:$Q$500,17,0),0)</f>
        <v>0</v>
      </c>
      <c r="BO223" s="22">
        <f>IF(ISNUMBER(VLOOKUP($C223,'stpl port max capa'!$A$1:$Q$500,2,0)),VLOOKUP($C223,'stpl port max capa'!$A$1:$Q$500,2,0),0)</f>
        <v>0</v>
      </c>
      <c r="BP223" s="22">
        <f>IF(ISNUMBER(VLOOKUP($C223,'stpl port max capa'!$A$1:$Q$500,3,0)),VLOOKUP($C223,'stpl port max capa'!$A$1:$Q$500,3,0),0)</f>
        <v>0</v>
      </c>
      <c r="BQ223" s="22">
        <f>IF(ISNUMBER(VLOOKUP($C223,'stpl port max capa'!$A$1:$Q$500,4,0)),VLOOKUP($C223,'stpl port max capa'!$A$1:$Q$500,4,0),0)</f>
        <v>0</v>
      </c>
      <c r="BR223" s="22">
        <f>IF(ISNUMBER(VLOOKUP($C223,'stpl port max capa'!$A$1:$Q$500,5,0)),VLOOKUP($C223,'stpl port max capa'!$A$1:$Q$500,5,0),0)</f>
        <v>0</v>
      </c>
      <c r="BS223" s="22">
        <f>IF(ISNUMBER(VLOOKUP($C223,'stpl port max capa'!$A$1:$Q$500,6,0)),VLOOKUP($C223,'stpl port max capa'!$A$1:$Q$500,6,0),0)</f>
        <v>0</v>
      </c>
      <c r="BT223" s="22">
        <f>IF(ISNUMBER(VLOOKUP($C223,'stpl port max capa'!$A$1:$Q$500,7,0)),VLOOKUP($C223,'stpl port max capa'!$A$1:$Q$500,7,0),0)</f>
        <v>0</v>
      </c>
      <c r="BU223" s="22">
        <f>IF(ISNUMBER(VLOOKUP($C223,'stpl port max capa'!$A$1:$Q$500,8,0)),VLOOKUP($C223,'stpl port max capa'!$A$1:$Q$500,8,0),0)</f>
        <v>0</v>
      </c>
      <c r="BV223" s="22">
        <f>IF(ISNUMBER(VLOOKUP($C223,'stpl port max capa'!$A$1:$Q$500,9,0)),VLOOKUP($C223,'stpl port max capa'!$A$1:$Q$500,9,0),0)</f>
        <v>0</v>
      </c>
      <c r="BW223" s="22">
        <f>IF(ISNUMBER(VLOOKUP($C223,'stpl port max capa'!$A$1:$Q$500,10,0)),VLOOKUP($C223,'stpl port max capa'!$A$1:$Q$500,10,0),0)</f>
        <v>0</v>
      </c>
      <c r="BX223" s="22">
        <f>IF(ISNUMBER(VLOOKUP($C223,'stpl port max capa'!$A$1:$Q$500,11,0)),VLOOKUP($C223,'stpl port max capa'!$A$1:$Q$500,11,0),0)</f>
        <v>0</v>
      </c>
      <c r="BY223" s="22">
        <f>IF(ISNUMBER(VLOOKUP($C223,'stpl port max capa'!$A$1:$Q$500,12,0)),VLOOKUP($C223,'stpl port max capa'!$A$1:$Q$500,12,0),0)</f>
        <v>0</v>
      </c>
      <c r="BZ223" s="22">
        <f>IF(ISNUMBER(VLOOKUP($C223,'stpl port max capa'!$A$1:$Q$500,13,0)),VLOOKUP($C223,'stpl port max capa'!$A$1:$Q$500,13,0),0)</f>
        <v>0</v>
      </c>
      <c r="CA223" s="22">
        <f>IF(ISNUMBER(VLOOKUP($C223,'stpl port max capa'!$A$1:$Q$500,14,0)),VLOOKUP($C223,'stpl port max capa'!$A$1:$Q$500,14,0),0)</f>
        <v>0</v>
      </c>
      <c r="CB223" s="22">
        <f>IF(ISNUMBER(VLOOKUP($C223,'stpl port max capa'!$A$1:$Q$500,15,0)),VLOOKUP($C223,'stpl port max capa'!$A$1:$Q$500,15,0),0)</f>
        <v>0</v>
      </c>
      <c r="CC223" s="22">
        <f>IF(ISNUMBER(VLOOKUP($C223,'stpl port max capa'!$A$1:$Q$500,16,0)),VLOOKUP($C223,'stpl port max capa'!$A$1:$Q$500,16,0),0)</f>
        <v>0</v>
      </c>
      <c r="CD223" s="22">
        <f>IF(ISNUMBER(VLOOKUP($C223,'stpl port max capa'!$A$1:$Q$500,17,0)),VLOOKUP($C223,'stpl port max capa'!$A$1:$Q$500,17,0),0)</f>
        <v>0</v>
      </c>
    </row>
    <row r="224" spans="1:82" customFormat="1">
      <c r="A224">
        <v>227</v>
      </c>
      <c r="B224" t="s">
        <v>668</v>
      </c>
      <c r="C224" t="s">
        <v>669</v>
      </c>
      <c r="D224" s="15"/>
      <c r="E224" s="15">
        <f t="shared" si="56"/>
        <v>0</v>
      </c>
      <c r="F224" s="16" t="s">
        <v>2989</v>
      </c>
      <c r="G224" t="s">
        <v>972</v>
      </c>
      <c r="H224" t="s">
        <v>975</v>
      </c>
      <c r="I224" t="e">
        <v>#N/A</v>
      </c>
      <c r="J224" t="s">
        <v>670</v>
      </c>
      <c r="K224" s="1">
        <v>25.218399448626499</v>
      </c>
      <c r="L224" s="1">
        <v>118.98400610193301</v>
      </c>
      <c r="M224" s="1" t="str">
        <f>VLOOKUP($F224,'[1]capi for highway network'!$D$1:$L$36,3,0)</f>
        <v>capi Fujian</v>
      </c>
      <c r="N224" s="1">
        <f>VLOOKUP($F224,'[1]capi for highway network'!$D$1:$L$36,7,0)</f>
        <v>26.074477999999999</v>
      </c>
      <c r="O224" s="1">
        <f>VLOOKUP($F224,'[1]capi for highway network'!$D$1:$L$36,8,0)</f>
        <v>119.296482</v>
      </c>
      <c r="P224" s="13">
        <f t="shared" si="57"/>
        <v>0.17571600000000001</v>
      </c>
      <c r="Q224" s="13">
        <f t="shared" si="58"/>
        <v>0.17571600000000001</v>
      </c>
      <c r="R224" s="13">
        <f t="shared" si="59"/>
        <v>0.17571600000000001</v>
      </c>
      <c r="S224" s="13">
        <f t="shared" si="60"/>
        <v>0.18105199999999999</v>
      </c>
      <c r="T224" s="13">
        <f t="shared" si="61"/>
        <v>0.53264800000000001</v>
      </c>
      <c r="U224" s="13">
        <f t="shared" si="62"/>
        <v>1.2615959999999999</v>
      </c>
      <c r="V224" s="13">
        <f t="shared" si="63"/>
        <v>1.2615959999999999</v>
      </c>
      <c r="W224" s="13">
        <f t="shared" si="64"/>
        <v>1.2615959999999999</v>
      </c>
      <c r="X224" s="13">
        <f t="shared" si="65"/>
        <v>1.2615959999999999</v>
      </c>
      <c r="Y224" s="13">
        <f t="shared" si="66"/>
        <v>1.2615959999999999</v>
      </c>
      <c r="Z224" s="13">
        <f t="shared" si="67"/>
        <v>1.2615959999999999</v>
      </c>
      <c r="AA224" s="13">
        <f t="shared" si="68"/>
        <v>1.2615959999999999</v>
      </c>
      <c r="AB224" s="13">
        <f t="shared" si="69"/>
        <v>1.2615959999999999</v>
      </c>
      <c r="AC224" s="13">
        <f t="shared" si="70"/>
        <v>1.2615959999999999</v>
      </c>
      <c r="AD224" s="13">
        <f t="shared" si="71"/>
        <v>1.2615959999999999</v>
      </c>
      <c r="AE224" s="13">
        <f t="shared" si="72"/>
        <v>1.2615959999999999</v>
      </c>
      <c r="AF224">
        <f t="shared" si="55"/>
        <v>1</v>
      </c>
      <c r="AI224" s="26">
        <f>IF(ISNUMBER(VLOOKUP($B224,'kpler max capa'!$A$1:$Q$263,2,0)),VLOOKUP($B224,'kpler max capa'!$A$1:$Q$263,2,0),0)</f>
        <v>0.17571600000000001</v>
      </c>
      <c r="AJ224" s="26">
        <f>IF(ISNUMBER(VLOOKUP($B224,'kpler max capa'!$A$1:$Q$263,3,0)),VLOOKUP($B224,'kpler max capa'!$A$1:$Q$263,3,0),0)</f>
        <v>0.17571600000000001</v>
      </c>
      <c r="AK224" s="26">
        <f>IF(ISNUMBER(VLOOKUP($B224,'kpler max capa'!$A$1:$Q$263,4,0)),VLOOKUP($B224,'kpler max capa'!$A$1:$Q$263,4,0),0)</f>
        <v>0.17571600000000001</v>
      </c>
      <c r="AL224" s="26">
        <f>IF(ISNUMBER(VLOOKUP($B224,'kpler max capa'!$A$1:$Q$263,5,0)),VLOOKUP($B224,'kpler max capa'!$A$1:$Q$263,5,0),0)</f>
        <v>0.18105199999999999</v>
      </c>
      <c r="AM224" s="26">
        <f>IF(ISNUMBER(VLOOKUP($B224,'kpler max capa'!$A$1:$Q$263,6,0)),VLOOKUP($B224,'kpler max capa'!$A$1:$Q$263,6,0),0)</f>
        <v>0.53264800000000001</v>
      </c>
      <c r="AN224" s="26">
        <f>IF(ISNUMBER(VLOOKUP($B224,'kpler max capa'!$A$1:$Q$263,7,0)),VLOOKUP($B224,'kpler max capa'!$A$1:$Q$263,7,0),0)</f>
        <v>1.2615959999999999</v>
      </c>
      <c r="AO224" s="26">
        <f>IF(ISNUMBER(VLOOKUP($B224,'kpler max capa'!$A$1:$Q$263,8,0)),VLOOKUP($B224,'kpler max capa'!$A$1:$Q$263,8,0),0)</f>
        <v>1.2615959999999999</v>
      </c>
      <c r="AP224" s="26">
        <f>IF(ISNUMBER(VLOOKUP($B224,'kpler max capa'!$A$1:$Q$263,8,0)),VLOOKUP($B224,'kpler max capa'!$A$1:$Q$263,9,0),0)</f>
        <v>1.2615959999999999</v>
      </c>
      <c r="AQ224" s="26">
        <f>IF(ISNUMBER(VLOOKUP($B224,'kpler max capa'!$A$1:$Q$263,8,0)),VLOOKUP($B224,'kpler max capa'!$A$1:$Q$263,10,0),0)</f>
        <v>1.2615959999999999</v>
      </c>
      <c r="AR224" s="26">
        <f>IF(ISNUMBER(VLOOKUP($B224,'kpler max capa'!$A$1:$Q$263,8,0)),VLOOKUP($B224,'kpler max capa'!$A$1:$Q$263,11,0),0)</f>
        <v>1.2615959999999999</v>
      </c>
      <c r="AS224" s="26">
        <f>IF(ISNUMBER(VLOOKUP($B224,'kpler max capa'!$A$1:$Q$263,9,0)),VLOOKUP($B224,'kpler max capa'!$A$1:$Q$263,12,0),0)</f>
        <v>1.2615959999999999</v>
      </c>
      <c r="AT224" s="26">
        <f>IF(ISNUMBER(VLOOKUP($B224,'kpler max capa'!$A$1:$Q$263,9,0)),VLOOKUP($B224,'kpler max capa'!$A$1:$Q$263,13,0),0)</f>
        <v>1.2615959999999999</v>
      </c>
      <c r="AU224" s="26">
        <f>IF(ISNUMBER(VLOOKUP($B224,'kpler max capa'!$A$1:$Q$263,9,0)),VLOOKUP($B224,'kpler max capa'!$A$1:$Q$263,14,0),0)</f>
        <v>1.2615959999999999</v>
      </c>
      <c r="AV224" s="26">
        <f>IF(ISNUMBER(VLOOKUP($B224,'kpler max capa'!$A$1:$Q$263,9,0)),VLOOKUP($B224,'kpler max capa'!$A$1:$Q$263,15,0),0)</f>
        <v>1.2615959999999999</v>
      </c>
      <c r="AW224" s="26">
        <f>IF(ISNUMBER(VLOOKUP($B224,'kpler max capa'!$A$1:$Q$263,9,0)),VLOOKUP($B224,'kpler max capa'!$A$1:$Q$263,16,0),0)</f>
        <v>1.2615959999999999</v>
      </c>
      <c r="AX224" s="26">
        <f>IF(ISNUMBER(VLOOKUP($B224,'kpler max capa'!$A$1:$Q$263,10,0)),VLOOKUP($B224,'kpler max capa'!$A$1:$Q$263,17,0),0)</f>
        <v>1.2615959999999999</v>
      </c>
      <c r="AY224" s="24">
        <f>IF(ISNUMBER(VLOOKUP($C224,'pp port max capa'!$A$1:$Q$500,2,0)),VLOOKUP($C224,'pp port max capa'!$A$1:$Q$500,2,0),0)</f>
        <v>0</v>
      </c>
      <c r="AZ224" s="24">
        <f>IF(ISNUMBER(VLOOKUP($C224,'pp port max capa'!$A$1:$Q$500,3,0)),VLOOKUP($C224,'pp port max capa'!$A$1:$Q$500,3,0),0)</f>
        <v>0</v>
      </c>
      <c r="BA224" s="24">
        <f>IF(ISNUMBER(VLOOKUP($C224,'pp port max capa'!$A$1:$Q$500,4,0)),VLOOKUP($C224,'pp port max capa'!$A$1:$Q$500,4,0),0)</f>
        <v>0</v>
      </c>
      <c r="BB224" s="24">
        <f>IF(ISNUMBER(VLOOKUP($C224,'pp port max capa'!$A$1:$Q$500,5,0)),VLOOKUP($C224,'pp port max capa'!$A$1:$Q$500,5,0),0)</f>
        <v>0</v>
      </c>
      <c r="BC224" s="24">
        <f>IF(ISNUMBER(VLOOKUP($C224,'pp port max capa'!$A$1:$Q$500,6,0)),VLOOKUP($C224,'pp port max capa'!$A$1:$Q$500,6,0),0)</f>
        <v>0</v>
      </c>
      <c r="BD224" s="24">
        <f>IF(ISNUMBER(VLOOKUP($C224,'pp port max capa'!$A$1:$Q$500,7,0)),VLOOKUP($C224,'pp port max capa'!$A$1:$Q$500,7,0),0)</f>
        <v>0</v>
      </c>
      <c r="BE224" s="24">
        <f>IF(ISNUMBER(VLOOKUP($C224,'pp port max capa'!$A$1:$Q$500,8,0)),VLOOKUP($C224,'pp port max capa'!$A$1:$Q$500,8,0),0)</f>
        <v>0</v>
      </c>
      <c r="BF224" s="24">
        <f>IF(ISNUMBER(VLOOKUP($C224,'pp port max capa'!$A$1:$Q$500,9,0)),VLOOKUP($C224,'pp port max capa'!$A$1:$Q$500,9,0),0)</f>
        <v>0</v>
      </c>
      <c r="BG224" s="24">
        <f>IF(ISNUMBER(VLOOKUP($C224,'pp port max capa'!$A$1:$Q$500,10,0)),VLOOKUP($C224,'pp port max capa'!$A$1:$Q$500,10,0),0)</f>
        <v>0</v>
      </c>
      <c r="BH224" s="24">
        <f>IF(ISNUMBER(VLOOKUP($C224,'pp port max capa'!$A$1:$Q$500,11,0)),VLOOKUP($C224,'pp port max capa'!$A$1:$Q$500,11,0),0)</f>
        <v>0</v>
      </c>
      <c r="BI224" s="24">
        <f>IF(ISNUMBER(VLOOKUP($C224,'pp port max capa'!$A$1:$Q$500,12,0)),VLOOKUP($C224,'pp port max capa'!$A$1:$Q$500,12,0),0)</f>
        <v>0</v>
      </c>
      <c r="BJ224" s="24">
        <f>IF(ISNUMBER(VLOOKUP($C224,'pp port max capa'!$A$1:$Q$500,13,0)),VLOOKUP($C224,'pp port max capa'!$A$1:$Q$500,13,0),0)</f>
        <v>0</v>
      </c>
      <c r="BK224" s="24">
        <f>IF(ISNUMBER(VLOOKUP($C224,'pp port max capa'!$A$1:$Q$500,14,0)),VLOOKUP($C224,'pp port max capa'!$A$1:$Q$500,14,0),0)</f>
        <v>0</v>
      </c>
      <c r="BL224" s="24">
        <f>IF(ISNUMBER(VLOOKUP($C224,'pp port max capa'!$A$1:$Q$500,15,0)),VLOOKUP($C224,'pp port max capa'!$A$1:$Q$500,15,0),0)</f>
        <v>0</v>
      </c>
      <c r="BM224" s="24">
        <f>IF(ISNUMBER(VLOOKUP($C224,'pp port max capa'!$A$1:$Q$500,16,0)),VLOOKUP($C224,'pp port max capa'!$A$1:$Q$500,16,0),0)</f>
        <v>0</v>
      </c>
      <c r="BN224" s="24">
        <f>IF(ISNUMBER(VLOOKUP($C224,'pp port max capa'!$A$1:$Q$500,17,0)),VLOOKUP($C224,'pp port max capa'!$A$1:$Q$500,17,0),0)</f>
        <v>0</v>
      </c>
      <c r="BO224" s="22">
        <f>IF(ISNUMBER(VLOOKUP($C224,'stpl port max capa'!$A$1:$Q$500,2,0)),VLOOKUP($C224,'stpl port max capa'!$A$1:$Q$500,2,0),0)</f>
        <v>0</v>
      </c>
      <c r="BP224" s="22">
        <f>IF(ISNUMBER(VLOOKUP($C224,'stpl port max capa'!$A$1:$Q$500,3,0)),VLOOKUP($C224,'stpl port max capa'!$A$1:$Q$500,3,0),0)</f>
        <v>0</v>
      </c>
      <c r="BQ224" s="22">
        <f>IF(ISNUMBER(VLOOKUP($C224,'stpl port max capa'!$A$1:$Q$500,4,0)),VLOOKUP($C224,'stpl port max capa'!$A$1:$Q$500,4,0),0)</f>
        <v>0</v>
      </c>
      <c r="BR224" s="22">
        <f>IF(ISNUMBER(VLOOKUP($C224,'stpl port max capa'!$A$1:$Q$500,5,0)),VLOOKUP($C224,'stpl port max capa'!$A$1:$Q$500,5,0),0)</f>
        <v>0</v>
      </c>
      <c r="BS224" s="22">
        <f>IF(ISNUMBER(VLOOKUP($C224,'stpl port max capa'!$A$1:$Q$500,6,0)),VLOOKUP($C224,'stpl port max capa'!$A$1:$Q$500,6,0),0)</f>
        <v>0</v>
      </c>
      <c r="BT224" s="22">
        <f>IF(ISNUMBER(VLOOKUP($C224,'stpl port max capa'!$A$1:$Q$500,7,0)),VLOOKUP($C224,'stpl port max capa'!$A$1:$Q$500,7,0),0)</f>
        <v>0</v>
      </c>
      <c r="BU224" s="22">
        <f>IF(ISNUMBER(VLOOKUP($C224,'stpl port max capa'!$A$1:$Q$500,8,0)),VLOOKUP($C224,'stpl port max capa'!$A$1:$Q$500,8,0),0)</f>
        <v>0</v>
      </c>
      <c r="BV224" s="22">
        <f>IF(ISNUMBER(VLOOKUP($C224,'stpl port max capa'!$A$1:$Q$500,9,0)),VLOOKUP($C224,'stpl port max capa'!$A$1:$Q$500,9,0),0)</f>
        <v>0</v>
      </c>
      <c r="BW224" s="22">
        <f>IF(ISNUMBER(VLOOKUP($C224,'stpl port max capa'!$A$1:$Q$500,10,0)),VLOOKUP($C224,'stpl port max capa'!$A$1:$Q$500,10,0),0)</f>
        <v>0</v>
      </c>
      <c r="BX224" s="22">
        <f>IF(ISNUMBER(VLOOKUP($C224,'stpl port max capa'!$A$1:$Q$500,11,0)),VLOOKUP($C224,'stpl port max capa'!$A$1:$Q$500,11,0),0)</f>
        <v>0</v>
      </c>
      <c r="BY224" s="22">
        <f>IF(ISNUMBER(VLOOKUP($C224,'stpl port max capa'!$A$1:$Q$500,12,0)),VLOOKUP($C224,'stpl port max capa'!$A$1:$Q$500,12,0),0)</f>
        <v>0</v>
      </c>
      <c r="BZ224" s="22">
        <f>IF(ISNUMBER(VLOOKUP($C224,'stpl port max capa'!$A$1:$Q$500,13,0)),VLOOKUP($C224,'stpl port max capa'!$A$1:$Q$500,13,0),0)</f>
        <v>0</v>
      </c>
      <c r="CA224" s="22">
        <f>IF(ISNUMBER(VLOOKUP($C224,'stpl port max capa'!$A$1:$Q$500,14,0)),VLOOKUP($C224,'stpl port max capa'!$A$1:$Q$500,14,0),0)</f>
        <v>0</v>
      </c>
      <c r="CB224" s="22">
        <f>IF(ISNUMBER(VLOOKUP($C224,'stpl port max capa'!$A$1:$Q$500,15,0)),VLOOKUP($C224,'stpl port max capa'!$A$1:$Q$500,15,0),0)</f>
        <v>0</v>
      </c>
      <c r="CC224" s="22">
        <f>IF(ISNUMBER(VLOOKUP($C224,'stpl port max capa'!$A$1:$Q$500,16,0)),VLOOKUP($C224,'stpl port max capa'!$A$1:$Q$500,16,0),0)</f>
        <v>0</v>
      </c>
      <c r="CD224" s="22">
        <f>IF(ISNUMBER(VLOOKUP($C224,'stpl port max capa'!$A$1:$Q$500,17,0)),VLOOKUP($C224,'stpl port max capa'!$A$1:$Q$500,17,0),0)</f>
        <v>0</v>
      </c>
    </row>
    <row r="225" spans="1:82" customFormat="1">
      <c r="A225">
        <v>228</v>
      </c>
      <c r="B225" t="s">
        <v>671</v>
      </c>
      <c r="C225" t="s">
        <v>672</v>
      </c>
      <c r="D225" s="15"/>
      <c r="E225" s="15">
        <f t="shared" si="56"/>
        <v>0</v>
      </c>
      <c r="F225" s="16" t="s">
        <v>2989</v>
      </c>
      <c r="G225" t="s">
        <v>972</v>
      </c>
      <c r="H225" t="s">
        <v>975</v>
      </c>
      <c r="I225" t="e">
        <v>#N/A</v>
      </c>
      <c r="J225" t="s">
        <v>673</v>
      </c>
      <c r="K225" s="1">
        <v>24.532760640003701</v>
      </c>
      <c r="L225" s="1">
        <v>118.22758018931999</v>
      </c>
      <c r="M225" s="1" t="str">
        <f>VLOOKUP($F225,'[1]capi for highway network'!$D$1:$L$36,3,0)</f>
        <v>capi Fujian</v>
      </c>
      <c r="N225" s="1">
        <f>VLOOKUP($F225,'[1]capi for highway network'!$D$1:$L$36,7,0)</f>
        <v>26.074477999999999</v>
      </c>
      <c r="O225" s="1">
        <f>VLOOKUP($F225,'[1]capi for highway network'!$D$1:$L$36,8,0)</f>
        <v>119.296482</v>
      </c>
      <c r="P225" s="13">
        <f t="shared" si="57"/>
        <v>0</v>
      </c>
      <c r="Q225" s="13">
        <f t="shared" si="58"/>
        <v>0</v>
      </c>
      <c r="R225" s="13">
        <f t="shared" si="59"/>
        <v>0</v>
      </c>
      <c r="S225" s="13">
        <f t="shared" si="60"/>
        <v>0</v>
      </c>
      <c r="T225" s="13">
        <f t="shared" si="61"/>
        <v>8.2059999999999994E-2</v>
      </c>
      <c r="U225" s="13">
        <f t="shared" si="62"/>
        <v>0.10932799999999999</v>
      </c>
      <c r="V225" s="13">
        <f t="shared" si="63"/>
        <v>0.10932799999999999</v>
      </c>
      <c r="W225" s="13">
        <f t="shared" si="64"/>
        <v>0.10932799999999999</v>
      </c>
      <c r="X225" s="13">
        <f t="shared" si="65"/>
        <v>0.10932799999999999</v>
      </c>
      <c r="Y225" s="13">
        <f t="shared" si="66"/>
        <v>0.10932799999999999</v>
      </c>
      <c r="Z225" s="13">
        <f t="shared" si="67"/>
        <v>0.10932799999999999</v>
      </c>
      <c r="AA225" s="13">
        <f t="shared" si="68"/>
        <v>0.10932799999999999</v>
      </c>
      <c r="AB225" s="13">
        <f t="shared" si="69"/>
        <v>0.10932799999999999</v>
      </c>
      <c r="AC225" s="13">
        <f t="shared" si="70"/>
        <v>0.10932799999999999</v>
      </c>
      <c r="AD225" s="13">
        <f t="shared" si="71"/>
        <v>0.10932799999999999</v>
      </c>
      <c r="AE225" s="13">
        <f t="shared" si="72"/>
        <v>0.10932799999999999</v>
      </c>
      <c r="AF225">
        <f t="shared" si="55"/>
        <v>1</v>
      </c>
      <c r="AI225" s="26">
        <f>IF(ISNUMBER(VLOOKUP($B225,'kpler max capa'!$A$1:$Q$263,2,0)),VLOOKUP($B225,'kpler max capa'!$A$1:$Q$263,2,0),0)</f>
        <v>0</v>
      </c>
      <c r="AJ225" s="26">
        <f>IF(ISNUMBER(VLOOKUP($B225,'kpler max capa'!$A$1:$Q$263,3,0)),VLOOKUP($B225,'kpler max capa'!$A$1:$Q$263,3,0),0)</f>
        <v>0</v>
      </c>
      <c r="AK225" s="26">
        <f>IF(ISNUMBER(VLOOKUP($B225,'kpler max capa'!$A$1:$Q$263,4,0)),VLOOKUP($B225,'kpler max capa'!$A$1:$Q$263,4,0),0)</f>
        <v>0</v>
      </c>
      <c r="AL225" s="26">
        <f>IF(ISNUMBER(VLOOKUP($B225,'kpler max capa'!$A$1:$Q$263,5,0)),VLOOKUP($B225,'kpler max capa'!$A$1:$Q$263,5,0),0)</f>
        <v>0</v>
      </c>
      <c r="AM225" s="26">
        <f>IF(ISNUMBER(VLOOKUP($B225,'kpler max capa'!$A$1:$Q$263,6,0)),VLOOKUP($B225,'kpler max capa'!$A$1:$Q$263,6,0),0)</f>
        <v>8.2059999999999994E-2</v>
      </c>
      <c r="AN225" s="26">
        <f>IF(ISNUMBER(VLOOKUP($B225,'kpler max capa'!$A$1:$Q$263,7,0)),VLOOKUP($B225,'kpler max capa'!$A$1:$Q$263,7,0),0)</f>
        <v>0.10932799999999999</v>
      </c>
      <c r="AO225" s="26">
        <f>IF(ISNUMBER(VLOOKUP($B225,'kpler max capa'!$A$1:$Q$263,8,0)),VLOOKUP($B225,'kpler max capa'!$A$1:$Q$263,8,0),0)</f>
        <v>0.10932799999999999</v>
      </c>
      <c r="AP225" s="26">
        <f>IF(ISNUMBER(VLOOKUP($B225,'kpler max capa'!$A$1:$Q$263,8,0)),VLOOKUP($B225,'kpler max capa'!$A$1:$Q$263,9,0),0)</f>
        <v>0.10932799999999999</v>
      </c>
      <c r="AQ225" s="26">
        <f>IF(ISNUMBER(VLOOKUP($B225,'kpler max capa'!$A$1:$Q$263,8,0)),VLOOKUP($B225,'kpler max capa'!$A$1:$Q$263,10,0),0)</f>
        <v>0.10932799999999999</v>
      </c>
      <c r="AR225" s="26">
        <f>IF(ISNUMBER(VLOOKUP($B225,'kpler max capa'!$A$1:$Q$263,8,0)),VLOOKUP($B225,'kpler max capa'!$A$1:$Q$263,11,0),0)</f>
        <v>0.10932799999999999</v>
      </c>
      <c r="AS225" s="26">
        <f>IF(ISNUMBER(VLOOKUP($B225,'kpler max capa'!$A$1:$Q$263,9,0)),VLOOKUP($B225,'kpler max capa'!$A$1:$Q$263,12,0),0)</f>
        <v>0.10932799999999999</v>
      </c>
      <c r="AT225" s="26">
        <f>IF(ISNUMBER(VLOOKUP($B225,'kpler max capa'!$A$1:$Q$263,9,0)),VLOOKUP($B225,'kpler max capa'!$A$1:$Q$263,13,0),0)</f>
        <v>0.10932799999999999</v>
      </c>
      <c r="AU225" s="26">
        <f>IF(ISNUMBER(VLOOKUP($B225,'kpler max capa'!$A$1:$Q$263,9,0)),VLOOKUP($B225,'kpler max capa'!$A$1:$Q$263,14,0),0)</f>
        <v>0.10932799999999999</v>
      </c>
      <c r="AV225" s="26">
        <f>IF(ISNUMBER(VLOOKUP($B225,'kpler max capa'!$A$1:$Q$263,9,0)),VLOOKUP($B225,'kpler max capa'!$A$1:$Q$263,15,0),0)</f>
        <v>0.10932799999999999</v>
      </c>
      <c r="AW225" s="26">
        <f>IF(ISNUMBER(VLOOKUP($B225,'kpler max capa'!$A$1:$Q$263,9,0)),VLOOKUP($B225,'kpler max capa'!$A$1:$Q$263,16,0),0)</f>
        <v>0.10932799999999999</v>
      </c>
      <c r="AX225" s="26">
        <f>IF(ISNUMBER(VLOOKUP($B225,'kpler max capa'!$A$1:$Q$263,10,0)),VLOOKUP($B225,'kpler max capa'!$A$1:$Q$263,17,0),0)</f>
        <v>0.10932799999999999</v>
      </c>
      <c r="AY225" s="24">
        <f>IF(ISNUMBER(VLOOKUP($C225,'pp port max capa'!$A$1:$Q$500,2,0)),VLOOKUP($C225,'pp port max capa'!$A$1:$Q$500,2,0),0)</f>
        <v>0</v>
      </c>
      <c r="AZ225" s="24">
        <f>IF(ISNUMBER(VLOOKUP($C225,'pp port max capa'!$A$1:$Q$500,3,0)),VLOOKUP($C225,'pp port max capa'!$A$1:$Q$500,3,0),0)</f>
        <v>0</v>
      </c>
      <c r="BA225" s="24">
        <f>IF(ISNUMBER(VLOOKUP($C225,'pp port max capa'!$A$1:$Q$500,4,0)),VLOOKUP($C225,'pp port max capa'!$A$1:$Q$500,4,0),0)</f>
        <v>0</v>
      </c>
      <c r="BB225" s="24">
        <f>IF(ISNUMBER(VLOOKUP($C225,'pp port max capa'!$A$1:$Q$500,5,0)),VLOOKUP($C225,'pp port max capa'!$A$1:$Q$500,5,0),0)</f>
        <v>0</v>
      </c>
      <c r="BC225" s="24">
        <f>IF(ISNUMBER(VLOOKUP($C225,'pp port max capa'!$A$1:$Q$500,6,0)),VLOOKUP($C225,'pp port max capa'!$A$1:$Q$500,6,0),0)</f>
        <v>0</v>
      </c>
      <c r="BD225" s="24">
        <f>IF(ISNUMBER(VLOOKUP($C225,'pp port max capa'!$A$1:$Q$500,7,0)),VLOOKUP($C225,'pp port max capa'!$A$1:$Q$500,7,0),0)</f>
        <v>0</v>
      </c>
      <c r="BE225" s="24">
        <f>IF(ISNUMBER(VLOOKUP($C225,'pp port max capa'!$A$1:$Q$500,8,0)),VLOOKUP($C225,'pp port max capa'!$A$1:$Q$500,8,0),0)</f>
        <v>0</v>
      </c>
      <c r="BF225" s="24">
        <f>IF(ISNUMBER(VLOOKUP($C225,'pp port max capa'!$A$1:$Q$500,9,0)),VLOOKUP($C225,'pp port max capa'!$A$1:$Q$500,9,0),0)</f>
        <v>0</v>
      </c>
      <c r="BG225" s="24">
        <f>IF(ISNUMBER(VLOOKUP($C225,'pp port max capa'!$A$1:$Q$500,10,0)),VLOOKUP($C225,'pp port max capa'!$A$1:$Q$500,10,0),0)</f>
        <v>0</v>
      </c>
      <c r="BH225" s="24">
        <f>IF(ISNUMBER(VLOOKUP($C225,'pp port max capa'!$A$1:$Q$500,11,0)),VLOOKUP($C225,'pp port max capa'!$A$1:$Q$500,11,0),0)</f>
        <v>0</v>
      </c>
      <c r="BI225" s="24">
        <f>IF(ISNUMBER(VLOOKUP($C225,'pp port max capa'!$A$1:$Q$500,12,0)),VLOOKUP($C225,'pp port max capa'!$A$1:$Q$500,12,0),0)</f>
        <v>0</v>
      </c>
      <c r="BJ225" s="24">
        <f>IF(ISNUMBER(VLOOKUP($C225,'pp port max capa'!$A$1:$Q$500,13,0)),VLOOKUP($C225,'pp port max capa'!$A$1:$Q$500,13,0),0)</f>
        <v>0</v>
      </c>
      <c r="BK225" s="24">
        <f>IF(ISNUMBER(VLOOKUP($C225,'pp port max capa'!$A$1:$Q$500,14,0)),VLOOKUP($C225,'pp port max capa'!$A$1:$Q$500,14,0),0)</f>
        <v>0</v>
      </c>
      <c r="BL225" s="24">
        <f>IF(ISNUMBER(VLOOKUP($C225,'pp port max capa'!$A$1:$Q$500,15,0)),VLOOKUP($C225,'pp port max capa'!$A$1:$Q$500,15,0),0)</f>
        <v>0</v>
      </c>
      <c r="BM225" s="24">
        <f>IF(ISNUMBER(VLOOKUP($C225,'pp port max capa'!$A$1:$Q$500,16,0)),VLOOKUP($C225,'pp port max capa'!$A$1:$Q$500,16,0),0)</f>
        <v>0</v>
      </c>
      <c r="BN225" s="24">
        <f>IF(ISNUMBER(VLOOKUP($C225,'pp port max capa'!$A$1:$Q$500,17,0)),VLOOKUP($C225,'pp port max capa'!$A$1:$Q$500,17,0),0)</f>
        <v>0</v>
      </c>
      <c r="BO225" s="22">
        <f>IF(ISNUMBER(VLOOKUP($C225,'stpl port max capa'!$A$1:$Q$500,2,0)),VLOOKUP($C225,'stpl port max capa'!$A$1:$Q$500,2,0),0)</f>
        <v>0</v>
      </c>
      <c r="BP225" s="22">
        <f>IF(ISNUMBER(VLOOKUP($C225,'stpl port max capa'!$A$1:$Q$500,3,0)),VLOOKUP($C225,'stpl port max capa'!$A$1:$Q$500,3,0),0)</f>
        <v>0</v>
      </c>
      <c r="BQ225" s="22">
        <f>IF(ISNUMBER(VLOOKUP($C225,'stpl port max capa'!$A$1:$Q$500,4,0)),VLOOKUP($C225,'stpl port max capa'!$A$1:$Q$500,4,0),0)</f>
        <v>0</v>
      </c>
      <c r="BR225" s="22">
        <f>IF(ISNUMBER(VLOOKUP($C225,'stpl port max capa'!$A$1:$Q$500,5,0)),VLOOKUP($C225,'stpl port max capa'!$A$1:$Q$500,5,0),0)</f>
        <v>0</v>
      </c>
      <c r="BS225" s="22">
        <f>IF(ISNUMBER(VLOOKUP($C225,'stpl port max capa'!$A$1:$Q$500,6,0)),VLOOKUP($C225,'stpl port max capa'!$A$1:$Q$500,6,0),0)</f>
        <v>0</v>
      </c>
      <c r="BT225" s="22">
        <f>IF(ISNUMBER(VLOOKUP($C225,'stpl port max capa'!$A$1:$Q$500,7,0)),VLOOKUP($C225,'stpl port max capa'!$A$1:$Q$500,7,0),0)</f>
        <v>0</v>
      </c>
      <c r="BU225" s="22">
        <f>IF(ISNUMBER(VLOOKUP($C225,'stpl port max capa'!$A$1:$Q$500,8,0)),VLOOKUP($C225,'stpl port max capa'!$A$1:$Q$500,8,0),0)</f>
        <v>0</v>
      </c>
      <c r="BV225" s="22">
        <f>IF(ISNUMBER(VLOOKUP($C225,'stpl port max capa'!$A$1:$Q$500,9,0)),VLOOKUP($C225,'stpl port max capa'!$A$1:$Q$500,9,0),0)</f>
        <v>0</v>
      </c>
      <c r="BW225" s="22">
        <f>IF(ISNUMBER(VLOOKUP($C225,'stpl port max capa'!$A$1:$Q$500,10,0)),VLOOKUP($C225,'stpl port max capa'!$A$1:$Q$500,10,0),0)</f>
        <v>0</v>
      </c>
      <c r="BX225" s="22">
        <f>IF(ISNUMBER(VLOOKUP($C225,'stpl port max capa'!$A$1:$Q$500,11,0)),VLOOKUP($C225,'stpl port max capa'!$A$1:$Q$500,11,0),0)</f>
        <v>0</v>
      </c>
      <c r="BY225" s="22">
        <f>IF(ISNUMBER(VLOOKUP($C225,'stpl port max capa'!$A$1:$Q$500,12,0)),VLOOKUP($C225,'stpl port max capa'!$A$1:$Q$500,12,0),0)</f>
        <v>0</v>
      </c>
      <c r="BZ225" s="22">
        <f>IF(ISNUMBER(VLOOKUP($C225,'stpl port max capa'!$A$1:$Q$500,13,0)),VLOOKUP($C225,'stpl port max capa'!$A$1:$Q$500,13,0),0)</f>
        <v>0</v>
      </c>
      <c r="CA225" s="22">
        <f>IF(ISNUMBER(VLOOKUP($C225,'stpl port max capa'!$A$1:$Q$500,14,0)),VLOOKUP($C225,'stpl port max capa'!$A$1:$Q$500,14,0),0)</f>
        <v>0</v>
      </c>
      <c r="CB225" s="22">
        <f>IF(ISNUMBER(VLOOKUP($C225,'stpl port max capa'!$A$1:$Q$500,15,0)),VLOOKUP($C225,'stpl port max capa'!$A$1:$Q$500,15,0),0)</f>
        <v>0</v>
      </c>
      <c r="CC225" s="22">
        <f>IF(ISNUMBER(VLOOKUP($C225,'stpl port max capa'!$A$1:$Q$500,16,0)),VLOOKUP($C225,'stpl port max capa'!$A$1:$Q$500,16,0),0)</f>
        <v>0</v>
      </c>
      <c r="CD225" s="22">
        <f>IF(ISNUMBER(VLOOKUP($C225,'stpl port max capa'!$A$1:$Q$500,17,0)),VLOOKUP($C225,'stpl port max capa'!$A$1:$Q$500,17,0),0)</f>
        <v>0</v>
      </c>
    </row>
    <row r="226" spans="1:82" customFormat="1">
      <c r="A226">
        <v>229</v>
      </c>
      <c r="B226" t="s">
        <v>674</v>
      </c>
      <c r="C226" t="s">
        <v>675</v>
      </c>
      <c r="D226" s="15" t="s">
        <v>1285</v>
      </c>
      <c r="E226" s="15">
        <f t="shared" si="56"/>
        <v>2</v>
      </c>
      <c r="F226" s="16" t="s">
        <v>2977</v>
      </c>
      <c r="G226" t="s">
        <v>972</v>
      </c>
      <c r="H226" t="s">
        <v>975</v>
      </c>
      <c r="I226" t="s">
        <v>2943</v>
      </c>
      <c r="J226" t="s">
        <v>676</v>
      </c>
      <c r="K226" s="1">
        <v>34.609611368092601</v>
      </c>
      <c r="L226" s="1">
        <v>119.55271059758699</v>
      </c>
      <c r="M226" s="1" t="str">
        <f>VLOOKUP($F226,'[1]capi for highway network'!$D$1:$L$36,3,0)</f>
        <v>capi Jiangsu</v>
      </c>
      <c r="N226" s="1">
        <f>VLOOKUP($F226,'[1]capi for highway network'!$D$1:$L$36,7,0)</f>
        <v>32.060254999999998</v>
      </c>
      <c r="O226" s="1">
        <f>VLOOKUP($F226,'[1]capi for highway network'!$D$1:$L$36,8,0)</f>
        <v>118.79687699999999</v>
      </c>
      <c r="P226" s="13">
        <f t="shared" si="57"/>
        <v>0.83142000000000005</v>
      </c>
      <c r="Q226" s="13">
        <f t="shared" si="58"/>
        <v>0.83142000000000005</v>
      </c>
      <c r="R226" s="13">
        <f t="shared" si="59"/>
        <v>0.83142000000000005</v>
      </c>
      <c r="S226" s="13">
        <f t="shared" si="60"/>
        <v>1.6543000000000001</v>
      </c>
      <c r="T226" s="13">
        <f t="shared" si="61"/>
        <v>1.6543000000000001</v>
      </c>
      <c r="U226" s="13">
        <f t="shared" si="62"/>
        <v>2.4477639999999998</v>
      </c>
      <c r="V226" s="13">
        <f t="shared" si="63"/>
        <v>2.4477639999999998</v>
      </c>
      <c r="W226" s="13">
        <f t="shared" si="64"/>
        <v>2.5989781678817203</v>
      </c>
      <c r="X226" s="13">
        <f t="shared" si="65"/>
        <v>2.5989781678817203</v>
      </c>
      <c r="Y226" s="13">
        <f t="shared" si="66"/>
        <v>2.5989781678817203</v>
      </c>
      <c r="Z226" s="13">
        <f t="shared" si="67"/>
        <v>2.5989781678817203</v>
      </c>
      <c r="AA226" s="13">
        <f t="shared" si="68"/>
        <v>2.5989781678817203</v>
      </c>
      <c r="AB226" s="13">
        <f t="shared" si="69"/>
        <v>2.5989781678817203</v>
      </c>
      <c r="AC226" s="13">
        <f t="shared" si="70"/>
        <v>2.5989781678817203</v>
      </c>
      <c r="AD226" s="13">
        <f t="shared" si="71"/>
        <v>2.5989781678817203</v>
      </c>
      <c r="AE226" s="13">
        <f t="shared" si="72"/>
        <v>2.5989781678817203</v>
      </c>
      <c r="AF226">
        <f t="shared" si="55"/>
        <v>1</v>
      </c>
      <c r="AI226" s="26">
        <f>IF(ISNUMBER(VLOOKUP($B226,'kpler max capa'!$A$1:$Q$263,2,0)),VLOOKUP($B226,'kpler max capa'!$A$1:$Q$263,2,0),0)</f>
        <v>0.83142000000000005</v>
      </c>
      <c r="AJ226" s="26">
        <f>IF(ISNUMBER(VLOOKUP($B226,'kpler max capa'!$A$1:$Q$263,3,0)),VLOOKUP($B226,'kpler max capa'!$A$1:$Q$263,3,0),0)</f>
        <v>0.83142000000000005</v>
      </c>
      <c r="AK226" s="26">
        <f>IF(ISNUMBER(VLOOKUP($B226,'kpler max capa'!$A$1:$Q$263,4,0)),VLOOKUP($B226,'kpler max capa'!$A$1:$Q$263,4,0),0)</f>
        <v>0.83142000000000005</v>
      </c>
      <c r="AL226" s="26">
        <f>IF(ISNUMBER(VLOOKUP($B226,'kpler max capa'!$A$1:$Q$263,5,0)),VLOOKUP($B226,'kpler max capa'!$A$1:$Q$263,5,0),0)</f>
        <v>1.6543000000000001</v>
      </c>
      <c r="AM226" s="26">
        <f>IF(ISNUMBER(VLOOKUP($B226,'kpler max capa'!$A$1:$Q$263,6,0)),VLOOKUP($B226,'kpler max capa'!$A$1:$Q$263,6,0),0)</f>
        <v>1.6543000000000001</v>
      </c>
      <c r="AN226" s="26">
        <f>IF(ISNUMBER(VLOOKUP($B226,'kpler max capa'!$A$1:$Q$263,7,0)),VLOOKUP($B226,'kpler max capa'!$A$1:$Q$263,7,0),0)</f>
        <v>2.4477639999999998</v>
      </c>
      <c r="AO226" s="26">
        <f>IF(ISNUMBER(VLOOKUP($B226,'kpler max capa'!$A$1:$Q$263,8,0)),VLOOKUP($B226,'kpler max capa'!$A$1:$Q$263,8,0),0)</f>
        <v>2.4477639999999998</v>
      </c>
      <c r="AP226" s="26">
        <f>IF(ISNUMBER(VLOOKUP($B226,'kpler max capa'!$A$1:$Q$263,8,0)),VLOOKUP($B226,'kpler max capa'!$A$1:$Q$263,9,0),0)</f>
        <v>2.4477639999999998</v>
      </c>
      <c r="AQ226" s="26">
        <f>IF(ISNUMBER(VLOOKUP($B226,'kpler max capa'!$A$1:$Q$263,8,0)),VLOOKUP($B226,'kpler max capa'!$A$1:$Q$263,10,0),0)</f>
        <v>2.4477639999999998</v>
      </c>
      <c r="AR226" s="26">
        <f>IF(ISNUMBER(VLOOKUP($B226,'kpler max capa'!$A$1:$Q$263,8,0)),VLOOKUP($B226,'kpler max capa'!$A$1:$Q$263,11,0),0)</f>
        <v>2.4477639999999998</v>
      </c>
      <c r="AS226" s="26">
        <f>IF(ISNUMBER(VLOOKUP($B226,'kpler max capa'!$A$1:$Q$263,9,0)),VLOOKUP($B226,'kpler max capa'!$A$1:$Q$263,12,0),0)</f>
        <v>2.4477639999999998</v>
      </c>
      <c r="AT226" s="26">
        <f>IF(ISNUMBER(VLOOKUP($B226,'kpler max capa'!$A$1:$Q$263,9,0)),VLOOKUP($B226,'kpler max capa'!$A$1:$Q$263,13,0),0)</f>
        <v>2.4477639999999998</v>
      </c>
      <c r="AU226" s="26">
        <f>IF(ISNUMBER(VLOOKUP($B226,'kpler max capa'!$A$1:$Q$263,9,0)),VLOOKUP($B226,'kpler max capa'!$A$1:$Q$263,14,0),0)</f>
        <v>2.4477639999999998</v>
      </c>
      <c r="AV226" s="26">
        <f>IF(ISNUMBER(VLOOKUP($B226,'kpler max capa'!$A$1:$Q$263,9,0)),VLOOKUP($B226,'kpler max capa'!$A$1:$Q$263,15,0),0)</f>
        <v>2.4477639999999998</v>
      </c>
      <c r="AW226" s="26">
        <f>IF(ISNUMBER(VLOOKUP($B226,'kpler max capa'!$A$1:$Q$263,9,0)),VLOOKUP($B226,'kpler max capa'!$A$1:$Q$263,16,0),0)</f>
        <v>2.4477639999999998</v>
      </c>
      <c r="AX226" s="26">
        <f>IF(ISNUMBER(VLOOKUP($B226,'kpler max capa'!$A$1:$Q$263,10,0)),VLOOKUP($B226,'kpler max capa'!$A$1:$Q$263,17,0),0)</f>
        <v>2.4477639999999998</v>
      </c>
      <c r="AY226" s="24">
        <f>IF(ISNUMBER(VLOOKUP($C226,'pp port max capa'!$A$1:$Q$500,2,0)),VLOOKUP($C226,'pp port max capa'!$A$1:$Q$500,2,0),0)</f>
        <v>0</v>
      </c>
      <c r="AZ226" s="24">
        <f>IF(ISNUMBER(VLOOKUP($C226,'pp port max capa'!$A$1:$Q$500,3,0)),VLOOKUP($C226,'pp port max capa'!$A$1:$Q$500,3,0),0)</f>
        <v>0</v>
      </c>
      <c r="BA226" s="24">
        <f>IF(ISNUMBER(VLOOKUP($C226,'pp port max capa'!$A$1:$Q$500,4,0)),VLOOKUP($C226,'pp port max capa'!$A$1:$Q$500,4,0),0)</f>
        <v>0.19601095931182791</v>
      </c>
      <c r="BB226" s="24">
        <f>IF(ISNUMBER(VLOOKUP($C226,'pp port max capa'!$A$1:$Q$500,5,0)),VLOOKUP($C226,'pp port max capa'!$A$1:$Q$500,5,0),0)</f>
        <v>0.39202191862365582</v>
      </c>
      <c r="BC226" s="24">
        <f>IF(ISNUMBER(VLOOKUP($C226,'pp port max capa'!$A$1:$Q$500,6,0)),VLOOKUP($C226,'pp port max capa'!$A$1:$Q$500,6,0),0)</f>
        <v>0.58803287793548376</v>
      </c>
      <c r="BD226" s="24">
        <f>IF(ISNUMBER(VLOOKUP($C226,'pp port max capa'!$A$1:$Q$500,7,0)),VLOOKUP($C226,'pp port max capa'!$A$1:$Q$500,7,0),0)</f>
        <v>0.58803287793548376</v>
      </c>
      <c r="BE226" s="24">
        <f>IF(ISNUMBER(VLOOKUP($C226,'pp port max capa'!$A$1:$Q$500,8,0)),VLOOKUP($C226,'pp port max capa'!$A$1:$Q$500,8,0),0)</f>
        <v>0.58803287793548376</v>
      </c>
      <c r="BF226" s="24">
        <f>IF(ISNUMBER(VLOOKUP($C226,'pp port max capa'!$A$1:$Q$500,9,0)),VLOOKUP($C226,'pp port max capa'!$A$1:$Q$500,9,0),0)</f>
        <v>2.5989781678817203</v>
      </c>
      <c r="BG226" s="24">
        <f>IF(ISNUMBER(VLOOKUP($C226,'pp port max capa'!$A$1:$Q$500,10,0)),VLOOKUP($C226,'pp port max capa'!$A$1:$Q$500,10,0),0)</f>
        <v>2.5989781678817203</v>
      </c>
      <c r="BH226" s="24">
        <f>IF(ISNUMBER(VLOOKUP($C226,'pp port max capa'!$A$1:$Q$500,11,0)),VLOOKUP($C226,'pp port max capa'!$A$1:$Q$500,11,0),0)</f>
        <v>2.5989781678817203</v>
      </c>
      <c r="BI226" s="24">
        <f>IF(ISNUMBER(VLOOKUP($C226,'pp port max capa'!$A$1:$Q$500,12,0)),VLOOKUP($C226,'pp port max capa'!$A$1:$Q$500,12,0),0)</f>
        <v>2.5989781678817203</v>
      </c>
      <c r="BJ226" s="24">
        <f>IF(ISNUMBER(VLOOKUP($C226,'pp port max capa'!$A$1:$Q$500,13,0)),VLOOKUP($C226,'pp port max capa'!$A$1:$Q$500,13,0),0)</f>
        <v>2.5989781678817203</v>
      </c>
      <c r="BK226" s="24">
        <f>IF(ISNUMBER(VLOOKUP($C226,'pp port max capa'!$A$1:$Q$500,14,0)),VLOOKUP($C226,'pp port max capa'!$A$1:$Q$500,14,0),0)</f>
        <v>2.5989781678817203</v>
      </c>
      <c r="BL226" s="24">
        <f>IF(ISNUMBER(VLOOKUP($C226,'pp port max capa'!$A$1:$Q$500,15,0)),VLOOKUP($C226,'pp port max capa'!$A$1:$Q$500,15,0),0)</f>
        <v>2.5989781678817203</v>
      </c>
      <c r="BM226" s="24">
        <f>IF(ISNUMBER(VLOOKUP($C226,'pp port max capa'!$A$1:$Q$500,16,0)),VLOOKUP($C226,'pp port max capa'!$A$1:$Q$500,16,0),0)</f>
        <v>2.5989781678817203</v>
      </c>
      <c r="BN226" s="24">
        <f>IF(ISNUMBER(VLOOKUP($C226,'pp port max capa'!$A$1:$Q$500,17,0)),VLOOKUP($C226,'pp port max capa'!$A$1:$Q$500,17,0),0)</f>
        <v>2.5989781678817203</v>
      </c>
      <c r="BO226" s="22">
        <f>IF(ISNUMBER(VLOOKUP($C226,'stpl port max capa'!$A$1:$Q$500,2,0)),VLOOKUP($C226,'stpl port max capa'!$A$1:$Q$500,2,0),0)</f>
        <v>0</v>
      </c>
      <c r="BP226" s="22">
        <f>IF(ISNUMBER(VLOOKUP($C226,'stpl port max capa'!$A$1:$Q$500,3,0)),VLOOKUP($C226,'stpl port max capa'!$A$1:$Q$500,3,0),0)</f>
        <v>0</v>
      </c>
      <c r="BQ226" s="22">
        <f>IF(ISNUMBER(VLOOKUP($C226,'stpl port max capa'!$A$1:$Q$500,4,0)),VLOOKUP($C226,'stpl port max capa'!$A$1:$Q$500,4,0),0)</f>
        <v>0</v>
      </c>
      <c r="BR226" s="22">
        <f>IF(ISNUMBER(VLOOKUP($C226,'stpl port max capa'!$A$1:$Q$500,5,0)),VLOOKUP($C226,'stpl port max capa'!$A$1:$Q$500,5,0),0)</f>
        <v>0</v>
      </c>
      <c r="BS226" s="22">
        <f>IF(ISNUMBER(VLOOKUP($C226,'stpl port max capa'!$A$1:$Q$500,6,0)),VLOOKUP($C226,'stpl port max capa'!$A$1:$Q$500,6,0),0)</f>
        <v>0</v>
      </c>
      <c r="BT226" s="22">
        <f>IF(ISNUMBER(VLOOKUP($C226,'stpl port max capa'!$A$1:$Q$500,7,0)),VLOOKUP($C226,'stpl port max capa'!$A$1:$Q$500,7,0),0)</f>
        <v>0</v>
      </c>
      <c r="BU226" s="22">
        <f>IF(ISNUMBER(VLOOKUP($C226,'stpl port max capa'!$A$1:$Q$500,8,0)),VLOOKUP($C226,'stpl port max capa'!$A$1:$Q$500,8,0),0)</f>
        <v>0</v>
      </c>
      <c r="BV226" s="22">
        <f>IF(ISNUMBER(VLOOKUP($C226,'stpl port max capa'!$A$1:$Q$500,9,0)),VLOOKUP($C226,'stpl port max capa'!$A$1:$Q$500,9,0),0)</f>
        <v>0</v>
      </c>
      <c r="BW226" s="22">
        <f>IF(ISNUMBER(VLOOKUP($C226,'stpl port max capa'!$A$1:$Q$500,10,0)),VLOOKUP($C226,'stpl port max capa'!$A$1:$Q$500,10,0),0)</f>
        <v>0</v>
      </c>
      <c r="BX226" s="22">
        <f>IF(ISNUMBER(VLOOKUP($C226,'stpl port max capa'!$A$1:$Q$500,11,0)),VLOOKUP($C226,'stpl port max capa'!$A$1:$Q$500,11,0),0)</f>
        <v>0</v>
      </c>
      <c r="BY226" s="22">
        <f>IF(ISNUMBER(VLOOKUP($C226,'stpl port max capa'!$A$1:$Q$500,12,0)),VLOOKUP($C226,'stpl port max capa'!$A$1:$Q$500,12,0),0)</f>
        <v>0</v>
      </c>
      <c r="BZ226" s="22">
        <f>IF(ISNUMBER(VLOOKUP($C226,'stpl port max capa'!$A$1:$Q$500,13,0)),VLOOKUP($C226,'stpl port max capa'!$A$1:$Q$500,13,0),0)</f>
        <v>0</v>
      </c>
      <c r="CA226" s="22">
        <f>IF(ISNUMBER(VLOOKUP($C226,'stpl port max capa'!$A$1:$Q$500,14,0)),VLOOKUP($C226,'stpl port max capa'!$A$1:$Q$500,14,0),0)</f>
        <v>0</v>
      </c>
      <c r="CB226" s="22">
        <f>IF(ISNUMBER(VLOOKUP($C226,'stpl port max capa'!$A$1:$Q$500,15,0)),VLOOKUP($C226,'stpl port max capa'!$A$1:$Q$500,15,0),0)</f>
        <v>0</v>
      </c>
      <c r="CC226" s="22">
        <f>IF(ISNUMBER(VLOOKUP($C226,'stpl port max capa'!$A$1:$Q$500,16,0)),VLOOKUP($C226,'stpl port max capa'!$A$1:$Q$500,16,0),0)</f>
        <v>0</v>
      </c>
      <c r="CD226" s="22">
        <f>IF(ISNUMBER(VLOOKUP($C226,'stpl port max capa'!$A$1:$Q$500,17,0)),VLOOKUP($C226,'stpl port max capa'!$A$1:$Q$500,17,0),0)</f>
        <v>0</v>
      </c>
    </row>
    <row r="227" spans="1:82" customFormat="1">
      <c r="A227">
        <v>230</v>
      </c>
      <c r="B227" t="s">
        <v>677</v>
      </c>
      <c r="C227" t="s">
        <v>678</v>
      </c>
      <c r="D227" s="15" t="s">
        <v>1286</v>
      </c>
      <c r="E227" s="15">
        <f t="shared" si="56"/>
        <v>1</v>
      </c>
      <c r="F227" s="16" t="s">
        <v>2977</v>
      </c>
      <c r="G227" t="s">
        <v>972</v>
      </c>
      <c r="H227" t="s">
        <v>975</v>
      </c>
      <c r="I227" t="s">
        <v>2943</v>
      </c>
      <c r="J227" t="s">
        <v>679</v>
      </c>
      <c r="K227" s="1">
        <v>34.305660381230702</v>
      </c>
      <c r="L227" s="1">
        <v>120.265043690425</v>
      </c>
      <c r="M227" s="1" t="str">
        <f>VLOOKUP($F227,'[1]capi for highway network'!$D$1:$L$36,3,0)</f>
        <v>capi Jiangsu</v>
      </c>
      <c r="N227" s="1">
        <f>VLOOKUP($F227,'[1]capi for highway network'!$D$1:$L$36,7,0)</f>
        <v>32.060254999999998</v>
      </c>
      <c r="O227" s="1">
        <f>VLOOKUP($F227,'[1]capi for highway network'!$D$1:$L$36,8,0)</f>
        <v>118.79687699999999</v>
      </c>
      <c r="P227" s="13">
        <f t="shared" si="57"/>
        <v>1.8311999999999999</v>
      </c>
      <c r="Q227" s="13">
        <f t="shared" si="58"/>
        <v>1.8311999999999999</v>
      </c>
      <c r="R227" s="13">
        <f t="shared" si="59"/>
        <v>1.8311999999999999</v>
      </c>
      <c r="S227" s="13">
        <f t="shared" si="60"/>
        <v>7.7635536630824369</v>
      </c>
      <c r="T227" s="13">
        <f t="shared" si="61"/>
        <v>7.7635536630824369</v>
      </c>
      <c r="U227" s="13">
        <f t="shared" si="62"/>
        <v>7.7635536630824369</v>
      </c>
      <c r="V227" s="13">
        <f t="shared" si="63"/>
        <v>7.7635536630824369</v>
      </c>
      <c r="W227" s="13">
        <f t="shared" si="64"/>
        <v>7.7635536630824369</v>
      </c>
      <c r="X227" s="13">
        <f t="shared" si="65"/>
        <v>7.7635536630824369</v>
      </c>
      <c r="Y227" s="13">
        <f t="shared" si="66"/>
        <v>7.7635536630824369</v>
      </c>
      <c r="Z227" s="13">
        <f t="shared" si="67"/>
        <v>7.7635536630824369</v>
      </c>
      <c r="AA227" s="13">
        <f t="shared" si="68"/>
        <v>7.7635536630824369</v>
      </c>
      <c r="AB227" s="13">
        <f t="shared" si="69"/>
        <v>7.7635536630824369</v>
      </c>
      <c r="AC227" s="13">
        <f t="shared" si="70"/>
        <v>7.7635536630824369</v>
      </c>
      <c r="AD227" s="13">
        <f t="shared" si="71"/>
        <v>7.7635536630824369</v>
      </c>
      <c r="AE227" s="13">
        <f t="shared" si="72"/>
        <v>7.7635536630824369</v>
      </c>
      <c r="AF227">
        <f t="shared" si="55"/>
        <v>1</v>
      </c>
      <c r="AI227" s="26">
        <f>IF(ISNUMBER(VLOOKUP($B227,'kpler max capa'!$A$1:$Q$263,2,0)),VLOOKUP($B227,'kpler max capa'!$A$1:$Q$263,2,0),0)</f>
        <v>1.8311999999999999</v>
      </c>
      <c r="AJ227" s="26">
        <f>IF(ISNUMBER(VLOOKUP($B227,'kpler max capa'!$A$1:$Q$263,3,0)),VLOOKUP($B227,'kpler max capa'!$A$1:$Q$263,3,0),0)</f>
        <v>1.8311999999999999</v>
      </c>
      <c r="AK227" s="26">
        <f>IF(ISNUMBER(VLOOKUP($B227,'kpler max capa'!$A$1:$Q$263,4,0)),VLOOKUP($B227,'kpler max capa'!$A$1:$Q$263,4,0),0)</f>
        <v>1.8311999999999999</v>
      </c>
      <c r="AL227" s="26">
        <f>IF(ISNUMBER(VLOOKUP($B227,'kpler max capa'!$A$1:$Q$263,5,0)),VLOOKUP($B227,'kpler max capa'!$A$1:$Q$263,5,0),0)</f>
        <v>3.7185199999999998</v>
      </c>
      <c r="AM227" s="26">
        <f>IF(ISNUMBER(VLOOKUP($B227,'kpler max capa'!$A$1:$Q$263,6,0)),VLOOKUP($B227,'kpler max capa'!$A$1:$Q$263,6,0),0)</f>
        <v>4.185848</v>
      </c>
      <c r="AN227" s="26">
        <f>IF(ISNUMBER(VLOOKUP($B227,'kpler max capa'!$A$1:$Q$263,7,0)),VLOOKUP($B227,'kpler max capa'!$A$1:$Q$263,7,0),0)</f>
        <v>4.185848</v>
      </c>
      <c r="AO227" s="26">
        <f>IF(ISNUMBER(VLOOKUP($B227,'kpler max capa'!$A$1:$Q$263,8,0)),VLOOKUP($B227,'kpler max capa'!$A$1:$Q$263,8,0),0)</f>
        <v>4.185848</v>
      </c>
      <c r="AP227" s="26">
        <f>IF(ISNUMBER(VLOOKUP($B227,'kpler max capa'!$A$1:$Q$263,8,0)),VLOOKUP($B227,'kpler max capa'!$A$1:$Q$263,9,0),0)</f>
        <v>4.185848</v>
      </c>
      <c r="AQ227" s="26">
        <f>IF(ISNUMBER(VLOOKUP($B227,'kpler max capa'!$A$1:$Q$263,8,0)),VLOOKUP($B227,'kpler max capa'!$A$1:$Q$263,10,0),0)</f>
        <v>4.185848</v>
      </c>
      <c r="AR227" s="26">
        <f>IF(ISNUMBER(VLOOKUP($B227,'kpler max capa'!$A$1:$Q$263,8,0)),VLOOKUP($B227,'kpler max capa'!$A$1:$Q$263,11,0),0)</f>
        <v>4.185848</v>
      </c>
      <c r="AS227" s="26">
        <f>IF(ISNUMBER(VLOOKUP($B227,'kpler max capa'!$A$1:$Q$263,9,0)),VLOOKUP($B227,'kpler max capa'!$A$1:$Q$263,12,0),0)</f>
        <v>4.185848</v>
      </c>
      <c r="AT227" s="26">
        <f>IF(ISNUMBER(VLOOKUP($B227,'kpler max capa'!$A$1:$Q$263,9,0)),VLOOKUP($B227,'kpler max capa'!$A$1:$Q$263,13,0),0)</f>
        <v>4.185848</v>
      </c>
      <c r="AU227" s="26">
        <f>IF(ISNUMBER(VLOOKUP($B227,'kpler max capa'!$A$1:$Q$263,9,0)),VLOOKUP($B227,'kpler max capa'!$A$1:$Q$263,14,0),0)</f>
        <v>4.185848</v>
      </c>
      <c r="AV227" s="26">
        <f>IF(ISNUMBER(VLOOKUP($B227,'kpler max capa'!$A$1:$Q$263,9,0)),VLOOKUP($B227,'kpler max capa'!$A$1:$Q$263,15,0),0)</f>
        <v>4.185848</v>
      </c>
      <c r="AW227" s="26">
        <f>IF(ISNUMBER(VLOOKUP($B227,'kpler max capa'!$A$1:$Q$263,9,0)),VLOOKUP($B227,'kpler max capa'!$A$1:$Q$263,16,0),0)</f>
        <v>4.185848</v>
      </c>
      <c r="AX227" s="26">
        <f>IF(ISNUMBER(VLOOKUP($B227,'kpler max capa'!$A$1:$Q$263,10,0)),VLOOKUP($B227,'kpler max capa'!$A$1:$Q$263,17,0),0)</f>
        <v>4.185848</v>
      </c>
      <c r="AY227" s="24">
        <f>IF(ISNUMBER(VLOOKUP($C227,'pp port max capa'!$A$1:$Q$500,2,0)),VLOOKUP($C227,'pp port max capa'!$A$1:$Q$500,2,0),0)</f>
        <v>0</v>
      </c>
      <c r="AZ227" s="24">
        <f>IF(ISNUMBER(VLOOKUP($C227,'pp port max capa'!$A$1:$Q$500,3,0)),VLOOKUP($C227,'pp port max capa'!$A$1:$Q$500,3,0),0)</f>
        <v>0</v>
      </c>
      <c r="BA227" s="24">
        <f>IF(ISNUMBER(VLOOKUP($C227,'pp port max capa'!$A$1:$Q$500,4,0)),VLOOKUP($C227,'pp port max capa'!$A$1:$Q$500,4,0),0)</f>
        <v>0</v>
      </c>
      <c r="BB227" s="24">
        <f>IF(ISNUMBER(VLOOKUP($C227,'pp port max capa'!$A$1:$Q$500,5,0)),VLOOKUP($C227,'pp port max capa'!$A$1:$Q$500,5,0),0)</f>
        <v>7.7635536630824369</v>
      </c>
      <c r="BC227" s="24">
        <f>IF(ISNUMBER(VLOOKUP($C227,'pp port max capa'!$A$1:$Q$500,6,0)),VLOOKUP($C227,'pp port max capa'!$A$1:$Q$500,6,0),0)</f>
        <v>7.7635536630824369</v>
      </c>
      <c r="BD227" s="24">
        <f>IF(ISNUMBER(VLOOKUP($C227,'pp port max capa'!$A$1:$Q$500,7,0)),VLOOKUP($C227,'pp port max capa'!$A$1:$Q$500,7,0),0)</f>
        <v>7.7635536630824369</v>
      </c>
      <c r="BE227" s="24">
        <f>IF(ISNUMBER(VLOOKUP($C227,'pp port max capa'!$A$1:$Q$500,8,0)),VLOOKUP($C227,'pp port max capa'!$A$1:$Q$500,8,0),0)</f>
        <v>7.7635536630824369</v>
      </c>
      <c r="BF227" s="24">
        <f>IF(ISNUMBER(VLOOKUP($C227,'pp port max capa'!$A$1:$Q$500,9,0)),VLOOKUP($C227,'pp port max capa'!$A$1:$Q$500,9,0),0)</f>
        <v>7.7635536630824369</v>
      </c>
      <c r="BG227" s="24">
        <f>IF(ISNUMBER(VLOOKUP($C227,'pp port max capa'!$A$1:$Q$500,10,0)),VLOOKUP($C227,'pp port max capa'!$A$1:$Q$500,10,0),0)</f>
        <v>7.7635536630824369</v>
      </c>
      <c r="BH227" s="24">
        <f>IF(ISNUMBER(VLOOKUP($C227,'pp port max capa'!$A$1:$Q$500,11,0)),VLOOKUP($C227,'pp port max capa'!$A$1:$Q$500,11,0),0)</f>
        <v>7.7635536630824369</v>
      </c>
      <c r="BI227" s="24">
        <f>IF(ISNUMBER(VLOOKUP($C227,'pp port max capa'!$A$1:$Q$500,12,0)),VLOOKUP($C227,'pp port max capa'!$A$1:$Q$500,12,0),0)</f>
        <v>7.7635536630824369</v>
      </c>
      <c r="BJ227" s="24">
        <f>IF(ISNUMBER(VLOOKUP($C227,'pp port max capa'!$A$1:$Q$500,13,0)),VLOOKUP($C227,'pp port max capa'!$A$1:$Q$500,13,0),0)</f>
        <v>7.7635536630824369</v>
      </c>
      <c r="BK227" s="24">
        <f>IF(ISNUMBER(VLOOKUP($C227,'pp port max capa'!$A$1:$Q$500,14,0)),VLOOKUP($C227,'pp port max capa'!$A$1:$Q$500,14,0),0)</f>
        <v>7.7635536630824369</v>
      </c>
      <c r="BL227" s="24">
        <f>IF(ISNUMBER(VLOOKUP($C227,'pp port max capa'!$A$1:$Q$500,15,0)),VLOOKUP($C227,'pp port max capa'!$A$1:$Q$500,15,0),0)</f>
        <v>7.7635536630824369</v>
      </c>
      <c r="BM227" s="24">
        <f>IF(ISNUMBER(VLOOKUP($C227,'pp port max capa'!$A$1:$Q$500,16,0)),VLOOKUP($C227,'pp port max capa'!$A$1:$Q$500,16,0),0)</f>
        <v>7.7635536630824369</v>
      </c>
      <c r="BN227" s="24">
        <f>IF(ISNUMBER(VLOOKUP($C227,'pp port max capa'!$A$1:$Q$500,17,0)),VLOOKUP($C227,'pp port max capa'!$A$1:$Q$500,17,0),0)</f>
        <v>7.7635536630824369</v>
      </c>
      <c r="BO227" s="22">
        <f>IF(ISNUMBER(VLOOKUP($C227,'stpl port max capa'!$A$1:$Q$500,2,0)),VLOOKUP($C227,'stpl port max capa'!$A$1:$Q$500,2,0),0)</f>
        <v>0</v>
      </c>
      <c r="BP227" s="22">
        <f>IF(ISNUMBER(VLOOKUP($C227,'stpl port max capa'!$A$1:$Q$500,3,0)),VLOOKUP($C227,'stpl port max capa'!$A$1:$Q$500,3,0),0)</f>
        <v>0</v>
      </c>
      <c r="BQ227" s="22">
        <f>IF(ISNUMBER(VLOOKUP($C227,'stpl port max capa'!$A$1:$Q$500,4,0)),VLOOKUP($C227,'stpl port max capa'!$A$1:$Q$500,4,0),0)</f>
        <v>0</v>
      </c>
      <c r="BR227" s="22">
        <f>IF(ISNUMBER(VLOOKUP($C227,'stpl port max capa'!$A$1:$Q$500,5,0)),VLOOKUP($C227,'stpl port max capa'!$A$1:$Q$500,5,0),0)</f>
        <v>0</v>
      </c>
      <c r="BS227" s="22">
        <f>IF(ISNUMBER(VLOOKUP($C227,'stpl port max capa'!$A$1:$Q$500,6,0)),VLOOKUP($C227,'stpl port max capa'!$A$1:$Q$500,6,0),0)</f>
        <v>0</v>
      </c>
      <c r="BT227" s="22">
        <f>IF(ISNUMBER(VLOOKUP($C227,'stpl port max capa'!$A$1:$Q$500,7,0)),VLOOKUP($C227,'stpl port max capa'!$A$1:$Q$500,7,0),0)</f>
        <v>0</v>
      </c>
      <c r="BU227" s="22">
        <f>IF(ISNUMBER(VLOOKUP($C227,'stpl port max capa'!$A$1:$Q$500,8,0)),VLOOKUP($C227,'stpl port max capa'!$A$1:$Q$500,8,0),0)</f>
        <v>0</v>
      </c>
      <c r="BV227" s="22">
        <f>IF(ISNUMBER(VLOOKUP($C227,'stpl port max capa'!$A$1:$Q$500,9,0)),VLOOKUP($C227,'stpl port max capa'!$A$1:$Q$500,9,0),0)</f>
        <v>0</v>
      </c>
      <c r="BW227" s="22">
        <f>IF(ISNUMBER(VLOOKUP($C227,'stpl port max capa'!$A$1:$Q$500,10,0)),VLOOKUP($C227,'stpl port max capa'!$A$1:$Q$500,10,0),0)</f>
        <v>0</v>
      </c>
      <c r="BX227" s="22">
        <f>IF(ISNUMBER(VLOOKUP($C227,'stpl port max capa'!$A$1:$Q$500,11,0)),VLOOKUP($C227,'stpl port max capa'!$A$1:$Q$500,11,0),0)</f>
        <v>0</v>
      </c>
      <c r="BY227" s="22">
        <f>IF(ISNUMBER(VLOOKUP($C227,'stpl port max capa'!$A$1:$Q$500,12,0)),VLOOKUP($C227,'stpl port max capa'!$A$1:$Q$500,12,0),0)</f>
        <v>0</v>
      </c>
      <c r="BZ227" s="22">
        <f>IF(ISNUMBER(VLOOKUP($C227,'stpl port max capa'!$A$1:$Q$500,13,0)),VLOOKUP($C227,'stpl port max capa'!$A$1:$Q$500,13,0),0)</f>
        <v>0</v>
      </c>
      <c r="CA227" s="22">
        <f>IF(ISNUMBER(VLOOKUP($C227,'stpl port max capa'!$A$1:$Q$500,14,0)),VLOOKUP($C227,'stpl port max capa'!$A$1:$Q$500,14,0),0)</f>
        <v>0</v>
      </c>
      <c r="CB227" s="22">
        <f>IF(ISNUMBER(VLOOKUP($C227,'stpl port max capa'!$A$1:$Q$500,15,0)),VLOOKUP($C227,'stpl port max capa'!$A$1:$Q$500,15,0),0)</f>
        <v>0</v>
      </c>
      <c r="CC227" s="22">
        <f>IF(ISNUMBER(VLOOKUP($C227,'stpl port max capa'!$A$1:$Q$500,16,0)),VLOOKUP($C227,'stpl port max capa'!$A$1:$Q$500,16,0),0)</f>
        <v>0</v>
      </c>
      <c r="CD227" s="22">
        <f>IF(ISNUMBER(VLOOKUP($C227,'stpl port max capa'!$A$1:$Q$500,17,0)),VLOOKUP($C227,'stpl port max capa'!$A$1:$Q$500,17,0),0)</f>
        <v>0</v>
      </c>
    </row>
    <row r="228" spans="1:82" customFormat="1">
      <c r="A228">
        <v>231</v>
      </c>
      <c r="B228" t="s">
        <v>680</v>
      </c>
      <c r="C228" t="s">
        <v>681</v>
      </c>
      <c r="D228" s="15"/>
      <c r="E228" s="15">
        <f t="shared" si="56"/>
        <v>0</v>
      </c>
      <c r="F228" s="16" t="s">
        <v>2972</v>
      </c>
      <c r="G228" t="s">
        <v>972</v>
      </c>
      <c r="H228" t="s">
        <v>1013</v>
      </c>
      <c r="I228" t="e">
        <v>#N/A</v>
      </c>
      <c r="J228" t="s">
        <v>682</v>
      </c>
      <c r="K228" s="1">
        <v>21.703845040708501</v>
      </c>
      <c r="L228" s="1">
        <v>111.815221844447</v>
      </c>
      <c r="M228" s="1" t="str">
        <f>VLOOKUP($F228,'[1]capi for highway network'!$D$1:$L$36,3,0)</f>
        <v>capi Guangdong</v>
      </c>
      <c r="N228" s="1">
        <f>VLOOKUP($F228,'[1]capi for highway network'!$D$1:$L$36,7,0)</f>
        <v>23.129110000000001</v>
      </c>
      <c r="O228" s="1">
        <f>VLOOKUP($F228,'[1]capi for highway network'!$D$1:$L$36,8,0)</f>
        <v>113.264385</v>
      </c>
      <c r="P228" s="13">
        <f t="shared" si="57"/>
        <v>3.2371560000000001</v>
      </c>
      <c r="Q228" s="13">
        <f t="shared" si="58"/>
        <v>3.2371560000000001</v>
      </c>
      <c r="R228" s="13">
        <f t="shared" si="59"/>
        <v>3.2371560000000001</v>
      </c>
      <c r="S228" s="13">
        <f t="shared" si="60"/>
        <v>3.2371560000000001</v>
      </c>
      <c r="T228" s="13">
        <f t="shared" si="61"/>
        <v>4.0090159999999999</v>
      </c>
      <c r="U228" s="13">
        <f t="shared" si="62"/>
        <v>4.0090159999999999</v>
      </c>
      <c r="V228" s="13">
        <f t="shared" si="63"/>
        <v>4.0090159999999999</v>
      </c>
      <c r="W228" s="13">
        <f t="shared" si="64"/>
        <v>4.0090159999999999</v>
      </c>
      <c r="X228" s="13">
        <f t="shared" si="65"/>
        <v>4.0090159999999999</v>
      </c>
      <c r="Y228" s="13">
        <f t="shared" si="66"/>
        <v>4.0090159999999999</v>
      </c>
      <c r="Z228" s="13">
        <f t="shared" si="67"/>
        <v>4.0090159999999999</v>
      </c>
      <c r="AA228" s="13">
        <f t="shared" si="68"/>
        <v>4.0090159999999999</v>
      </c>
      <c r="AB228" s="13">
        <f t="shared" si="69"/>
        <v>4.0090159999999999</v>
      </c>
      <c r="AC228" s="13">
        <f t="shared" si="70"/>
        <v>4.0090159999999999</v>
      </c>
      <c r="AD228" s="13">
        <f t="shared" si="71"/>
        <v>4.0090159999999999</v>
      </c>
      <c r="AE228" s="13">
        <f t="shared" si="72"/>
        <v>4.0090159999999999</v>
      </c>
      <c r="AF228">
        <f t="shared" si="55"/>
        <v>1</v>
      </c>
      <c r="AI228" s="26">
        <f>IF(ISNUMBER(VLOOKUP($B228,'kpler max capa'!$A$1:$Q$263,2,0)),VLOOKUP($B228,'kpler max capa'!$A$1:$Q$263,2,0),0)</f>
        <v>3.2371560000000001</v>
      </c>
      <c r="AJ228" s="26">
        <f>IF(ISNUMBER(VLOOKUP($B228,'kpler max capa'!$A$1:$Q$263,3,0)),VLOOKUP($B228,'kpler max capa'!$A$1:$Q$263,3,0),0)</f>
        <v>3.2371560000000001</v>
      </c>
      <c r="AK228" s="26">
        <f>IF(ISNUMBER(VLOOKUP($B228,'kpler max capa'!$A$1:$Q$263,4,0)),VLOOKUP($B228,'kpler max capa'!$A$1:$Q$263,4,0),0)</f>
        <v>3.2371560000000001</v>
      </c>
      <c r="AL228" s="26">
        <f>IF(ISNUMBER(VLOOKUP($B228,'kpler max capa'!$A$1:$Q$263,5,0)),VLOOKUP($B228,'kpler max capa'!$A$1:$Q$263,5,0),0)</f>
        <v>3.2371560000000001</v>
      </c>
      <c r="AM228" s="26">
        <f>IF(ISNUMBER(VLOOKUP($B228,'kpler max capa'!$A$1:$Q$263,6,0)),VLOOKUP($B228,'kpler max capa'!$A$1:$Q$263,6,0),0)</f>
        <v>4.0090159999999999</v>
      </c>
      <c r="AN228" s="26">
        <f>IF(ISNUMBER(VLOOKUP($B228,'kpler max capa'!$A$1:$Q$263,7,0)),VLOOKUP($B228,'kpler max capa'!$A$1:$Q$263,7,0),0)</f>
        <v>4.0090159999999999</v>
      </c>
      <c r="AO228" s="26">
        <f>IF(ISNUMBER(VLOOKUP($B228,'kpler max capa'!$A$1:$Q$263,8,0)),VLOOKUP($B228,'kpler max capa'!$A$1:$Q$263,8,0),0)</f>
        <v>4.0090159999999999</v>
      </c>
      <c r="AP228" s="26">
        <f>IF(ISNUMBER(VLOOKUP($B228,'kpler max capa'!$A$1:$Q$263,8,0)),VLOOKUP($B228,'kpler max capa'!$A$1:$Q$263,9,0),0)</f>
        <v>4.0090159999999999</v>
      </c>
      <c r="AQ228" s="26">
        <f>IF(ISNUMBER(VLOOKUP($B228,'kpler max capa'!$A$1:$Q$263,8,0)),VLOOKUP($B228,'kpler max capa'!$A$1:$Q$263,10,0),0)</f>
        <v>4.0090159999999999</v>
      </c>
      <c r="AR228" s="26">
        <f>IF(ISNUMBER(VLOOKUP($B228,'kpler max capa'!$A$1:$Q$263,8,0)),VLOOKUP($B228,'kpler max capa'!$A$1:$Q$263,11,0),0)</f>
        <v>4.0090159999999999</v>
      </c>
      <c r="AS228" s="26">
        <f>IF(ISNUMBER(VLOOKUP($B228,'kpler max capa'!$A$1:$Q$263,9,0)),VLOOKUP($B228,'kpler max capa'!$A$1:$Q$263,12,0),0)</f>
        <v>4.0090159999999999</v>
      </c>
      <c r="AT228" s="26">
        <f>IF(ISNUMBER(VLOOKUP($B228,'kpler max capa'!$A$1:$Q$263,9,0)),VLOOKUP($B228,'kpler max capa'!$A$1:$Q$263,13,0),0)</f>
        <v>4.0090159999999999</v>
      </c>
      <c r="AU228" s="26">
        <f>IF(ISNUMBER(VLOOKUP($B228,'kpler max capa'!$A$1:$Q$263,9,0)),VLOOKUP($B228,'kpler max capa'!$A$1:$Q$263,14,0),0)</f>
        <v>4.0090159999999999</v>
      </c>
      <c r="AV228" s="26">
        <f>IF(ISNUMBER(VLOOKUP($B228,'kpler max capa'!$A$1:$Q$263,9,0)),VLOOKUP($B228,'kpler max capa'!$A$1:$Q$263,15,0),0)</f>
        <v>4.0090159999999999</v>
      </c>
      <c r="AW228" s="26">
        <f>IF(ISNUMBER(VLOOKUP($B228,'kpler max capa'!$A$1:$Q$263,9,0)),VLOOKUP($B228,'kpler max capa'!$A$1:$Q$263,16,0),0)</f>
        <v>4.0090159999999999</v>
      </c>
      <c r="AX228" s="26">
        <f>IF(ISNUMBER(VLOOKUP($B228,'kpler max capa'!$A$1:$Q$263,10,0)),VLOOKUP($B228,'kpler max capa'!$A$1:$Q$263,17,0),0)</f>
        <v>4.0090159999999999</v>
      </c>
      <c r="AY228" s="24">
        <f>IF(ISNUMBER(VLOOKUP($C228,'pp port max capa'!$A$1:$Q$500,2,0)),VLOOKUP($C228,'pp port max capa'!$A$1:$Q$500,2,0),0)</f>
        <v>0</v>
      </c>
      <c r="AZ228" s="24">
        <f>IF(ISNUMBER(VLOOKUP($C228,'pp port max capa'!$A$1:$Q$500,3,0)),VLOOKUP($C228,'pp port max capa'!$A$1:$Q$500,3,0),0)</f>
        <v>0</v>
      </c>
      <c r="BA228" s="24">
        <f>IF(ISNUMBER(VLOOKUP($C228,'pp port max capa'!$A$1:$Q$500,4,0)),VLOOKUP($C228,'pp port max capa'!$A$1:$Q$500,4,0),0)</f>
        <v>0</v>
      </c>
      <c r="BB228" s="24">
        <f>IF(ISNUMBER(VLOOKUP($C228,'pp port max capa'!$A$1:$Q$500,5,0)),VLOOKUP($C228,'pp port max capa'!$A$1:$Q$500,5,0),0)</f>
        <v>0</v>
      </c>
      <c r="BC228" s="24">
        <f>IF(ISNUMBER(VLOOKUP($C228,'pp port max capa'!$A$1:$Q$500,6,0)),VLOOKUP($C228,'pp port max capa'!$A$1:$Q$500,6,0),0)</f>
        <v>0</v>
      </c>
      <c r="BD228" s="24">
        <f>IF(ISNUMBER(VLOOKUP($C228,'pp port max capa'!$A$1:$Q$500,7,0)),VLOOKUP($C228,'pp port max capa'!$A$1:$Q$500,7,0),0)</f>
        <v>0</v>
      </c>
      <c r="BE228" s="24">
        <f>IF(ISNUMBER(VLOOKUP($C228,'pp port max capa'!$A$1:$Q$500,8,0)),VLOOKUP($C228,'pp port max capa'!$A$1:$Q$500,8,0),0)</f>
        <v>0</v>
      </c>
      <c r="BF228" s="24">
        <f>IF(ISNUMBER(VLOOKUP($C228,'pp port max capa'!$A$1:$Q$500,9,0)),VLOOKUP($C228,'pp port max capa'!$A$1:$Q$500,9,0),0)</f>
        <v>0</v>
      </c>
      <c r="BG228" s="24">
        <f>IF(ISNUMBER(VLOOKUP($C228,'pp port max capa'!$A$1:$Q$500,10,0)),VLOOKUP($C228,'pp port max capa'!$A$1:$Q$500,10,0),0)</f>
        <v>0</v>
      </c>
      <c r="BH228" s="24">
        <f>IF(ISNUMBER(VLOOKUP($C228,'pp port max capa'!$A$1:$Q$500,11,0)),VLOOKUP($C228,'pp port max capa'!$A$1:$Q$500,11,0),0)</f>
        <v>0</v>
      </c>
      <c r="BI228" s="24">
        <f>IF(ISNUMBER(VLOOKUP($C228,'pp port max capa'!$A$1:$Q$500,12,0)),VLOOKUP($C228,'pp port max capa'!$A$1:$Q$500,12,0),0)</f>
        <v>0</v>
      </c>
      <c r="BJ228" s="24">
        <f>IF(ISNUMBER(VLOOKUP($C228,'pp port max capa'!$A$1:$Q$500,13,0)),VLOOKUP($C228,'pp port max capa'!$A$1:$Q$500,13,0),0)</f>
        <v>0</v>
      </c>
      <c r="BK228" s="24">
        <f>IF(ISNUMBER(VLOOKUP($C228,'pp port max capa'!$A$1:$Q$500,14,0)),VLOOKUP($C228,'pp port max capa'!$A$1:$Q$500,14,0),0)</f>
        <v>0</v>
      </c>
      <c r="BL228" s="24">
        <f>IF(ISNUMBER(VLOOKUP($C228,'pp port max capa'!$A$1:$Q$500,15,0)),VLOOKUP($C228,'pp port max capa'!$A$1:$Q$500,15,0),0)</f>
        <v>0</v>
      </c>
      <c r="BM228" s="24">
        <f>IF(ISNUMBER(VLOOKUP($C228,'pp port max capa'!$A$1:$Q$500,16,0)),VLOOKUP($C228,'pp port max capa'!$A$1:$Q$500,16,0),0)</f>
        <v>0</v>
      </c>
      <c r="BN228" s="24">
        <f>IF(ISNUMBER(VLOOKUP($C228,'pp port max capa'!$A$1:$Q$500,17,0)),VLOOKUP($C228,'pp port max capa'!$A$1:$Q$500,17,0),0)</f>
        <v>0</v>
      </c>
      <c r="BO228" s="22">
        <f>IF(ISNUMBER(VLOOKUP($C228,'stpl port max capa'!$A$1:$Q$500,2,0)),VLOOKUP($C228,'stpl port max capa'!$A$1:$Q$500,2,0),0)</f>
        <v>2.4</v>
      </c>
      <c r="BP228" s="22">
        <f>IF(ISNUMBER(VLOOKUP($C228,'stpl port max capa'!$A$1:$Q$500,3,0)),VLOOKUP($C228,'stpl port max capa'!$A$1:$Q$500,3,0),0)</f>
        <v>2.4</v>
      </c>
      <c r="BQ228" s="22">
        <f>IF(ISNUMBER(VLOOKUP($C228,'stpl port max capa'!$A$1:$Q$500,4,0)),VLOOKUP($C228,'stpl port max capa'!$A$1:$Q$500,4,0),0)</f>
        <v>2.4</v>
      </c>
      <c r="BR228" s="22">
        <f>IF(ISNUMBER(VLOOKUP($C228,'stpl port max capa'!$A$1:$Q$500,5,0)),VLOOKUP($C228,'stpl port max capa'!$A$1:$Q$500,5,0),0)</f>
        <v>2.4</v>
      </c>
      <c r="BS228" s="22">
        <f>IF(ISNUMBER(VLOOKUP($C228,'stpl port max capa'!$A$1:$Q$500,6,0)),VLOOKUP($C228,'stpl port max capa'!$A$1:$Q$500,6,0),0)</f>
        <v>2.4</v>
      </c>
      <c r="BT228" s="22">
        <f>IF(ISNUMBER(VLOOKUP($C228,'stpl port max capa'!$A$1:$Q$500,7,0)),VLOOKUP($C228,'stpl port max capa'!$A$1:$Q$500,7,0),0)</f>
        <v>2.4</v>
      </c>
      <c r="BU228" s="22">
        <f>IF(ISNUMBER(VLOOKUP($C228,'stpl port max capa'!$A$1:$Q$500,8,0)),VLOOKUP($C228,'stpl port max capa'!$A$1:$Q$500,8,0),0)</f>
        <v>2.4</v>
      </c>
      <c r="BV228" s="22">
        <f>IF(ISNUMBER(VLOOKUP($C228,'stpl port max capa'!$A$1:$Q$500,9,0)),VLOOKUP($C228,'stpl port max capa'!$A$1:$Q$500,9,0),0)</f>
        <v>2.4</v>
      </c>
      <c r="BW228" s="22">
        <f>IF(ISNUMBER(VLOOKUP($C228,'stpl port max capa'!$A$1:$Q$500,10,0)),VLOOKUP($C228,'stpl port max capa'!$A$1:$Q$500,10,0),0)</f>
        <v>2.4</v>
      </c>
      <c r="BX228" s="22">
        <f>IF(ISNUMBER(VLOOKUP($C228,'stpl port max capa'!$A$1:$Q$500,11,0)),VLOOKUP($C228,'stpl port max capa'!$A$1:$Q$500,11,0),0)</f>
        <v>2.4</v>
      </c>
      <c r="BY228" s="22">
        <f>IF(ISNUMBER(VLOOKUP($C228,'stpl port max capa'!$A$1:$Q$500,12,0)),VLOOKUP($C228,'stpl port max capa'!$A$1:$Q$500,12,0),0)</f>
        <v>2.4</v>
      </c>
      <c r="BZ228" s="22">
        <f>IF(ISNUMBER(VLOOKUP($C228,'stpl port max capa'!$A$1:$Q$500,13,0)),VLOOKUP($C228,'stpl port max capa'!$A$1:$Q$500,13,0),0)</f>
        <v>2.4</v>
      </c>
      <c r="CA228" s="22">
        <f>IF(ISNUMBER(VLOOKUP($C228,'stpl port max capa'!$A$1:$Q$500,14,0)),VLOOKUP($C228,'stpl port max capa'!$A$1:$Q$500,14,0),0)</f>
        <v>2.4</v>
      </c>
      <c r="CB228" s="22">
        <f>IF(ISNUMBER(VLOOKUP($C228,'stpl port max capa'!$A$1:$Q$500,15,0)),VLOOKUP($C228,'stpl port max capa'!$A$1:$Q$500,15,0),0)</f>
        <v>2.4</v>
      </c>
      <c r="CC228" s="22">
        <f>IF(ISNUMBER(VLOOKUP($C228,'stpl port max capa'!$A$1:$Q$500,16,0)),VLOOKUP($C228,'stpl port max capa'!$A$1:$Q$500,16,0),0)</f>
        <v>2.4</v>
      </c>
      <c r="CD228" s="22">
        <f>IF(ISNUMBER(VLOOKUP($C228,'stpl port max capa'!$A$1:$Q$500,17,0)),VLOOKUP($C228,'stpl port max capa'!$A$1:$Q$500,17,0),0)</f>
        <v>2.4</v>
      </c>
    </row>
    <row r="229" spans="1:82" customFormat="1">
      <c r="A229">
        <v>232</v>
      </c>
      <c r="B229" t="s">
        <v>683</v>
      </c>
      <c r="C229" t="s">
        <v>684</v>
      </c>
      <c r="D229" s="15" t="s">
        <v>1287</v>
      </c>
      <c r="E229" s="15">
        <f t="shared" si="56"/>
        <v>1</v>
      </c>
      <c r="F229" s="16" t="s">
        <v>2973</v>
      </c>
      <c r="G229" t="s">
        <v>972</v>
      </c>
      <c r="H229" t="s">
        <v>975</v>
      </c>
      <c r="I229" t="s">
        <v>2943</v>
      </c>
      <c r="J229" t="s">
        <v>685</v>
      </c>
      <c r="K229" s="1">
        <v>19.762970517174999</v>
      </c>
      <c r="L229" s="1">
        <v>109.162069280859</v>
      </c>
      <c r="M229" s="1" t="str">
        <f>VLOOKUP($F229,'[1]capi for highway network'!$D$1:$L$36,3,0)</f>
        <v>capi Hainan</v>
      </c>
      <c r="N229" s="1">
        <f>VLOOKUP($F229,'[1]capi for highway network'!$D$1:$L$36,7,0)</f>
        <v>20.044412000000001</v>
      </c>
      <c r="O229" s="1">
        <f>VLOOKUP($F229,'[1]capi for highway network'!$D$1:$L$36,8,0)</f>
        <v>110.198286</v>
      </c>
      <c r="P229" s="13">
        <f t="shared" si="57"/>
        <v>2.0676960000000002</v>
      </c>
      <c r="Q229" s="13">
        <f t="shared" si="58"/>
        <v>2.0676960000000002</v>
      </c>
      <c r="R229" s="13">
        <f t="shared" si="59"/>
        <v>2.0676960000000002</v>
      </c>
      <c r="S229" s="13">
        <f t="shared" si="60"/>
        <v>2.4731160000000001</v>
      </c>
      <c r="T229" s="13">
        <f t="shared" si="61"/>
        <v>2.4731160000000001</v>
      </c>
      <c r="U229" s="13">
        <f t="shared" si="62"/>
        <v>3.6555240000000002</v>
      </c>
      <c r="V229" s="13">
        <f t="shared" si="63"/>
        <v>3.6555240000000002</v>
      </c>
      <c r="W229" s="13">
        <f t="shared" si="64"/>
        <v>3.6555240000000002</v>
      </c>
      <c r="X229" s="13">
        <f t="shared" si="65"/>
        <v>3.6555240000000002</v>
      </c>
      <c r="Y229" s="13">
        <f t="shared" si="66"/>
        <v>3.6555240000000002</v>
      </c>
      <c r="Z229" s="13">
        <f t="shared" si="67"/>
        <v>3.6555240000000002</v>
      </c>
      <c r="AA229" s="13">
        <f t="shared" si="68"/>
        <v>3.6555240000000002</v>
      </c>
      <c r="AB229" s="13">
        <f t="shared" si="69"/>
        <v>3.6555240000000002</v>
      </c>
      <c r="AC229" s="13">
        <f t="shared" si="70"/>
        <v>3.6555240000000002</v>
      </c>
      <c r="AD229" s="13">
        <f t="shared" si="71"/>
        <v>3.6555240000000002</v>
      </c>
      <c r="AE229" s="13">
        <f t="shared" si="72"/>
        <v>3.6555240000000002</v>
      </c>
      <c r="AF229">
        <f t="shared" si="55"/>
        <v>1</v>
      </c>
      <c r="AI229" s="26">
        <f>IF(ISNUMBER(VLOOKUP($B229,'kpler max capa'!$A$1:$Q$263,2,0)),VLOOKUP($B229,'kpler max capa'!$A$1:$Q$263,2,0),0)</f>
        <v>2.0676960000000002</v>
      </c>
      <c r="AJ229" s="26">
        <f>IF(ISNUMBER(VLOOKUP($B229,'kpler max capa'!$A$1:$Q$263,3,0)),VLOOKUP($B229,'kpler max capa'!$A$1:$Q$263,3,0),0)</f>
        <v>2.0676960000000002</v>
      </c>
      <c r="AK229" s="26">
        <f>IF(ISNUMBER(VLOOKUP($B229,'kpler max capa'!$A$1:$Q$263,4,0)),VLOOKUP($B229,'kpler max capa'!$A$1:$Q$263,4,0),0)</f>
        <v>2.0676960000000002</v>
      </c>
      <c r="AL229" s="26">
        <f>IF(ISNUMBER(VLOOKUP($B229,'kpler max capa'!$A$1:$Q$263,5,0)),VLOOKUP($B229,'kpler max capa'!$A$1:$Q$263,5,0),0)</f>
        <v>2.4731160000000001</v>
      </c>
      <c r="AM229" s="26">
        <f>IF(ISNUMBER(VLOOKUP($B229,'kpler max capa'!$A$1:$Q$263,6,0)),VLOOKUP($B229,'kpler max capa'!$A$1:$Q$263,6,0),0)</f>
        <v>2.4731160000000001</v>
      </c>
      <c r="AN229" s="26">
        <f>IF(ISNUMBER(VLOOKUP($B229,'kpler max capa'!$A$1:$Q$263,7,0)),VLOOKUP($B229,'kpler max capa'!$A$1:$Q$263,7,0),0)</f>
        <v>3.6555240000000002</v>
      </c>
      <c r="AO229" s="26">
        <f>IF(ISNUMBER(VLOOKUP($B229,'kpler max capa'!$A$1:$Q$263,8,0)),VLOOKUP($B229,'kpler max capa'!$A$1:$Q$263,8,0),0)</f>
        <v>3.6555240000000002</v>
      </c>
      <c r="AP229" s="26">
        <f>IF(ISNUMBER(VLOOKUP($B229,'kpler max capa'!$A$1:$Q$263,8,0)),VLOOKUP($B229,'kpler max capa'!$A$1:$Q$263,9,0),0)</f>
        <v>3.6555240000000002</v>
      </c>
      <c r="AQ229" s="26">
        <f>IF(ISNUMBER(VLOOKUP($B229,'kpler max capa'!$A$1:$Q$263,8,0)),VLOOKUP($B229,'kpler max capa'!$A$1:$Q$263,10,0),0)</f>
        <v>3.6555240000000002</v>
      </c>
      <c r="AR229" s="26">
        <f>IF(ISNUMBER(VLOOKUP($B229,'kpler max capa'!$A$1:$Q$263,8,0)),VLOOKUP($B229,'kpler max capa'!$A$1:$Q$263,11,0),0)</f>
        <v>3.6555240000000002</v>
      </c>
      <c r="AS229" s="26">
        <f>IF(ISNUMBER(VLOOKUP($B229,'kpler max capa'!$A$1:$Q$263,9,0)),VLOOKUP($B229,'kpler max capa'!$A$1:$Q$263,12,0),0)</f>
        <v>3.6555240000000002</v>
      </c>
      <c r="AT229" s="26">
        <f>IF(ISNUMBER(VLOOKUP($B229,'kpler max capa'!$A$1:$Q$263,9,0)),VLOOKUP($B229,'kpler max capa'!$A$1:$Q$263,13,0),0)</f>
        <v>3.6555240000000002</v>
      </c>
      <c r="AU229" s="26">
        <f>IF(ISNUMBER(VLOOKUP($B229,'kpler max capa'!$A$1:$Q$263,9,0)),VLOOKUP($B229,'kpler max capa'!$A$1:$Q$263,14,0),0)</f>
        <v>3.6555240000000002</v>
      </c>
      <c r="AV229" s="26">
        <f>IF(ISNUMBER(VLOOKUP($B229,'kpler max capa'!$A$1:$Q$263,9,0)),VLOOKUP($B229,'kpler max capa'!$A$1:$Q$263,15,0),0)</f>
        <v>3.6555240000000002</v>
      </c>
      <c r="AW229" s="26">
        <f>IF(ISNUMBER(VLOOKUP($B229,'kpler max capa'!$A$1:$Q$263,9,0)),VLOOKUP($B229,'kpler max capa'!$A$1:$Q$263,16,0),0)</f>
        <v>3.6555240000000002</v>
      </c>
      <c r="AX229" s="26">
        <f>IF(ISNUMBER(VLOOKUP($B229,'kpler max capa'!$A$1:$Q$263,10,0)),VLOOKUP($B229,'kpler max capa'!$A$1:$Q$263,17,0),0)</f>
        <v>3.6555240000000002</v>
      </c>
      <c r="AY229" s="24">
        <f>IF(ISNUMBER(VLOOKUP($C229,'pp port max capa'!$A$1:$Q$500,2,0)),VLOOKUP($C229,'pp port max capa'!$A$1:$Q$500,2,0),0)</f>
        <v>1.5925890444086022</v>
      </c>
      <c r="AZ229" s="24">
        <f>IF(ISNUMBER(VLOOKUP($C229,'pp port max capa'!$A$1:$Q$500,3,0)),VLOOKUP($C229,'pp port max capa'!$A$1:$Q$500,3,0),0)</f>
        <v>1.5925890444086022</v>
      </c>
      <c r="BA229" s="24">
        <f>IF(ISNUMBER(VLOOKUP($C229,'pp port max capa'!$A$1:$Q$500,4,0)),VLOOKUP($C229,'pp port max capa'!$A$1:$Q$500,4,0),0)</f>
        <v>1.5925890444086022</v>
      </c>
      <c r="BB229" s="24">
        <f>IF(ISNUMBER(VLOOKUP($C229,'pp port max capa'!$A$1:$Q$500,5,0)),VLOOKUP($C229,'pp port max capa'!$A$1:$Q$500,5,0),0)</f>
        <v>1.5925890444086022</v>
      </c>
      <c r="BC229" s="24">
        <f>IF(ISNUMBER(VLOOKUP($C229,'pp port max capa'!$A$1:$Q$500,6,0)),VLOOKUP($C229,'pp port max capa'!$A$1:$Q$500,6,0),0)</f>
        <v>1.5925890444086022</v>
      </c>
      <c r="BD229" s="24">
        <f>IF(ISNUMBER(VLOOKUP($C229,'pp port max capa'!$A$1:$Q$500,7,0)),VLOOKUP($C229,'pp port max capa'!$A$1:$Q$500,7,0),0)</f>
        <v>1.5925890444086022</v>
      </c>
      <c r="BE229" s="24">
        <f>IF(ISNUMBER(VLOOKUP($C229,'pp port max capa'!$A$1:$Q$500,8,0)),VLOOKUP($C229,'pp port max capa'!$A$1:$Q$500,8,0),0)</f>
        <v>1.5925890444086022</v>
      </c>
      <c r="BF229" s="24">
        <f>IF(ISNUMBER(VLOOKUP($C229,'pp port max capa'!$A$1:$Q$500,9,0)),VLOOKUP($C229,'pp port max capa'!$A$1:$Q$500,9,0),0)</f>
        <v>1.5925890444086022</v>
      </c>
      <c r="BG229" s="24">
        <f>IF(ISNUMBER(VLOOKUP($C229,'pp port max capa'!$A$1:$Q$500,10,0)),VLOOKUP($C229,'pp port max capa'!$A$1:$Q$500,10,0),0)</f>
        <v>1.5925890444086022</v>
      </c>
      <c r="BH229" s="24">
        <f>IF(ISNUMBER(VLOOKUP($C229,'pp port max capa'!$A$1:$Q$500,11,0)),VLOOKUP($C229,'pp port max capa'!$A$1:$Q$500,11,0),0)</f>
        <v>1.5925890444086022</v>
      </c>
      <c r="BI229" s="24">
        <f>IF(ISNUMBER(VLOOKUP($C229,'pp port max capa'!$A$1:$Q$500,12,0)),VLOOKUP($C229,'pp port max capa'!$A$1:$Q$500,12,0),0)</f>
        <v>1.5925890444086022</v>
      </c>
      <c r="BJ229" s="24">
        <f>IF(ISNUMBER(VLOOKUP($C229,'pp port max capa'!$A$1:$Q$500,13,0)),VLOOKUP($C229,'pp port max capa'!$A$1:$Q$500,13,0),0)</f>
        <v>1.5925890444086022</v>
      </c>
      <c r="BK229" s="24">
        <f>IF(ISNUMBER(VLOOKUP($C229,'pp port max capa'!$A$1:$Q$500,14,0)),VLOOKUP($C229,'pp port max capa'!$A$1:$Q$500,14,0),0)</f>
        <v>1.5925890444086022</v>
      </c>
      <c r="BL229" s="24">
        <f>IF(ISNUMBER(VLOOKUP($C229,'pp port max capa'!$A$1:$Q$500,15,0)),VLOOKUP($C229,'pp port max capa'!$A$1:$Q$500,15,0),0)</f>
        <v>1.5925890444086022</v>
      </c>
      <c r="BM229" s="24">
        <f>IF(ISNUMBER(VLOOKUP($C229,'pp port max capa'!$A$1:$Q$500,16,0)),VLOOKUP($C229,'pp port max capa'!$A$1:$Q$500,16,0),0)</f>
        <v>1.5925890444086022</v>
      </c>
      <c r="BN229" s="24">
        <f>IF(ISNUMBER(VLOOKUP($C229,'pp port max capa'!$A$1:$Q$500,17,0)),VLOOKUP($C229,'pp port max capa'!$A$1:$Q$500,17,0),0)</f>
        <v>1.5925890444086022</v>
      </c>
      <c r="BO229" s="22">
        <f>IF(ISNUMBER(VLOOKUP($C229,'stpl port max capa'!$A$1:$Q$500,2,0)),VLOOKUP($C229,'stpl port max capa'!$A$1:$Q$500,2,0),0)</f>
        <v>0</v>
      </c>
      <c r="BP229" s="22">
        <f>IF(ISNUMBER(VLOOKUP($C229,'stpl port max capa'!$A$1:$Q$500,3,0)),VLOOKUP($C229,'stpl port max capa'!$A$1:$Q$500,3,0),0)</f>
        <v>0</v>
      </c>
      <c r="BQ229" s="22">
        <f>IF(ISNUMBER(VLOOKUP($C229,'stpl port max capa'!$A$1:$Q$500,4,0)),VLOOKUP($C229,'stpl port max capa'!$A$1:$Q$500,4,0),0)</f>
        <v>0</v>
      </c>
      <c r="BR229" s="22">
        <f>IF(ISNUMBER(VLOOKUP($C229,'stpl port max capa'!$A$1:$Q$500,5,0)),VLOOKUP($C229,'stpl port max capa'!$A$1:$Q$500,5,0),0)</f>
        <v>0</v>
      </c>
      <c r="BS229" s="22">
        <f>IF(ISNUMBER(VLOOKUP($C229,'stpl port max capa'!$A$1:$Q$500,6,0)),VLOOKUP($C229,'stpl port max capa'!$A$1:$Q$500,6,0),0)</f>
        <v>0</v>
      </c>
      <c r="BT229" s="22">
        <f>IF(ISNUMBER(VLOOKUP($C229,'stpl port max capa'!$A$1:$Q$500,7,0)),VLOOKUP($C229,'stpl port max capa'!$A$1:$Q$500,7,0),0)</f>
        <v>0</v>
      </c>
      <c r="BU229" s="22">
        <f>IF(ISNUMBER(VLOOKUP($C229,'stpl port max capa'!$A$1:$Q$500,8,0)),VLOOKUP($C229,'stpl port max capa'!$A$1:$Q$500,8,0),0)</f>
        <v>0</v>
      </c>
      <c r="BV229" s="22">
        <f>IF(ISNUMBER(VLOOKUP($C229,'stpl port max capa'!$A$1:$Q$500,9,0)),VLOOKUP($C229,'stpl port max capa'!$A$1:$Q$500,9,0),0)</f>
        <v>0</v>
      </c>
      <c r="BW229" s="22">
        <f>IF(ISNUMBER(VLOOKUP($C229,'stpl port max capa'!$A$1:$Q$500,10,0)),VLOOKUP($C229,'stpl port max capa'!$A$1:$Q$500,10,0),0)</f>
        <v>0</v>
      </c>
      <c r="BX229" s="22">
        <f>IF(ISNUMBER(VLOOKUP($C229,'stpl port max capa'!$A$1:$Q$500,11,0)),VLOOKUP($C229,'stpl port max capa'!$A$1:$Q$500,11,0),0)</f>
        <v>0</v>
      </c>
      <c r="BY229" s="22">
        <f>IF(ISNUMBER(VLOOKUP($C229,'stpl port max capa'!$A$1:$Q$500,12,0)),VLOOKUP($C229,'stpl port max capa'!$A$1:$Q$500,12,0),0)</f>
        <v>0</v>
      </c>
      <c r="BZ229" s="22">
        <f>IF(ISNUMBER(VLOOKUP($C229,'stpl port max capa'!$A$1:$Q$500,13,0)),VLOOKUP($C229,'stpl port max capa'!$A$1:$Q$500,13,0),0)</f>
        <v>0</v>
      </c>
      <c r="CA229" s="22">
        <f>IF(ISNUMBER(VLOOKUP($C229,'stpl port max capa'!$A$1:$Q$500,14,0)),VLOOKUP($C229,'stpl port max capa'!$A$1:$Q$500,14,0),0)</f>
        <v>0</v>
      </c>
      <c r="CB229" s="22">
        <f>IF(ISNUMBER(VLOOKUP($C229,'stpl port max capa'!$A$1:$Q$500,15,0)),VLOOKUP($C229,'stpl port max capa'!$A$1:$Q$500,15,0),0)</f>
        <v>0</v>
      </c>
      <c r="CC229" s="22">
        <f>IF(ISNUMBER(VLOOKUP($C229,'stpl port max capa'!$A$1:$Q$500,16,0)),VLOOKUP($C229,'stpl port max capa'!$A$1:$Q$500,16,0),0)</f>
        <v>0</v>
      </c>
      <c r="CD229" s="22">
        <f>IF(ISNUMBER(VLOOKUP($C229,'stpl port max capa'!$A$1:$Q$500,17,0)),VLOOKUP($C229,'stpl port max capa'!$A$1:$Q$500,17,0),0)</f>
        <v>0</v>
      </c>
    </row>
    <row r="230" spans="1:82" customFormat="1">
      <c r="A230">
        <v>233</v>
      </c>
      <c r="B230" t="s">
        <v>686</v>
      </c>
      <c r="C230" t="s">
        <v>687</v>
      </c>
      <c r="D230" s="15" t="s">
        <v>1288</v>
      </c>
      <c r="E230" s="15">
        <f t="shared" si="56"/>
        <v>1</v>
      </c>
      <c r="F230" s="16" t="s">
        <v>2972</v>
      </c>
      <c r="G230" t="s">
        <v>972</v>
      </c>
      <c r="H230" t="s">
        <v>975</v>
      </c>
      <c r="I230" t="s">
        <v>2943</v>
      </c>
      <c r="J230" t="s">
        <v>688</v>
      </c>
      <c r="K230" s="1">
        <v>21.5332230987994</v>
      </c>
      <c r="L230" s="1">
        <v>111.66987020539</v>
      </c>
      <c r="M230" s="1" t="str">
        <f>VLOOKUP($F230,'[1]capi for highway network'!$D$1:$L$36,3,0)</f>
        <v>capi Guangdong</v>
      </c>
      <c r="N230" s="1">
        <f>VLOOKUP($F230,'[1]capi for highway network'!$D$1:$L$36,7,0)</f>
        <v>23.129110000000001</v>
      </c>
      <c r="O230" s="1">
        <f>VLOOKUP($F230,'[1]capi for highway network'!$D$1:$L$36,8,0)</f>
        <v>113.264385</v>
      </c>
      <c r="P230" s="13">
        <f t="shared" si="57"/>
        <v>10.247890835268816</v>
      </c>
      <c r="Q230" s="13">
        <f t="shared" si="58"/>
        <v>10.247890835268816</v>
      </c>
      <c r="R230" s="13">
        <f t="shared" si="59"/>
        <v>10.247890835268816</v>
      </c>
      <c r="S230" s="13">
        <f t="shared" si="60"/>
        <v>10.247890835268816</v>
      </c>
      <c r="T230" s="13">
        <f t="shared" si="61"/>
        <v>10.247890835268816</v>
      </c>
      <c r="U230" s="13">
        <f t="shared" si="62"/>
        <v>10.247890835268816</v>
      </c>
      <c r="V230" s="13">
        <f t="shared" si="63"/>
        <v>19.874697377491039</v>
      </c>
      <c r="W230" s="13">
        <f t="shared" si="64"/>
        <v>19.874697377491039</v>
      </c>
      <c r="X230" s="13">
        <f t="shared" si="65"/>
        <v>19.874697377491039</v>
      </c>
      <c r="Y230" s="13">
        <f t="shared" si="66"/>
        <v>19.874697377491039</v>
      </c>
      <c r="Z230" s="13">
        <f t="shared" si="67"/>
        <v>19.874697377491039</v>
      </c>
      <c r="AA230" s="13">
        <f t="shared" si="68"/>
        <v>19.874697377491039</v>
      </c>
      <c r="AB230" s="13">
        <f t="shared" si="69"/>
        <v>19.874697377491039</v>
      </c>
      <c r="AC230" s="13">
        <f t="shared" si="70"/>
        <v>19.874697377491039</v>
      </c>
      <c r="AD230" s="13">
        <f t="shared" si="71"/>
        <v>19.874697377491039</v>
      </c>
      <c r="AE230" s="13">
        <f t="shared" si="72"/>
        <v>19.874697377491039</v>
      </c>
      <c r="AF230">
        <f t="shared" si="55"/>
        <v>1</v>
      </c>
      <c r="AI230" s="26">
        <f>IF(ISNUMBER(VLOOKUP($B230,'kpler max capa'!$A$1:$Q$263,2,0)),VLOOKUP($B230,'kpler max capa'!$A$1:$Q$263,2,0),0)</f>
        <v>2.560568</v>
      </c>
      <c r="AJ230" s="26">
        <f>IF(ISNUMBER(VLOOKUP($B230,'kpler max capa'!$A$1:$Q$263,3,0)),VLOOKUP($B230,'kpler max capa'!$A$1:$Q$263,3,0),0)</f>
        <v>2.560568</v>
      </c>
      <c r="AK230" s="26">
        <f>IF(ISNUMBER(VLOOKUP($B230,'kpler max capa'!$A$1:$Q$263,4,0)),VLOOKUP($B230,'kpler max capa'!$A$1:$Q$263,4,0),0)</f>
        <v>2.560568</v>
      </c>
      <c r="AL230" s="26">
        <f>IF(ISNUMBER(VLOOKUP($B230,'kpler max capa'!$A$1:$Q$263,5,0)),VLOOKUP($B230,'kpler max capa'!$A$1:$Q$263,5,0),0)</f>
        <v>4.1428799999999999</v>
      </c>
      <c r="AM230" s="26">
        <f>IF(ISNUMBER(VLOOKUP($B230,'kpler max capa'!$A$1:$Q$263,6,0)),VLOOKUP($B230,'kpler max capa'!$A$1:$Q$263,6,0),0)</f>
        <v>6.84124</v>
      </c>
      <c r="AN230" s="26">
        <f>IF(ISNUMBER(VLOOKUP($B230,'kpler max capa'!$A$1:$Q$263,7,0)),VLOOKUP($B230,'kpler max capa'!$A$1:$Q$263,7,0),0)</f>
        <v>6.84124</v>
      </c>
      <c r="AO230" s="26">
        <f>IF(ISNUMBER(VLOOKUP($B230,'kpler max capa'!$A$1:$Q$263,8,0)),VLOOKUP($B230,'kpler max capa'!$A$1:$Q$263,8,0),0)</f>
        <v>6.84124</v>
      </c>
      <c r="AP230" s="26">
        <f>IF(ISNUMBER(VLOOKUP($B230,'kpler max capa'!$A$1:$Q$263,8,0)),VLOOKUP($B230,'kpler max capa'!$A$1:$Q$263,9,0),0)</f>
        <v>6.84124</v>
      </c>
      <c r="AQ230" s="26">
        <f>IF(ISNUMBER(VLOOKUP($B230,'kpler max capa'!$A$1:$Q$263,8,0)),VLOOKUP($B230,'kpler max capa'!$A$1:$Q$263,10,0),0)</f>
        <v>6.84124</v>
      </c>
      <c r="AR230" s="26">
        <f>IF(ISNUMBER(VLOOKUP($B230,'kpler max capa'!$A$1:$Q$263,8,0)),VLOOKUP($B230,'kpler max capa'!$A$1:$Q$263,11,0),0)</f>
        <v>6.84124</v>
      </c>
      <c r="AS230" s="26">
        <f>IF(ISNUMBER(VLOOKUP($B230,'kpler max capa'!$A$1:$Q$263,9,0)),VLOOKUP($B230,'kpler max capa'!$A$1:$Q$263,12,0),0)</f>
        <v>6.84124</v>
      </c>
      <c r="AT230" s="26">
        <f>IF(ISNUMBER(VLOOKUP($B230,'kpler max capa'!$A$1:$Q$263,9,0)),VLOOKUP($B230,'kpler max capa'!$A$1:$Q$263,13,0),0)</f>
        <v>6.84124</v>
      </c>
      <c r="AU230" s="26">
        <f>IF(ISNUMBER(VLOOKUP($B230,'kpler max capa'!$A$1:$Q$263,9,0)),VLOOKUP($B230,'kpler max capa'!$A$1:$Q$263,14,0),0)</f>
        <v>6.84124</v>
      </c>
      <c r="AV230" s="26">
        <f>IF(ISNUMBER(VLOOKUP($B230,'kpler max capa'!$A$1:$Q$263,9,0)),VLOOKUP($B230,'kpler max capa'!$A$1:$Q$263,15,0),0)</f>
        <v>6.84124</v>
      </c>
      <c r="AW230" s="26">
        <f>IF(ISNUMBER(VLOOKUP($B230,'kpler max capa'!$A$1:$Q$263,9,0)),VLOOKUP($B230,'kpler max capa'!$A$1:$Q$263,16,0),0)</f>
        <v>6.84124</v>
      </c>
      <c r="AX230" s="26">
        <f>IF(ISNUMBER(VLOOKUP($B230,'kpler max capa'!$A$1:$Q$263,10,0)),VLOOKUP($B230,'kpler max capa'!$A$1:$Q$263,17,0),0)</f>
        <v>6.84124</v>
      </c>
      <c r="AY230" s="24">
        <f>IF(ISNUMBER(VLOOKUP($C230,'pp port max capa'!$A$1:$Q$500,2,0)),VLOOKUP($C230,'pp port max capa'!$A$1:$Q$500,2,0),0)</f>
        <v>10.247890835268816</v>
      </c>
      <c r="AZ230" s="24">
        <f>IF(ISNUMBER(VLOOKUP($C230,'pp port max capa'!$A$1:$Q$500,3,0)),VLOOKUP($C230,'pp port max capa'!$A$1:$Q$500,3,0),0)</f>
        <v>10.247890835268816</v>
      </c>
      <c r="BA230" s="24">
        <f>IF(ISNUMBER(VLOOKUP($C230,'pp port max capa'!$A$1:$Q$500,4,0)),VLOOKUP($C230,'pp port max capa'!$A$1:$Q$500,4,0),0)</f>
        <v>10.247890835268816</v>
      </c>
      <c r="BB230" s="24">
        <f>IF(ISNUMBER(VLOOKUP($C230,'pp port max capa'!$A$1:$Q$500,5,0)),VLOOKUP($C230,'pp port max capa'!$A$1:$Q$500,5,0),0)</f>
        <v>10.247890835268816</v>
      </c>
      <c r="BC230" s="24">
        <f>IF(ISNUMBER(VLOOKUP($C230,'pp port max capa'!$A$1:$Q$500,6,0)),VLOOKUP($C230,'pp port max capa'!$A$1:$Q$500,6,0),0)</f>
        <v>10.247890835268816</v>
      </c>
      <c r="BD230" s="24">
        <f>IF(ISNUMBER(VLOOKUP($C230,'pp port max capa'!$A$1:$Q$500,7,0)),VLOOKUP($C230,'pp port max capa'!$A$1:$Q$500,7,0),0)</f>
        <v>10.247890835268816</v>
      </c>
      <c r="BE230" s="24">
        <f>IF(ISNUMBER(VLOOKUP($C230,'pp port max capa'!$A$1:$Q$500,8,0)),VLOOKUP($C230,'pp port max capa'!$A$1:$Q$500,8,0),0)</f>
        <v>19.874697377491039</v>
      </c>
      <c r="BF230" s="24">
        <f>IF(ISNUMBER(VLOOKUP($C230,'pp port max capa'!$A$1:$Q$500,9,0)),VLOOKUP($C230,'pp port max capa'!$A$1:$Q$500,9,0),0)</f>
        <v>19.874697377491039</v>
      </c>
      <c r="BG230" s="24">
        <f>IF(ISNUMBER(VLOOKUP($C230,'pp port max capa'!$A$1:$Q$500,10,0)),VLOOKUP($C230,'pp port max capa'!$A$1:$Q$500,10,0),0)</f>
        <v>19.874697377491039</v>
      </c>
      <c r="BH230" s="24">
        <f>IF(ISNUMBER(VLOOKUP($C230,'pp port max capa'!$A$1:$Q$500,11,0)),VLOOKUP($C230,'pp port max capa'!$A$1:$Q$500,11,0),0)</f>
        <v>19.874697377491039</v>
      </c>
      <c r="BI230" s="24">
        <f>IF(ISNUMBER(VLOOKUP($C230,'pp port max capa'!$A$1:$Q$500,12,0)),VLOOKUP($C230,'pp port max capa'!$A$1:$Q$500,12,0),0)</f>
        <v>19.874697377491039</v>
      </c>
      <c r="BJ230" s="24">
        <f>IF(ISNUMBER(VLOOKUP($C230,'pp port max capa'!$A$1:$Q$500,13,0)),VLOOKUP($C230,'pp port max capa'!$A$1:$Q$500,13,0),0)</f>
        <v>19.874697377491039</v>
      </c>
      <c r="BK230" s="24">
        <f>IF(ISNUMBER(VLOOKUP($C230,'pp port max capa'!$A$1:$Q$500,14,0)),VLOOKUP($C230,'pp port max capa'!$A$1:$Q$500,14,0),0)</f>
        <v>19.874697377491039</v>
      </c>
      <c r="BL230" s="24">
        <f>IF(ISNUMBER(VLOOKUP($C230,'pp port max capa'!$A$1:$Q$500,15,0)),VLOOKUP($C230,'pp port max capa'!$A$1:$Q$500,15,0),0)</f>
        <v>19.874697377491039</v>
      </c>
      <c r="BM230" s="24">
        <f>IF(ISNUMBER(VLOOKUP($C230,'pp port max capa'!$A$1:$Q$500,16,0)),VLOOKUP($C230,'pp port max capa'!$A$1:$Q$500,16,0),0)</f>
        <v>19.874697377491039</v>
      </c>
      <c r="BN230" s="24">
        <f>IF(ISNUMBER(VLOOKUP($C230,'pp port max capa'!$A$1:$Q$500,17,0)),VLOOKUP($C230,'pp port max capa'!$A$1:$Q$500,17,0),0)</f>
        <v>19.874697377491039</v>
      </c>
      <c r="BO230" s="22">
        <f>IF(ISNUMBER(VLOOKUP($C230,'stpl port max capa'!$A$1:$Q$500,2,0)),VLOOKUP($C230,'stpl port max capa'!$A$1:$Q$500,2,0),0)</f>
        <v>0</v>
      </c>
      <c r="BP230" s="22">
        <f>IF(ISNUMBER(VLOOKUP($C230,'stpl port max capa'!$A$1:$Q$500,3,0)),VLOOKUP($C230,'stpl port max capa'!$A$1:$Q$500,3,0),0)</f>
        <v>0</v>
      </c>
      <c r="BQ230" s="22">
        <f>IF(ISNUMBER(VLOOKUP($C230,'stpl port max capa'!$A$1:$Q$500,4,0)),VLOOKUP($C230,'stpl port max capa'!$A$1:$Q$500,4,0),0)</f>
        <v>0</v>
      </c>
      <c r="BR230" s="22">
        <f>IF(ISNUMBER(VLOOKUP($C230,'stpl port max capa'!$A$1:$Q$500,5,0)),VLOOKUP($C230,'stpl port max capa'!$A$1:$Q$500,5,0),0)</f>
        <v>0</v>
      </c>
      <c r="BS230" s="22">
        <f>IF(ISNUMBER(VLOOKUP($C230,'stpl port max capa'!$A$1:$Q$500,6,0)),VLOOKUP($C230,'stpl port max capa'!$A$1:$Q$500,6,0),0)</f>
        <v>0</v>
      </c>
      <c r="BT230" s="22">
        <f>IF(ISNUMBER(VLOOKUP($C230,'stpl port max capa'!$A$1:$Q$500,7,0)),VLOOKUP($C230,'stpl port max capa'!$A$1:$Q$500,7,0),0)</f>
        <v>0</v>
      </c>
      <c r="BU230" s="22">
        <f>IF(ISNUMBER(VLOOKUP($C230,'stpl port max capa'!$A$1:$Q$500,8,0)),VLOOKUP($C230,'stpl port max capa'!$A$1:$Q$500,8,0),0)</f>
        <v>0</v>
      </c>
      <c r="BV230" s="22">
        <f>IF(ISNUMBER(VLOOKUP($C230,'stpl port max capa'!$A$1:$Q$500,9,0)),VLOOKUP($C230,'stpl port max capa'!$A$1:$Q$500,9,0),0)</f>
        <v>0</v>
      </c>
      <c r="BW230" s="22">
        <f>IF(ISNUMBER(VLOOKUP($C230,'stpl port max capa'!$A$1:$Q$500,10,0)),VLOOKUP($C230,'stpl port max capa'!$A$1:$Q$500,10,0),0)</f>
        <v>0</v>
      </c>
      <c r="BX230" s="22">
        <f>IF(ISNUMBER(VLOOKUP($C230,'stpl port max capa'!$A$1:$Q$500,11,0)),VLOOKUP($C230,'stpl port max capa'!$A$1:$Q$500,11,0),0)</f>
        <v>0</v>
      </c>
      <c r="BY230" s="22">
        <f>IF(ISNUMBER(VLOOKUP($C230,'stpl port max capa'!$A$1:$Q$500,12,0)),VLOOKUP($C230,'stpl port max capa'!$A$1:$Q$500,12,0),0)</f>
        <v>0</v>
      </c>
      <c r="BZ230" s="22">
        <f>IF(ISNUMBER(VLOOKUP($C230,'stpl port max capa'!$A$1:$Q$500,13,0)),VLOOKUP($C230,'stpl port max capa'!$A$1:$Q$500,13,0),0)</f>
        <v>0</v>
      </c>
      <c r="CA230" s="22">
        <f>IF(ISNUMBER(VLOOKUP($C230,'stpl port max capa'!$A$1:$Q$500,14,0)),VLOOKUP($C230,'stpl port max capa'!$A$1:$Q$500,14,0),0)</f>
        <v>0</v>
      </c>
      <c r="CB230" s="22">
        <f>IF(ISNUMBER(VLOOKUP($C230,'stpl port max capa'!$A$1:$Q$500,15,0)),VLOOKUP($C230,'stpl port max capa'!$A$1:$Q$500,15,0),0)</f>
        <v>0</v>
      </c>
      <c r="CC230" s="22">
        <f>IF(ISNUMBER(VLOOKUP($C230,'stpl port max capa'!$A$1:$Q$500,16,0)),VLOOKUP($C230,'stpl port max capa'!$A$1:$Q$500,16,0),0)</f>
        <v>0</v>
      </c>
      <c r="CD230" s="22">
        <f>IF(ISNUMBER(VLOOKUP($C230,'stpl port max capa'!$A$1:$Q$500,17,0)),VLOOKUP($C230,'stpl port max capa'!$A$1:$Q$500,17,0),0)</f>
        <v>0</v>
      </c>
    </row>
    <row r="231" spans="1:82" customFormat="1">
      <c r="A231">
        <v>234</v>
      </c>
      <c r="B231" t="s">
        <v>689</v>
      </c>
      <c r="C231" t="s">
        <v>690</v>
      </c>
      <c r="D231" s="15"/>
      <c r="E231" s="15">
        <f t="shared" si="56"/>
        <v>0</v>
      </c>
      <c r="F231" s="16" t="s">
        <v>2988</v>
      </c>
      <c r="G231" t="s">
        <v>973</v>
      </c>
      <c r="H231" t="s">
        <v>975</v>
      </c>
      <c r="I231" t="e">
        <v>#N/A</v>
      </c>
      <c r="J231" t="s">
        <v>691</v>
      </c>
      <c r="K231" s="1">
        <v>32.3034024643649</v>
      </c>
      <c r="L231" s="1">
        <v>119.81549602462</v>
      </c>
      <c r="M231" s="1" t="str">
        <f>VLOOKUP($F231,'[1]capi for highway network'!$D$1:$L$36,3,0)</f>
        <v>capi Jiangsu</v>
      </c>
      <c r="N231" s="1">
        <f>VLOOKUP($F231,'[1]capi for highway network'!$D$1:$L$36,7,0)</f>
        <v>32.060254999999998</v>
      </c>
      <c r="O231" s="1">
        <f>VLOOKUP($F231,'[1]capi for highway network'!$D$1:$L$36,8,0)</f>
        <v>118.79687699999999</v>
      </c>
      <c r="P231" s="13">
        <f t="shared" si="57"/>
        <v>0.480352</v>
      </c>
      <c r="Q231" s="13">
        <f t="shared" si="58"/>
        <v>0.480352</v>
      </c>
      <c r="R231" s="13">
        <f t="shared" si="59"/>
        <v>0.480352</v>
      </c>
      <c r="S231" s="13">
        <f t="shared" si="60"/>
        <v>1.563976</v>
      </c>
      <c r="T231" s="13">
        <f t="shared" si="61"/>
        <v>1.563976</v>
      </c>
      <c r="U231" s="13">
        <f t="shared" si="62"/>
        <v>1.563976</v>
      </c>
      <c r="V231" s="13">
        <f t="shared" si="63"/>
        <v>1.563976</v>
      </c>
      <c r="W231" s="13">
        <f t="shared" si="64"/>
        <v>1.563976</v>
      </c>
      <c r="X231" s="13">
        <f t="shared" si="65"/>
        <v>1.563976</v>
      </c>
      <c r="Y231" s="13">
        <f t="shared" si="66"/>
        <v>1.563976</v>
      </c>
      <c r="Z231" s="13">
        <f t="shared" si="67"/>
        <v>1.563976</v>
      </c>
      <c r="AA231" s="13">
        <f t="shared" si="68"/>
        <v>1.563976</v>
      </c>
      <c r="AB231" s="13">
        <f t="shared" si="69"/>
        <v>1.563976</v>
      </c>
      <c r="AC231" s="13">
        <f t="shared" si="70"/>
        <v>1.563976</v>
      </c>
      <c r="AD231" s="13">
        <f t="shared" si="71"/>
        <v>1.563976</v>
      </c>
      <c r="AE231" s="13">
        <f t="shared" si="72"/>
        <v>1.563976</v>
      </c>
      <c r="AF231">
        <f t="shared" si="55"/>
        <v>1</v>
      </c>
      <c r="AI231" s="26">
        <f>IF(ISNUMBER(VLOOKUP($B231,'kpler max capa'!$A$1:$Q$263,2,0)),VLOOKUP($B231,'kpler max capa'!$A$1:$Q$263,2,0),0)</f>
        <v>0.480352</v>
      </c>
      <c r="AJ231" s="26">
        <f>IF(ISNUMBER(VLOOKUP($B231,'kpler max capa'!$A$1:$Q$263,3,0)),VLOOKUP($B231,'kpler max capa'!$A$1:$Q$263,3,0),0)</f>
        <v>0.480352</v>
      </c>
      <c r="AK231" s="26">
        <f>IF(ISNUMBER(VLOOKUP($B231,'kpler max capa'!$A$1:$Q$263,4,0)),VLOOKUP($B231,'kpler max capa'!$A$1:$Q$263,4,0),0)</f>
        <v>0.480352</v>
      </c>
      <c r="AL231" s="26">
        <f>IF(ISNUMBER(VLOOKUP($B231,'kpler max capa'!$A$1:$Q$263,5,0)),VLOOKUP($B231,'kpler max capa'!$A$1:$Q$263,5,0),0)</f>
        <v>1.563976</v>
      </c>
      <c r="AM231" s="26">
        <f>IF(ISNUMBER(VLOOKUP($B231,'kpler max capa'!$A$1:$Q$263,6,0)),VLOOKUP($B231,'kpler max capa'!$A$1:$Q$263,6,0),0)</f>
        <v>1.563976</v>
      </c>
      <c r="AN231" s="26">
        <f>IF(ISNUMBER(VLOOKUP($B231,'kpler max capa'!$A$1:$Q$263,7,0)),VLOOKUP($B231,'kpler max capa'!$A$1:$Q$263,7,0),0)</f>
        <v>1.563976</v>
      </c>
      <c r="AO231" s="26">
        <f>IF(ISNUMBER(VLOOKUP($B231,'kpler max capa'!$A$1:$Q$263,8,0)),VLOOKUP($B231,'kpler max capa'!$A$1:$Q$263,8,0),0)</f>
        <v>1.563976</v>
      </c>
      <c r="AP231" s="26">
        <f>IF(ISNUMBER(VLOOKUP($B231,'kpler max capa'!$A$1:$Q$263,8,0)),VLOOKUP($B231,'kpler max capa'!$A$1:$Q$263,9,0),0)</f>
        <v>1.563976</v>
      </c>
      <c r="AQ231" s="26">
        <f>IF(ISNUMBER(VLOOKUP($B231,'kpler max capa'!$A$1:$Q$263,8,0)),VLOOKUP($B231,'kpler max capa'!$A$1:$Q$263,10,0),0)</f>
        <v>1.563976</v>
      </c>
      <c r="AR231" s="26">
        <f>IF(ISNUMBER(VLOOKUP($B231,'kpler max capa'!$A$1:$Q$263,8,0)),VLOOKUP($B231,'kpler max capa'!$A$1:$Q$263,11,0),0)</f>
        <v>1.563976</v>
      </c>
      <c r="AS231" s="26">
        <f>IF(ISNUMBER(VLOOKUP($B231,'kpler max capa'!$A$1:$Q$263,9,0)),VLOOKUP($B231,'kpler max capa'!$A$1:$Q$263,12,0),0)</f>
        <v>1.563976</v>
      </c>
      <c r="AT231" s="26">
        <f>IF(ISNUMBER(VLOOKUP($B231,'kpler max capa'!$A$1:$Q$263,9,0)),VLOOKUP($B231,'kpler max capa'!$A$1:$Q$263,13,0),0)</f>
        <v>1.563976</v>
      </c>
      <c r="AU231" s="26">
        <f>IF(ISNUMBER(VLOOKUP($B231,'kpler max capa'!$A$1:$Q$263,9,0)),VLOOKUP($B231,'kpler max capa'!$A$1:$Q$263,14,0),0)</f>
        <v>1.563976</v>
      </c>
      <c r="AV231" s="26">
        <f>IF(ISNUMBER(VLOOKUP($B231,'kpler max capa'!$A$1:$Q$263,9,0)),VLOOKUP($B231,'kpler max capa'!$A$1:$Q$263,15,0),0)</f>
        <v>1.563976</v>
      </c>
      <c r="AW231" s="26">
        <f>IF(ISNUMBER(VLOOKUP($B231,'kpler max capa'!$A$1:$Q$263,9,0)),VLOOKUP($B231,'kpler max capa'!$A$1:$Q$263,16,0),0)</f>
        <v>1.563976</v>
      </c>
      <c r="AX231" s="26">
        <f>IF(ISNUMBER(VLOOKUP($B231,'kpler max capa'!$A$1:$Q$263,10,0)),VLOOKUP($B231,'kpler max capa'!$A$1:$Q$263,17,0),0)</f>
        <v>1.563976</v>
      </c>
      <c r="AY231" s="24">
        <f>IF(ISNUMBER(VLOOKUP($C231,'pp port max capa'!$A$1:$Q$500,2,0)),VLOOKUP($C231,'pp port max capa'!$A$1:$Q$500,2,0),0)</f>
        <v>0</v>
      </c>
      <c r="AZ231" s="24">
        <f>IF(ISNUMBER(VLOOKUP($C231,'pp port max capa'!$A$1:$Q$500,3,0)),VLOOKUP($C231,'pp port max capa'!$A$1:$Q$500,3,0),0)</f>
        <v>0</v>
      </c>
      <c r="BA231" s="24">
        <f>IF(ISNUMBER(VLOOKUP($C231,'pp port max capa'!$A$1:$Q$500,4,0)),VLOOKUP($C231,'pp port max capa'!$A$1:$Q$500,4,0),0)</f>
        <v>0</v>
      </c>
      <c r="BB231" s="24">
        <f>IF(ISNUMBER(VLOOKUP($C231,'pp port max capa'!$A$1:$Q$500,5,0)),VLOOKUP($C231,'pp port max capa'!$A$1:$Q$500,5,0),0)</f>
        <v>0</v>
      </c>
      <c r="BC231" s="24">
        <f>IF(ISNUMBER(VLOOKUP($C231,'pp port max capa'!$A$1:$Q$500,6,0)),VLOOKUP($C231,'pp port max capa'!$A$1:$Q$500,6,0),0)</f>
        <v>0</v>
      </c>
      <c r="BD231" s="24">
        <f>IF(ISNUMBER(VLOOKUP($C231,'pp port max capa'!$A$1:$Q$500,7,0)),VLOOKUP($C231,'pp port max capa'!$A$1:$Q$500,7,0),0)</f>
        <v>0</v>
      </c>
      <c r="BE231" s="24">
        <f>IF(ISNUMBER(VLOOKUP($C231,'pp port max capa'!$A$1:$Q$500,8,0)),VLOOKUP($C231,'pp port max capa'!$A$1:$Q$500,8,0),0)</f>
        <v>0</v>
      </c>
      <c r="BF231" s="24">
        <f>IF(ISNUMBER(VLOOKUP($C231,'pp port max capa'!$A$1:$Q$500,9,0)),VLOOKUP($C231,'pp port max capa'!$A$1:$Q$500,9,0),0)</f>
        <v>0</v>
      </c>
      <c r="BG231" s="24">
        <f>IF(ISNUMBER(VLOOKUP($C231,'pp port max capa'!$A$1:$Q$500,10,0)),VLOOKUP($C231,'pp port max capa'!$A$1:$Q$500,10,0),0)</f>
        <v>0</v>
      </c>
      <c r="BH231" s="24">
        <f>IF(ISNUMBER(VLOOKUP($C231,'pp port max capa'!$A$1:$Q$500,11,0)),VLOOKUP($C231,'pp port max capa'!$A$1:$Q$500,11,0),0)</f>
        <v>0</v>
      </c>
      <c r="BI231" s="24">
        <f>IF(ISNUMBER(VLOOKUP($C231,'pp port max capa'!$A$1:$Q$500,12,0)),VLOOKUP($C231,'pp port max capa'!$A$1:$Q$500,12,0),0)</f>
        <v>0</v>
      </c>
      <c r="BJ231" s="24">
        <f>IF(ISNUMBER(VLOOKUP($C231,'pp port max capa'!$A$1:$Q$500,13,0)),VLOOKUP($C231,'pp port max capa'!$A$1:$Q$500,13,0),0)</f>
        <v>0</v>
      </c>
      <c r="BK231" s="24">
        <f>IF(ISNUMBER(VLOOKUP($C231,'pp port max capa'!$A$1:$Q$500,14,0)),VLOOKUP($C231,'pp port max capa'!$A$1:$Q$500,14,0),0)</f>
        <v>0</v>
      </c>
      <c r="BL231" s="24">
        <f>IF(ISNUMBER(VLOOKUP($C231,'pp port max capa'!$A$1:$Q$500,15,0)),VLOOKUP($C231,'pp port max capa'!$A$1:$Q$500,15,0),0)</f>
        <v>0</v>
      </c>
      <c r="BM231" s="24">
        <f>IF(ISNUMBER(VLOOKUP($C231,'pp port max capa'!$A$1:$Q$500,16,0)),VLOOKUP($C231,'pp port max capa'!$A$1:$Q$500,16,0),0)</f>
        <v>0</v>
      </c>
      <c r="BN231" s="24">
        <f>IF(ISNUMBER(VLOOKUP($C231,'pp port max capa'!$A$1:$Q$500,17,0)),VLOOKUP($C231,'pp port max capa'!$A$1:$Q$500,17,0),0)</f>
        <v>0</v>
      </c>
      <c r="BO231" s="22">
        <f>IF(ISNUMBER(VLOOKUP($C231,'stpl port max capa'!$A$1:$Q$500,2,0)),VLOOKUP($C231,'stpl port max capa'!$A$1:$Q$500,2,0),0)</f>
        <v>0</v>
      </c>
      <c r="BP231" s="22">
        <f>IF(ISNUMBER(VLOOKUP($C231,'stpl port max capa'!$A$1:$Q$500,3,0)),VLOOKUP($C231,'stpl port max capa'!$A$1:$Q$500,3,0),0)</f>
        <v>0</v>
      </c>
      <c r="BQ231" s="22">
        <f>IF(ISNUMBER(VLOOKUP($C231,'stpl port max capa'!$A$1:$Q$500,4,0)),VLOOKUP($C231,'stpl port max capa'!$A$1:$Q$500,4,0),0)</f>
        <v>0</v>
      </c>
      <c r="BR231" s="22">
        <f>IF(ISNUMBER(VLOOKUP($C231,'stpl port max capa'!$A$1:$Q$500,5,0)),VLOOKUP($C231,'stpl port max capa'!$A$1:$Q$500,5,0),0)</f>
        <v>0</v>
      </c>
      <c r="BS231" s="22">
        <f>IF(ISNUMBER(VLOOKUP($C231,'stpl port max capa'!$A$1:$Q$500,6,0)),VLOOKUP($C231,'stpl port max capa'!$A$1:$Q$500,6,0),0)</f>
        <v>0</v>
      </c>
      <c r="BT231" s="22">
        <f>IF(ISNUMBER(VLOOKUP($C231,'stpl port max capa'!$A$1:$Q$500,7,0)),VLOOKUP($C231,'stpl port max capa'!$A$1:$Q$500,7,0),0)</f>
        <v>0</v>
      </c>
      <c r="BU231" s="22">
        <f>IF(ISNUMBER(VLOOKUP($C231,'stpl port max capa'!$A$1:$Q$500,8,0)),VLOOKUP($C231,'stpl port max capa'!$A$1:$Q$500,8,0),0)</f>
        <v>0</v>
      </c>
      <c r="BV231" s="22">
        <f>IF(ISNUMBER(VLOOKUP($C231,'stpl port max capa'!$A$1:$Q$500,9,0)),VLOOKUP($C231,'stpl port max capa'!$A$1:$Q$500,9,0),0)</f>
        <v>0</v>
      </c>
      <c r="BW231" s="22">
        <f>IF(ISNUMBER(VLOOKUP($C231,'stpl port max capa'!$A$1:$Q$500,10,0)),VLOOKUP($C231,'stpl port max capa'!$A$1:$Q$500,10,0),0)</f>
        <v>0</v>
      </c>
      <c r="BX231" s="22">
        <f>IF(ISNUMBER(VLOOKUP($C231,'stpl port max capa'!$A$1:$Q$500,11,0)),VLOOKUP($C231,'stpl port max capa'!$A$1:$Q$500,11,0),0)</f>
        <v>0</v>
      </c>
      <c r="BY231" s="22">
        <f>IF(ISNUMBER(VLOOKUP($C231,'stpl port max capa'!$A$1:$Q$500,12,0)),VLOOKUP($C231,'stpl port max capa'!$A$1:$Q$500,12,0),0)</f>
        <v>0</v>
      </c>
      <c r="BZ231" s="22">
        <f>IF(ISNUMBER(VLOOKUP($C231,'stpl port max capa'!$A$1:$Q$500,13,0)),VLOOKUP($C231,'stpl port max capa'!$A$1:$Q$500,13,0),0)</f>
        <v>0</v>
      </c>
      <c r="CA231" s="22">
        <f>IF(ISNUMBER(VLOOKUP($C231,'stpl port max capa'!$A$1:$Q$500,14,0)),VLOOKUP($C231,'stpl port max capa'!$A$1:$Q$500,14,0),0)</f>
        <v>0</v>
      </c>
      <c r="CB231" s="22">
        <f>IF(ISNUMBER(VLOOKUP($C231,'stpl port max capa'!$A$1:$Q$500,15,0)),VLOOKUP($C231,'stpl port max capa'!$A$1:$Q$500,15,0),0)</f>
        <v>0</v>
      </c>
      <c r="CC231" s="22">
        <f>IF(ISNUMBER(VLOOKUP($C231,'stpl port max capa'!$A$1:$Q$500,16,0)),VLOOKUP($C231,'stpl port max capa'!$A$1:$Q$500,16,0),0)</f>
        <v>0</v>
      </c>
      <c r="CD231" s="22">
        <f>IF(ISNUMBER(VLOOKUP($C231,'stpl port max capa'!$A$1:$Q$500,17,0)),VLOOKUP($C231,'stpl port max capa'!$A$1:$Q$500,17,0),0)</f>
        <v>0</v>
      </c>
    </row>
    <row r="232" spans="1:82" customFormat="1">
      <c r="A232">
        <v>235</v>
      </c>
      <c r="B232" t="s">
        <v>692</v>
      </c>
      <c r="C232" t="s">
        <v>693</v>
      </c>
      <c r="D232" s="15"/>
      <c r="E232" s="15">
        <f t="shared" si="56"/>
        <v>0</v>
      </c>
      <c r="F232" s="16" t="s">
        <v>2988</v>
      </c>
      <c r="G232" t="s">
        <v>973</v>
      </c>
      <c r="H232" t="s">
        <v>975</v>
      </c>
      <c r="I232" t="e">
        <v>#N/A</v>
      </c>
      <c r="J232" t="s">
        <v>694</v>
      </c>
      <c r="K232" s="1">
        <v>32.271620391947003</v>
      </c>
      <c r="L232" s="1">
        <v>119.439507563964</v>
      </c>
      <c r="M232" s="1" t="str">
        <f>VLOOKUP($F232,'[1]capi for highway network'!$D$1:$L$36,3,0)</f>
        <v>capi Jiangsu</v>
      </c>
      <c r="N232" s="1">
        <f>VLOOKUP($F232,'[1]capi for highway network'!$D$1:$L$36,7,0)</f>
        <v>32.060254999999998</v>
      </c>
      <c r="O232" s="1">
        <f>VLOOKUP($F232,'[1]capi for highway network'!$D$1:$L$36,8,0)</f>
        <v>118.79687699999999</v>
      </c>
      <c r="P232" s="13">
        <f t="shared" si="57"/>
        <v>0.70155199999999995</v>
      </c>
      <c r="Q232" s="13">
        <f t="shared" si="58"/>
        <v>0.70155199999999995</v>
      </c>
      <c r="R232" s="13">
        <f t="shared" si="59"/>
        <v>0.70155199999999995</v>
      </c>
      <c r="S232" s="13">
        <f t="shared" si="60"/>
        <v>1.095216</v>
      </c>
      <c r="T232" s="13">
        <f t="shared" si="61"/>
        <v>1.095216</v>
      </c>
      <c r="U232" s="13">
        <f t="shared" si="62"/>
        <v>1.095216</v>
      </c>
      <c r="V232" s="13">
        <f t="shared" si="63"/>
        <v>1.095216</v>
      </c>
      <c r="W232" s="13">
        <f t="shared" si="64"/>
        <v>1.095216</v>
      </c>
      <c r="X232" s="13">
        <f t="shared" si="65"/>
        <v>1.095216</v>
      </c>
      <c r="Y232" s="13">
        <f t="shared" si="66"/>
        <v>1.095216</v>
      </c>
      <c r="Z232" s="13">
        <f t="shared" si="67"/>
        <v>1.095216</v>
      </c>
      <c r="AA232" s="13">
        <f t="shared" si="68"/>
        <v>1.095216</v>
      </c>
      <c r="AB232" s="13">
        <f t="shared" si="69"/>
        <v>1.095216</v>
      </c>
      <c r="AC232" s="13">
        <f t="shared" si="70"/>
        <v>1.095216</v>
      </c>
      <c r="AD232" s="13">
        <f t="shared" si="71"/>
        <v>1.095216</v>
      </c>
      <c r="AE232" s="13">
        <f t="shared" si="72"/>
        <v>1.095216</v>
      </c>
      <c r="AF232">
        <f t="shared" si="55"/>
        <v>1</v>
      </c>
      <c r="AI232" s="26">
        <f>IF(ISNUMBER(VLOOKUP($B232,'kpler max capa'!$A$1:$Q$263,2,0)),VLOOKUP($B232,'kpler max capa'!$A$1:$Q$263,2,0),0)</f>
        <v>0.70155199999999995</v>
      </c>
      <c r="AJ232" s="26">
        <f>IF(ISNUMBER(VLOOKUP($B232,'kpler max capa'!$A$1:$Q$263,3,0)),VLOOKUP($B232,'kpler max capa'!$A$1:$Q$263,3,0),0)</f>
        <v>0.70155199999999995</v>
      </c>
      <c r="AK232" s="26">
        <f>IF(ISNUMBER(VLOOKUP($B232,'kpler max capa'!$A$1:$Q$263,4,0)),VLOOKUP($B232,'kpler max capa'!$A$1:$Q$263,4,0),0)</f>
        <v>0.70155199999999995</v>
      </c>
      <c r="AL232" s="26">
        <f>IF(ISNUMBER(VLOOKUP($B232,'kpler max capa'!$A$1:$Q$263,5,0)),VLOOKUP($B232,'kpler max capa'!$A$1:$Q$263,5,0),0)</f>
        <v>1.095216</v>
      </c>
      <c r="AM232" s="26">
        <f>IF(ISNUMBER(VLOOKUP($B232,'kpler max capa'!$A$1:$Q$263,6,0)),VLOOKUP($B232,'kpler max capa'!$A$1:$Q$263,6,0),0)</f>
        <v>1.095216</v>
      </c>
      <c r="AN232" s="26">
        <f>IF(ISNUMBER(VLOOKUP($B232,'kpler max capa'!$A$1:$Q$263,7,0)),VLOOKUP($B232,'kpler max capa'!$A$1:$Q$263,7,0),0)</f>
        <v>1.095216</v>
      </c>
      <c r="AO232" s="26">
        <f>IF(ISNUMBER(VLOOKUP($B232,'kpler max capa'!$A$1:$Q$263,8,0)),VLOOKUP($B232,'kpler max capa'!$A$1:$Q$263,8,0),0)</f>
        <v>1.095216</v>
      </c>
      <c r="AP232" s="26">
        <f>IF(ISNUMBER(VLOOKUP($B232,'kpler max capa'!$A$1:$Q$263,8,0)),VLOOKUP($B232,'kpler max capa'!$A$1:$Q$263,9,0),0)</f>
        <v>1.095216</v>
      </c>
      <c r="AQ232" s="26">
        <f>IF(ISNUMBER(VLOOKUP($B232,'kpler max capa'!$A$1:$Q$263,8,0)),VLOOKUP($B232,'kpler max capa'!$A$1:$Q$263,10,0),0)</f>
        <v>1.095216</v>
      </c>
      <c r="AR232" s="26">
        <f>IF(ISNUMBER(VLOOKUP($B232,'kpler max capa'!$A$1:$Q$263,8,0)),VLOOKUP($B232,'kpler max capa'!$A$1:$Q$263,11,0),0)</f>
        <v>1.095216</v>
      </c>
      <c r="AS232" s="26">
        <f>IF(ISNUMBER(VLOOKUP($B232,'kpler max capa'!$A$1:$Q$263,9,0)),VLOOKUP($B232,'kpler max capa'!$A$1:$Q$263,12,0),0)</f>
        <v>1.095216</v>
      </c>
      <c r="AT232" s="26">
        <f>IF(ISNUMBER(VLOOKUP($B232,'kpler max capa'!$A$1:$Q$263,9,0)),VLOOKUP($B232,'kpler max capa'!$A$1:$Q$263,13,0),0)</f>
        <v>1.095216</v>
      </c>
      <c r="AU232" s="26">
        <f>IF(ISNUMBER(VLOOKUP($B232,'kpler max capa'!$A$1:$Q$263,9,0)),VLOOKUP($B232,'kpler max capa'!$A$1:$Q$263,14,0),0)</f>
        <v>1.095216</v>
      </c>
      <c r="AV232" s="26">
        <f>IF(ISNUMBER(VLOOKUP($B232,'kpler max capa'!$A$1:$Q$263,9,0)),VLOOKUP($B232,'kpler max capa'!$A$1:$Q$263,15,0),0)</f>
        <v>1.095216</v>
      </c>
      <c r="AW232" s="26">
        <f>IF(ISNUMBER(VLOOKUP($B232,'kpler max capa'!$A$1:$Q$263,9,0)),VLOOKUP($B232,'kpler max capa'!$A$1:$Q$263,16,0),0)</f>
        <v>1.095216</v>
      </c>
      <c r="AX232" s="26">
        <f>IF(ISNUMBER(VLOOKUP($B232,'kpler max capa'!$A$1:$Q$263,10,0)),VLOOKUP($B232,'kpler max capa'!$A$1:$Q$263,17,0),0)</f>
        <v>1.095216</v>
      </c>
      <c r="AY232" s="24">
        <f>IF(ISNUMBER(VLOOKUP($C232,'pp port max capa'!$A$1:$Q$500,2,0)),VLOOKUP($C232,'pp port max capa'!$A$1:$Q$500,2,0),0)</f>
        <v>0</v>
      </c>
      <c r="AZ232" s="24">
        <f>IF(ISNUMBER(VLOOKUP($C232,'pp port max capa'!$A$1:$Q$500,3,0)),VLOOKUP($C232,'pp port max capa'!$A$1:$Q$500,3,0),0)</f>
        <v>0</v>
      </c>
      <c r="BA232" s="24">
        <f>IF(ISNUMBER(VLOOKUP($C232,'pp port max capa'!$A$1:$Q$500,4,0)),VLOOKUP($C232,'pp port max capa'!$A$1:$Q$500,4,0),0)</f>
        <v>0</v>
      </c>
      <c r="BB232" s="24">
        <f>IF(ISNUMBER(VLOOKUP($C232,'pp port max capa'!$A$1:$Q$500,5,0)),VLOOKUP($C232,'pp port max capa'!$A$1:$Q$500,5,0),0)</f>
        <v>0</v>
      </c>
      <c r="BC232" s="24">
        <f>IF(ISNUMBER(VLOOKUP($C232,'pp port max capa'!$A$1:$Q$500,6,0)),VLOOKUP($C232,'pp port max capa'!$A$1:$Q$500,6,0),0)</f>
        <v>0</v>
      </c>
      <c r="BD232" s="24">
        <f>IF(ISNUMBER(VLOOKUP($C232,'pp port max capa'!$A$1:$Q$500,7,0)),VLOOKUP($C232,'pp port max capa'!$A$1:$Q$500,7,0),0)</f>
        <v>0</v>
      </c>
      <c r="BE232" s="24">
        <f>IF(ISNUMBER(VLOOKUP($C232,'pp port max capa'!$A$1:$Q$500,8,0)),VLOOKUP($C232,'pp port max capa'!$A$1:$Q$500,8,0),0)</f>
        <v>0</v>
      </c>
      <c r="BF232" s="24">
        <f>IF(ISNUMBER(VLOOKUP($C232,'pp port max capa'!$A$1:$Q$500,9,0)),VLOOKUP($C232,'pp port max capa'!$A$1:$Q$500,9,0),0)</f>
        <v>0</v>
      </c>
      <c r="BG232" s="24">
        <f>IF(ISNUMBER(VLOOKUP($C232,'pp port max capa'!$A$1:$Q$500,10,0)),VLOOKUP($C232,'pp port max capa'!$A$1:$Q$500,10,0),0)</f>
        <v>0</v>
      </c>
      <c r="BH232" s="24">
        <f>IF(ISNUMBER(VLOOKUP($C232,'pp port max capa'!$A$1:$Q$500,11,0)),VLOOKUP($C232,'pp port max capa'!$A$1:$Q$500,11,0),0)</f>
        <v>0</v>
      </c>
      <c r="BI232" s="24">
        <f>IF(ISNUMBER(VLOOKUP($C232,'pp port max capa'!$A$1:$Q$500,12,0)),VLOOKUP($C232,'pp port max capa'!$A$1:$Q$500,12,0),0)</f>
        <v>0</v>
      </c>
      <c r="BJ232" s="24">
        <f>IF(ISNUMBER(VLOOKUP($C232,'pp port max capa'!$A$1:$Q$500,13,0)),VLOOKUP($C232,'pp port max capa'!$A$1:$Q$500,13,0),0)</f>
        <v>0</v>
      </c>
      <c r="BK232" s="24">
        <f>IF(ISNUMBER(VLOOKUP($C232,'pp port max capa'!$A$1:$Q$500,14,0)),VLOOKUP($C232,'pp port max capa'!$A$1:$Q$500,14,0),0)</f>
        <v>0</v>
      </c>
      <c r="BL232" s="24">
        <f>IF(ISNUMBER(VLOOKUP($C232,'pp port max capa'!$A$1:$Q$500,15,0)),VLOOKUP($C232,'pp port max capa'!$A$1:$Q$500,15,0),0)</f>
        <v>0</v>
      </c>
      <c r="BM232" s="24">
        <f>IF(ISNUMBER(VLOOKUP($C232,'pp port max capa'!$A$1:$Q$500,16,0)),VLOOKUP($C232,'pp port max capa'!$A$1:$Q$500,16,0),0)</f>
        <v>0</v>
      </c>
      <c r="BN232" s="24">
        <f>IF(ISNUMBER(VLOOKUP($C232,'pp port max capa'!$A$1:$Q$500,17,0)),VLOOKUP($C232,'pp port max capa'!$A$1:$Q$500,17,0),0)</f>
        <v>0</v>
      </c>
      <c r="BO232" s="22">
        <f>IF(ISNUMBER(VLOOKUP($C232,'stpl port max capa'!$A$1:$Q$500,2,0)),VLOOKUP($C232,'stpl port max capa'!$A$1:$Q$500,2,0),0)</f>
        <v>0</v>
      </c>
      <c r="BP232" s="22">
        <f>IF(ISNUMBER(VLOOKUP($C232,'stpl port max capa'!$A$1:$Q$500,3,0)),VLOOKUP($C232,'stpl port max capa'!$A$1:$Q$500,3,0),0)</f>
        <v>0</v>
      </c>
      <c r="BQ232" s="22">
        <f>IF(ISNUMBER(VLOOKUP($C232,'stpl port max capa'!$A$1:$Q$500,4,0)),VLOOKUP($C232,'stpl port max capa'!$A$1:$Q$500,4,0),0)</f>
        <v>0</v>
      </c>
      <c r="BR232" s="22">
        <f>IF(ISNUMBER(VLOOKUP($C232,'stpl port max capa'!$A$1:$Q$500,5,0)),VLOOKUP($C232,'stpl port max capa'!$A$1:$Q$500,5,0),0)</f>
        <v>0</v>
      </c>
      <c r="BS232" s="22">
        <f>IF(ISNUMBER(VLOOKUP($C232,'stpl port max capa'!$A$1:$Q$500,6,0)),VLOOKUP($C232,'stpl port max capa'!$A$1:$Q$500,6,0),0)</f>
        <v>0</v>
      </c>
      <c r="BT232" s="22">
        <f>IF(ISNUMBER(VLOOKUP($C232,'stpl port max capa'!$A$1:$Q$500,7,0)),VLOOKUP($C232,'stpl port max capa'!$A$1:$Q$500,7,0),0)</f>
        <v>0</v>
      </c>
      <c r="BU232" s="22">
        <f>IF(ISNUMBER(VLOOKUP($C232,'stpl port max capa'!$A$1:$Q$500,8,0)),VLOOKUP($C232,'stpl port max capa'!$A$1:$Q$500,8,0),0)</f>
        <v>0</v>
      </c>
      <c r="BV232" s="22">
        <f>IF(ISNUMBER(VLOOKUP($C232,'stpl port max capa'!$A$1:$Q$500,9,0)),VLOOKUP($C232,'stpl port max capa'!$A$1:$Q$500,9,0),0)</f>
        <v>0</v>
      </c>
      <c r="BW232" s="22">
        <f>IF(ISNUMBER(VLOOKUP($C232,'stpl port max capa'!$A$1:$Q$500,10,0)),VLOOKUP($C232,'stpl port max capa'!$A$1:$Q$500,10,0),0)</f>
        <v>0</v>
      </c>
      <c r="BX232" s="22">
        <f>IF(ISNUMBER(VLOOKUP($C232,'stpl port max capa'!$A$1:$Q$500,11,0)),VLOOKUP($C232,'stpl port max capa'!$A$1:$Q$500,11,0),0)</f>
        <v>0</v>
      </c>
      <c r="BY232" s="22">
        <f>IF(ISNUMBER(VLOOKUP($C232,'stpl port max capa'!$A$1:$Q$500,12,0)),VLOOKUP($C232,'stpl port max capa'!$A$1:$Q$500,12,0),0)</f>
        <v>0</v>
      </c>
      <c r="BZ232" s="22">
        <f>IF(ISNUMBER(VLOOKUP($C232,'stpl port max capa'!$A$1:$Q$500,13,0)),VLOOKUP($C232,'stpl port max capa'!$A$1:$Q$500,13,0),0)</f>
        <v>0</v>
      </c>
      <c r="CA232" s="22">
        <f>IF(ISNUMBER(VLOOKUP($C232,'stpl port max capa'!$A$1:$Q$500,14,0)),VLOOKUP($C232,'stpl port max capa'!$A$1:$Q$500,14,0),0)</f>
        <v>0</v>
      </c>
      <c r="CB232" s="22">
        <f>IF(ISNUMBER(VLOOKUP($C232,'stpl port max capa'!$A$1:$Q$500,15,0)),VLOOKUP($C232,'stpl port max capa'!$A$1:$Q$500,15,0),0)</f>
        <v>0</v>
      </c>
      <c r="CC232" s="22">
        <f>IF(ISNUMBER(VLOOKUP($C232,'stpl port max capa'!$A$1:$Q$500,16,0)),VLOOKUP($C232,'stpl port max capa'!$A$1:$Q$500,16,0),0)</f>
        <v>0</v>
      </c>
      <c r="CD232" s="22">
        <f>IF(ISNUMBER(VLOOKUP($C232,'stpl port max capa'!$A$1:$Q$500,17,0)),VLOOKUP($C232,'stpl port max capa'!$A$1:$Q$500,17,0),0)</f>
        <v>0</v>
      </c>
    </row>
    <row r="233" spans="1:82" customFormat="1">
      <c r="A233">
        <v>236</v>
      </c>
      <c r="B233" t="s">
        <v>695</v>
      </c>
      <c r="C233" t="s">
        <v>696</v>
      </c>
      <c r="D233" s="15" t="s">
        <v>1289</v>
      </c>
      <c r="E233" s="15">
        <f t="shared" si="56"/>
        <v>1</v>
      </c>
      <c r="F233" s="16" t="s">
        <v>2977</v>
      </c>
      <c r="G233" t="s">
        <v>973</v>
      </c>
      <c r="H233" t="s">
        <v>975</v>
      </c>
      <c r="I233" t="s">
        <v>2943</v>
      </c>
      <c r="J233" t="s">
        <v>697</v>
      </c>
      <c r="K233" s="1">
        <v>32.267848235756901</v>
      </c>
      <c r="L233" s="1">
        <v>119.42889653565901</v>
      </c>
      <c r="M233" s="1" t="str">
        <f>VLOOKUP($F233,'[1]capi for highway network'!$D$1:$L$36,3,0)</f>
        <v>capi Jiangsu</v>
      </c>
      <c r="N233" s="1">
        <f>VLOOKUP($F233,'[1]capi for highway network'!$D$1:$L$36,7,0)</f>
        <v>32.060254999999998</v>
      </c>
      <c r="O233" s="1">
        <f>VLOOKUP($F233,'[1]capi for highway network'!$D$1:$L$36,8,0)</f>
        <v>118.79687699999999</v>
      </c>
      <c r="P233" s="13">
        <f t="shared" si="57"/>
        <v>11.383152884774191</v>
      </c>
      <c r="Q233" s="13">
        <f t="shared" si="58"/>
        <v>11.383152884774191</v>
      </c>
      <c r="R233" s="13">
        <f t="shared" si="59"/>
        <v>11.383152884774191</v>
      </c>
      <c r="S233" s="13">
        <f t="shared" si="60"/>
        <v>11.383152884774191</v>
      </c>
      <c r="T233" s="13">
        <f t="shared" si="61"/>
        <v>11.383152884774191</v>
      </c>
      <c r="U233" s="13">
        <f t="shared" si="62"/>
        <v>11.383152884774191</v>
      </c>
      <c r="V233" s="13">
        <f t="shared" si="63"/>
        <v>11.383152884774191</v>
      </c>
      <c r="W233" s="13">
        <f t="shared" si="64"/>
        <v>11.383152884774191</v>
      </c>
      <c r="X233" s="13">
        <f t="shared" si="65"/>
        <v>11.383152884774191</v>
      </c>
      <c r="Y233" s="13">
        <f t="shared" si="66"/>
        <v>11.383152884774191</v>
      </c>
      <c r="Z233" s="13">
        <f t="shared" si="67"/>
        <v>11.383152884774191</v>
      </c>
      <c r="AA233" s="13">
        <f t="shared" si="68"/>
        <v>11.383152884774191</v>
      </c>
      <c r="AB233" s="13">
        <f t="shared" si="69"/>
        <v>11.383152884774191</v>
      </c>
      <c r="AC233" s="13">
        <f t="shared" si="70"/>
        <v>5.2088076664516123</v>
      </c>
      <c r="AD233" s="13">
        <f t="shared" si="71"/>
        <v>5.2088076664516123</v>
      </c>
      <c r="AE233" s="13">
        <f t="shared" si="72"/>
        <v>5.2088076664516123</v>
      </c>
      <c r="AF233">
        <f t="shared" si="55"/>
        <v>1</v>
      </c>
      <c r="AI233" s="26">
        <f>IF(ISNUMBER(VLOOKUP($B233,'kpler max capa'!$A$1:$Q$263,2,0)),VLOOKUP($B233,'kpler max capa'!$A$1:$Q$263,2,0),0)</f>
        <v>4.0485959999999999</v>
      </c>
      <c r="AJ233" s="26">
        <f>IF(ISNUMBER(VLOOKUP($B233,'kpler max capa'!$A$1:$Q$263,3,0)),VLOOKUP($B233,'kpler max capa'!$A$1:$Q$263,3,0),0)</f>
        <v>4.0485959999999999</v>
      </c>
      <c r="AK233" s="26">
        <f>IF(ISNUMBER(VLOOKUP($B233,'kpler max capa'!$A$1:$Q$263,4,0)),VLOOKUP($B233,'kpler max capa'!$A$1:$Q$263,4,0),0)</f>
        <v>4.0485959999999999</v>
      </c>
      <c r="AL233" s="26">
        <f>IF(ISNUMBER(VLOOKUP($B233,'kpler max capa'!$A$1:$Q$263,5,0)),VLOOKUP($B233,'kpler max capa'!$A$1:$Q$263,5,0),0)</f>
        <v>4.342816</v>
      </c>
      <c r="AM233" s="26">
        <f>IF(ISNUMBER(VLOOKUP($B233,'kpler max capa'!$A$1:$Q$263,6,0)),VLOOKUP($B233,'kpler max capa'!$A$1:$Q$263,6,0),0)</f>
        <v>4.342816</v>
      </c>
      <c r="AN233" s="26">
        <f>IF(ISNUMBER(VLOOKUP($B233,'kpler max capa'!$A$1:$Q$263,7,0)),VLOOKUP($B233,'kpler max capa'!$A$1:$Q$263,7,0),0)</f>
        <v>4.7759239999999998</v>
      </c>
      <c r="AO233" s="26">
        <f>IF(ISNUMBER(VLOOKUP($B233,'kpler max capa'!$A$1:$Q$263,8,0)),VLOOKUP($B233,'kpler max capa'!$A$1:$Q$263,8,0),0)</f>
        <v>4.7759239999999998</v>
      </c>
      <c r="AP233" s="26">
        <f>IF(ISNUMBER(VLOOKUP($B233,'kpler max capa'!$A$1:$Q$263,8,0)),VLOOKUP($B233,'kpler max capa'!$A$1:$Q$263,9,0),0)</f>
        <v>4.7759239999999998</v>
      </c>
      <c r="AQ233" s="26">
        <f>IF(ISNUMBER(VLOOKUP($B233,'kpler max capa'!$A$1:$Q$263,8,0)),VLOOKUP($B233,'kpler max capa'!$A$1:$Q$263,10,0),0)</f>
        <v>4.7759239999999998</v>
      </c>
      <c r="AR233" s="26">
        <f>IF(ISNUMBER(VLOOKUP($B233,'kpler max capa'!$A$1:$Q$263,8,0)),VLOOKUP($B233,'kpler max capa'!$A$1:$Q$263,11,0),0)</f>
        <v>4.7759239999999998</v>
      </c>
      <c r="AS233" s="26">
        <f>IF(ISNUMBER(VLOOKUP($B233,'kpler max capa'!$A$1:$Q$263,9,0)),VLOOKUP($B233,'kpler max capa'!$A$1:$Q$263,12,0),0)</f>
        <v>4.7759239999999998</v>
      </c>
      <c r="AT233" s="26">
        <f>IF(ISNUMBER(VLOOKUP($B233,'kpler max capa'!$A$1:$Q$263,9,0)),VLOOKUP($B233,'kpler max capa'!$A$1:$Q$263,13,0),0)</f>
        <v>4.7759239999999998</v>
      </c>
      <c r="AU233" s="26">
        <f>IF(ISNUMBER(VLOOKUP($B233,'kpler max capa'!$A$1:$Q$263,9,0)),VLOOKUP($B233,'kpler max capa'!$A$1:$Q$263,14,0),0)</f>
        <v>4.7759239999999998</v>
      </c>
      <c r="AV233" s="26">
        <f>IF(ISNUMBER(VLOOKUP($B233,'kpler max capa'!$A$1:$Q$263,9,0)),VLOOKUP($B233,'kpler max capa'!$A$1:$Q$263,15,0),0)</f>
        <v>4.7759239999999998</v>
      </c>
      <c r="AW233" s="26">
        <f>IF(ISNUMBER(VLOOKUP($B233,'kpler max capa'!$A$1:$Q$263,9,0)),VLOOKUP($B233,'kpler max capa'!$A$1:$Q$263,16,0),0)</f>
        <v>4.7759239999999998</v>
      </c>
      <c r="AX233" s="26">
        <f>IF(ISNUMBER(VLOOKUP($B233,'kpler max capa'!$A$1:$Q$263,10,0)),VLOOKUP($B233,'kpler max capa'!$A$1:$Q$263,17,0),0)</f>
        <v>4.7759239999999998</v>
      </c>
      <c r="AY233" s="24">
        <f>IF(ISNUMBER(VLOOKUP($C233,'pp port max capa'!$A$1:$Q$500,2,0)),VLOOKUP($C233,'pp port max capa'!$A$1:$Q$500,2,0),0)</f>
        <v>11.383152884774191</v>
      </c>
      <c r="AZ233" s="24">
        <f>IF(ISNUMBER(VLOOKUP($C233,'pp port max capa'!$A$1:$Q$500,3,0)),VLOOKUP($C233,'pp port max capa'!$A$1:$Q$500,3,0),0)</f>
        <v>11.383152884774191</v>
      </c>
      <c r="BA233" s="24">
        <f>IF(ISNUMBER(VLOOKUP($C233,'pp port max capa'!$A$1:$Q$500,4,0)),VLOOKUP($C233,'pp port max capa'!$A$1:$Q$500,4,0),0)</f>
        <v>11.383152884774191</v>
      </c>
      <c r="BB233" s="24">
        <f>IF(ISNUMBER(VLOOKUP($C233,'pp port max capa'!$A$1:$Q$500,5,0)),VLOOKUP($C233,'pp port max capa'!$A$1:$Q$500,5,0),0)</f>
        <v>11.383152884774191</v>
      </c>
      <c r="BC233" s="24">
        <f>IF(ISNUMBER(VLOOKUP($C233,'pp port max capa'!$A$1:$Q$500,6,0)),VLOOKUP($C233,'pp port max capa'!$A$1:$Q$500,6,0),0)</f>
        <v>11.383152884774191</v>
      </c>
      <c r="BD233" s="24">
        <f>IF(ISNUMBER(VLOOKUP($C233,'pp port max capa'!$A$1:$Q$500,7,0)),VLOOKUP($C233,'pp port max capa'!$A$1:$Q$500,7,0),0)</f>
        <v>11.383152884774191</v>
      </c>
      <c r="BE233" s="24">
        <f>IF(ISNUMBER(VLOOKUP($C233,'pp port max capa'!$A$1:$Q$500,8,0)),VLOOKUP($C233,'pp port max capa'!$A$1:$Q$500,8,0),0)</f>
        <v>11.383152884774191</v>
      </c>
      <c r="BF233" s="24">
        <f>IF(ISNUMBER(VLOOKUP($C233,'pp port max capa'!$A$1:$Q$500,9,0)),VLOOKUP($C233,'pp port max capa'!$A$1:$Q$500,9,0),0)</f>
        <v>11.383152884774191</v>
      </c>
      <c r="BG233" s="24">
        <f>IF(ISNUMBER(VLOOKUP($C233,'pp port max capa'!$A$1:$Q$500,10,0)),VLOOKUP($C233,'pp port max capa'!$A$1:$Q$500,10,0),0)</f>
        <v>11.383152884774191</v>
      </c>
      <c r="BH233" s="24">
        <f>IF(ISNUMBER(VLOOKUP($C233,'pp port max capa'!$A$1:$Q$500,11,0)),VLOOKUP($C233,'pp port max capa'!$A$1:$Q$500,11,0),0)</f>
        <v>11.383152884774191</v>
      </c>
      <c r="BI233" s="24">
        <f>IF(ISNUMBER(VLOOKUP($C233,'pp port max capa'!$A$1:$Q$500,12,0)),VLOOKUP($C233,'pp port max capa'!$A$1:$Q$500,12,0),0)</f>
        <v>11.383152884774191</v>
      </c>
      <c r="BJ233" s="24">
        <f>IF(ISNUMBER(VLOOKUP($C233,'pp port max capa'!$A$1:$Q$500,13,0)),VLOOKUP($C233,'pp port max capa'!$A$1:$Q$500,13,0),0)</f>
        <v>11.383152884774191</v>
      </c>
      <c r="BK233" s="24">
        <f>IF(ISNUMBER(VLOOKUP($C233,'pp port max capa'!$A$1:$Q$500,14,0)),VLOOKUP($C233,'pp port max capa'!$A$1:$Q$500,14,0),0)</f>
        <v>11.383152884774191</v>
      </c>
      <c r="BL233" s="24">
        <f>IF(ISNUMBER(VLOOKUP($C233,'pp port max capa'!$A$1:$Q$500,15,0)),VLOOKUP($C233,'pp port max capa'!$A$1:$Q$500,15,0),0)</f>
        <v>5.2088076664516123</v>
      </c>
      <c r="BM233" s="24">
        <f>IF(ISNUMBER(VLOOKUP($C233,'pp port max capa'!$A$1:$Q$500,16,0)),VLOOKUP($C233,'pp port max capa'!$A$1:$Q$500,16,0),0)</f>
        <v>5.2088076664516123</v>
      </c>
      <c r="BN233" s="24">
        <f>IF(ISNUMBER(VLOOKUP($C233,'pp port max capa'!$A$1:$Q$500,17,0)),VLOOKUP($C233,'pp port max capa'!$A$1:$Q$500,17,0),0)</f>
        <v>5.2088076664516123</v>
      </c>
      <c r="BO233" s="22">
        <f>IF(ISNUMBER(VLOOKUP($C233,'stpl port max capa'!$A$1:$Q$500,2,0)),VLOOKUP($C233,'stpl port max capa'!$A$1:$Q$500,2,0),0)</f>
        <v>0</v>
      </c>
      <c r="BP233" s="22">
        <f>IF(ISNUMBER(VLOOKUP($C233,'stpl port max capa'!$A$1:$Q$500,3,0)),VLOOKUP($C233,'stpl port max capa'!$A$1:$Q$500,3,0),0)</f>
        <v>0</v>
      </c>
      <c r="BQ233" s="22">
        <f>IF(ISNUMBER(VLOOKUP($C233,'stpl port max capa'!$A$1:$Q$500,4,0)),VLOOKUP($C233,'stpl port max capa'!$A$1:$Q$500,4,0),0)</f>
        <v>0</v>
      </c>
      <c r="BR233" s="22">
        <f>IF(ISNUMBER(VLOOKUP($C233,'stpl port max capa'!$A$1:$Q$500,5,0)),VLOOKUP($C233,'stpl port max capa'!$A$1:$Q$500,5,0),0)</f>
        <v>0</v>
      </c>
      <c r="BS233" s="22">
        <f>IF(ISNUMBER(VLOOKUP($C233,'stpl port max capa'!$A$1:$Q$500,6,0)),VLOOKUP($C233,'stpl port max capa'!$A$1:$Q$500,6,0),0)</f>
        <v>0</v>
      </c>
      <c r="BT233" s="22">
        <f>IF(ISNUMBER(VLOOKUP($C233,'stpl port max capa'!$A$1:$Q$500,7,0)),VLOOKUP($C233,'stpl port max capa'!$A$1:$Q$500,7,0),0)</f>
        <v>0</v>
      </c>
      <c r="BU233" s="22">
        <f>IF(ISNUMBER(VLOOKUP($C233,'stpl port max capa'!$A$1:$Q$500,8,0)),VLOOKUP($C233,'stpl port max capa'!$A$1:$Q$500,8,0),0)</f>
        <v>0</v>
      </c>
      <c r="BV233" s="22">
        <f>IF(ISNUMBER(VLOOKUP($C233,'stpl port max capa'!$A$1:$Q$500,9,0)),VLOOKUP($C233,'stpl port max capa'!$A$1:$Q$500,9,0),0)</f>
        <v>0</v>
      </c>
      <c r="BW233" s="22">
        <f>IF(ISNUMBER(VLOOKUP($C233,'stpl port max capa'!$A$1:$Q$500,10,0)),VLOOKUP($C233,'stpl port max capa'!$A$1:$Q$500,10,0),0)</f>
        <v>0</v>
      </c>
      <c r="BX233" s="22">
        <f>IF(ISNUMBER(VLOOKUP($C233,'stpl port max capa'!$A$1:$Q$500,11,0)),VLOOKUP($C233,'stpl port max capa'!$A$1:$Q$500,11,0),0)</f>
        <v>0</v>
      </c>
      <c r="BY233" s="22">
        <f>IF(ISNUMBER(VLOOKUP($C233,'stpl port max capa'!$A$1:$Q$500,12,0)),VLOOKUP($C233,'stpl port max capa'!$A$1:$Q$500,12,0),0)</f>
        <v>0</v>
      </c>
      <c r="BZ233" s="22">
        <f>IF(ISNUMBER(VLOOKUP($C233,'stpl port max capa'!$A$1:$Q$500,13,0)),VLOOKUP($C233,'stpl port max capa'!$A$1:$Q$500,13,0),0)</f>
        <v>0</v>
      </c>
      <c r="CA233" s="22">
        <f>IF(ISNUMBER(VLOOKUP($C233,'stpl port max capa'!$A$1:$Q$500,14,0)),VLOOKUP($C233,'stpl port max capa'!$A$1:$Q$500,14,0),0)</f>
        <v>0</v>
      </c>
      <c r="CB233" s="22">
        <f>IF(ISNUMBER(VLOOKUP($C233,'stpl port max capa'!$A$1:$Q$500,15,0)),VLOOKUP($C233,'stpl port max capa'!$A$1:$Q$500,15,0),0)</f>
        <v>0</v>
      </c>
      <c r="CC233" s="22">
        <f>IF(ISNUMBER(VLOOKUP($C233,'stpl port max capa'!$A$1:$Q$500,16,0)),VLOOKUP($C233,'stpl port max capa'!$A$1:$Q$500,16,0),0)</f>
        <v>0</v>
      </c>
      <c r="CD233" s="22">
        <f>IF(ISNUMBER(VLOOKUP($C233,'stpl port max capa'!$A$1:$Q$500,17,0)),VLOOKUP($C233,'stpl port max capa'!$A$1:$Q$500,17,0),0)</f>
        <v>0</v>
      </c>
    </row>
    <row r="234" spans="1:82" customFormat="1">
      <c r="A234">
        <v>237</v>
      </c>
      <c r="B234" t="s">
        <v>698</v>
      </c>
      <c r="C234" t="s">
        <v>699</v>
      </c>
      <c r="D234" s="15" t="s">
        <v>1290</v>
      </c>
      <c r="E234" s="15">
        <f t="shared" si="56"/>
        <v>1</v>
      </c>
      <c r="F234" s="16" t="s">
        <v>2981</v>
      </c>
      <c r="G234" t="s">
        <v>972</v>
      </c>
      <c r="H234" t="s">
        <v>975</v>
      </c>
      <c r="I234" t="s">
        <v>2943</v>
      </c>
      <c r="J234" t="s">
        <v>700</v>
      </c>
      <c r="K234" s="1">
        <v>37.718970619523702</v>
      </c>
      <c r="L234" s="1">
        <v>121.12268977366401</v>
      </c>
      <c r="M234" s="1" t="str">
        <f>VLOOKUP($F234,'[1]capi for highway network'!$D$1:$L$36,3,0)</f>
        <v>capi Shandong</v>
      </c>
      <c r="N234" s="1">
        <f>VLOOKUP($F234,'[1]capi for highway network'!$D$1:$L$36,7,0)</f>
        <v>36.651200000000003</v>
      </c>
      <c r="O234" s="1">
        <f>VLOOKUP($F234,'[1]capi for highway network'!$D$1:$L$36,8,0)</f>
        <v>117.12009500000001</v>
      </c>
      <c r="P234" s="13">
        <f t="shared" si="57"/>
        <v>0.760432</v>
      </c>
      <c r="Q234" s="13">
        <f t="shared" si="58"/>
        <v>0.760432</v>
      </c>
      <c r="R234" s="13">
        <f t="shared" si="59"/>
        <v>0.760432</v>
      </c>
      <c r="S234" s="13">
        <f t="shared" si="60"/>
        <v>2.4382079999999999</v>
      </c>
      <c r="T234" s="13">
        <f t="shared" si="61"/>
        <v>5.0761919999999998</v>
      </c>
      <c r="U234" s="13">
        <f t="shared" si="62"/>
        <v>7.9846519999999996</v>
      </c>
      <c r="V234" s="13">
        <f t="shared" si="63"/>
        <v>7.9846519999999996</v>
      </c>
      <c r="W234" s="13">
        <f t="shared" si="64"/>
        <v>7.9846519999999996</v>
      </c>
      <c r="X234" s="13">
        <f t="shared" si="65"/>
        <v>7.9846519999999996</v>
      </c>
      <c r="Y234" s="13">
        <f t="shared" si="66"/>
        <v>7.9846519999999996</v>
      </c>
      <c r="Z234" s="13">
        <f t="shared" si="67"/>
        <v>7.9846519999999996</v>
      </c>
      <c r="AA234" s="13">
        <f t="shared" si="68"/>
        <v>7.9846519999999996</v>
      </c>
      <c r="AB234" s="13">
        <f t="shared" si="69"/>
        <v>7.9846519999999996</v>
      </c>
      <c r="AC234" s="13">
        <f t="shared" si="70"/>
        <v>7.9846519999999996</v>
      </c>
      <c r="AD234" s="13">
        <f t="shared" si="71"/>
        <v>7.9846519999999996</v>
      </c>
      <c r="AE234" s="13">
        <f t="shared" si="72"/>
        <v>7.9846519999999996</v>
      </c>
      <c r="AF234">
        <f t="shared" si="55"/>
        <v>1</v>
      </c>
      <c r="AG234" t="s">
        <v>2912</v>
      </c>
      <c r="AH234" t="s">
        <v>2904</v>
      </c>
      <c r="AI234" s="26">
        <f>IF(ISNUMBER(VLOOKUP($B234,'kpler max capa'!$A$1:$Q$263,2,0)),VLOOKUP($B234,'kpler max capa'!$A$1:$Q$263,2,0),0)</f>
        <v>0.760432</v>
      </c>
      <c r="AJ234" s="26">
        <f>IF(ISNUMBER(VLOOKUP($B234,'kpler max capa'!$A$1:$Q$263,3,0)),VLOOKUP($B234,'kpler max capa'!$A$1:$Q$263,3,0),0)</f>
        <v>0.760432</v>
      </c>
      <c r="AK234" s="26">
        <f>IF(ISNUMBER(VLOOKUP($B234,'kpler max capa'!$A$1:$Q$263,4,0)),VLOOKUP($B234,'kpler max capa'!$A$1:$Q$263,4,0),0)</f>
        <v>0.760432</v>
      </c>
      <c r="AL234" s="26">
        <f>IF(ISNUMBER(VLOOKUP($B234,'kpler max capa'!$A$1:$Q$263,5,0)),VLOOKUP($B234,'kpler max capa'!$A$1:$Q$263,5,0),0)</f>
        <v>2.4382079999999999</v>
      </c>
      <c r="AM234" s="26">
        <f>IF(ISNUMBER(VLOOKUP($B234,'kpler max capa'!$A$1:$Q$263,6,0)),VLOOKUP($B234,'kpler max capa'!$A$1:$Q$263,6,0),0)</f>
        <v>5.0761919999999998</v>
      </c>
      <c r="AN234" s="26">
        <f>IF(ISNUMBER(VLOOKUP($B234,'kpler max capa'!$A$1:$Q$263,7,0)),VLOOKUP($B234,'kpler max capa'!$A$1:$Q$263,7,0),0)</f>
        <v>7.9846519999999996</v>
      </c>
      <c r="AO234" s="26">
        <f>IF(ISNUMBER(VLOOKUP($B234,'kpler max capa'!$A$1:$Q$263,8,0)),VLOOKUP($B234,'kpler max capa'!$A$1:$Q$263,8,0),0)</f>
        <v>7.9846519999999996</v>
      </c>
      <c r="AP234" s="26">
        <f>IF(ISNUMBER(VLOOKUP($B234,'kpler max capa'!$A$1:$Q$263,8,0)),VLOOKUP($B234,'kpler max capa'!$A$1:$Q$263,9,0),0)</f>
        <v>7.9846519999999996</v>
      </c>
      <c r="AQ234" s="26">
        <f>IF(ISNUMBER(VLOOKUP($B234,'kpler max capa'!$A$1:$Q$263,8,0)),VLOOKUP($B234,'kpler max capa'!$A$1:$Q$263,10,0),0)</f>
        <v>7.9846519999999996</v>
      </c>
      <c r="AR234" s="26">
        <f>IF(ISNUMBER(VLOOKUP($B234,'kpler max capa'!$A$1:$Q$263,8,0)),VLOOKUP($B234,'kpler max capa'!$A$1:$Q$263,11,0),0)</f>
        <v>7.9846519999999996</v>
      </c>
      <c r="AS234" s="26">
        <f>IF(ISNUMBER(VLOOKUP($B234,'kpler max capa'!$A$1:$Q$263,9,0)),VLOOKUP($B234,'kpler max capa'!$A$1:$Q$263,12,0),0)</f>
        <v>7.9846519999999996</v>
      </c>
      <c r="AT234" s="26">
        <f>IF(ISNUMBER(VLOOKUP($B234,'kpler max capa'!$A$1:$Q$263,9,0)),VLOOKUP($B234,'kpler max capa'!$A$1:$Q$263,13,0),0)</f>
        <v>7.9846519999999996</v>
      </c>
      <c r="AU234" s="26">
        <f>IF(ISNUMBER(VLOOKUP($B234,'kpler max capa'!$A$1:$Q$263,9,0)),VLOOKUP($B234,'kpler max capa'!$A$1:$Q$263,14,0),0)</f>
        <v>7.9846519999999996</v>
      </c>
      <c r="AV234" s="26">
        <f>IF(ISNUMBER(VLOOKUP($B234,'kpler max capa'!$A$1:$Q$263,9,0)),VLOOKUP($B234,'kpler max capa'!$A$1:$Q$263,15,0),0)</f>
        <v>7.9846519999999996</v>
      </c>
      <c r="AW234" s="26">
        <f>IF(ISNUMBER(VLOOKUP($B234,'kpler max capa'!$A$1:$Q$263,9,0)),VLOOKUP($B234,'kpler max capa'!$A$1:$Q$263,16,0),0)</f>
        <v>7.9846519999999996</v>
      </c>
      <c r="AX234" s="26">
        <f>IF(ISNUMBER(VLOOKUP($B234,'kpler max capa'!$A$1:$Q$263,10,0)),VLOOKUP($B234,'kpler max capa'!$A$1:$Q$263,17,0),0)</f>
        <v>7.9846519999999996</v>
      </c>
      <c r="AY234" s="24">
        <f>IF(ISNUMBER(VLOOKUP($C234,'pp port max capa'!$A$1:$Q$500,2,0)),VLOOKUP($C234,'pp port max capa'!$A$1:$Q$500,2,0),0)</f>
        <v>0</v>
      </c>
      <c r="AZ234" s="24">
        <f>IF(ISNUMBER(VLOOKUP($C234,'pp port max capa'!$A$1:$Q$500,3,0)),VLOOKUP($C234,'pp port max capa'!$A$1:$Q$500,3,0),0)</f>
        <v>0</v>
      </c>
      <c r="BA234" s="24">
        <f>IF(ISNUMBER(VLOOKUP($C234,'pp port max capa'!$A$1:$Q$500,4,0)),VLOOKUP($C234,'pp port max capa'!$A$1:$Q$500,4,0),0)</f>
        <v>0</v>
      </c>
      <c r="BB234" s="24">
        <f>IF(ISNUMBER(VLOOKUP($C234,'pp port max capa'!$A$1:$Q$500,5,0)),VLOOKUP($C234,'pp port max capa'!$A$1:$Q$500,5,0),0)</f>
        <v>0</v>
      </c>
      <c r="BC234" s="24">
        <f>IF(ISNUMBER(VLOOKUP($C234,'pp port max capa'!$A$1:$Q$500,6,0)),VLOOKUP($C234,'pp port max capa'!$A$1:$Q$500,6,0),0)</f>
        <v>2.600790477132616</v>
      </c>
      <c r="BD234" s="24">
        <f>IF(ISNUMBER(VLOOKUP($C234,'pp port max capa'!$A$1:$Q$500,7,0)),VLOOKUP($C234,'pp port max capa'!$A$1:$Q$500,7,0),0)</f>
        <v>5.201580954265232</v>
      </c>
      <c r="BE234" s="24">
        <f>IF(ISNUMBER(VLOOKUP($C234,'pp port max capa'!$A$1:$Q$500,8,0)),VLOOKUP($C234,'pp port max capa'!$A$1:$Q$500,8,0),0)</f>
        <v>5.201580954265232</v>
      </c>
      <c r="BF234" s="24">
        <f>IF(ISNUMBER(VLOOKUP($C234,'pp port max capa'!$A$1:$Q$500,9,0)),VLOOKUP($C234,'pp port max capa'!$A$1:$Q$500,9,0),0)</f>
        <v>5.201580954265232</v>
      </c>
      <c r="BG234" s="24">
        <f>IF(ISNUMBER(VLOOKUP($C234,'pp port max capa'!$A$1:$Q$500,10,0)),VLOOKUP($C234,'pp port max capa'!$A$1:$Q$500,10,0),0)</f>
        <v>5.201580954265232</v>
      </c>
      <c r="BH234" s="24">
        <f>IF(ISNUMBER(VLOOKUP($C234,'pp port max capa'!$A$1:$Q$500,11,0)),VLOOKUP($C234,'pp port max capa'!$A$1:$Q$500,11,0),0)</f>
        <v>5.201580954265232</v>
      </c>
      <c r="BI234" s="24">
        <f>IF(ISNUMBER(VLOOKUP($C234,'pp port max capa'!$A$1:$Q$500,12,0)),VLOOKUP($C234,'pp port max capa'!$A$1:$Q$500,12,0),0)</f>
        <v>5.201580954265232</v>
      </c>
      <c r="BJ234" s="24">
        <f>IF(ISNUMBER(VLOOKUP($C234,'pp port max capa'!$A$1:$Q$500,13,0)),VLOOKUP($C234,'pp port max capa'!$A$1:$Q$500,13,0),0)</f>
        <v>5.201580954265232</v>
      </c>
      <c r="BK234" s="24">
        <f>IF(ISNUMBER(VLOOKUP($C234,'pp port max capa'!$A$1:$Q$500,14,0)),VLOOKUP($C234,'pp port max capa'!$A$1:$Q$500,14,0),0)</f>
        <v>5.201580954265232</v>
      </c>
      <c r="BL234" s="24">
        <f>IF(ISNUMBER(VLOOKUP($C234,'pp port max capa'!$A$1:$Q$500,15,0)),VLOOKUP($C234,'pp port max capa'!$A$1:$Q$500,15,0),0)</f>
        <v>5.201580954265232</v>
      </c>
      <c r="BM234" s="24">
        <f>IF(ISNUMBER(VLOOKUP($C234,'pp port max capa'!$A$1:$Q$500,16,0)),VLOOKUP($C234,'pp port max capa'!$A$1:$Q$500,16,0),0)</f>
        <v>5.201580954265232</v>
      </c>
      <c r="BN234" s="24">
        <f>IF(ISNUMBER(VLOOKUP($C234,'pp port max capa'!$A$1:$Q$500,17,0)),VLOOKUP($C234,'pp port max capa'!$A$1:$Q$500,17,0),0)</f>
        <v>5.201580954265232</v>
      </c>
      <c r="BO234" s="22">
        <f>IF(ISNUMBER(VLOOKUP($C234,'stpl port max capa'!$A$1:$Q$500,2,0)),VLOOKUP($C234,'stpl port max capa'!$A$1:$Q$500,2,0),0)</f>
        <v>0</v>
      </c>
      <c r="BP234" s="22">
        <f>IF(ISNUMBER(VLOOKUP($C234,'stpl port max capa'!$A$1:$Q$500,3,0)),VLOOKUP($C234,'stpl port max capa'!$A$1:$Q$500,3,0),0)</f>
        <v>0</v>
      </c>
      <c r="BQ234" s="22">
        <f>IF(ISNUMBER(VLOOKUP($C234,'stpl port max capa'!$A$1:$Q$500,4,0)),VLOOKUP($C234,'stpl port max capa'!$A$1:$Q$500,4,0),0)</f>
        <v>0</v>
      </c>
      <c r="BR234" s="22">
        <f>IF(ISNUMBER(VLOOKUP($C234,'stpl port max capa'!$A$1:$Q$500,5,0)),VLOOKUP($C234,'stpl port max capa'!$A$1:$Q$500,5,0),0)</f>
        <v>0</v>
      </c>
      <c r="BS234" s="22">
        <f>IF(ISNUMBER(VLOOKUP($C234,'stpl port max capa'!$A$1:$Q$500,6,0)),VLOOKUP($C234,'stpl port max capa'!$A$1:$Q$500,6,0),0)</f>
        <v>0</v>
      </c>
      <c r="BT234" s="22">
        <f>IF(ISNUMBER(VLOOKUP($C234,'stpl port max capa'!$A$1:$Q$500,7,0)),VLOOKUP($C234,'stpl port max capa'!$A$1:$Q$500,7,0),0)</f>
        <v>0</v>
      </c>
      <c r="BU234" s="22">
        <f>IF(ISNUMBER(VLOOKUP($C234,'stpl port max capa'!$A$1:$Q$500,8,0)),VLOOKUP($C234,'stpl port max capa'!$A$1:$Q$500,8,0),0)</f>
        <v>0</v>
      </c>
      <c r="BV234" s="22">
        <f>IF(ISNUMBER(VLOOKUP($C234,'stpl port max capa'!$A$1:$Q$500,9,0)),VLOOKUP($C234,'stpl port max capa'!$A$1:$Q$500,9,0),0)</f>
        <v>0</v>
      </c>
      <c r="BW234" s="22">
        <f>IF(ISNUMBER(VLOOKUP($C234,'stpl port max capa'!$A$1:$Q$500,10,0)),VLOOKUP($C234,'stpl port max capa'!$A$1:$Q$500,10,0),0)</f>
        <v>0</v>
      </c>
      <c r="BX234" s="22">
        <f>IF(ISNUMBER(VLOOKUP($C234,'stpl port max capa'!$A$1:$Q$500,11,0)),VLOOKUP($C234,'stpl port max capa'!$A$1:$Q$500,11,0),0)</f>
        <v>0</v>
      </c>
      <c r="BY234" s="22">
        <f>IF(ISNUMBER(VLOOKUP($C234,'stpl port max capa'!$A$1:$Q$500,12,0)),VLOOKUP($C234,'stpl port max capa'!$A$1:$Q$500,12,0),0)</f>
        <v>0</v>
      </c>
      <c r="BZ234" s="22">
        <f>IF(ISNUMBER(VLOOKUP($C234,'stpl port max capa'!$A$1:$Q$500,13,0)),VLOOKUP($C234,'stpl port max capa'!$A$1:$Q$500,13,0),0)</f>
        <v>0</v>
      </c>
      <c r="CA234" s="22">
        <f>IF(ISNUMBER(VLOOKUP($C234,'stpl port max capa'!$A$1:$Q$500,14,0)),VLOOKUP($C234,'stpl port max capa'!$A$1:$Q$500,14,0),0)</f>
        <v>0</v>
      </c>
      <c r="CB234" s="22">
        <f>IF(ISNUMBER(VLOOKUP($C234,'stpl port max capa'!$A$1:$Q$500,15,0)),VLOOKUP($C234,'stpl port max capa'!$A$1:$Q$500,15,0),0)</f>
        <v>0</v>
      </c>
      <c r="CC234" s="22">
        <f>IF(ISNUMBER(VLOOKUP($C234,'stpl port max capa'!$A$1:$Q$500,16,0)),VLOOKUP($C234,'stpl port max capa'!$A$1:$Q$500,16,0),0)</f>
        <v>0</v>
      </c>
      <c r="CD234" s="22">
        <f>IF(ISNUMBER(VLOOKUP($C234,'stpl port max capa'!$A$1:$Q$500,17,0)),VLOOKUP($C234,'stpl port max capa'!$A$1:$Q$500,17,0),0)</f>
        <v>0</v>
      </c>
    </row>
    <row r="235" spans="1:82" customFormat="1">
      <c r="A235">
        <v>238</v>
      </c>
      <c r="B235" t="s">
        <v>701</v>
      </c>
      <c r="C235" t="s">
        <v>702</v>
      </c>
      <c r="D235" s="15" t="s">
        <v>1291</v>
      </c>
      <c r="E235" s="15">
        <f t="shared" si="56"/>
        <v>1</v>
      </c>
      <c r="F235" s="16" t="s">
        <v>2977</v>
      </c>
      <c r="G235" t="s">
        <v>972</v>
      </c>
      <c r="H235" t="s">
        <v>975</v>
      </c>
      <c r="I235" t="s">
        <v>2943</v>
      </c>
      <c r="J235" t="s">
        <v>703</v>
      </c>
      <c r="K235" s="1">
        <v>31.8155299786158</v>
      </c>
      <c r="L235" s="1">
        <v>120.950676290038</v>
      </c>
      <c r="M235" s="1" t="str">
        <f>VLOOKUP($F235,'[1]capi for highway network'!$D$1:$L$36,3,0)</f>
        <v>capi Jiangsu</v>
      </c>
      <c r="N235" s="1">
        <f>VLOOKUP($F235,'[1]capi for highway network'!$D$1:$L$36,7,0)</f>
        <v>32.060254999999998</v>
      </c>
      <c r="O235" s="1">
        <f>VLOOKUP($F235,'[1]capi for highway network'!$D$1:$L$36,8,0)</f>
        <v>118.79687699999999</v>
      </c>
      <c r="P235" s="13">
        <f t="shared" si="57"/>
        <v>3.497344</v>
      </c>
      <c r="Q235" s="13">
        <f t="shared" si="58"/>
        <v>3.497344</v>
      </c>
      <c r="R235" s="13">
        <f t="shared" si="59"/>
        <v>3.497344</v>
      </c>
      <c r="S235" s="13">
        <f t="shared" si="60"/>
        <v>3.497344</v>
      </c>
      <c r="T235" s="13">
        <f t="shared" si="61"/>
        <v>8.85046</v>
      </c>
      <c r="U235" s="13">
        <f t="shared" si="62"/>
        <v>13.311876</v>
      </c>
      <c r="V235" s="13">
        <f t="shared" si="63"/>
        <v>13.311876</v>
      </c>
      <c r="W235" s="13">
        <f t="shared" si="64"/>
        <v>13.311876</v>
      </c>
      <c r="X235" s="13">
        <f t="shared" si="65"/>
        <v>13.311876</v>
      </c>
      <c r="Y235" s="13">
        <f t="shared" si="66"/>
        <v>13.311876</v>
      </c>
      <c r="Z235" s="13">
        <f t="shared" si="67"/>
        <v>13.311876</v>
      </c>
      <c r="AA235" s="13">
        <f t="shared" si="68"/>
        <v>13.311876</v>
      </c>
      <c r="AB235" s="13">
        <f t="shared" si="69"/>
        <v>13.311876</v>
      </c>
      <c r="AC235" s="13">
        <f t="shared" si="70"/>
        <v>13.311876</v>
      </c>
      <c r="AD235" s="13">
        <f t="shared" si="71"/>
        <v>13.311876</v>
      </c>
      <c r="AE235" s="13">
        <f t="shared" si="72"/>
        <v>13.311876</v>
      </c>
      <c r="AF235">
        <f t="shared" si="55"/>
        <v>1</v>
      </c>
      <c r="AI235" s="26">
        <f>IF(ISNUMBER(VLOOKUP($B235,'kpler max capa'!$A$1:$Q$263,2,0)),VLOOKUP($B235,'kpler max capa'!$A$1:$Q$263,2,0),0)</f>
        <v>3.497344</v>
      </c>
      <c r="AJ235" s="26">
        <f>IF(ISNUMBER(VLOOKUP($B235,'kpler max capa'!$A$1:$Q$263,3,0)),VLOOKUP($B235,'kpler max capa'!$A$1:$Q$263,3,0),0)</f>
        <v>3.497344</v>
      </c>
      <c r="AK235" s="26">
        <f>IF(ISNUMBER(VLOOKUP($B235,'kpler max capa'!$A$1:$Q$263,4,0)),VLOOKUP($B235,'kpler max capa'!$A$1:$Q$263,4,0),0)</f>
        <v>3.497344</v>
      </c>
      <c r="AL235" s="26">
        <f>IF(ISNUMBER(VLOOKUP($B235,'kpler max capa'!$A$1:$Q$263,5,0)),VLOOKUP($B235,'kpler max capa'!$A$1:$Q$263,5,0),0)</f>
        <v>3.497344</v>
      </c>
      <c r="AM235" s="26">
        <f>IF(ISNUMBER(VLOOKUP($B235,'kpler max capa'!$A$1:$Q$263,6,0)),VLOOKUP($B235,'kpler max capa'!$A$1:$Q$263,6,0),0)</f>
        <v>8.85046</v>
      </c>
      <c r="AN235" s="26">
        <f>IF(ISNUMBER(VLOOKUP($B235,'kpler max capa'!$A$1:$Q$263,7,0)),VLOOKUP($B235,'kpler max capa'!$A$1:$Q$263,7,0),0)</f>
        <v>13.311876</v>
      </c>
      <c r="AO235" s="26">
        <f>IF(ISNUMBER(VLOOKUP($B235,'kpler max capa'!$A$1:$Q$263,8,0)),VLOOKUP($B235,'kpler max capa'!$A$1:$Q$263,8,0),0)</f>
        <v>13.311876</v>
      </c>
      <c r="AP235" s="26">
        <f>IF(ISNUMBER(VLOOKUP($B235,'kpler max capa'!$A$1:$Q$263,8,0)),VLOOKUP($B235,'kpler max capa'!$A$1:$Q$263,9,0),0)</f>
        <v>13.311876</v>
      </c>
      <c r="AQ235" s="26">
        <f>IF(ISNUMBER(VLOOKUP($B235,'kpler max capa'!$A$1:$Q$263,8,0)),VLOOKUP($B235,'kpler max capa'!$A$1:$Q$263,10,0),0)</f>
        <v>13.311876</v>
      </c>
      <c r="AR235" s="26">
        <f>IF(ISNUMBER(VLOOKUP($B235,'kpler max capa'!$A$1:$Q$263,8,0)),VLOOKUP($B235,'kpler max capa'!$A$1:$Q$263,11,0),0)</f>
        <v>13.311876</v>
      </c>
      <c r="AS235" s="26">
        <f>IF(ISNUMBER(VLOOKUP($B235,'kpler max capa'!$A$1:$Q$263,9,0)),VLOOKUP($B235,'kpler max capa'!$A$1:$Q$263,12,0),0)</f>
        <v>13.311876</v>
      </c>
      <c r="AT235" s="26">
        <f>IF(ISNUMBER(VLOOKUP($B235,'kpler max capa'!$A$1:$Q$263,9,0)),VLOOKUP($B235,'kpler max capa'!$A$1:$Q$263,13,0),0)</f>
        <v>13.311876</v>
      </c>
      <c r="AU235" s="26">
        <f>IF(ISNUMBER(VLOOKUP($B235,'kpler max capa'!$A$1:$Q$263,9,0)),VLOOKUP($B235,'kpler max capa'!$A$1:$Q$263,14,0),0)</f>
        <v>13.311876</v>
      </c>
      <c r="AV235" s="26">
        <f>IF(ISNUMBER(VLOOKUP($B235,'kpler max capa'!$A$1:$Q$263,9,0)),VLOOKUP($B235,'kpler max capa'!$A$1:$Q$263,15,0),0)</f>
        <v>13.311876</v>
      </c>
      <c r="AW235" s="26">
        <f>IF(ISNUMBER(VLOOKUP($B235,'kpler max capa'!$A$1:$Q$263,9,0)),VLOOKUP($B235,'kpler max capa'!$A$1:$Q$263,16,0),0)</f>
        <v>13.311876</v>
      </c>
      <c r="AX235" s="26">
        <f>IF(ISNUMBER(VLOOKUP($B235,'kpler max capa'!$A$1:$Q$263,10,0)),VLOOKUP($B235,'kpler max capa'!$A$1:$Q$263,17,0),0)</f>
        <v>13.311876</v>
      </c>
      <c r="AY235" s="24">
        <f>IF(ISNUMBER(VLOOKUP($C235,'pp port max capa'!$A$1:$Q$500,2,0)),VLOOKUP($C235,'pp port max capa'!$A$1:$Q$500,2,0),0)</f>
        <v>0.42469041184229389</v>
      </c>
      <c r="AZ235" s="24">
        <f>IF(ISNUMBER(VLOOKUP($C235,'pp port max capa'!$A$1:$Q$500,3,0)),VLOOKUP($C235,'pp port max capa'!$A$1:$Q$500,3,0),0)</f>
        <v>0.42469041184229389</v>
      </c>
      <c r="BA235" s="24">
        <f>IF(ISNUMBER(VLOOKUP($C235,'pp port max capa'!$A$1:$Q$500,4,0)),VLOOKUP($C235,'pp port max capa'!$A$1:$Q$500,4,0),0)</f>
        <v>0.42469041184229389</v>
      </c>
      <c r="BB235" s="24">
        <f>IF(ISNUMBER(VLOOKUP($C235,'pp port max capa'!$A$1:$Q$500,5,0)),VLOOKUP($C235,'pp port max capa'!$A$1:$Q$500,5,0),0)</f>
        <v>0.42469041184229389</v>
      </c>
      <c r="BC235" s="24">
        <f>IF(ISNUMBER(VLOOKUP($C235,'pp port max capa'!$A$1:$Q$500,6,0)),VLOOKUP($C235,'pp port max capa'!$A$1:$Q$500,6,0),0)</f>
        <v>0.42469041184229389</v>
      </c>
      <c r="BD235" s="24">
        <f>IF(ISNUMBER(VLOOKUP($C235,'pp port max capa'!$A$1:$Q$500,7,0)),VLOOKUP($C235,'pp port max capa'!$A$1:$Q$500,7,0),0)</f>
        <v>0.42469041184229389</v>
      </c>
      <c r="BE235" s="24">
        <f>IF(ISNUMBER(VLOOKUP($C235,'pp port max capa'!$A$1:$Q$500,8,0)),VLOOKUP($C235,'pp port max capa'!$A$1:$Q$500,8,0),0)</f>
        <v>0.42469041184229389</v>
      </c>
      <c r="BF235" s="24">
        <f>IF(ISNUMBER(VLOOKUP($C235,'pp port max capa'!$A$1:$Q$500,9,0)),VLOOKUP($C235,'pp port max capa'!$A$1:$Q$500,9,0),0)</f>
        <v>0.42469041184229389</v>
      </c>
      <c r="BG235" s="24">
        <f>IF(ISNUMBER(VLOOKUP($C235,'pp port max capa'!$A$1:$Q$500,10,0)),VLOOKUP($C235,'pp port max capa'!$A$1:$Q$500,10,0),0)</f>
        <v>0.42469041184229389</v>
      </c>
      <c r="BH235" s="24">
        <f>IF(ISNUMBER(VLOOKUP($C235,'pp port max capa'!$A$1:$Q$500,11,0)),VLOOKUP($C235,'pp port max capa'!$A$1:$Q$500,11,0),0)</f>
        <v>0.42469041184229389</v>
      </c>
      <c r="BI235" s="24">
        <f>IF(ISNUMBER(VLOOKUP($C235,'pp port max capa'!$A$1:$Q$500,12,0)),VLOOKUP($C235,'pp port max capa'!$A$1:$Q$500,12,0),0)</f>
        <v>0.42469041184229389</v>
      </c>
      <c r="BJ235" s="24">
        <f>IF(ISNUMBER(VLOOKUP($C235,'pp port max capa'!$A$1:$Q$500,13,0)),VLOOKUP($C235,'pp port max capa'!$A$1:$Q$500,13,0),0)</f>
        <v>0.42469041184229389</v>
      </c>
      <c r="BK235" s="24">
        <f>IF(ISNUMBER(VLOOKUP($C235,'pp port max capa'!$A$1:$Q$500,14,0)),VLOOKUP($C235,'pp port max capa'!$A$1:$Q$500,14,0),0)</f>
        <v>0.42469041184229389</v>
      </c>
      <c r="BL235" s="24">
        <f>IF(ISNUMBER(VLOOKUP($C235,'pp port max capa'!$A$1:$Q$500,15,0)),VLOOKUP($C235,'pp port max capa'!$A$1:$Q$500,15,0),0)</f>
        <v>0.42469041184229389</v>
      </c>
      <c r="BM235" s="24">
        <f>IF(ISNUMBER(VLOOKUP($C235,'pp port max capa'!$A$1:$Q$500,16,0)),VLOOKUP($C235,'pp port max capa'!$A$1:$Q$500,16,0),0)</f>
        <v>0.42469041184229389</v>
      </c>
      <c r="BN235" s="24">
        <f>IF(ISNUMBER(VLOOKUP($C235,'pp port max capa'!$A$1:$Q$500,17,0)),VLOOKUP($C235,'pp port max capa'!$A$1:$Q$500,17,0),0)</f>
        <v>0.42469041184229389</v>
      </c>
      <c r="BO235" s="22">
        <f>IF(ISNUMBER(VLOOKUP($C235,'stpl port max capa'!$A$1:$Q$500,2,0)),VLOOKUP($C235,'stpl port max capa'!$A$1:$Q$500,2,0),0)</f>
        <v>0</v>
      </c>
      <c r="BP235" s="22">
        <f>IF(ISNUMBER(VLOOKUP($C235,'stpl port max capa'!$A$1:$Q$500,3,0)),VLOOKUP($C235,'stpl port max capa'!$A$1:$Q$500,3,0),0)</f>
        <v>0</v>
      </c>
      <c r="BQ235" s="22">
        <f>IF(ISNUMBER(VLOOKUP($C235,'stpl port max capa'!$A$1:$Q$500,4,0)),VLOOKUP($C235,'stpl port max capa'!$A$1:$Q$500,4,0),0)</f>
        <v>0</v>
      </c>
      <c r="BR235" s="22">
        <f>IF(ISNUMBER(VLOOKUP($C235,'stpl port max capa'!$A$1:$Q$500,5,0)),VLOOKUP($C235,'stpl port max capa'!$A$1:$Q$500,5,0),0)</f>
        <v>0</v>
      </c>
      <c r="BS235" s="22">
        <f>IF(ISNUMBER(VLOOKUP($C235,'stpl port max capa'!$A$1:$Q$500,6,0)),VLOOKUP($C235,'stpl port max capa'!$A$1:$Q$500,6,0),0)</f>
        <v>0</v>
      </c>
      <c r="BT235" s="22">
        <f>IF(ISNUMBER(VLOOKUP($C235,'stpl port max capa'!$A$1:$Q$500,7,0)),VLOOKUP($C235,'stpl port max capa'!$A$1:$Q$500,7,0),0)</f>
        <v>0</v>
      </c>
      <c r="BU235" s="22">
        <f>IF(ISNUMBER(VLOOKUP($C235,'stpl port max capa'!$A$1:$Q$500,8,0)),VLOOKUP($C235,'stpl port max capa'!$A$1:$Q$500,8,0),0)</f>
        <v>0</v>
      </c>
      <c r="BV235" s="22">
        <f>IF(ISNUMBER(VLOOKUP($C235,'stpl port max capa'!$A$1:$Q$500,9,0)),VLOOKUP($C235,'stpl port max capa'!$A$1:$Q$500,9,0),0)</f>
        <v>0</v>
      </c>
      <c r="BW235" s="22">
        <f>IF(ISNUMBER(VLOOKUP($C235,'stpl port max capa'!$A$1:$Q$500,10,0)),VLOOKUP($C235,'stpl port max capa'!$A$1:$Q$500,10,0),0)</f>
        <v>0</v>
      </c>
      <c r="BX235" s="22">
        <f>IF(ISNUMBER(VLOOKUP($C235,'stpl port max capa'!$A$1:$Q$500,11,0)),VLOOKUP($C235,'stpl port max capa'!$A$1:$Q$500,11,0),0)</f>
        <v>0</v>
      </c>
      <c r="BY235" s="22">
        <f>IF(ISNUMBER(VLOOKUP($C235,'stpl port max capa'!$A$1:$Q$500,12,0)),VLOOKUP($C235,'stpl port max capa'!$A$1:$Q$500,12,0),0)</f>
        <v>0</v>
      </c>
      <c r="BZ235" s="22">
        <f>IF(ISNUMBER(VLOOKUP($C235,'stpl port max capa'!$A$1:$Q$500,13,0)),VLOOKUP($C235,'stpl port max capa'!$A$1:$Q$500,13,0),0)</f>
        <v>0</v>
      </c>
      <c r="CA235" s="22">
        <f>IF(ISNUMBER(VLOOKUP($C235,'stpl port max capa'!$A$1:$Q$500,14,0)),VLOOKUP($C235,'stpl port max capa'!$A$1:$Q$500,14,0),0)</f>
        <v>0</v>
      </c>
      <c r="CB235" s="22">
        <f>IF(ISNUMBER(VLOOKUP($C235,'stpl port max capa'!$A$1:$Q$500,15,0)),VLOOKUP($C235,'stpl port max capa'!$A$1:$Q$500,15,0),0)</f>
        <v>0</v>
      </c>
      <c r="CC235" s="22">
        <f>IF(ISNUMBER(VLOOKUP($C235,'stpl port max capa'!$A$1:$Q$500,16,0)),VLOOKUP($C235,'stpl port max capa'!$A$1:$Q$500,16,0),0)</f>
        <v>0</v>
      </c>
      <c r="CD235" s="22">
        <f>IF(ISNUMBER(VLOOKUP($C235,'stpl port max capa'!$A$1:$Q$500,17,0)),VLOOKUP($C235,'stpl port max capa'!$A$1:$Q$500,17,0),0)</f>
        <v>0</v>
      </c>
    </row>
    <row r="236" spans="1:82" customFormat="1">
      <c r="A236">
        <v>239</v>
      </c>
      <c r="B236" t="s">
        <v>704</v>
      </c>
      <c r="C236" t="s">
        <v>705</v>
      </c>
      <c r="D236" s="15"/>
      <c r="E236" s="15">
        <f t="shared" si="56"/>
        <v>0</v>
      </c>
      <c r="F236" s="16" t="s">
        <v>2990</v>
      </c>
      <c r="G236" t="s">
        <v>972</v>
      </c>
      <c r="H236" t="s">
        <v>975</v>
      </c>
      <c r="I236" t="e">
        <v>#N/A</v>
      </c>
      <c r="J236" t="s">
        <v>706</v>
      </c>
      <c r="K236" s="1">
        <v>23.048908191914801</v>
      </c>
      <c r="L236" s="1">
        <v>113.518627216471</v>
      </c>
      <c r="M236" s="1" t="str">
        <f>VLOOKUP($F236,'[1]capi for highway network'!$D$1:$L$36,3,0)</f>
        <v>capi Guangdong</v>
      </c>
      <c r="N236" s="1">
        <f>VLOOKUP($F236,'[1]capi for highway network'!$D$1:$L$36,7,0)</f>
        <v>23.129110000000001</v>
      </c>
      <c r="O236" s="1">
        <f>VLOOKUP($F236,'[1]capi for highway network'!$D$1:$L$36,8,0)</f>
        <v>113.264385</v>
      </c>
      <c r="P236" s="13">
        <f t="shared" si="57"/>
        <v>0</v>
      </c>
      <c r="Q236" s="13">
        <f t="shared" si="58"/>
        <v>0</v>
      </c>
      <c r="R236" s="13">
        <f t="shared" si="59"/>
        <v>0</v>
      </c>
      <c r="S236" s="13">
        <f t="shared" si="60"/>
        <v>9.1067999999999996E-2</v>
      </c>
      <c r="T236" s="13">
        <f t="shared" si="61"/>
        <v>0.22873199999999999</v>
      </c>
      <c r="U236" s="13">
        <f t="shared" si="62"/>
        <v>0.36657200000000001</v>
      </c>
      <c r="V236" s="13">
        <f t="shared" si="63"/>
        <v>0.36657200000000001</v>
      </c>
      <c r="W236" s="13">
        <f t="shared" si="64"/>
        <v>0.36657200000000001</v>
      </c>
      <c r="X236" s="13">
        <f t="shared" si="65"/>
        <v>0.36657200000000001</v>
      </c>
      <c r="Y236" s="13">
        <f t="shared" si="66"/>
        <v>0.36657200000000001</v>
      </c>
      <c r="Z236" s="13">
        <f t="shared" si="67"/>
        <v>0.36657200000000001</v>
      </c>
      <c r="AA236" s="13">
        <f t="shared" si="68"/>
        <v>0.36657200000000001</v>
      </c>
      <c r="AB236" s="13">
        <f t="shared" si="69"/>
        <v>0.36657200000000001</v>
      </c>
      <c r="AC236" s="13">
        <f t="shared" si="70"/>
        <v>0.36657200000000001</v>
      </c>
      <c r="AD236" s="13">
        <f t="shared" si="71"/>
        <v>0.36657200000000001</v>
      </c>
      <c r="AE236" s="13">
        <f t="shared" si="72"/>
        <v>0.36657200000000001</v>
      </c>
      <c r="AF236">
        <f t="shared" si="55"/>
        <v>1</v>
      </c>
      <c r="AI236" s="26">
        <f>IF(ISNUMBER(VLOOKUP($B236,'kpler max capa'!$A$1:$Q$263,2,0)),VLOOKUP($B236,'kpler max capa'!$A$1:$Q$263,2,0),0)</f>
        <v>0</v>
      </c>
      <c r="AJ236" s="26">
        <f>IF(ISNUMBER(VLOOKUP($B236,'kpler max capa'!$A$1:$Q$263,3,0)),VLOOKUP($B236,'kpler max capa'!$A$1:$Q$263,3,0),0)</f>
        <v>0</v>
      </c>
      <c r="AK236" s="26">
        <f>IF(ISNUMBER(VLOOKUP($B236,'kpler max capa'!$A$1:$Q$263,4,0)),VLOOKUP($B236,'kpler max capa'!$A$1:$Q$263,4,0),0)</f>
        <v>0</v>
      </c>
      <c r="AL236" s="26">
        <f>IF(ISNUMBER(VLOOKUP($B236,'kpler max capa'!$A$1:$Q$263,5,0)),VLOOKUP($B236,'kpler max capa'!$A$1:$Q$263,5,0),0)</f>
        <v>9.1067999999999996E-2</v>
      </c>
      <c r="AM236" s="26">
        <f>IF(ISNUMBER(VLOOKUP($B236,'kpler max capa'!$A$1:$Q$263,6,0)),VLOOKUP($B236,'kpler max capa'!$A$1:$Q$263,6,0),0)</f>
        <v>0.22873199999999999</v>
      </c>
      <c r="AN236" s="26">
        <f>IF(ISNUMBER(VLOOKUP($B236,'kpler max capa'!$A$1:$Q$263,7,0)),VLOOKUP($B236,'kpler max capa'!$A$1:$Q$263,7,0),0)</f>
        <v>0.36657200000000001</v>
      </c>
      <c r="AO236" s="26">
        <f>IF(ISNUMBER(VLOOKUP($B236,'kpler max capa'!$A$1:$Q$263,8,0)),VLOOKUP($B236,'kpler max capa'!$A$1:$Q$263,8,0),0)</f>
        <v>0.36657200000000001</v>
      </c>
      <c r="AP236" s="26">
        <f>IF(ISNUMBER(VLOOKUP($B236,'kpler max capa'!$A$1:$Q$263,8,0)),VLOOKUP($B236,'kpler max capa'!$A$1:$Q$263,9,0),0)</f>
        <v>0.36657200000000001</v>
      </c>
      <c r="AQ236" s="26">
        <f>IF(ISNUMBER(VLOOKUP($B236,'kpler max capa'!$A$1:$Q$263,8,0)),VLOOKUP($B236,'kpler max capa'!$A$1:$Q$263,10,0),0)</f>
        <v>0.36657200000000001</v>
      </c>
      <c r="AR236" s="26">
        <f>IF(ISNUMBER(VLOOKUP($B236,'kpler max capa'!$A$1:$Q$263,8,0)),VLOOKUP($B236,'kpler max capa'!$A$1:$Q$263,11,0),0)</f>
        <v>0.36657200000000001</v>
      </c>
      <c r="AS236" s="26">
        <f>IF(ISNUMBER(VLOOKUP($B236,'kpler max capa'!$A$1:$Q$263,9,0)),VLOOKUP($B236,'kpler max capa'!$A$1:$Q$263,12,0),0)</f>
        <v>0.36657200000000001</v>
      </c>
      <c r="AT236" s="26">
        <f>IF(ISNUMBER(VLOOKUP($B236,'kpler max capa'!$A$1:$Q$263,9,0)),VLOOKUP($B236,'kpler max capa'!$A$1:$Q$263,13,0),0)</f>
        <v>0.36657200000000001</v>
      </c>
      <c r="AU236" s="26">
        <f>IF(ISNUMBER(VLOOKUP($B236,'kpler max capa'!$A$1:$Q$263,9,0)),VLOOKUP($B236,'kpler max capa'!$A$1:$Q$263,14,0),0)</f>
        <v>0.36657200000000001</v>
      </c>
      <c r="AV236" s="26">
        <f>IF(ISNUMBER(VLOOKUP($B236,'kpler max capa'!$A$1:$Q$263,9,0)),VLOOKUP($B236,'kpler max capa'!$A$1:$Q$263,15,0),0)</f>
        <v>0.36657200000000001</v>
      </c>
      <c r="AW236" s="26">
        <f>IF(ISNUMBER(VLOOKUP($B236,'kpler max capa'!$A$1:$Q$263,9,0)),VLOOKUP($B236,'kpler max capa'!$A$1:$Q$263,16,0),0)</f>
        <v>0.36657200000000001</v>
      </c>
      <c r="AX236" s="26">
        <f>IF(ISNUMBER(VLOOKUP($B236,'kpler max capa'!$A$1:$Q$263,10,0)),VLOOKUP($B236,'kpler max capa'!$A$1:$Q$263,17,0),0)</f>
        <v>0.36657200000000001</v>
      </c>
      <c r="AY236" s="24">
        <f>IF(ISNUMBER(VLOOKUP($C236,'pp port max capa'!$A$1:$Q$500,2,0)),VLOOKUP($C236,'pp port max capa'!$A$1:$Q$500,2,0),0)</f>
        <v>0</v>
      </c>
      <c r="AZ236" s="24">
        <f>IF(ISNUMBER(VLOOKUP($C236,'pp port max capa'!$A$1:$Q$500,3,0)),VLOOKUP($C236,'pp port max capa'!$A$1:$Q$500,3,0),0)</f>
        <v>0</v>
      </c>
      <c r="BA236" s="24">
        <f>IF(ISNUMBER(VLOOKUP($C236,'pp port max capa'!$A$1:$Q$500,4,0)),VLOOKUP($C236,'pp port max capa'!$A$1:$Q$500,4,0),0)</f>
        <v>0</v>
      </c>
      <c r="BB236" s="24">
        <f>IF(ISNUMBER(VLOOKUP($C236,'pp port max capa'!$A$1:$Q$500,5,0)),VLOOKUP($C236,'pp port max capa'!$A$1:$Q$500,5,0),0)</f>
        <v>0</v>
      </c>
      <c r="BC236" s="24">
        <f>IF(ISNUMBER(VLOOKUP($C236,'pp port max capa'!$A$1:$Q$500,6,0)),VLOOKUP($C236,'pp port max capa'!$A$1:$Q$500,6,0),0)</f>
        <v>0</v>
      </c>
      <c r="BD236" s="24">
        <f>IF(ISNUMBER(VLOOKUP($C236,'pp port max capa'!$A$1:$Q$500,7,0)),VLOOKUP($C236,'pp port max capa'!$A$1:$Q$500,7,0),0)</f>
        <v>0</v>
      </c>
      <c r="BE236" s="24">
        <f>IF(ISNUMBER(VLOOKUP($C236,'pp port max capa'!$A$1:$Q$500,8,0)),VLOOKUP($C236,'pp port max capa'!$A$1:$Q$500,8,0),0)</f>
        <v>0</v>
      </c>
      <c r="BF236" s="24">
        <f>IF(ISNUMBER(VLOOKUP($C236,'pp port max capa'!$A$1:$Q$500,9,0)),VLOOKUP($C236,'pp port max capa'!$A$1:$Q$500,9,0),0)</f>
        <v>0</v>
      </c>
      <c r="BG236" s="24">
        <f>IF(ISNUMBER(VLOOKUP($C236,'pp port max capa'!$A$1:$Q$500,10,0)),VLOOKUP($C236,'pp port max capa'!$A$1:$Q$500,10,0),0)</f>
        <v>0</v>
      </c>
      <c r="BH236" s="24">
        <f>IF(ISNUMBER(VLOOKUP($C236,'pp port max capa'!$A$1:$Q$500,11,0)),VLOOKUP($C236,'pp port max capa'!$A$1:$Q$500,11,0),0)</f>
        <v>0</v>
      </c>
      <c r="BI236" s="24">
        <f>IF(ISNUMBER(VLOOKUP($C236,'pp port max capa'!$A$1:$Q$500,12,0)),VLOOKUP($C236,'pp port max capa'!$A$1:$Q$500,12,0),0)</f>
        <v>0</v>
      </c>
      <c r="BJ236" s="24">
        <f>IF(ISNUMBER(VLOOKUP($C236,'pp port max capa'!$A$1:$Q$500,13,0)),VLOOKUP($C236,'pp port max capa'!$A$1:$Q$500,13,0),0)</f>
        <v>0</v>
      </c>
      <c r="BK236" s="24">
        <f>IF(ISNUMBER(VLOOKUP($C236,'pp port max capa'!$A$1:$Q$500,14,0)),VLOOKUP($C236,'pp port max capa'!$A$1:$Q$500,14,0),0)</f>
        <v>0</v>
      </c>
      <c r="BL236" s="24">
        <f>IF(ISNUMBER(VLOOKUP($C236,'pp port max capa'!$A$1:$Q$500,15,0)),VLOOKUP($C236,'pp port max capa'!$A$1:$Q$500,15,0),0)</f>
        <v>0</v>
      </c>
      <c r="BM236" s="24">
        <f>IF(ISNUMBER(VLOOKUP($C236,'pp port max capa'!$A$1:$Q$500,16,0)),VLOOKUP($C236,'pp port max capa'!$A$1:$Q$500,16,0),0)</f>
        <v>0</v>
      </c>
      <c r="BN236" s="24">
        <f>IF(ISNUMBER(VLOOKUP($C236,'pp port max capa'!$A$1:$Q$500,17,0)),VLOOKUP($C236,'pp port max capa'!$A$1:$Q$500,17,0),0)</f>
        <v>0</v>
      </c>
      <c r="BO236" s="22">
        <f>IF(ISNUMBER(VLOOKUP($C236,'stpl port max capa'!$A$1:$Q$500,2,0)),VLOOKUP($C236,'stpl port max capa'!$A$1:$Q$500,2,0),0)</f>
        <v>0</v>
      </c>
      <c r="BP236" s="22">
        <f>IF(ISNUMBER(VLOOKUP($C236,'stpl port max capa'!$A$1:$Q$500,3,0)),VLOOKUP($C236,'stpl port max capa'!$A$1:$Q$500,3,0),0)</f>
        <v>0</v>
      </c>
      <c r="BQ236" s="22">
        <f>IF(ISNUMBER(VLOOKUP($C236,'stpl port max capa'!$A$1:$Q$500,4,0)),VLOOKUP($C236,'stpl port max capa'!$A$1:$Q$500,4,0),0)</f>
        <v>0</v>
      </c>
      <c r="BR236" s="22">
        <f>IF(ISNUMBER(VLOOKUP($C236,'stpl port max capa'!$A$1:$Q$500,5,0)),VLOOKUP($C236,'stpl port max capa'!$A$1:$Q$500,5,0),0)</f>
        <v>0</v>
      </c>
      <c r="BS236" s="22">
        <f>IF(ISNUMBER(VLOOKUP($C236,'stpl port max capa'!$A$1:$Q$500,6,0)),VLOOKUP($C236,'stpl port max capa'!$A$1:$Q$500,6,0),0)</f>
        <v>0</v>
      </c>
      <c r="BT236" s="22">
        <f>IF(ISNUMBER(VLOOKUP($C236,'stpl port max capa'!$A$1:$Q$500,7,0)),VLOOKUP($C236,'stpl port max capa'!$A$1:$Q$500,7,0),0)</f>
        <v>0</v>
      </c>
      <c r="BU236" s="22">
        <f>IF(ISNUMBER(VLOOKUP($C236,'stpl port max capa'!$A$1:$Q$500,8,0)),VLOOKUP($C236,'stpl port max capa'!$A$1:$Q$500,8,0),0)</f>
        <v>0</v>
      </c>
      <c r="BV236" s="22">
        <f>IF(ISNUMBER(VLOOKUP($C236,'stpl port max capa'!$A$1:$Q$500,9,0)),VLOOKUP($C236,'stpl port max capa'!$A$1:$Q$500,9,0),0)</f>
        <v>0</v>
      </c>
      <c r="BW236" s="22">
        <f>IF(ISNUMBER(VLOOKUP($C236,'stpl port max capa'!$A$1:$Q$500,10,0)),VLOOKUP($C236,'stpl port max capa'!$A$1:$Q$500,10,0),0)</f>
        <v>0</v>
      </c>
      <c r="BX236" s="22">
        <f>IF(ISNUMBER(VLOOKUP($C236,'stpl port max capa'!$A$1:$Q$500,11,0)),VLOOKUP($C236,'stpl port max capa'!$A$1:$Q$500,11,0),0)</f>
        <v>0</v>
      </c>
      <c r="BY236" s="22">
        <f>IF(ISNUMBER(VLOOKUP($C236,'stpl port max capa'!$A$1:$Q$500,12,0)),VLOOKUP($C236,'stpl port max capa'!$A$1:$Q$500,12,0),0)</f>
        <v>0</v>
      </c>
      <c r="BZ236" s="22">
        <f>IF(ISNUMBER(VLOOKUP($C236,'stpl port max capa'!$A$1:$Q$500,13,0)),VLOOKUP($C236,'stpl port max capa'!$A$1:$Q$500,13,0),0)</f>
        <v>0</v>
      </c>
      <c r="CA236" s="22">
        <f>IF(ISNUMBER(VLOOKUP($C236,'stpl port max capa'!$A$1:$Q$500,14,0)),VLOOKUP($C236,'stpl port max capa'!$A$1:$Q$500,14,0),0)</f>
        <v>0</v>
      </c>
      <c r="CB236" s="22">
        <f>IF(ISNUMBER(VLOOKUP($C236,'stpl port max capa'!$A$1:$Q$500,15,0)),VLOOKUP($C236,'stpl port max capa'!$A$1:$Q$500,15,0),0)</f>
        <v>0</v>
      </c>
      <c r="CC236" s="22">
        <f>IF(ISNUMBER(VLOOKUP($C236,'stpl port max capa'!$A$1:$Q$500,16,0)),VLOOKUP($C236,'stpl port max capa'!$A$1:$Q$500,16,0),0)</f>
        <v>0</v>
      </c>
      <c r="CD236" s="22">
        <f>IF(ISNUMBER(VLOOKUP($C236,'stpl port max capa'!$A$1:$Q$500,17,0)),VLOOKUP($C236,'stpl port max capa'!$A$1:$Q$500,17,0),0)</f>
        <v>0</v>
      </c>
    </row>
    <row r="237" spans="1:82" customFormat="1">
      <c r="A237">
        <v>240</v>
      </c>
      <c r="B237" t="s">
        <v>707</v>
      </c>
      <c r="C237" t="s">
        <v>708</v>
      </c>
      <c r="D237" s="15"/>
      <c r="E237" s="15">
        <f t="shared" si="56"/>
        <v>0</v>
      </c>
      <c r="F237" s="16" t="s">
        <v>2974</v>
      </c>
      <c r="G237" t="s">
        <v>972</v>
      </c>
      <c r="H237" t="s">
        <v>978</v>
      </c>
      <c r="I237" t="e">
        <v>#N/A</v>
      </c>
      <c r="J237" t="s">
        <v>709</v>
      </c>
      <c r="K237" s="1">
        <v>40.246392086697597</v>
      </c>
      <c r="L237" s="1">
        <v>122.085640515412</v>
      </c>
      <c r="M237" s="1" t="str">
        <f>VLOOKUP($F237,'[1]capi for highway network'!$D$1:$L$36,3,0)</f>
        <v>capi Liaoning</v>
      </c>
      <c r="N237" s="1">
        <f>VLOOKUP($F237,'[1]capi for highway network'!$D$1:$L$36,7,0)</f>
        <v>41.805698999999997</v>
      </c>
      <c r="O237" s="1">
        <f>VLOOKUP($F237,'[1]capi for highway network'!$D$1:$L$36,8,0)</f>
        <v>123.431472</v>
      </c>
      <c r="P237" s="13">
        <f t="shared" si="57"/>
        <v>0.71363200000000004</v>
      </c>
      <c r="Q237" s="13">
        <f t="shared" si="58"/>
        <v>0.71363200000000004</v>
      </c>
      <c r="R237" s="13">
        <f t="shared" si="59"/>
        <v>0.71363200000000004</v>
      </c>
      <c r="S237" s="13">
        <f t="shared" si="60"/>
        <v>0.77170000000000005</v>
      </c>
      <c r="T237" s="13">
        <f t="shared" si="61"/>
        <v>0.80115599999999998</v>
      </c>
      <c r="U237" s="13">
        <f t="shared" si="62"/>
        <v>0.86041599999999996</v>
      </c>
      <c r="V237" s="13">
        <f t="shared" si="63"/>
        <v>0.86041599999999996</v>
      </c>
      <c r="W237" s="13">
        <f t="shared" si="64"/>
        <v>0.86041599999999996</v>
      </c>
      <c r="X237" s="13">
        <f t="shared" si="65"/>
        <v>0.86041599999999996</v>
      </c>
      <c r="Y237" s="13">
        <f t="shared" si="66"/>
        <v>0.86041599999999996</v>
      </c>
      <c r="Z237" s="13">
        <f t="shared" si="67"/>
        <v>0.86041599999999996</v>
      </c>
      <c r="AA237" s="13">
        <f t="shared" si="68"/>
        <v>0.86041599999999996</v>
      </c>
      <c r="AB237" s="13">
        <f t="shared" si="69"/>
        <v>0.86041599999999996</v>
      </c>
      <c r="AC237" s="13">
        <f t="shared" si="70"/>
        <v>0.86041599999999996</v>
      </c>
      <c r="AD237" s="13">
        <f t="shared" si="71"/>
        <v>0.86041599999999996</v>
      </c>
      <c r="AE237" s="13">
        <f t="shared" si="72"/>
        <v>0.86041599999999996</v>
      </c>
      <c r="AF237">
        <f t="shared" si="55"/>
        <v>1</v>
      </c>
      <c r="AG237" t="s">
        <v>2913</v>
      </c>
      <c r="AI237" s="26">
        <f>IF(ISNUMBER(VLOOKUP($B237,'kpler max capa'!$A$1:$Q$263,2,0)),VLOOKUP($B237,'kpler max capa'!$A$1:$Q$263,2,0),0)</f>
        <v>0.71363200000000004</v>
      </c>
      <c r="AJ237" s="26">
        <f>IF(ISNUMBER(VLOOKUP($B237,'kpler max capa'!$A$1:$Q$263,3,0)),VLOOKUP($B237,'kpler max capa'!$A$1:$Q$263,3,0),0)</f>
        <v>0.71363200000000004</v>
      </c>
      <c r="AK237" s="26">
        <f>IF(ISNUMBER(VLOOKUP($B237,'kpler max capa'!$A$1:$Q$263,4,0)),VLOOKUP($B237,'kpler max capa'!$A$1:$Q$263,4,0),0)</f>
        <v>0.71363200000000004</v>
      </c>
      <c r="AL237" s="26">
        <f>IF(ISNUMBER(VLOOKUP($B237,'kpler max capa'!$A$1:$Q$263,5,0)),VLOOKUP($B237,'kpler max capa'!$A$1:$Q$263,5,0),0)</f>
        <v>0.77170000000000005</v>
      </c>
      <c r="AM237" s="26">
        <f>IF(ISNUMBER(VLOOKUP($B237,'kpler max capa'!$A$1:$Q$263,6,0)),VLOOKUP($B237,'kpler max capa'!$A$1:$Q$263,6,0),0)</f>
        <v>0.80115599999999998</v>
      </c>
      <c r="AN237" s="26">
        <f>IF(ISNUMBER(VLOOKUP($B237,'kpler max capa'!$A$1:$Q$263,7,0)),VLOOKUP($B237,'kpler max capa'!$A$1:$Q$263,7,0),0)</f>
        <v>0.86041599999999996</v>
      </c>
      <c r="AO237" s="26">
        <f>IF(ISNUMBER(VLOOKUP($B237,'kpler max capa'!$A$1:$Q$263,8,0)),VLOOKUP($B237,'kpler max capa'!$A$1:$Q$263,8,0),0)</f>
        <v>0.86041599999999996</v>
      </c>
      <c r="AP237" s="26">
        <f>IF(ISNUMBER(VLOOKUP($B237,'kpler max capa'!$A$1:$Q$263,8,0)),VLOOKUP($B237,'kpler max capa'!$A$1:$Q$263,9,0),0)</f>
        <v>0.86041599999999996</v>
      </c>
      <c r="AQ237" s="26">
        <f>IF(ISNUMBER(VLOOKUP($B237,'kpler max capa'!$A$1:$Q$263,8,0)),VLOOKUP($B237,'kpler max capa'!$A$1:$Q$263,10,0),0)</f>
        <v>0.86041599999999996</v>
      </c>
      <c r="AR237" s="26">
        <f>IF(ISNUMBER(VLOOKUP($B237,'kpler max capa'!$A$1:$Q$263,8,0)),VLOOKUP($B237,'kpler max capa'!$A$1:$Q$263,11,0),0)</f>
        <v>0.86041599999999996</v>
      </c>
      <c r="AS237" s="26">
        <f>IF(ISNUMBER(VLOOKUP($B237,'kpler max capa'!$A$1:$Q$263,9,0)),VLOOKUP($B237,'kpler max capa'!$A$1:$Q$263,12,0),0)</f>
        <v>0.86041599999999996</v>
      </c>
      <c r="AT237" s="26">
        <f>IF(ISNUMBER(VLOOKUP($B237,'kpler max capa'!$A$1:$Q$263,9,0)),VLOOKUP($B237,'kpler max capa'!$A$1:$Q$263,13,0),0)</f>
        <v>0.86041599999999996</v>
      </c>
      <c r="AU237" s="26">
        <f>IF(ISNUMBER(VLOOKUP($B237,'kpler max capa'!$A$1:$Q$263,9,0)),VLOOKUP($B237,'kpler max capa'!$A$1:$Q$263,14,0),0)</f>
        <v>0.86041599999999996</v>
      </c>
      <c r="AV237" s="26">
        <f>IF(ISNUMBER(VLOOKUP($B237,'kpler max capa'!$A$1:$Q$263,9,0)),VLOOKUP($B237,'kpler max capa'!$A$1:$Q$263,15,0),0)</f>
        <v>0.86041599999999996</v>
      </c>
      <c r="AW237" s="26">
        <f>IF(ISNUMBER(VLOOKUP($B237,'kpler max capa'!$A$1:$Q$263,9,0)),VLOOKUP($B237,'kpler max capa'!$A$1:$Q$263,16,0),0)</f>
        <v>0.86041599999999996</v>
      </c>
      <c r="AX237" s="26">
        <f>IF(ISNUMBER(VLOOKUP($B237,'kpler max capa'!$A$1:$Q$263,10,0)),VLOOKUP($B237,'kpler max capa'!$A$1:$Q$263,17,0),0)</f>
        <v>0.86041599999999996</v>
      </c>
      <c r="AY237" s="24">
        <f>IF(ISNUMBER(VLOOKUP($C237,'pp port max capa'!$A$1:$Q$500,2,0)),VLOOKUP($C237,'pp port max capa'!$A$1:$Q$500,2,0),0)</f>
        <v>0</v>
      </c>
      <c r="AZ237" s="24">
        <f>IF(ISNUMBER(VLOOKUP($C237,'pp port max capa'!$A$1:$Q$500,3,0)),VLOOKUP($C237,'pp port max capa'!$A$1:$Q$500,3,0),0)</f>
        <v>0</v>
      </c>
      <c r="BA237" s="24">
        <f>IF(ISNUMBER(VLOOKUP($C237,'pp port max capa'!$A$1:$Q$500,4,0)),VLOOKUP($C237,'pp port max capa'!$A$1:$Q$500,4,0),0)</f>
        <v>0</v>
      </c>
      <c r="BB237" s="24">
        <f>IF(ISNUMBER(VLOOKUP($C237,'pp port max capa'!$A$1:$Q$500,5,0)),VLOOKUP($C237,'pp port max capa'!$A$1:$Q$500,5,0),0)</f>
        <v>0</v>
      </c>
      <c r="BC237" s="24">
        <f>IF(ISNUMBER(VLOOKUP($C237,'pp port max capa'!$A$1:$Q$500,6,0)),VLOOKUP($C237,'pp port max capa'!$A$1:$Q$500,6,0),0)</f>
        <v>0</v>
      </c>
      <c r="BD237" s="24">
        <f>IF(ISNUMBER(VLOOKUP($C237,'pp port max capa'!$A$1:$Q$500,7,0)),VLOOKUP($C237,'pp port max capa'!$A$1:$Q$500,7,0),0)</f>
        <v>0</v>
      </c>
      <c r="BE237" s="24">
        <f>IF(ISNUMBER(VLOOKUP($C237,'pp port max capa'!$A$1:$Q$500,8,0)),VLOOKUP($C237,'pp port max capa'!$A$1:$Q$500,8,0),0)</f>
        <v>0</v>
      </c>
      <c r="BF237" s="24">
        <f>IF(ISNUMBER(VLOOKUP($C237,'pp port max capa'!$A$1:$Q$500,9,0)),VLOOKUP($C237,'pp port max capa'!$A$1:$Q$500,9,0),0)</f>
        <v>0</v>
      </c>
      <c r="BG237" s="24">
        <f>IF(ISNUMBER(VLOOKUP($C237,'pp port max capa'!$A$1:$Q$500,10,0)),VLOOKUP($C237,'pp port max capa'!$A$1:$Q$500,10,0),0)</f>
        <v>0</v>
      </c>
      <c r="BH237" s="24">
        <f>IF(ISNUMBER(VLOOKUP($C237,'pp port max capa'!$A$1:$Q$500,11,0)),VLOOKUP($C237,'pp port max capa'!$A$1:$Q$500,11,0),0)</f>
        <v>0</v>
      </c>
      <c r="BI237" s="24">
        <f>IF(ISNUMBER(VLOOKUP($C237,'pp port max capa'!$A$1:$Q$500,12,0)),VLOOKUP($C237,'pp port max capa'!$A$1:$Q$500,12,0),0)</f>
        <v>0</v>
      </c>
      <c r="BJ237" s="24">
        <f>IF(ISNUMBER(VLOOKUP($C237,'pp port max capa'!$A$1:$Q$500,13,0)),VLOOKUP($C237,'pp port max capa'!$A$1:$Q$500,13,0),0)</f>
        <v>0</v>
      </c>
      <c r="BK237" s="24">
        <f>IF(ISNUMBER(VLOOKUP($C237,'pp port max capa'!$A$1:$Q$500,14,0)),VLOOKUP($C237,'pp port max capa'!$A$1:$Q$500,14,0),0)</f>
        <v>0</v>
      </c>
      <c r="BL237" s="24">
        <f>IF(ISNUMBER(VLOOKUP($C237,'pp port max capa'!$A$1:$Q$500,15,0)),VLOOKUP($C237,'pp port max capa'!$A$1:$Q$500,15,0),0)</f>
        <v>0</v>
      </c>
      <c r="BM237" s="24">
        <f>IF(ISNUMBER(VLOOKUP($C237,'pp port max capa'!$A$1:$Q$500,16,0)),VLOOKUP($C237,'pp port max capa'!$A$1:$Q$500,16,0),0)</f>
        <v>0</v>
      </c>
      <c r="BN237" s="24">
        <f>IF(ISNUMBER(VLOOKUP($C237,'pp port max capa'!$A$1:$Q$500,17,0)),VLOOKUP($C237,'pp port max capa'!$A$1:$Q$500,17,0),0)</f>
        <v>0</v>
      </c>
      <c r="BO237" s="22">
        <f>IF(ISNUMBER(VLOOKUP($C237,'stpl port max capa'!$A$1:$Q$500,2,0)),VLOOKUP($C237,'stpl port max capa'!$A$1:$Q$500,2,0),0)</f>
        <v>0</v>
      </c>
      <c r="BP237" s="22">
        <f>IF(ISNUMBER(VLOOKUP($C237,'stpl port max capa'!$A$1:$Q$500,3,0)),VLOOKUP($C237,'stpl port max capa'!$A$1:$Q$500,3,0),0)</f>
        <v>0</v>
      </c>
      <c r="BQ237" s="22">
        <f>IF(ISNUMBER(VLOOKUP($C237,'stpl port max capa'!$A$1:$Q$500,4,0)),VLOOKUP($C237,'stpl port max capa'!$A$1:$Q$500,4,0),0)</f>
        <v>0</v>
      </c>
      <c r="BR237" s="22">
        <f>IF(ISNUMBER(VLOOKUP($C237,'stpl port max capa'!$A$1:$Q$500,5,0)),VLOOKUP($C237,'stpl port max capa'!$A$1:$Q$500,5,0),0)</f>
        <v>0</v>
      </c>
      <c r="BS237" s="22">
        <f>IF(ISNUMBER(VLOOKUP($C237,'stpl port max capa'!$A$1:$Q$500,6,0)),VLOOKUP($C237,'stpl port max capa'!$A$1:$Q$500,6,0),0)</f>
        <v>0</v>
      </c>
      <c r="BT237" s="22">
        <f>IF(ISNUMBER(VLOOKUP($C237,'stpl port max capa'!$A$1:$Q$500,7,0)),VLOOKUP($C237,'stpl port max capa'!$A$1:$Q$500,7,0),0)</f>
        <v>0</v>
      </c>
      <c r="BU237" s="22">
        <f>IF(ISNUMBER(VLOOKUP($C237,'stpl port max capa'!$A$1:$Q$500,8,0)),VLOOKUP($C237,'stpl port max capa'!$A$1:$Q$500,8,0),0)</f>
        <v>0</v>
      </c>
      <c r="BV237" s="22">
        <f>IF(ISNUMBER(VLOOKUP($C237,'stpl port max capa'!$A$1:$Q$500,9,0)),VLOOKUP($C237,'stpl port max capa'!$A$1:$Q$500,9,0),0)</f>
        <v>0</v>
      </c>
      <c r="BW237" s="22">
        <f>IF(ISNUMBER(VLOOKUP($C237,'stpl port max capa'!$A$1:$Q$500,10,0)),VLOOKUP($C237,'stpl port max capa'!$A$1:$Q$500,10,0),0)</f>
        <v>0</v>
      </c>
      <c r="BX237" s="22">
        <f>IF(ISNUMBER(VLOOKUP($C237,'stpl port max capa'!$A$1:$Q$500,11,0)),VLOOKUP($C237,'stpl port max capa'!$A$1:$Q$500,11,0),0)</f>
        <v>0</v>
      </c>
      <c r="BY237" s="22">
        <f>IF(ISNUMBER(VLOOKUP($C237,'stpl port max capa'!$A$1:$Q$500,12,0)),VLOOKUP($C237,'stpl port max capa'!$A$1:$Q$500,12,0),0)</f>
        <v>0</v>
      </c>
      <c r="BZ237" s="22">
        <f>IF(ISNUMBER(VLOOKUP($C237,'stpl port max capa'!$A$1:$Q$500,13,0)),VLOOKUP($C237,'stpl port max capa'!$A$1:$Q$500,13,0),0)</f>
        <v>0</v>
      </c>
      <c r="CA237" s="22">
        <f>IF(ISNUMBER(VLOOKUP($C237,'stpl port max capa'!$A$1:$Q$500,14,0)),VLOOKUP($C237,'stpl port max capa'!$A$1:$Q$500,14,0),0)</f>
        <v>0</v>
      </c>
      <c r="CB237" s="22">
        <f>IF(ISNUMBER(VLOOKUP($C237,'stpl port max capa'!$A$1:$Q$500,15,0)),VLOOKUP($C237,'stpl port max capa'!$A$1:$Q$500,15,0),0)</f>
        <v>0</v>
      </c>
      <c r="CC237" s="22">
        <f>IF(ISNUMBER(VLOOKUP($C237,'stpl port max capa'!$A$1:$Q$500,16,0)),VLOOKUP($C237,'stpl port max capa'!$A$1:$Q$500,16,0),0)</f>
        <v>0</v>
      </c>
      <c r="CD237" s="22">
        <f>IF(ISNUMBER(VLOOKUP($C237,'stpl port max capa'!$A$1:$Q$500,17,0)),VLOOKUP($C237,'stpl port max capa'!$A$1:$Q$500,17,0),0)</f>
        <v>0</v>
      </c>
    </row>
    <row r="238" spans="1:82" customFormat="1">
      <c r="A238">
        <v>241</v>
      </c>
      <c r="B238" t="s">
        <v>710</v>
      </c>
      <c r="C238" t="s">
        <v>711</v>
      </c>
      <c r="D238" s="15"/>
      <c r="E238" s="15">
        <f t="shared" si="56"/>
        <v>0</v>
      </c>
      <c r="F238" s="16" t="s">
        <v>2988</v>
      </c>
      <c r="G238" t="s">
        <v>973</v>
      </c>
      <c r="H238" t="s">
        <v>975</v>
      </c>
      <c r="I238" t="e">
        <v>#N/A</v>
      </c>
      <c r="J238" t="s">
        <v>712</v>
      </c>
      <c r="K238" s="1">
        <v>32.229126173323102</v>
      </c>
      <c r="L238" s="1">
        <v>119.896473035962</v>
      </c>
      <c r="M238" s="1" t="str">
        <f>VLOOKUP($F238,'[1]capi for highway network'!$D$1:$L$36,3,0)</f>
        <v>capi Jiangsu</v>
      </c>
      <c r="N238" s="1">
        <f>VLOOKUP($F238,'[1]capi for highway network'!$D$1:$L$36,7,0)</f>
        <v>32.060254999999998</v>
      </c>
      <c r="O238" s="1">
        <f>VLOOKUP($F238,'[1]capi for highway network'!$D$1:$L$36,8,0)</f>
        <v>118.79687699999999</v>
      </c>
      <c r="P238" s="13">
        <f t="shared" si="57"/>
        <v>0.369948</v>
      </c>
      <c r="Q238" s="13">
        <f t="shared" si="58"/>
        <v>0.369948</v>
      </c>
      <c r="R238" s="13">
        <f t="shared" si="59"/>
        <v>0.369948</v>
      </c>
      <c r="S238" s="13">
        <f t="shared" si="60"/>
        <v>0.369948</v>
      </c>
      <c r="T238" s="13">
        <f t="shared" si="61"/>
        <v>0.39032800000000001</v>
      </c>
      <c r="U238" s="13">
        <f t="shared" si="62"/>
        <v>0.39032800000000001</v>
      </c>
      <c r="V238" s="13">
        <f t="shared" si="63"/>
        <v>0.39032800000000001</v>
      </c>
      <c r="W238" s="13">
        <f t="shared" si="64"/>
        <v>0.39032800000000001</v>
      </c>
      <c r="X238" s="13">
        <f t="shared" si="65"/>
        <v>0.39032800000000001</v>
      </c>
      <c r="Y238" s="13">
        <f t="shared" si="66"/>
        <v>0.39032800000000001</v>
      </c>
      <c r="Z238" s="13">
        <f t="shared" si="67"/>
        <v>0.39032800000000001</v>
      </c>
      <c r="AA238" s="13">
        <f t="shared" si="68"/>
        <v>0.39032800000000001</v>
      </c>
      <c r="AB238" s="13">
        <f t="shared" si="69"/>
        <v>0.39032800000000001</v>
      </c>
      <c r="AC238" s="13">
        <f t="shared" si="70"/>
        <v>0.39032800000000001</v>
      </c>
      <c r="AD238" s="13">
        <f t="shared" si="71"/>
        <v>0.39032800000000001</v>
      </c>
      <c r="AE238" s="13">
        <f t="shared" si="72"/>
        <v>0.39032800000000001</v>
      </c>
      <c r="AF238">
        <f t="shared" si="55"/>
        <v>1</v>
      </c>
      <c r="AI238" s="26">
        <f>IF(ISNUMBER(VLOOKUP($B238,'kpler max capa'!$A$1:$Q$263,2,0)),VLOOKUP($B238,'kpler max capa'!$A$1:$Q$263,2,0),0)</f>
        <v>0.369948</v>
      </c>
      <c r="AJ238" s="26">
        <f>IF(ISNUMBER(VLOOKUP($B238,'kpler max capa'!$A$1:$Q$263,3,0)),VLOOKUP($B238,'kpler max capa'!$A$1:$Q$263,3,0),0)</f>
        <v>0.369948</v>
      </c>
      <c r="AK238" s="26">
        <f>IF(ISNUMBER(VLOOKUP($B238,'kpler max capa'!$A$1:$Q$263,4,0)),VLOOKUP($B238,'kpler max capa'!$A$1:$Q$263,4,0),0)</f>
        <v>0.369948</v>
      </c>
      <c r="AL238" s="26">
        <f>IF(ISNUMBER(VLOOKUP($B238,'kpler max capa'!$A$1:$Q$263,5,0)),VLOOKUP($B238,'kpler max capa'!$A$1:$Q$263,5,0),0)</f>
        <v>0.369948</v>
      </c>
      <c r="AM238" s="26">
        <f>IF(ISNUMBER(VLOOKUP($B238,'kpler max capa'!$A$1:$Q$263,6,0)),VLOOKUP($B238,'kpler max capa'!$A$1:$Q$263,6,0),0)</f>
        <v>0.39032800000000001</v>
      </c>
      <c r="AN238" s="26">
        <f>IF(ISNUMBER(VLOOKUP($B238,'kpler max capa'!$A$1:$Q$263,7,0)),VLOOKUP($B238,'kpler max capa'!$A$1:$Q$263,7,0),0)</f>
        <v>0.39032800000000001</v>
      </c>
      <c r="AO238" s="26">
        <f>IF(ISNUMBER(VLOOKUP($B238,'kpler max capa'!$A$1:$Q$263,8,0)),VLOOKUP($B238,'kpler max capa'!$A$1:$Q$263,8,0),0)</f>
        <v>0.39032800000000001</v>
      </c>
      <c r="AP238" s="26">
        <f>IF(ISNUMBER(VLOOKUP($B238,'kpler max capa'!$A$1:$Q$263,8,0)),VLOOKUP($B238,'kpler max capa'!$A$1:$Q$263,9,0),0)</f>
        <v>0.39032800000000001</v>
      </c>
      <c r="AQ238" s="26">
        <f>IF(ISNUMBER(VLOOKUP($B238,'kpler max capa'!$A$1:$Q$263,8,0)),VLOOKUP($B238,'kpler max capa'!$A$1:$Q$263,10,0),0)</f>
        <v>0.39032800000000001</v>
      </c>
      <c r="AR238" s="26">
        <f>IF(ISNUMBER(VLOOKUP($B238,'kpler max capa'!$A$1:$Q$263,8,0)),VLOOKUP($B238,'kpler max capa'!$A$1:$Q$263,11,0),0)</f>
        <v>0.39032800000000001</v>
      </c>
      <c r="AS238" s="26">
        <f>IF(ISNUMBER(VLOOKUP($B238,'kpler max capa'!$A$1:$Q$263,9,0)),VLOOKUP($B238,'kpler max capa'!$A$1:$Q$263,12,0),0)</f>
        <v>0.39032800000000001</v>
      </c>
      <c r="AT238" s="26">
        <f>IF(ISNUMBER(VLOOKUP($B238,'kpler max capa'!$A$1:$Q$263,9,0)),VLOOKUP($B238,'kpler max capa'!$A$1:$Q$263,13,0),0)</f>
        <v>0.39032800000000001</v>
      </c>
      <c r="AU238" s="26">
        <f>IF(ISNUMBER(VLOOKUP($B238,'kpler max capa'!$A$1:$Q$263,9,0)),VLOOKUP($B238,'kpler max capa'!$A$1:$Q$263,14,0),0)</f>
        <v>0.39032800000000001</v>
      </c>
      <c r="AV238" s="26">
        <f>IF(ISNUMBER(VLOOKUP($B238,'kpler max capa'!$A$1:$Q$263,9,0)),VLOOKUP($B238,'kpler max capa'!$A$1:$Q$263,15,0),0)</f>
        <v>0.39032800000000001</v>
      </c>
      <c r="AW238" s="26">
        <f>IF(ISNUMBER(VLOOKUP($B238,'kpler max capa'!$A$1:$Q$263,9,0)),VLOOKUP($B238,'kpler max capa'!$A$1:$Q$263,16,0),0)</f>
        <v>0.39032800000000001</v>
      </c>
      <c r="AX238" s="26">
        <f>IF(ISNUMBER(VLOOKUP($B238,'kpler max capa'!$A$1:$Q$263,10,0)),VLOOKUP($B238,'kpler max capa'!$A$1:$Q$263,17,0),0)</f>
        <v>0.39032800000000001</v>
      </c>
      <c r="AY238" s="24">
        <f>IF(ISNUMBER(VLOOKUP($C238,'pp port max capa'!$A$1:$Q$500,2,0)),VLOOKUP($C238,'pp port max capa'!$A$1:$Q$500,2,0),0)</f>
        <v>0</v>
      </c>
      <c r="AZ238" s="24">
        <f>IF(ISNUMBER(VLOOKUP($C238,'pp port max capa'!$A$1:$Q$500,3,0)),VLOOKUP($C238,'pp port max capa'!$A$1:$Q$500,3,0),0)</f>
        <v>0</v>
      </c>
      <c r="BA238" s="24">
        <f>IF(ISNUMBER(VLOOKUP($C238,'pp port max capa'!$A$1:$Q$500,4,0)),VLOOKUP($C238,'pp port max capa'!$A$1:$Q$500,4,0),0)</f>
        <v>0</v>
      </c>
      <c r="BB238" s="24">
        <f>IF(ISNUMBER(VLOOKUP($C238,'pp port max capa'!$A$1:$Q$500,5,0)),VLOOKUP($C238,'pp port max capa'!$A$1:$Q$500,5,0),0)</f>
        <v>0</v>
      </c>
      <c r="BC238" s="24">
        <f>IF(ISNUMBER(VLOOKUP($C238,'pp port max capa'!$A$1:$Q$500,6,0)),VLOOKUP($C238,'pp port max capa'!$A$1:$Q$500,6,0),0)</f>
        <v>0</v>
      </c>
      <c r="BD238" s="24">
        <f>IF(ISNUMBER(VLOOKUP($C238,'pp port max capa'!$A$1:$Q$500,7,0)),VLOOKUP($C238,'pp port max capa'!$A$1:$Q$500,7,0),0)</f>
        <v>0</v>
      </c>
      <c r="BE238" s="24">
        <f>IF(ISNUMBER(VLOOKUP($C238,'pp port max capa'!$A$1:$Q$500,8,0)),VLOOKUP($C238,'pp port max capa'!$A$1:$Q$500,8,0),0)</f>
        <v>0</v>
      </c>
      <c r="BF238" s="24">
        <f>IF(ISNUMBER(VLOOKUP($C238,'pp port max capa'!$A$1:$Q$500,9,0)),VLOOKUP($C238,'pp port max capa'!$A$1:$Q$500,9,0),0)</f>
        <v>0</v>
      </c>
      <c r="BG238" s="24">
        <f>IF(ISNUMBER(VLOOKUP($C238,'pp port max capa'!$A$1:$Q$500,10,0)),VLOOKUP($C238,'pp port max capa'!$A$1:$Q$500,10,0),0)</f>
        <v>0</v>
      </c>
      <c r="BH238" s="24">
        <f>IF(ISNUMBER(VLOOKUP($C238,'pp port max capa'!$A$1:$Q$500,11,0)),VLOOKUP($C238,'pp port max capa'!$A$1:$Q$500,11,0),0)</f>
        <v>0</v>
      </c>
      <c r="BI238" s="24">
        <f>IF(ISNUMBER(VLOOKUP($C238,'pp port max capa'!$A$1:$Q$500,12,0)),VLOOKUP($C238,'pp port max capa'!$A$1:$Q$500,12,0),0)</f>
        <v>0</v>
      </c>
      <c r="BJ238" s="24">
        <f>IF(ISNUMBER(VLOOKUP($C238,'pp port max capa'!$A$1:$Q$500,13,0)),VLOOKUP($C238,'pp port max capa'!$A$1:$Q$500,13,0),0)</f>
        <v>0</v>
      </c>
      <c r="BK238" s="24">
        <f>IF(ISNUMBER(VLOOKUP($C238,'pp port max capa'!$A$1:$Q$500,14,0)),VLOOKUP($C238,'pp port max capa'!$A$1:$Q$500,14,0),0)</f>
        <v>0</v>
      </c>
      <c r="BL238" s="24">
        <f>IF(ISNUMBER(VLOOKUP($C238,'pp port max capa'!$A$1:$Q$500,15,0)),VLOOKUP($C238,'pp port max capa'!$A$1:$Q$500,15,0),0)</f>
        <v>0</v>
      </c>
      <c r="BM238" s="24">
        <f>IF(ISNUMBER(VLOOKUP($C238,'pp port max capa'!$A$1:$Q$500,16,0)),VLOOKUP($C238,'pp port max capa'!$A$1:$Q$500,16,0),0)</f>
        <v>0</v>
      </c>
      <c r="BN238" s="24">
        <f>IF(ISNUMBER(VLOOKUP($C238,'pp port max capa'!$A$1:$Q$500,17,0)),VLOOKUP($C238,'pp port max capa'!$A$1:$Q$500,17,0),0)</f>
        <v>0</v>
      </c>
      <c r="BO238" s="22">
        <f>IF(ISNUMBER(VLOOKUP($C238,'stpl port max capa'!$A$1:$Q$500,2,0)),VLOOKUP($C238,'stpl port max capa'!$A$1:$Q$500,2,0),0)</f>
        <v>0</v>
      </c>
      <c r="BP238" s="22">
        <f>IF(ISNUMBER(VLOOKUP($C238,'stpl port max capa'!$A$1:$Q$500,3,0)),VLOOKUP($C238,'stpl port max capa'!$A$1:$Q$500,3,0),0)</f>
        <v>0</v>
      </c>
      <c r="BQ238" s="22">
        <f>IF(ISNUMBER(VLOOKUP($C238,'stpl port max capa'!$A$1:$Q$500,4,0)),VLOOKUP($C238,'stpl port max capa'!$A$1:$Q$500,4,0),0)</f>
        <v>0</v>
      </c>
      <c r="BR238" s="22">
        <f>IF(ISNUMBER(VLOOKUP($C238,'stpl port max capa'!$A$1:$Q$500,5,0)),VLOOKUP($C238,'stpl port max capa'!$A$1:$Q$500,5,0),0)</f>
        <v>0</v>
      </c>
      <c r="BS238" s="22">
        <f>IF(ISNUMBER(VLOOKUP($C238,'stpl port max capa'!$A$1:$Q$500,6,0)),VLOOKUP($C238,'stpl port max capa'!$A$1:$Q$500,6,0),0)</f>
        <v>0</v>
      </c>
      <c r="BT238" s="22">
        <f>IF(ISNUMBER(VLOOKUP($C238,'stpl port max capa'!$A$1:$Q$500,7,0)),VLOOKUP($C238,'stpl port max capa'!$A$1:$Q$500,7,0),0)</f>
        <v>0</v>
      </c>
      <c r="BU238" s="22">
        <f>IF(ISNUMBER(VLOOKUP($C238,'stpl port max capa'!$A$1:$Q$500,8,0)),VLOOKUP($C238,'stpl port max capa'!$A$1:$Q$500,8,0),0)</f>
        <v>0</v>
      </c>
      <c r="BV238" s="22">
        <f>IF(ISNUMBER(VLOOKUP($C238,'stpl port max capa'!$A$1:$Q$500,9,0)),VLOOKUP($C238,'stpl port max capa'!$A$1:$Q$500,9,0),0)</f>
        <v>0</v>
      </c>
      <c r="BW238" s="22">
        <f>IF(ISNUMBER(VLOOKUP($C238,'stpl port max capa'!$A$1:$Q$500,10,0)),VLOOKUP($C238,'stpl port max capa'!$A$1:$Q$500,10,0),0)</f>
        <v>0</v>
      </c>
      <c r="BX238" s="22">
        <f>IF(ISNUMBER(VLOOKUP($C238,'stpl port max capa'!$A$1:$Q$500,11,0)),VLOOKUP($C238,'stpl port max capa'!$A$1:$Q$500,11,0),0)</f>
        <v>0</v>
      </c>
      <c r="BY238" s="22">
        <f>IF(ISNUMBER(VLOOKUP($C238,'stpl port max capa'!$A$1:$Q$500,12,0)),VLOOKUP($C238,'stpl port max capa'!$A$1:$Q$500,12,0),0)</f>
        <v>0</v>
      </c>
      <c r="BZ238" s="22">
        <f>IF(ISNUMBER(VLOOKUP($C238,'stpl port max capa'!$A$1:$Q$500,13,0)),VLOOKUP($C238,'stpl port max capa'!$A$1:$Q$500,13,0),0)</f>
        <v>0</v>
      </c>
      <c r="CA238" s="22">
        <f>IF(ISNUMBER(VLOOKUP($C238,'stpl port max capa'!$A$1:$Q$500,14,0)),VLOOKUP($C238,'stpl port max capa'!$A$1:$Q$500,14,0),0)</f>
        <v>0</v>
      </c>
      <c r="CB238" s="22">
        <f>IF(ISNUMBER(VLOOKUP($C238,'stpl port max capa'!$A$1:$Q$500,15,0)),VLOOKUP($C238,'stpl port max capa'!$A$1:$Q$500,15,0),0)</f>
        <v>0</v>
      </c>
      <c r="CC238" s="22">
        <f>IF(ISNUMBER(VLOOKUP($C238,'stpl port max capa'!$A$1:$Q$500,16,0)),VLOOKUP($C238,'stpl port max capa'!$A$1:$Q$500,16,0),0)</f>
        <v>0</v>
      </c>
      <c r="CD238" s="22">
        <f>IF(ISNUMBER(VLOOKUP($C238,'stpl port max capa'!$A$1:$Q$500,17,0)),VLOOKUP($C238,'stpl port max capa'!$A$1:$Q$500,17,0),0)</f>
        <v>0</v>
      </c>
    </row>
    <row r="239" spans="1:82" customFormat="1">
      <c r="A239">
        <v>242</v>
      </c>
      <c r="B239" t="s">
        <v>713</v>
      </c>
      <c r="C239" t="s">
        <v>714</v>
      </c>
      <c r="D239" s="15"/>
      <c r="E239" s="15">
        <f t="shared" si="56"/>
        <v>0</v>
      </c>
      <c r="F239" s="16" t="s">
        <v>2988</v>
      </c>
      <c r="G239" t="s">
        <v>973</v>
      </c>
      <c r="H239" t="s">
        <v>975</v>
      </c>
      <c r="I239" t="e">
        <v>#N/A</v>
      </c>
      <c r="J239" t="s">
        <v>715</v>
      </c>
      <c r="K239" s="1">
        <v>31.9914024947544</v>
      </c>
      <c r="L239" s="1">
        <v>119.977453632804</v>
      </c>
      <c r="M239" s="1" t="str">
        <f>VLOOKUP($F239,'[1]capi for highway network'!$D$1:$L$36,3,0)</f>
        <v>capi Jiangsu</v>
      </c>
      <c r="N239" s="1">
        <f>VLOOKUP($F239,'[1]capi for highway network'!$D$1:$L$36,7,0)</f>
        <v>32.060254999999998</v>
      </c>
      <c r="O239" s="1">
        <f>VLOOKUP($F239,'[1]capi for highway network'!$D$1:$L$36,8,0)</f>
        <v>118.79687699999999</v>
      </c>
      <c r="P239" s="13">
        <f t="shared" si="57"/>
        <v>0.97468399999999999</v>
      </c>
      <c r="Q239" s="13">
        <f t="shared" si="58"/>
        <v>0.97468399999999999</v>
      </c>
      <c r="R239" s="13">
        <f t="shared" si="59"/>
        <v>0.97468399999999999</v>
      </c>
      <c r="S239" s="13">
        <f t="shared" si="60"/>
        <v>0.97468399999999999</v>
      </c>
      <c r="T239" s="13">
        <f t="shared" si="61"/>
        <v>0.97468399999999999</v>
      </c>
      <c r="U239" s="13">
        <f t="shared" si="62"/>
        <v>0.97468399999999999</v>
      </c>
      <c r="V239" s="13">
        <f t="shared" si="63"/>
        <v>0.97468399999999999</v>
      </c>
      <c r="W239" s="13">
        <f t="shared" si="64"/>
        <v>0.97468399999999999</v>
      </c>
      <c r="X239" s="13">
        <f t="shared" si="65"/>
        <v>0.97468399999999999</v>
      </c>
      <c r="Y239" s="13">
        <f t="shared" si="66"/>
        <v>0.97468399999999999</v>
      </c>
      <c r="Z239" s="13">
        <f t="shared" si="67"/>
        <v>0.97468399999999999</v>
      </c>
      <c r="AA239" s="13">
        <f t="shared" si="68"/>
        <v>0.97468399999999999</v>
      </c>
      <c r="AB239" s="13">
        <f t="shared" si="69"/>
        <v>0.97468399999999999</v>
      </c>
      <c r="AC239" s="13">
        <f t="shared" si="70"/>
        <v>0.97468399999999999</v>
      </c>
      <c r="AD239" s="13">
        <f t="shared" si="71"/>
        <v>0.97468399999999999</v>
      </c>
      <c r="AE239" s="13">
        <f t="shared" si="72"/>
        <v>0.97468399999999999</v>
      </c>
      <c r="AF239">
        <f t="shared" si="55"/>
        <v>1</v>
      </c>
      <c r="AI239" s="26">
        <f>IF(ISNUMBER(VLOOKUP($B239,'kpler max capa'!$A$1:$Q$263,2,0)),VLOOKUP($B239,'kpler max capa'!$A$1:$Q$263,2,0),0)</f>
        <v>0.97468399999999999</v>
      </c>
      <c r="AJ239" s="26">
        <f>IF(ISNUMBER(VLOOKUP($B239,'kpler max capa'!$A$1:$Q$263,3,0)),VLOOKUP($B239,'kpler max capa'!$A$1:$Q$263,3,0),0)</f>
        <v>0.97468399999999999</v>
      </c>
      <c r="AK239" s="26">
        <f>IF(ISNUMBER(VLOOKUP($B239,'kpler max capa'!$A$1:$Q$263,4,0)),VLOOKUP($B239,'kpler max capa'!$A$1:$Q$263,4,0),0)</f>
        <v>0.97468399999999999</v>
      </c>
      <c r="AL239" s="26">
        <f>IF(ISNUMBER(VLOOKUP($B239,'kpler max capa'!$A$1:$Q$263,5,0)),VLOOKUP($B239,'kpler max capa'!$A$1:$Q$263,5,0),0)</f>
        <v>0.97468399999999999</v>
      </c>
      <c r="AM239" s="26">
        <f>IF(ISNUMBER(VLOOKUP($B239,'kpler max capa'!$A$1:$Q$263,6,0)),VLOOKUP($B239,'kpler max capa'!$A$1:$Q$263,6,0),0)</f>
        <v>0.97468399999999999</v>
      </c>
      <c r="AN239" s="26">
        <f>IF(ISNUMBER(VLOOKUP($B239,'kpler max capa'!$A$1:$Q$263,7,0)),VLOOKUP($B239,'kpler max capa'!$A$1:$Q$263,7,0),0)</f>
        <v>0.97468399999999999</v>
      </c>
      <c r="AO239" s="26">
        <f>IF(ISNUMBER(VLOOKUP($B239,'kpler max capa'!$A$1:$Q$263,8,0)),VLOOKUP($B239,'kpler max capa'!$A$1:$Q$263,8,0),0)</f>
        <v>0.97468399999999999</v>
      </c>
      <c r="AP239" s="26">
        <f>IF(ISNUMBER(VLOOKUP($B239,'kpler max capa'!$A$1:$Q$263,8,0)),VLOOKUP($B239,'kpler max capa'!$A$1:$Q$263,9,0),0)</f>
        <v>0.97468399999999999</v>
      </c>
      <c r="AQ239" s="26">
        <f>IF(ISNUMBER(VLOOKUP($B239,'kpler max capa'!$A$1:$Q$263,8,0)),VLOOKUP($B239,'kpler max capa'!$A$1:$Q$263,10,0),0)</f>
        <v>0.97468399999999999</v>
      </c>
      <c r="AR239" s="26">
        <f>IF(ISNUMBER(VLOOKUP($B239,'kpler max capa'!$A$1:$Q$263,8,0)),VLOOKUP($B239,'kpler max capa'!$A$1:$Q$263,11,0),0)</f>
        <v>0.97468399999999999</v>
      </c>
      <c r="AS239" s="26">
        <f>IF(ISNUMBER(VLOOKUP($B239,'kpler max capa'!$A$1:$Q$263,9,0)),VLOOKUP($B239,'kpler max capa'!$A$1:$Q$263,12,0),0)</f>
        <v>0.97468399999999999</v>
      </c>
      <c r="AT239" s="26">
        <f>IF(ISNUMBER(VLOOKUP($B239,'kpler max capa'!$A$1:$Q$263,9,0)),VLOOKUP($B239,'kpler max capa'!$A$1:$Q$263,13,0),0)</f>
        <v>0.97468399999999999</v>
      </c>
      <c r="AU239" s="26">
        <f>IF(ISNUMBER(VLOOKUP($B239,'kpler max capa'!$A$1:$Q$263,9,0)),VLOOKUP($B239,'kpler max capa'!$A$1:$Q$263,14,0),0)</f>
        <v>0.97468399999999999</v>
      </c>
      <c r="AV239" s="26">
        <f>IF(ISNUMBER(VLOOKUP($B239,'kpler max capa'!$A$1:$Q$263,9,0)),VLOOKUP($B239,'kpler max capa'!$A$1:$Q$263,15,0),0)</f>
        <v>0.97468399999999999</v>
      </c>
      <c r="AW239" s="26">
        <f>IF(ISNUMBER(VLOOKUP($B239,'kpler max capa'!$A$1:$Q$263,9,0)),VLOOKUP($B239,'kpler max capa'!$A$1:$Q$263,16,0),0)</f>
        <v>0.97468399999999999</v>
      </c>
      <c r="AX239" s="26">
        <f>IF(ISNUMBER(VLOOKUP($B239,'kpler max capa'!$A$1:$Q$263,10,0)),VLOOKUP($B239,'kpler max capa'!$A$1:$Q$263,17,0),0)</f>
        <v>0.97468399999999999</v>
      </c>
      <c r="AY239" s="24">
        <f>IF(ISNUMBER(VLOOKUP($C239,'pp port max capa'!$A$1:$Q$500,2,0)),VLOOKUP($C239,'pp port max capa'!$A$1:$Q$500,2,0),0)</f>
        <v>0</v>
      </c>
      <c r="AZ239" s="24">
        <f>IF(ISNUMBER(VLOOKUP($C239,'pp port max capa'!$A$1:$Q$500,3,0)),VLOOKUP($C239,'pp port max capa'!$A$1:$Q$500,3,0),0)</f>
        <v>0</v>
      </c>
      <c r="BA239" s="24">
        <f>IF(ISNUMBER(VLOOKUP($C239,'pp port max capa'!$A$1:$Q$500,4,0)),VLOOKUP($C239,'pp port max capa'!$A$1:$Q$500,4,0),0)</f>
        <v>0</v>
      </c>
      <c r="BB239" s="24">
        <f>IF(ISNUMBER(VLOOKUP($C239,'pp port max capa'!$A$1:$Q$500,5,0)),VLOOKUP($C239,'pp port max capa'!$A$1:$Q$500,5,0),0)</f>
        <v>0</v>
      </c>
      <c r="BC239" s="24">
        <f>IF(ISNUMBER(VLOOKUP($C239,'pp port max capa'!$A$1:$Q$500,6,0)),VLOOKUP($C239,'pp port max capa'!$A$1:$Q$500,6,0),0)</f>
        <v>0</v>
      </c>
      <c r="BD239" s="24">
        <f>IF(ISNUMBER(VLOOKUP($C239,'pp port max capa'!$A$1:$Q$500,7,0)),VLOOKUP($C239,'pp port max capa'!$A$1:$Q$500,7,0),0)</f>
        <v>0</v>
      </c>
      <c r="BE239" s="24">
        <f>IF(ISNUMBER(VLOOKUP($C239,'pp port max capa'!$A$1:$Q$500,8,0)),VLOOKUP($C239,'pp port max capa'!$A$1:$Q$500,8,0),0)</f>
        <v>0</v>
      </c>
      <c r="BF239" s="24">
        <f>IF(ISNUMBER(VLOOKUP($C239,'pp port max capa'!$A$1:$Q$500,9,0)),VLOOKUP($C239,'pp port max capa'!$A$1:$Q$500,9,0),0)</f>
        <v>0</v>
      </c>
      <c r="BG239" s="24">
        <f>IF(ISNUMBER(VLOOKUP($C239,'pp port max capa'!$A$1:$Q$500,10,0)),VLOOKUP($C239,'pp port max capa'!$A$1:$Q$500,10,0),0)</f>
        <v>0</v>
      </c>
      <c r="BH239" s="24">
        <f>IF(ISNUMBER(VLOOKUP($C239,'pp port max capa'!$A$1:$Q$500,11,0)),VLOOKUP($C239,'pp port max capa'!$A$1:$Q$500,11,0),0)</f>
        <v>0</v>
      </c>
      <c r="BI239" s="24">
        <f>IF(ISNUMBER(VLOOKUP($C239,'pp port max capa'!$A$1:$Q$500,12,0)),VLOOKUP($C239,'pp port max capa'!$A$1:$Q$500,12,0),0)</f>
        <v>0</v>
      </c>
      <c r="BJ239" s="24">
        <f>IF(ISNUMBER(VLOOKUP($C239,'pp port max capa'!$A$1:$Q$500,13,0)),VLOOKUP($C239,'pp port max capa'!$A$1:$Q$500,13,0),0)</f>
        <v>0</v>
      </c>
      <c r="BK239" s="24">
        <f>IF(ISNUMBER(VLOOKUP($C239,'pp port max capa'!$A$1:$Q$500,14,0)),VLOOKUP($C239,'pp port max capa'!$A$1:$Q$500,14,0),0)</f>
        <v>0</v>
      </c>
      <c r="BL239" s="24">
        <f>IF(ISNUMBER(VLOOKUP($C239,'pp port max capa'!$A$1:$Q$500,15,0)),VLOOKUP($C239,'pp port max capa'!$A$1:$Q$500,15,0),0)</f>
        <v>0</v>
      </c>
      <c r="BM239" s="24">
        <f>IF(ISNUMBER(VLOOKUP($C239,'pp port max capa'!$A$1:$Q$500,16,0)),VLOOKUP($C239,'pp port max capa'!$A$1:$Q$500,16,0),0)</f>
        <v>0</v>
      </c>
      <c r="BN239" s="24">
        <f>IF(ISNUMBER(VLOOKUP($C239,'pp port max capa'!$A$1:$Q$500,17,0)),VLOOKUP($C239,'pp port max capa'!$A$1:$Q$500,17,0),0)</f>
        <v>0</v>
      </c>
      <c r="BO239" s="22">
        <f>IF(ISNUMBER(VLOOKUP($C239,'stpl port max capa'!$A$1:$Q$500,2,0)),VLOOKUP($C239,'stpl port max capa'!$A$1:$Q$500,2,0),0)</f>
        <v>0</v>
      </c>
      <c r="BP239" s="22">
        <f>IF(ISNUMBER(VLOOKUP($C239,'stpl port max capa'!$A$1:$Q$500,3,0)),VLOOKUP($C239,'stpl port max capa'!$A$1:$Q$500,3,0),0)</f>
        <v>0</v>
      </c>
      <c r="BQ239" s="22">
        <f>IF(ISNUMBER(VLOOKUP($C239,'stpl port max capa'!$A$1:$Q$500,4,0)),VLOOKUP($C239,'stpl port max capa'!$A$1:$Q$500,4,0),0)</f>
        <v>0</v>
      </c>
      <c r="BR239" s="22">
        <f>IF(ISNUMBER(VLOOKUP($C239,'stpl port max capa'!$A$1:$Q$500,5,0)),VLOOKUP($C239,'stpl port max capa'!$A$1:$Q$500,5,0),0)</f>
        <v>0</v>
      </c>
      <c r="BS239" s="22">
        <f>IF(ISNUMBER(VLOOKUP($C239,'stpl port max capa'!$A$1:$Q$500,6,0)),VLOOKUP($C239,'stpl port max capa'!$A$1:$Q$500,6,0),0)</f>
        <v>0</v>
      </c>
      <c r="BT239" s="22">
        <f>IF(ISNUMBER(VLOOKUP($C239,'stpl port max capa'!$A$1:$Q$500,7,0)),VLOOKUP($C239,'stpl port max capa'!$A$1:$Q$500,7,0),0)</f>
        <v>0</v>
      </c>
      <c r="BU239" s="22">
        <f>IF(ISNUMBER(VLOOKUP($C239,'stpl port max capa'!$A$1:$Q$500,8,0)),VLOOKUP($C239,'stpl port max capa'!$A$1:$Q$500,8,0),0)</f>
        <v>0</v>
      </c>
      <c r="BV239" s="22">
        <f>IF(ISNUMBER(VLOOKUP($C239,'stpl port max capa'!$A$1:$Q$500,9,0)),VLOOKUP($C239,'stpl port max capa'!$A$1:$Q$500,9,0),0)</f>
        <v>0</v>
      </c>
      <c r="BW239" s="22">
        <f>IF(ISNUMBER(VLOOKUP($C239,'stpl port max capa'!$A$1:$Q$500,10,0)),VLOOKUP($C239,'stpl port max capa'!$A$1:$Q$500,10,0),0)</f>
        <v>0</v>
      </c>
      <c r="BX239" s="22">
        <f>IF(ISNUMBER(VLOOKUP($C239,'stpl port max capa'!$A$1:$Q$500,11,0)),VLOOKUP($C239,'stpl port max capa'!$A$1:$Q$500,11,0),0)</f>
        <v>0</v>
      </c>
      <c r="BY239" s="22">
        <f>IF(ISNUMBER(VLOOKUP($C239,'stpl port max capa'!$A$1:$Q$500,12,0)),VLOOKUP($C239,'stpl port max capa'!$A$1:$Q$500,12,0),0)</f>
        <v>0</v>
      </c>
      <c r="BZ239" s="22">
        <f>IF(ISNUMBER(VLOOKUP($C239,'stpl port max capa'!$A$1:$Q$500,13,0)),VLOOKUP($C239,'stpl port max capa'!$A$1:$Q$500,13,0),0)</f>
        <v>0</v>
      </c>
      <c r="CA239" s="22">
        <f>IF(ISNUMBER(VLOOKUP($C239,'stpl port max capa'!$A$1:$Q$500,14,0)),VLOOKUP($C239,'stpl port max capa'!$A$1:$Q$500,14,0),0)</f>
        <v>0</v>
      </c>
      <c r="CB239" s="22">
        <f>IF(ISNUMBER(VLOOKUP($C239,'stpl port max capa'!$A$1:$Q$500,15,0)),VLOOKUP($C239,'stpl port max capa'!$A$1:$Q$500,15,0),0)</f>
        <v>0</v>
      </c>
      <c r="CC239" s="22">
        <f>IF(ISNUMBER(VLOOKUP($C239,'stpl port max capa'!$A$1:$Q$500,16,0)),VLOOKUP($C239,'stpl port max capa'!$A$1:$Q$500,16,0),0)</f>
        <v>0</v>
      </c>
      <c r="CD239" s="22">
        <f>IF(ISNUMBER(VLOOKUP($C239,'stpl port max capa'!$A$1:$Q$500,17,0)),VLOOKUP($C239,'stpl port max capa'!$A$1:$Q$500,17,0),0)</f>
        <v>0</v>
      </c>
    </row>
    <row r="240" spans="1:82" customFormat="1">
      <c r="A240">
        <v>243</v>
      </c>
      <c r="B240" t="s">
        <v>716</v>
      </c>
      <c r="C240" t="s">
        <v>717</v>
      </c>
      <c r="D240" s="15"/>
      <c r="E240" s="15">
        <f t="shared" si="56"/>
        <v>0</v>
      </c>
      <c r="F240" s="16" t="s">
        <v>2988</v>
      </c>
      <c r="G240" t="s">
        <v>972</v>
      </c>
      <c r="H240" t="s">
        <v>975</v>
      </c>
      <c r="I240" t="e">
        <v>#N/A</v>
      </c>
      <c r="J240" t="s">
        <v>718</v>
      </c>
      <c r="K240" s="1">
        <v>31.9649475895772</v>
      </c>
      <c r="L240" s="1">
        <v>120.36946281177001</v>
      </c>
      <c r="M240" s="1" t="str">
        <f>VLOOKUP($F240,'[1]capi for highway network'!$D$1:$L$36,3,0)</f>
        <v>capi Jiangsu</v>
      </c>
      <c r="N240" s="1">
        <f>VLOOKUP($F240,'[1]capi for highway network'!$D$1:$L$36,7,0)</f>
        <v>32.060254999999998</v>
      </c>
      <c r="O240" s="1">
        <f>VLOOKUP($F240,'[1]capi for highway network'!$D$1:$L$36,8,0)</f>
        <v>118.79687699999999</v>
      </c>
      <c r="P240" s="13">
        <f t="shared" si="57"/>
        <v>0</v>
      </c>
      <c r="Q240" s="13">
        <f t="shared" si="58"/>
        <v>0</v>
      </c>
      <c r="R240" s="13">
        <f t="shared" si="59"/>
        <v>0</v>
      </c>
      <c r="S240" s="13">
        <f t="shared" si="60"/>
        <v>0</v>
      </c>
      <c r="T240" s="13">
        <f t="shared" si="61"/>
        <v>0</v>
      </c>
      <c r="U240" s="13">
        <f t="shared" si="62"/>
        <v>0.15065600000000001</v>
      </c>
      <c r="V240" s="13">
        <f t="shared" si="63"/>
        <v>0.15065600000000001</v>
      </c>
      <c r="W240" s="13">
        <f t="shared" si="64"/>
        <v>0.15065600000000001</v>
      </c>
      <c r="X240" s="13">
        <f t="shared" si="65"/>
        <v>0.15065600000000001</v>
      </c>
      <c r="Y240" s="13">
        <f t="shared" si="66"/>
        <v>0.15065600000000001</v>
      </c>
      <c r="Z240" s="13">
        <f t="shared" si="67"/>
        <v>0.15065600000000001</v>
      </c>
      <c r="AA240" s="13">
        <f t="shared" si="68"/>
        <v>0.15065600000000001</v>
      </c>
      <c r="AB240" s="13">
        <f t="shared" si="69"/>
        <v>0.15065600000000001</v>
      </c>
      <c r="AC240" s="13">
        <f t="shared" si="70"/>
        <v>0.15065600000000001</v>
      </c>
      <c r="AD240" s="13">
        <f t="shared" si="71"/>
        <v>0.15065600000000001</v>
      </c>
      <c r="AE240" s="13">
        <f t="shared" si="72"/>
        <v>0.15065600000000001</v>
      </c>
      <c r="AF240">
        <f t="shared" si="55"/>
        <v>1</v>
      </c>
      <c r="AG240" t="s">
        <v>2938</v>
      </c>
      <c r="AI240" s="26">
        <f>IF(ISNUMBER(VLOOKUP($B240,'kpler max capa'!$A$1:$Q$263,2,0)),VLOOKUP($B240,'kpler max capa'!$A$1:$Q$263,2,0),0)</f>
        <v>0</v>
      </c>
      <c r="AJ240" s="26">
        <f>IF(ISNUMBER(VLOOKUP($B240,'kpler max capa'!$A$1:$Q$263,3,0)),VLOOKUP($B240,'kpler max capa'!$A$1:$Q$263,3,0),0)</f>
        <v>0</v>
      </c>
      <c r="AK240" s="26">
        <f>IF(ISNUMBER(VLOOKUP($B240,'kpler max capa'!$A$1:$Q$263,4,0)),VLOOKUP($B240,'kpler max capa'!$A$1:$Q$263,4,0),0)</f>
        <v>0</v>
      </c>
      <c r="AL240" s="26">
        <f>IF(ISNUMBER(VLOOKUP($B240,'kpler max capa'!$A$1:$Q$263,5,0)),VLOOKUP($B240,'kpler max capa'!$A$1:$Q$263,5,0),0)</f>
        <v>0</v>
      </c>
      <c r="AM240" s="26">
        <f>IF(ISNUMBER(VLOOKUP($B240,'kpler max capa'!$A$1:$Q$263,6,0)),VLOOKUP($B240,'kpler max capa'!$A$1:$Q$263,6,0),0)</f>
        <v>0</v>
      </c>
      <c r="AN240" s="26">
        <f>IF(ISNUMBER(VLOOKUP($B240,'kpler max capa'!$A$1:$Q$263,7,0)),VLOOKUP($B240,'kpler max capa'!$A$1:$Q$263,7,0),0)</f>
        <v>0.15065600000000001</v>
      </c>
      <c r="AO240" s="26">
        <f>IF(ISNUMBER(VLOOKUP($B240,'kpler max capa'!$A$1:$Q$263,8,0)),VLOOKUP($B240,'kpler max capa'!$A$1:$Q$263,8,0),0)</f>
        <v>0.15065600000000001</v>
      </c>
      <c r="AP240" s="26">
        <f>IF(ISNUMBER(VLOOKUP($B240,'kpler max capa'!$A$1:$Q$263,8,0)),VLOOKUP($B240,'kpler max capa'!$A$1:$Q$263,9,0),0)</f>
        <v>0.15065600000000001</v>
      </c>
      <c r="AQ240" s="26">
        <f>IF(ISNUMBER(VLOOKUP($B240,'kpler max capa'!$A$1:$Q$263,8,0)),VLOOKUP($B240,'kpler max capa'!$A$1:$Q$263,10,0),0)</f>
        <v>0.15065600000000001</v>
      </c>
      <c r="AR240" s="26">
        <f>IF(ISNUMBER(VLOOKUP($B240,'kpler max capa'!$A$1:$Q$263,8,0)),VLOOKUP($B240,'kpler max capa'!$A$1:$Q$263,11,0),0)</f>
        <v>0.15065600000000001</v>
      </c>
      <c r="AS240" s="26">
        <f>IF(ISNUMBER(VLOOKUP($B240,'kpler max capa'!$A$1:$Q$263,9,0)),VLOOKUP($B240,'kpler max capa'!$A$1:$Q$263,12,0),0)</f>
        <v>0.15065600000000001</v>
      </c>
      <c r="AT240" s="26">
        <f>IF(ISNUMBER(VLOOKUP($B240,'kpler max capa'!$A$1:$Q$263,9,0)),VLOOKUP($B240,'kpler max capa'!$A$1:$Q$263,13,0),0)</f>
        <v>0.15065600000000001</v>
      </c>
      <c r="AU240" s="26">
        <f>IF(ISNUMBER(VLOOKUP($B240,'kpler max capa'!$A$1:$Q$263,9,0)),VLOOKUP($B240,'kpler max capa'!$A$1:$Q$263,14,0),0)</f>
        <v>0.15065600000000001</v>
      </c>
      <c r="AV240" s="26">
        <f>IF(ISNUMBER(VLOOKUP($B240,'kpler max capa'!$A$1:$Q$263,9,0)),VLOOKUP($B240,'kpler max capa'!$A$1:$Q$263,15,0),0)</f>
        <v>0.15065600000000001</v>
      </c>
      <c r="AW240" s="26">
        <f>IF(ISNUMBER(VLOOKUP($B240,'kpler max capa'!$A$1:$Q$263,9,0)),VLOOKUP($B240,'kpler max capa'!$A$1:$Q$263,16,0),0)</f>
        <v>0.15065600000000001</v>
      </c>
      <c r="AX240" s="26">
        <f>IF(ISNUMBER(VLOOKUP($B240,'kpler max capa'!$A$1:$Q$263,10,0)),VLOOKUP($B240,'kpler max capa'!$A$1:$Q$263,17,0),0)</f>
        <v>0.15065600000000001</v>
      </c>
      <c r="AY240" s="24">
        <f>IF(ISNUMBER(VLOOKUP($C240,'pp port max capa'!$A$1:$Q$500,2,0)),VLOOKUP($C240,'pp port max capa'!$A$1:$Q$500,2,0),0)</f>
        <v>0</v>
      </c>
      <c r="AZ240" s="24">
        <f>IF(ISNUMBER(VLOOKUP($C240,'pp port max capa'!$A$1:$Q$500,3,0)),VLOOKUP($C240,'pp port max capa'!$A$1:$Q$500,3,0),0)</f>
        <v>0</v>
      </c>
      <c r="BA240" s="24">
        <f>IF(ISNUMBER(VLOOKUP($C240,'pp port max capa'!$A$1:$Q$500,4,0)),VLOOKUP($C240,'pp port max capa'!$A$1:$Q$500,4,0),0)</f>
        <v>0</v>
      </c>
      <c r="BB240" s="24">
        <f>IF(ISNUMBER(VLOOKUP($C240,'pp port max capa'!$A$1:$Q$500,5,0)),VLOOKUP($C240,'pp port max capa'!$A$1:$Q$500,5,0),0)</f>
        <v>0</v>
      </c>
      <c r="BC240" s="24">
        <f>IF(ISNUMBER(VLOOKUP($C240,'pp port max capa'!$A$1:$Q$500,6,0)),VLOOKUP($C240,'pp port max capa'!$A$1:$Q$500,6,0),0)</f>
        <v>0</v>
      </c>
      <c r="BD240" s="24">
        <f>IF(ISNUMBER(VLOOKUP($C240,'pp port max capa'!$A$1:$Q$500,7,0)),VLOOKUP($C240,'pp port max capa'!$A$1:$Q$500,7,0),0)</f>
        <v>0</v>
      </c>
      <c r="BE240" s="24">
        <f>IF(ISNUMBER(VLOOKUP($C240,'pp port max capa'!$A$1:$Q$500,8,0)),VLOOKUP($C240,'pp port max capa'!$A$1:$Q$500,8,0),0)</f>
        <v>0</v>
      </c>
      <c r="BF240" s="24">
        <f>IF(ISNUMBER(VLOOKUP($C240,'pp port max capa'!$A$1:$Q$500,9,0)),VLOOKUP($C240,'pp port max capa'!$A$1:$Q$500,9,0),0)</f>
        <v>0</v>
      </c>
      <c r="BG240" s="24">
        <f>IF(ISNUMBER(VLOOKUP($C240,'pp port max capa'!$A$1:$Q$500,10,0)),VLOOKUP($C240,'pp port max capa'!$A$1:$Q$500,10,0),0)</f>
        <v>0</v>
      </c>
      <c r="BH240" s="24">
        <f>IF(ISNUMBER(VLOOKUP($C240,'pp port max capa'!$A$1:$Q$500,11,0)),VLOOKUP($C240,'pp port max capa'!$A$1:$Q$500,11,0),0)</f>
        <v>0</v>
      </c>
      <c r="BI240" s="24">
        <f>IF(ISNUMBER(VLOOKUP($C240,'pp port max capa'!$A$1:$Q$500,12,0)),VLOOKUP($C240,'pp port max capa'!$A$1:$Q$500,12,0),0)</f>
        <v>0</v>
      </c>
      <c r="BJ240" s="24">
        <f>IF(ISNUMBER(VLOOKUP($C240,'pp port max capa'!$A$1:$Q$500,13,0)),VLOOKUP($C240,'pp port max capa'!$A$1:$Q$500,13,0),0)</f>
        <v>0</v>
      </c>
      <c r="BK240" s="24">
        <f>IF(ISNUMBER(VLOOKUP($C240,'pp port max capa'!$A$1:$Q$500,14,0)),VLOOKUP($C240,'pp port max capa'!$A$1:$Q$500,14,0),0)</f>
        <v>0</v>
      </c>
      <c r="BL240" s="24">
        <f>IF(ISNUMBER(VLOOKUP($C240,'pp port max capa'!$A$1:$Q$500,15,0)),VLOOKUP($C240,'pp port max capa'!$A$1:$Q$500,15,0),0)</f>
        <v>0</v>
      </c>
      <c r="BM240" s="24">
        <f>IF(ISNUMBER(VLOOKUP($C240,'pp port max capa'!$A$1:$Q$500,16,0)),VLOOKUP($C240,'pp port max capa'!$A$1:$Q$500,16,0),0)</f>
        <v>0</v>
      </c>
      <c r="BN240" s="24">
        <f>IF(ISNUMBER(VLOOKUP($C240,'pp port max capa'!$A$1:$Q$500,17,0)),VLOOKUP($C240,'pp port max capa'!$A$1:$Q$500,17,0),0)</f>
        <v>0</v>
      </c>
      <c r="BO240" s="22">
        <f>IF(ISNUMBER(VLOOKUP($C240,'stpl port max capa'!$A$1:$Q$500,2,0)),VLOOKUP($C240,'stpl port max capa'!$A$1:$Q$500,2,0),0)</f>
        <v>0</v>
      </c>
      <c r="BP240" s="22">
        <f>IF(ISNUMBER(VLOOKUP($C240,'stpl port max capa'!$A$1:$Q$500,3,0)),VLOOKUP($C240,'stpl port max capa'!$A$1:$Q$500,3,0),0)</f>
        <v>0</v>
      </c>
      <c r="BQ240" s="22">
        <f>IF(ISNUMBER(VLOOKUP($C240,'stpl port max capa'!$A$1:$Q$500,4,0)),VLOOKUP($C240,'stpl port max capa'!$A$1:$Q$500,4,0),0)</f>
        <v>0</v>
      </c>
      <c r="BR240" s="22">
        <f>IF(ISNUMBER(VLOOKUP($C240,'stpl port max capa'!$A$1:$Q$500,5,0)),VLOOKUP($C240,'stpl port max capa'!$A$1:$Q$500,5,0),0)</f>
        <v>0</v>
      </c>
      <c r="BS240" s="22">
        <f>IF(ISNUMBER(VLOOKUP($C240,'stpl port max capa'!$A$1:$Q$500,6,0)),VLOOKUP($C240,'stpl port max capa'!$A$1:$Q$500,6,0),0)</f>
        <v>0</v>
      </c>
      <c r="BT240" s="22">
        <f>IF(ISNUMBER(VLOOKUP($C240,'stpl port max capa'!$A$1:$Q$500,7,0)),VLOOKUP($C240,'stpl port max capa'!$A$1:$Q$500,7,0),0)</f>
        <v>0</v>
      </c>
      <c r="BU240" s="22">
        <f>IF(ISNUMBER(VLOOKUP($C240,'stpl port max capa'!$A$1:$Q$500,8,0)),VLOOKUP($C240,'stpl port max capa'!$A$1:$Q$500,8,0),0)</f>
        <v>0</v>
      </c>
      <c r="BV240" s="22">
        <f>IF(ISNUMBER(VLOOKUP($C240,'stpl port max capa'!$A$1:$Q$500,9,0)),VLOOKUP($C240,'stpl port max capa'!$A$1:$Q$500,9,0),0)</f>
        <v>0</v>
      </c>
      <c r="BW240" s="22">
        <f>IF(ISNUMBER(VLOOKUP($C240,'stpl port max capa'!$A$1:$Q$500,10,0)),VLOOKUP($C240,'stpl port max capa'!$A$1:$Q$500,10,0),0)</f>
        <v>0</v>
      </c>
      <c r="BX240" s="22">
        <f>IF(ISNUMBER(VLOOKUP($C240,'stpl port max capa'!$A$1:$Q$500,11,0)),VLOOKUP($C240,'stpl port max capa'!$A$1:$Q$500,11,0),0)</f>
        <v>0</v>
      </c>
      <c r="BY240" s="22">
        <f>IF(ISNUMBER(VLOOKUP($C240,'stpl port max capa'!$A$1:$Q$500,12,0)),VLOOKUP($C240,'stpl port max capa'!$A$1:$Q$500,12,0),0)</f>
        <v>0</v>
      </c>
      <c r="BZ240" s="22">
        <f>IF(ISNUMBER(VLOOKUP($C240,'stpl port max capa'!$A$1:$Q$500,13,0)),VLOOKUP($C240,'stpl port max capa'!$A$1:$Q$500,13,0),0)</f>
        <v>0</v>
      </c>
      <c r="CA240" s="22">
        <f>IF(ISNUMBER(VLOOKUP($C240,'stpl port max capa'!$A$1:$Q$500,14,0)),VLOOKUP($C240,'stpl port max capa'!$A$1:$Q$500,14,0),0)</f>
        <v>0</v>
      </c>
      <c r="CB240" s="22">
        <f>IF(ISNUMBER(VLOOKUP($C240,'stpl port max capa'!$A$1:$Q$500,15,0)),VLOOKUP($C240,'stpl port max capa'!$A$1:$Q$500,15,0),0)</f>
        <v>0</v>
      </c>
      <c r="CC240" s="22">
        <f>IF(ISNUMBER(VLOOKUP($C240,'stpl port max capa'!$A$1:$Q$500,16,0)),VLOOKUP($C240,'stpl port max capa'!$A$1:$Q$500,16,0),0)</f>
        <v>0</v>
      </c>
      <c r="CD240" s="22">
        <f>IF(ISNUMBER(VLOOKUP($C240,'stpl port max capa'!$A$1:$Q$500,17,0)),VLOOKUP($C240,'stpl port max capa'!$A$1:$Q$500,17,0),0)</f>
        <v>0</v>
      </c>
    </row>
    <row r="241" spans="1:82" customFormat="1">
      <c r="A241">
        <v>244</v>
      </c>
      <c r="B241" t="s">
        <v>719</v>
      </c>
      <c r="C241" t="s">
        <v>720</v>
      </c>
      <c r="D241" s="15" t="s">
        <v>1292</v>
      </c>
      <c r="E241" s="15">
        <f t="shared" si="56"/>
        <v>1</v>
      </c>
      <c r="F241" s="16" t="s">
        <v>2977</v>
      </c>
      <c r="G241" t="s">
        <v>972</v>
      </c>
      <c r="H241" t="s">
        <v>975</v>
      </c>
      <c r="I241" t="s">
        <v>2943</v>
      </c>
      <c r="J241" t="s">
        <v>721</v>
      </c>
      <c r="K241" s="1">
        <v>31.971458114088001</v>
      </c>
      <c r="L241" s="1">
        <v>120.441122379064</v>
      </c>
      <c r="M241" s="1" t="str">
        <f>VLOOKUP($F241,'[1]capi for highway network'!$D$1:$L$36,3,0)</f>
        <v>capi Jiangsu</v>
      </c>
      <c r="N241" s="1">
        <f>VLOOKUP($F241,'[1]capi for highway network'!$D$1:$L$36,7,0)</f>
        <v>32.060254999999998</v>
      </c>
      <c r="O241" s="1">
        <f>VLOOKUP($F241,'[1]capi for highway network'!$D$1:$L$36,8,0)</f>
        <v>118.79687699999999</v>
      </c>
      <c r="P241" s="13">
        <f t="shared" si="57"/>
        <v>0.34301917879569888</v>
      </c>
      <c r="Q241" s="13">
        <f t="shared" si="58"/>
        <v>0.34301917879569888</v>
      </c>
      <c r="R241" s="13">
        <f t="shared" si="59"/>
        <v>0.34301917879569888</v>
      </c>
      <c r="S241" s="13">
        <f t="shared" si="60"/>
        <v>0.34301917879569888</v>
      </c>
      <c r="T241" s="13">
        <f t="shared" si="61"/>
        <v>0.34301917879569888</v>
      </c>
      <c r="U241" s="13">
        <f t="shared" si="62"/>
        <v>0.38927600000000001</v>
      </c>
      <c r="V241" s="13">
        <f t="shared" si="63"/>
        <v>0.38927600000000001</v>
      </c>
      <c r="W241" s="13">
        <f t="shared" si="64"/>
        <v>0.38927600000000001</v>
      </c>
      <c r="X241" s="13">
        <f t="shared" si="65"/>
        <v>0.38927600000000001</v>
      </c>
      <c r="Y241" s="13">
        <f t="shared" si="66"/>
        <v>0.38927600000000001</v>
      </c>
      <c r="Z241" s="13">
        <f t="shared" si="67"/>
        <v>0.38927600000000001</v>
      </c>
      <c r="AA241" s="13">
        <f t="shared" si="68"/>
        <v>0.38927600000000001</v>
      </c>
      <c r="AB241" s="13">
        <f t="shared" si="69"/>
        <v>0.38927600000000001</v>
      </c>
      <c r="AC241" s="13">
        <f t="shared" si="70"/>
        <v>0.38927600000000001</v>
      </c>
      <c r="AD241" s="13">
        <f t="shared" si="71"/>
        <v>0.38927600000000001</v>
      </c>
      <c r="AE241" s="13">
        <f t="shared" si="72"/>
        <v>0.38927600000000001</v>
      </c>
      <c r="AF241">
        <f t="shared" si="55"/>
        <v>1</v>
      </c>
      <c r="AI241" s="26">
        <f>IF(ISNUMBER(VLOOKUP($B241,'kpler max capa'!$A$1:$Q$263,2,0)),VLOOKUP($B241,'kpler max capa'!$A$1:$Q$263,2,0),0)</f>
        <v>2.9412000000000001E-2</v>
      </c>
      <c r="AJ241" s="26">
        <f>IF(ISNUMBER(VLOOKUP($B241,'kpler max capa'!$A$1:$Q$263,3,0)),VLOOKUP($B241,'kpler max capa'!$A$1:$Q$263,3,0),0)</f>
        <v>2.9412000000000001E-2</v>
      </c>
      <c r="AK241" s="26">
        <f>IF(ISNUMBER(VLOOKUP($B241,'kpler max capa'!$A$1:$Q$263,4,0)),VLOOKUP($B241,'kpler max capa'!$A$1:$Q$263,4,0),0)</f>
        <v>2.9412000000000001E-2</v>
      </c>
      <c r="AL241" s="26">
        <f>IF(ISNUMBER(VLOOKUP($B241,'kpler max capa'!$A$1:$Q$263,5,0)),VLOOKUP($B241,'kpler max capa'!$A$1:$Q$263,5,0),0)</f>
        <v>2.9412000000000001E-2</v>
      </c>
      <c r="AM241" s="26">
        <f>IF(ISNUMBER(VLOOKUP($B241,'kpler max capa'!$A$1:$Q$263,6,0)),VLOOKUP($B241,'kpler max capa'!$A$1:$Q$263,6,0),0)</f>
        <v>2.9412000000000001E-2</v>
      </c>
      <c r="AN241" s="26">
        <f>IF(ISNUMBER(VLOOKUP($B241,'kpler max capa'!$A$1:$Q$263,7,0)),VLOOKUP($B241,'kpler max capa'!$A$1:$Q$263,7,0),0)</f>
        <v>0.38927600000000001</v>
      </c>
      <c r="AO241" s="26">
        <f>IF(ISNUMBER(VLOOKUP($B241,'kpler max capa'!$A$1:$Q$263,8,0)),VLOOKUP($B241,'kpler max capa'!$A$1:$Q$263,8,0),0)</f>
        <v>0.38927600000000001</v>
      </c>
      <c r="AP241" s="26">
        <f>IF(ISNUMBER(VLOOKUP($B241,'kpler max capa'!$A$1:$Q$263,8,0)),VLOOKUP($B241,'kpler max capa'!$A$1:$Q$263,9,0),0)</f>
        <v>0.38927600000000001</v>
      </c>
      <c r="AQ241" s="26">
        <f>IF(ISNUMBER(VLOOKUP($B241,'kpler max capa'!$A$1:$Q$263,8,0)),VLOOKUP($B241,'kpler max capa'!$A$1:$Q$263,10,0),0)</f>
        <v>0.38927600000000001</v>
      </c>
      <c r="AR241" s="26">
        <f>IF(ISNUMBER(VLOOKUP($B241,'kpler max capa'!$A$1:$Q$263,8,0)),VLOOKUP($B241,'kpler max capa'!$A$1:$Q$263,11,0),0)</f>
        <v>0.38927600000000001</v>
      </c>
      <c r="AS241" s="26">
        <f>IF(ISNUMBER(VLOOKUP($B241,'kpler max capa'!$A$1:$Q$263,9,0)),VLOOKUP($B241,'kpler max capa'!$A$1:$Q$263,12,0),0)</f>
        <v>0.38927600000000001</v>
      </c>
      <c r="AT241" s="26">
        <f>IF(ISNUMBER(VLOOKUP($B241,'kpler max capa'!$A$1:$Q$263,9,0)),VLOOKUP($B241,'kpler max capa'!$A$1:$Q$263,13,0),0)</f>
        <v>0.38927600000000001</v>
      </c>
      <c r="AU241" s="26">
        <f>IF(ISNUMBER(VLOOKUP($B241,'kpler max capa'!$A$1:$Q$263,9,0)),VLOOKUP($B241,'kpler max capa'!$A$1:$Q$263,14,0),0)</f>
        <v>0.38927600000000001</v>
      </c>
      <c r="AV241" s="26">
        <f>IF(ISNUMBER(VLOOKUP($B241,'kpler max capa'!$A$1:$Q$263,9,0)),VLOOKUP($B241,'kpler max capa'!$A$1:$Q$263,15,0),0)</f>
        <v>0.38927600000000001</v>
      </c>
      <c r="AW241" s="26">
        <f>IF(ISNUMBER(VLOOKUP($B241,'kpler max capa'!$A$1:$Q$263,9,0)),VLOOKUP($B241,'kpler max capa'!$A$1:$Q$263,16,0),0)</f>
        <v>0.38927600000000001</v>
      </c>
      <c r="AX241" s="26">
        <f>IF(ISNUMBER(VLOOKUP($B241,'kpler max capa'!$A$1:$Q$263,10,0)),VLOOKUP($B241,'kpler max capa'!$A$1:$Q$263,17,0),0)</f>
        <v>0.38927600000000001</v>
      </c>
      <c r="AY241" s="24">
        <f>IF(ISNUMBER(VLOOKUP($C241,'pp port max capa'!$A$1:$Q$500,2,0)),VLOOKUP($C241,'pp port max capa'!$A$1:$Q$500,2,0),0)</f>
        <v>0.34301917879569888</v>
      </c>
      <c r="AZ241" s="24">
        <f>IF(ISNUMBER(VLOOKUP($C241,'pp port max capa'!$A$1:$Q$500,3,0)),VLOOKUP($C241,'pp port max capa'!$A$1:$Q$500,3,0),0)</f>
        <v>0.34301917879569888</v>
      </c>
      <c r="BA241" s="24">
        <f>IF(ISNUMBER(VLOOKUP($C241,'pp port max capa'!$A$1:$Q$500,4,0)),VLOOKUP($C241,'pp port max capa'!$A$1:$Q$500,4,0),0)</f>
        <v>0.34301917879569888</v>
      </c>
      <c r="BB241" s="24">
        <f>IF(ISNUMBER(VLOOKUP($C241,'pp port max capa'!$A$1:$Q$500,5,0)),VLOOKUP($C241,'pp port max capa'!$A$1:$Q$500,5,0),0)</f>
        <v>0.34301917879569888</v>
      </c>
      <c r="BC241" s="24">
        <f>IF(ISNUMBER(VLOOKUP($C241,'pp port max capa'!$A$1:$Q$500,6,0)),VLOOKUP($C241,'pp port max capa'!$A$1:$Q$500,6,0),0)</f>
        <v>0.34301917879569888</v>
      </c>
      <c r="BD241" s="24">
        <f>IF(ISNUMBER(VLOOKUP($C241,'pp port max capa'!$A$1:$Q$500,7,0)),VLOOKUP($C241,'pp port max capa'!$A$1:$Q$500,7,0),0)</f>
        <v>0.34301917879569888</v>
      </c>
      <c r="BE241" s="24">
        <f>IF(ISNUMBER(VLOOKUP($C241,'pp port max capa'!$A$1:$Q$500,8,0)),VLOOKUP($C241,'pp port max capa'!$A$1:$Q$500,8,0),0)</f>
        <v>0.34301917879569888</v>
      </c>
      <c r="BF241" s="24">
        <f>IF(ISNUMBER(VLOOKUP($C241,'pp port max capa'!$A$1:$Q$500,9,0)),VLOOKUP($C241,'pp port max capa'!$A$1:$Q$500,9,0),0)</f>
        <v>0.34301917879569888</v>
      </c>
      <c r="BG241" s="24">
        <f>IF(ISNUMBER(VLOOKUP($C241,'pp port max capa'!$A$1:$Q$500,10,0)),VLOOKUP($C241,'pp port max capa'!$A$1:$Q$500,10,0),0)</f>
        <v>0.34301917879569888</v>
      </c>
      <c r="BH241" s="24">
        <f>IF(ISNUMBER(VLOOKUP($C241,'pp port max capa'!$A$1:$Q$500,11,0)),VLOOKUP($C241,'pp port max capa'!$A$1:$Q$500,11,0),0)</f>
        <v>0.34301917879569888</v>
      </c>
      <c r="BI241" s="24">
        <f>IF(ISNUMBER(VLOOKUP($C241,'pp port max capa'!$A$1:$Q$500,12,0)),VLOOKUP($C241,'pp port max capa'!$A$1:$Q$500,12,0),0)</f>
        <v>0.34301917879569888</v>
      </c>
      <c r="BJ241" s="24">
        <f>IF(ISNUMBER(VLOOKUP($C241,'pp port max capa'!$A$1:$Q$500,13,0)),VLOOKUP($C241,'pp port max capa'!$A$1:$Q$500,13,0),0)</f>
        <v>0.34301917879569888</v>
      </c>
      <c r="BK241" s="24">
        <f>IF(ISNUMBER(VLOOKUP($C241,'pp port max capa'!$A$1:$Q$500,14,0)),VLOOKUP($C241,'pp port max capa'!$A$1:$Q$500,14,0),0)</f>
        <v>0.34301917879569888</v>
      </c>
      <c r="BL241" s="24">
        <f>IF(ISNUMBER(VLOOKUP($C241,'pp port max capa'!$A$1:$Q$500,15,0)),VLOOKUP($C241,'pp port max capa'!$A$1:$Q$500,15,0),0)</f>
        <v>0.34301917879569888</v>
      </c>
      <c r="BM241" s="24">
        <f>IF(ISNUMBER(VLOOKUP($C241,'pp port max capa'!$A$1:$Q$500,16,0)),VLOOKUP($C241,'pp port max capa'!$A$1:$Q$500,16,0),0)</f>
        <v>0.34301917879569888</v>
      </c>
      <c r="BN241" s="24">
        <f>IF(ISNUMBER(VLOOKUP($C241,'pp port max capa'!$A$1:$Q$500,17,0)),VLOOKUP($C241,'pp port max capa'!$A$1:$Q$500,17,0),0)</f>
        <v>0.34301917879569888</v>
      </c>
      <c r="BO241" s="22">
        <f>IF(ISNUMBER(VLOOKUP($C241,'stpl port max capa'!$A$1:$Q$500,2,0)),VLOOKUP($C241,'stpl port max capa'!$A$1:$Q$500,2,0),0)</f>
        <v>0</v>
      </c>
      <c r="BP241" s="22">
        <f>IF(ISNUMBER(VLOOKUP($C241,'stpl port max capa'!$A$1:$Q$500,3,0)),VLOOKUP($C241,'stpl port max capa'!$A$1:$Q$500,3,0),0)</f>
        <v>0</v>
      </c>
      <c r="BQ241" s="22">
        <f>IF(ISNUMBER(VLOOKUP($C241,'stpl port max capa'!$A$1:$Q$500,4,0)),VLOOKUP($C241,'stpl port max capa'!$A$1:$Q$500,4,0),0)</f>
        <v>0</v>
      </c>
      <c r="BR241" s="22">
        <f>IF(ISNUMBER(VLOOKUP($C241,'stpl port max capa'!$A$1:$Q$500,5,0)),VLOOKUP($C241,'stpl port max capa'!$A$1:$Q$500,5,0),0)</f>
        <v>0</v>
      </c>
      <c r="BS241" s="22">
        <f>IF(ISNUMBER(VLOOKUP($C241,'stpl port max capa'!$A$1:$Q$500,6,0)),VLOOKUP($C241,'stpl port max capa'!$A$1:$Q$500,6,0),0)</f>
        <v>0</v>
      </c>
      <c r="BT241" s="22">
        <f>IF(ISNUMBER(VLOOKUP($C241,'stpl port max capa'!$A$1:$Q$500,7,0)),VLOOKUP($C241,'stpl port max capa'!$A$1:$Q$500,7,0),0)</f>
        <v>0</v>
      </c>
      <c r="BU241" s="22">
        <f>IF(ISNUMBER(VLOOKUP($C241,'stpl port max capa'!$A$1:$Q$500,8,0)),VLOOKUP($C241,'stpl port max capa'!$A$1:$Q$500,8,0),0)</f>
        <v>0</v>
      </c>
      <c r="BV241" s="22">
        <f>IF(ISNUMBER(VLOOKUP($C241,'stpl port max capa'!$A$1:$Q$500,9,0)),VLOOKUP($C241,'stpl port max capa'!$A$1:$Q$500,9,0),0)</f>
        <v>0</v>
      </c>
      <c r="BW241" s="22">
        <f>IF(ISNUMBER(VLOOKUP($C241,'stpl port max capa'!$A$1:$Q$500,10,0)),VLOOKUP($C241,'stpl port max capa'!$A$1:$Q$500,10,0),0)</f>
        <v>0</v>
      </c>
      <c r="BX241" s="22">
        <f>IF(ISNUMBER(VLOOKUP($C241,'stpl port max capa'!$A$1:$Q$500,11,0)),VLOOKUP($C241,'stpl port max capa'!$A$1:$Q$500,11,0),0)</f>
        <v>0</v>
      </c>
      <c r="BY241" s="22">
        <f>IF(ISNUMBER(VLOOKUP($C241,'stpl port max capa'!$A$1:$Q$500,12,0)),VLOOKUP($C241,'stpl port max capa'!$A$1:$Q$500,12,0),0)</f>
        <v>0</v>
      </c>
      <c r="BZ241" s="22">
        <f>IF(ISNUMBER(VLOOKUP($C241,'stpl port max capa'!$A$1:$Q$500,13,0)),VLOOKUP($C241,'stpl port max capa'!$A$1:$Q$500,13,0),0)</f>
        <v>0</v>
      </c>
      <c r="CA241" s="22">
        <f>IF(ISNUMBER(VLOOKUP($C241,'stpl port max capa'!$A$1:$Q$500,14,0)),VLOOKUP($C241,'stpl port max capa'!$A$1:$Q$500,14,0),0)</f>
        <v>0</v>
      </c>
      <c r="CB241" s="22">
        <f>IF(ISNUMBER(VLOOKUP($C241,'stpl port max capa'!$A$1:$Q$500,15,0)),VLOOKUP($C241,'stpl port max capa'!$A$1:$Q$500,15,0),0)</f>
        <v>0</v>
      </c>
      <c r="CC241" s="22">
        <f>IF(ISNUMBER(VLOOKUP($C241,'stpl port max capa'!$A$1:$Q$500,16,0)),VLOOKUP($C241,'stpl port max capa'!$A$1:$Q$500,16,0),0)</f>
        <v>0</v>
      </c>
      <c r="CD241" s="22">
        <f>IF(ISNUMBER(VLOOKUP($C241,'stpl port max capa'!$A$1:$Q$500,17,0)),VLOOKUP($C241,'stpl port max capa'!$A$1:$Q$500,17,0),0)</f>
        <v>0</v>
      </c>
    </row>
    <row r="242" spans="1:82" customFormat="1">
      <c r="A242">
        <v>245</v>
      </c>
      <c r="B242" t="s">
        <v>722</v>
      </c>
      <c r="C242" t="s">
        <v>723</v>
      </c>
      <c r="D242" s="15" t="s">
        <v>1293</v>
      </c>
      <c r="E242" s="15">
        <f t="shared" si="56"/>
        <v>1</v>
      </c>
      <c r="F242" s="16" t="s">
        <v>2977</v>
      </c>
      <c r="G242" t="s">
        <v>973</v>
      </c>
      <c r="H242" t="s">
        <v>975</v>
      </c>
      <c r="I242" t="s">
        <v>2943</v>
      </c>
      <c r="J242" t="s">
        <v>724</v>
      </c>
      <c r="K242" s="1">
        <v>31.991741646403799</v>
      </c>
      <c r="L242" s="1">
        <v>120.68188567468</v>
      </c>
      <c r="M242" s="1" t="str">
        <f>VLOOKUP($F242,'[1]capi for highway network'!$D$1:$L$36,3,0)</f>
        <v>capi Jiangsu</v>
      </c>
      <c r="N242" s="1">
        <f>VLOOKUP($F242,'[1]capi for highway network'!$D$1:$L$36,7,0)</f>
        <v>32.060254999999998</v>
      </c>
      <c r="O242" s="1">
        <f>VLOOKUP($F242,'[1]capi for highway network'!$D$1:$L$36,8,0)</f>
        <v>118.79687699999999</v>
      </c>
      <c r="P242" s="13">
        <f t="shared" si="57"/>
        <v>5.4692480497741931</v>
      </c>
      <c r="Q242" s="13">
        <f t="shared" si="58"/>
        <v>5.4692480497741931</v>
      </c>
      <c r="R242" s="13">
        <f t="shared" si="59"/>
        <v>5.4692480497741931</v>
      </c>
      <c r="S242" s="13">
        <f t="shared" si="60"/>
        <v>13.232801712856631</v>
      </c>
      <c r="T242" s="13">
        <f t="shared" si="61"/>
        <v>13.232801712856631</v>
      </c>
      <c r="U242" s="13">
        <f t="shared" si="62"/>
        <v>13.232801712856631</v>
      </c>
      <c r="V242" s="13">
        <f t="shared" si="63"/>
        <v>13.232801712856631</v>
      </c>
      <c r="W242" s="13">
        <f t="shared" si="64"/>
        <v>13.232801712856631</v>
      </c>
      <c r="X242" s="13">
        <f t="shared" si="65"/>
        <v>13.232801712856631</v>
      </c>
      <c r="Y242" s="13">
        <f t="shared" si="66"/>
        <v>13.232801712856631</v>
      </c>
      <c r="Z242" s="13">
        <f t="shared" si="67"/>
        <v>13.232801712856631</v>
      </c>
      <c r="AA242" s="13">
        <f t="shared" si="68"/>
        <v>13.232801712856631</v>
      </c>
      <c r="AB242" s="13">
        <f t="shared" si="69"/>
        <v>13.232801712856631</v>
      </c>
      <c r="AC242" s="13">
        <f t="shared" si="70"/>
        <v>13.232801712856631</v>
      </c>
      <c r="AD242" s="13">
        <f t="shared" si="71"/>
        <v>13.232801712856631</v>
      </c>
      <c r="AE242" s="13">
        <f t="shared" si="72"/>
        <v>13.232801712856631</v>
      </c>
      <c r="AF242">
        <f t="shared" si="55"/>
        <v>1</v>
      </c>
      <c r="AI242" s="26">
        <f>IF(ISNUMBER(VLOOKUP($B242,'kpler max capa'!$A$1:$Q$263,2,0)),VLOOKUP($B242,'kpler max capa'!$A$1:$Q$263,2,0),0)</f>
        <v>1.5267919999999999</v>
      </c>
      <c r="AJ242" s="26">
        <f>IF(ISNUMBER(VLOOKUP($B242,'kpler max capa'!$A$1:$Q$263,3,0)),VLOOKUP($B242,'kpler max capa'!$A$1:$Q$263,3,0),0)</f>
        <v>1.5267919999999999</v>
      </c>
      <c r="AK242" s="26">
        <f>IF(ISNUMBER(VLOOKUP($B242,'kpler max capa'!$A$1:$Q$263,4,0)),VLOOKUP($B242,'kpler max capa'!$A$1:$Q$263,4,0),0)</f>
        <v>1.5267919999999999</v>
      </c>
      <c r="AL242" s="26">
        <f>IF(ISNUMBER(VLOOKUP($B242,'kpler max capa'!$A$1:$Q$263,5,0)),VLOOKUP($B242,'kpler max capa'!$A$1:$Q$263,5,0),0)</f>
        <v>2.1488999999999998</v>
      </c>
      <c r="AM242" s="26">
        <f>IF(ISNUMBER(VLOOKUP($B242,'kpler max capa'!$A$1:$Q$263,6,0)),VLOOKUP($B242,'kpler max capa'!$A$1:$Q$263,6,0),0)</f>
        <v>6.1862320000000004</v>
      </c>
      <c r="AN242" s="26">
        <f>IF(ISNUMBER(VLOOKUP($B242,'kpler max capa'!$A$1:$Q$263,7,0)),VLOOKUP($B242,'kpler max capa'!$A$1:$Q$263,7,0),0)</f>
        <v>6.4513400000000001</v>
      </c>
      <c r="AO242" s="26">
        <f>IF(ISNUMBER(VLOOKUP($B242,'kpler max capa'!$A$1:$Q$263,8,0)),VLOOKUP($B242,'kpler max capa'!$A$1:$Q$263,8,0),0)</f>
        <v>6.4513400000000001</v>
      </c>
      <c r="AP242" s="26">
        <f>IF(ISNUMBER(VLOOKUP($B242,'kpler max capa'!$A$1:$Q$263,8,0)),VLOOKUP($B242,'kpler max capa'!$A$1:$Q$263,9,0),0)</f>
        <v>6.4513400000000001</v>
      </c>
      <c r="AQ242" s="26">
        <f>IF(ISNUMBER(VLOOKUP($B242,'kpler max capa'!$A$1:$Q$263,8,0)),VLOOKUP($B242,'kpler max capa'!$A$1:$Q$263,10,0),0)</f>
        <v>6.4513400000000001</v>
      </c>
      <c r="AR242" s="26">
        <f>IF(ISNUMBER(VLOOKUP($B242,'kpler max capa'!$A$1:$Q$263,8,0)),VLOOKUP($B242,'kpler max capa'!$A$1:$Q$263,11,0),0)</f>
        <v>6.4513400000000001</v>
      </c>
      <c r="AS242" s="26">
        <f>IF(ISNUMBER(VLOOKUP($B242,'kpler max capa'!$A$1:$Q$263,9,0)),VLOOKUP($B242,'kpler max capa'!$A$1:$Q$263,12,0),0)</f>
        <v>6.4513400000000001</v>
      </c>
      <c r="AT242" s="26">
        <f>IF(ISNUMBER(VLOOKUP($B242,'kpler max capa'!$A$1:$Q$263,9,0)),VLOOKUP($B242,'kpler max capa'!$A$1:$Q$263,13,0),0)</f>
        <v>6.4513400000000001</v>
      </c>
      <c r="AU242" s="26">
        <f>IF(ISNUMBER(VLOOKUP($B242,'kpler max capa'!$A$1:$Q$263,9,0)),VLOOKUP($B242,'kpler max capa'!$A$1:$Q$263,14,0),0)</f>
        <v>6.4513400000000001</v>
      </c>
      <c r="AV242" s="26">
        <f>IF(ISNUMBER(VLOOKUP($B242,'kpler max capa'!$A$1:$Q$263,9,0)),VLOOKUP($B242,'kpler max capa'!$A$1:$Q$263,15,0),0)</f>
        <v>6.4513400000000001</v>
      </c>
      <c r="AW242" s="26">
        <f>IF(ISNUMBER(VLOOKUP($B242,'kpler max capa'!$A$1:$Q$263,9,0)),VLOOKUP($B242,'kpler max capa'!$A$1:$Q$263,16,0),0)</f>
        <v>6.4513400000000001</v>
      </c>
      <c r="AX242" s="26">
        <f>IF(ISNUMBER(VLOOKUP($B242,'kpler max capa'!$A$1:$Q$263,10,0)),VLOOKUP($B242,'kpler max capa'!$A$1:$Q$263,17,0),0)</f>
        <v>6.4513400000000001</v>
      </c>
      <c r="AY242" s="24">
        <f>IF(ISNUMBER(VLOOKUP($C242,'pp port max capa'!$A$1:$Q$500,2,0)),VLOOKUP($C242,'pp port max capa'!$A$1:$Q$500,2,0),0)</f>
        <v>5.4692480497741931</v>
      </c>
      <c r="AZ242" s="24">
        <f>IF(ISNUMBER(VLOOKUP($C242,'pp port max capa'!$A$1:$Q$500,3,0)),VLOOKUP($C242,'pp port max capa'!$A$1:$Q$500,3,0),0)</f>
        <v>5.4692480497741931</v>
      </c>
      <c r="BA242" s="24">
        <f>IF(ISNUMBER(VLOOKUP($C242,'pp port max capa'!$A$1:$Q$500,4,0)),VLOOKUP($C242,'pp port max capa'!$A$1:$Q$500,4,0),0)</f>
        <v>5.4692480497741931</v>
      </c>
      <c r="BB242" s="24">
        <f>IF(ISNUMBER(VLOOKUP($C242,'pp port max capa'!$A$1:$Q$500,5,0)),VLOOKUP($C242,'pp port max capa'!$A$1:$Q$500,5,0),0)</f>
        <v>13.232801712856631</v>
      </c>
      <c r="BC242" s="24">
        <f>IF(ISNUMBER(VLOOKUP($C242,'pp port max capa'!$A$1:$Q$500,6,0)),VLOOKUP($C242,'pp port max capa'!$A$1:$Q$500,6,0),0)</f>
        <v>13.232801712856631</v>
      </c>
      <c r="BD242" s="24">
        <f>IF(ISNUMBER(VLOOKUP($C242,'pp port max capa'!$A$1:$Q$500,7,0)),VLOOKUP($C242,'pp port max capa'!$A$1:$Q$500,7,0),0)</f>
        <v>13.232801712856631</v>
      </c>
      <c r="BE242" s="24">
        <f>IF(ISNUMBER(VLOOKUP($C242,'pp port max capa'!$A$1:$Q$500,8,0)),VLOOKUP($C242,'pp port max capa'!$A$1:$Q$500,8,0),0)</f>
        <v>13.232801712856631</v>
      </c>
      <c r="BF242" s="24">
        <f>IF(ISNUMBER(VLOOKUP($C242,'pp port max capa'!$A$1:$Q$500,9,0)),VLOOKUP($C242,'pp port max capa'!$A$1:$Q$500,9,0),0)</f>
        <v>13.232801712856631</v>
      </c>
      <c r="BG242" s="24">
        <f>IF(ISNUMBER(VLOOKUP($C242,'pp port max capa'!$A$1:$Q$500,10,0)),VLOOKUP($C242,'pp port max capa'!$A$1:$Q$500,10,0),0)</f>
        <v>13.232801712856631</v>
      </c>
      <c r="BH242" s="24">
        <f>IF(ISNUMBER(VLOOKUP($C242,'pp port max capa'!$A$1:$Q$500,11,0)),VLOOKUP($C242,'pp port max capa'!$A$1:$Q$500,11,0),0)</f>
        <v>13.232801712856631</v>
      </c>
      <c r="BI242" s="24">
        <f>IF(ISNUMBER(VLOOKUP($C242,'pp port max capa'!$A$1:$Q$500,12,0)),VLOOKUP($C242,'pp port max capa'!$A$1:$Q$500,12,0),0)</f>
        <v>13.232801712856631</v>
      </c>
      <c r="BJ242" s="24">
        <f>IF(ISNUMBER(VLOOKUP($C242,'pp port max capa'!$A$1:$Q$500,13,0)),VLOOKUP($C242,'pp port max capa'!$A$1:$Q$500,13,0),0)</f>
        <v>13.232801712856631</v>
      </c>
      <c r="BK242" s="24">
        <f>IF(ISNUMBER(VLOOKUP($C242,'pp port max capa'!$A$1:$Q$500,14,0)),VLOOKUP($C242,'pp port max capa'!$A$1:$Q$500,14,0),0)</f>
        <v>13.232801712856631</v>
      </c>
      <c r="BL242" s="24">
        <f>IF(ISNUMBER(VLOOKUP($C242,'pp port max capa'!$A$1:$Q$500,15,0)),VLOOKUP($C242,'pp port max capa'!$A$1:$Q$500,15,0),0)</f>
        <v>13.232801712856631</v>
      </c>
      <c r="BM242" s="24">
        <f>IF(ISNUMBER(VLOOKUP($C242,'pp port max capa'!$A$1:$Q$500,16,0)),VLOOKUP($C242,'pp port max capa'!$A$1:$Q$500,16,0),0)</f>
        <v>13.232801712856631</v>
      </c>
      <c r="BN242" s="24">
        <f>IF(ISNUMBER(VLOOKUP($C242,'pp port max capa'!$A$1:$Q$500,17,0)),VLOOKUP($C242,'pp port max capa'!$A$1:$Q$500,17,0),0)</f>
        <v>13.232801712856631</v>
      </c>
      <c r="BO242" s="22">
        <f>IF(ISNUMBER(VLOOKUP($C242,'stpl port max capa'!$A$1:$Q$500,2,0)),VLOOKUP($C242,'stpl port max capa'!$A$1:$Q$500,2,0),0)</f>
        <v>0</v>
      </c>
      <c r="BP242" s="22">
        <f>IF(ISNUMBER(VLOOKUP($C242,'stpl port max capa'!$A$1:$Q$500,3,0)),VLOOKUP($C242,'stpl port max capa'!$A$1:$Q$500,3,0),0)</f>
        <v>0</v>
      </c>
      <c r="BQ242" s="22">
        <f>IF(ISNUMBER(VLOOKUP($C242,'stpl port max capa'!$A$1:$Q$500,4,0)),VLOOKUP($C242,'stpl port max capa'!$A$1:$Q$500,4,0),0)</f>
        <v>0</v>
      </c>
      <c r="BR242" s="22">
        <f>IF(ISNUMBER(VLOOKUP($C242,'stpl port max capa'!$A$1:$Q$500,5,0)),VLOOKUP($C242,'stpl port max capa'!$A$1:$Q$500,5,0),0)</f>
        <v>0</v>
      </c>
      <c r="BS242" s="22">
        <f>IF(ISNUMBER(VLOOKUP($C242,'stpl port max capa'!$A$1:$Q$500,6,0)),VLOOKUP($C242,'stpl port max capa'!$A$1:$Q$500,6,0),0)</f>
        <v>0</v>
      </c>
      <c r="BT242" s="22">
        <f>IF(ISNUMBER(VLOOKUP($C242,'stpl port max capa'!$A$1:$Q$500,7,0)),VLOOKUP($C242,'stpl port max capa'!$A$1:$Q$500,7,0),0)</f>
        <v>0</v>
      </c>
      <c r="BU242" s="22">
        <f>IF(ISNUMBER(VLOOKUP($C242,'stpl port max capa'!$A$1:$Q$500,8,0)),VLOOKUP($C242,'stpl port max capa'!$A$1:$Q$500,8,0),0)</f>
        <v>0</v>
      </c>
      <c r="BV242" s="22">
        <f>IF(ISNUMBER(VLOOKUP($C242,'stpl port max capa'!$A$1:$Q$500,9,0)),VLOOKUP($C242,'stpl port max capa'!$A$1:$Q$500,9,0),0)</f>
        <v>0</v>
      </c>
      <c r="BW242" s="22">
        <f>IF(ISNUMBER(VLOOKUP($C242,'stpl port max capa'!$A$1:$Q$500,10,0)),VLOOKUP($C242,'stpl port max capa'!$A$1:$Q$500,10,0),0)</f>
        <v>0</v>
      </c>
      <c r="BX242" s="22">
        <f>IF(ISNUMBER(VLOOKUP($C242,'stpl port max capa'!$A$1:$Q$500,11,0)),VLOOKUP($C242,'stpl port max capa'!$A$1:$Q$500,11,0),0)</f>
        <v>0</v>
      </c>
      <c r="BY242" s="22">
        <f>IF(ISNUMBER(VLOOKUP($C242,'stpl port max capa'!$A$1:$Q$500,12,0)),VLOOKUP($C242,'stpl port max capa'!$A$1:$Q$500,12,0),0)</f>
        <v>0</v>
      </c>
      <c r="BZ242" s="22">
        <f>IF(ISNUMBER(VLOOKUP($C242,'stpl port max capa'!$A$1:$Q$500,13,0)),VLOOKUP($C242,'stpl port max capa'!$A$1:$Q$500,13,0),0)</f>
        <v>0</v>
      </c>
      <c r="CA242" s="22">
        <f>IF(ISNUMBER(VLOOKUP($C242,'stpl port max capa'!$A$1:$Q$500,14,0)),VLOOKUP($C242,'stpl port max capa'!$A$1:$Q$500,14,0),0)</f>
        <v>0</v>
      </c>
      <c r="CB242" s="22">
        <f>IF(ISNUMBER(VLOOKUP($C242,'stpl port max capa'!$A$1:$Q$500,15,0)),VLOOKUP($C242,'stpl port max capa'!$A$1:$Q$500,15,0),0)</f>
        <v>0</v>
      </c>
      <c r="CC242" s="22">
        <f>IF(ISNUMBER(VLOOKUP($C242,'stpl port max capa'!$A$1:$Q$500,16,0)),VLOOKUP($C242,'stpl port max capa'!$A$1:$Q$500,16,0),0)</f>
        <v>0</v>
      </c>
      <c r="CD242" s="22">
        <f>IF(ISNUMBER(VLOOKUP($C242,'stpl port max capa'!$A$1:$Q$500,17,0)),VLOOKUP($C242,'stpl port max capa'!$A$1:$Q$500,17,0),0)</f>
        <v>0</v>
      </c>
    </row>
    <row r="243" spans="1:82" customFormat="1">
      <c r="A243">
        <v>246</v>
      </c>
      <c r="B243" t="s">
        <v>725</v>
      </c>
      <c r="C243" t="s">
        <v>726</v>
      </c>
      <c r="D243" s="15"/>
      <c r="E243" s="15">
        <f t="shared" si="56"/>
        <v>0</v>
      </c>
      <c r="F243" s="16" t="s">
        <v>2989</v>
      </c>
      <c r="G243" t="s">
        <v>972</v>
      </c>
      <c r="H243" t="s">
        <v>975</v>
      </c>
      <c r="I243" t="e">
        <v>#N/A</v>
      </c>
      <c r="J243" t="s">
        <v>727</v>
      </c>
      <c r="K243" s="1">
        <v>24.412320120194501</v>
      </c>
      <c r="L243" s="1">
        <v>118.044660060495</v>
      </c>
      <c r="M243" s="1" t="str">
        <f>VLOOKUP($F243,'[1]capi for highway network'!$D$1:$L$36,3,0)</f>
        <v>capi Fujian</v>
      </c>
      <c r="N243" s="1">
        <f>VLOOKUP($F243,'[1]capi for highway network'!$D$1:$L$36,7,0)</f>
        <v>26.074477999999999</v>
      </c>
      <c r="O243" s="1">
        <f>VLOOKUP($F243,'[1]capi for highway network'!$D$1:$L$36,8,0)</f>
        <v>119.296482</v>
      </c>
      <c r="P243" s="13">
        <f t="shared" si="57"/>
        <v>0.40883999999999998</v>
      </c>
      <c r="Q243" s="13">
        <f t="shared" si="58"/>
        <v>0.40883999999999998</v>
      </c>
      <c r="R243" s="13">
        <f t="shared" si="59"/>
        <v>0.40883999999999998</v>
      </c>
      <c r="S243" s="13">
        <f t="shared" si="60"/>
        <v>0.47856399999999999</v>
      </c>
      <c r="T243" s="13">
        <f t="shared" si="61"/>
        <v>0.47856399999999999</v>
      </c>
      <c r="U243" s="13">
        <f t="shared" si="62"/>
        <v>1.520472</v>
      </c>
      <c r="V243" s="13">
        <f t="shared" si="63"/>
        <v>1.520472</v>
      </c>
      <c r="W243" s="13">
        <f t="shared" si="64"/>
        <v>1.520472</v>
      </c>
      <c r="X243" s="13">
        <f t="shared" si="65"/>
        <v>1.520472</v>
      </c>
      <c r="Y243" s="13">
        <f t="shared" si="66"/>
        <v>1.520472</v>
      </c>
      <c r="Z243" s="13">
        <f t="shared" si="67"/>
        <v>1.520472</v>
      </c>
      <c r="AA243" s="13">
        <f t="shared" si="68"/>
        <v>1.520472</v>
      </c>
      <c r="AB243" s="13">
        <f t="shared" si="69"/>
        <v>1.520472</v>
      </c>
      <c r="AC243" s="13">
        <f t="shared" si="70"/>
        <v>1.520472</v>
      </c>
      <c r="AD243" s="13">
        <f t="shared" si="71"/>
        <v>1.520472</v>
      </c>
      <c r="AE243" s="13">
        <f t="shared" si="72"/>
        <v>1.520472</v>
      </c>
      <c r="AF243">
        <f t="shared" si="55"/>
        <v>1</v>
      </c>
      <c r="AI243" s="26">
        <f>IF(ISNUMBER(VLOOKUP($B243,'kpler max capa'!$A$1:$Q$263,2,0)),VLOOKUP($B243,'kpler max capa'!$A$1:$Q$263,2,0),0)</f>
        <v>0.40883999999999998</v>
      </c>
      <c r="AJ243" s="26">
        <f>IF(ISNUMBER(VLOOKUP($B243,'kpler max capa'!$A$1:$Q$263,3,0)),VLOOKUP($B243,'kpler max capa'!$A$1:$Q$263,3,0),0)</f>
        <v>0.40883999999999998</v>
      </c>
      <c r="AK243" s="26">
        <f>IF(ISNUMBER(VLOOKUP($B243,'kpler max capa'!$A$1:$Q$263,4,0)),VLOOKUP($B243,'kpler max capa'!$A$1:$Q$263,4,0),0)</f>
        <v>0.40883999999999998</v>
      </c>
      <c r="AL243" s="26">
        <f>IF(ISNUMBER(VLOOKUP($B243,'kpler max capa'!$A$1:$Q$263,5,0)),VLOOKUP($B243,'kpler max capa'!$A$1:$Q$263,5,0),0)</f>
        <v>0.47856399999999999</v>
      </c>
      <c r="AM243" s="26">
        <f>IF(ISNUMBER(VLOOKUP($B243,'kpler max capa'!$A$1:$Q$263,6,0)),VLOOKUP($B243,'kpler max capa'!$A$1:$Q$263,6,0),0)</f>
        <v>0.47856399999999999</v>
      </c>
      <c r="AN243" s="26">
        <f>IF(ISNUMBER(VLOOKUP($B243,'kpler max capa'!$A$1:$Q$263,7,0)),VLOOKUP($B243,'kpler max capa'!$A$1:$Q$263,7,0),0)</f>
        <v>1.520472</v>
      </c>
      <c r="AO243" s="26">
        <f>IF(ISNUMBER(VLOOKUP($B243,'kpler max capa'!$A$1:$Q$263,8,0)),VLOOKUP($B243,'kpler max capa'!$A$1:$Q$263,8,0),0)</f>
        <v>1.520472</v>
      </c>
      <c r="AP243" s="26">
        <f>IF(ISNUMBER(VLOOKUP($B243,'kpler max capa'!$A$1:$Q$263,8,0)),VLOOKUP($B243,'kpler max capa'!$A$1:$Q$263,9,0),0)</f>
        <v>1.520472</v>
      </c>
      <c r="AQ243" s="26">
        <f>IF(ISNUMBER(VLOOKUP($B243,'kpler max capa'!$A$1:$Q$263,8,0)),VLOOKUP($B243,'kpler max capa'!$A$1:$Q$263,10,0),0)</f>
        <v>1.520472</v>
      </c>
      <c r="AR243" s="26">
        <f>IF(ISNUMBER(VLOOKUP($B243,'kpler max capa'!$A$1:$Q$263,8,0)),VLOOKUP($B243,'kpler max capa'!$A$1:$Q$263,11,0),0)</f>
        <v>1.520472</v>
      </c>
      <c r="AS243" s="26">
        <f>IF(ISNUMBER(VLOOKUP($B243,'kpler max capa'!$A$1:$Q$263,9,0)),VLOOKUP($B243,'kpler max capa'!$A$1:$Q$263,12,0),0)</f>
        <v>1.520472</v>
      </c>
      <c r="AT243" s="26">
        <f>IF(ISNUMBER(VLOOKUP($B243,'kpler max capa'!$A$1:$Q$263,9,0)),VLOOKUP($B243,'kpler max capa'!$A$1:$Q$263,13,0),0)</f>
        <v>1.520472</v>
      </c>
      <c r="AU243" s="26">
        <f>IF(ISNUMBER(VLOOKUP($B243,'kpler max capa'!$A$1:$Q$263,9,0)),VLOOKUP($B243,'kpler max capa'!$A$1:$Q$263,14,0),0)</f>
        <v>1.520472</v>
      </c>
      <c r="AV243" s="26">
        <f>IF(ISNUMBER(VLOOKUP($B243,'kpler max capa'!$A$1:$Q$263,9,0)),VLOOKUP($B243,'kpler max capa'!$A$1:$Q$263,15,0),0)</f>
        <v>1.520472</v>
      </c>
      <c r="AW243" s="26">
        <f>IF(ISNUMBER(VLOOKUP($B243,'kpler max capa'!$A$1:$Q$263,9,0)),VLOOKUP($B243,'kpler max capa'!$A$1:$Q$263,16,0),0)</f>
        <v>1.520472</v>
      </c>
      <c r="AX243" s="26">
        <f>IF(ISNUMBER(VLOOKUP($B243,'kpler max capa'!$A$1:$Q$263,10,0)),VLOOKUP($B243,'kpler max capa'!$A$1:$Q$263,17,0),0)</f>
        <v>1.520472</v>
      </c>
      <c r="AY243" s="24">
        <f>IF(ISNUMBER(VLOOKUP($C243,'pp port max capa'!$A$1:$Q$500,2,0)),VLOOKUP($C243,'pp port max capa'!$A$1:$Q$500,2,0),0)</f>
        <v>0</v>
      </c>
      <c r="AZ243" s="24">
        <f>IF(ISNUMBER(VLOOKUP($C243,'pp port max capa'!$A$1:$Q$500,3,0)),VLOOKUP($C243,'pp port max capa'!$A$1:$Q$500,3,0),0)</f>
        <v>0</v>
      </c>
      <c r="BA243" s="24">
        <f>IF(ISNUMBER(VLOOKUP($C243,'pp port max capa'!$A$1:$Q$500,4,0)),VLOOKUP($C243,'pp port max capa'!$A$1:$Q$500,4,0),0)</f>
        <v>0</v>
      </c>
      <c r="BB243" s="24">
        <f>IF(ISNUMBER(VLOOKUP($C243,'pp port max capa'!$A$1:$Q$500,5,0)),VLOOKUP($C243,'pp port max capa'!$A$1:$Q$500,5,0),0)</f>
        <v>0</v>
      </c>
      <c r="BC243" s="24">
        <f>IF(ISNUMBER(VLOOKUP($C243,'pp port max capa'!$A$1:$Q$500,6,0)),VLOOKUP($C243,'pp port max capa'!$A$1:$Q$500,6,0),0)</f>
        <v>0</v>
      </c>
      <c r="BD243" s="24">
        <f>IF(ISNUMBER(VLOOKUP($C243,'pp port max capa'!$A$1:$Q$500,7,0)),VLOOKUP($C243,'pp port max capa'!$A$1:$Q$500,7,0),0)</f>
        <v>0</v>
      </c>
      <c r="BE243" s="24">
        <f>IF(ISNUMBER(VLOOKUP($C243,'pp port max capa'!$A$1:$Q$500,8,0)),VLOOKUP($C243,'pp port max capa'!$A$1:$Q$500,8,0),0)</f>
        <v>0</v>
      </c>
      <c r="BF243" s="24">
        <f>IF(ISNUMBER(VLOOKUP($C243,'pp port max capa'!$A$1:$Q$500,9,0)),VLOOKUP($C243,'pp port max capa'!$A$1:$Q$500,9,0),0)</f>
        <v>0</v>
      </c>
      <c r="BG243" s="24">
        <f>IF(ISNUMBER(VLOOKUP($C243,'pp port max capa'!$A$1:$Q$500,10,0)),VLOOKUP($C243,'pp port max capa'!$A$1:$Q$500,10,0),0)</f>
        <v>0</v>
      </c>
      <c r="BH243" s="24">
        <f>IF(ISNUMBER(VLOOKUP($C243,'pp port max capa'!$A$1:$Q$500,11,0)),VLOOKUP($C243,'pp port max capa'!$A$1:$Q$500,11,0),0)</f>
        <v>0</v>
      </c>
      <c r="BI243" s="24">
        <f>IF(ISNUMBER(VLOOKUP($C243,'pp port max capa'!$A$1:$Q$500,12,0)),VLOOKUP($C243,'pp port max capa'!$A$1:$Q$500,12,0),0)</f>
        <v>0</v>
      </c>
      <c r="BJ243" s="24">
        <f>IF(ISNUMBER(VLOOKUP($C243,'pp port max capa'!$A$1:$Q$500,13,0)),VLOOKUP($C243,'pp port max capa'!$A$1:$Q$500,13,0),0)</f>
        <v>0</v>
      </c>
      <c r="BK243" s="24">
        <f>IF(ISNUMBER(VLOOKUP($C243,'pp port max capa'!$A$1:$Q$500,14,0)),VLOOKUP($C243,'pp port max capa'!$A$1:$Q$500,14,0),0)</f>
        <v>0</v>
      </c>
      <c r="BL243" s="24">
        <f>IF(ISNUMBER(VLOOKUP($C243,'pp port max capa'!$A$1:$Q$500,15,0)),VLOOKUP($C243,'pp port max capa'!$A$1:$Q$500,15,0),0)</f>
        <v>0</v>
      </c>
      <c r="BM243" s="24">
        <f>IF(ISNUMBER(VLOOKUP($C243,'pp port max capa'!$A$1:$Q$500,16,0)),VLOOKUP($C243,'pp port max capa'!$A$1:$Q$500,16,0),0)</f>
        <v>0</v>
      </c>
      <c r="BN243" s="24">
        <f>IF(ISNUMBER(VLOOKUP($C243,'pp port max capa'!$A$1:$Q$500,17,0)),VLOOKUP($C243,'pp port max capa'!$A$1:$Q$500,17,0),0)</f>
        <v>0</v>
      </c>
      <c r="BO243" s="22">
        <f>IF(ISNUMBER(VLOOKUP($C243,'stpl port max capa'!$A$1:$Q$500,2,0)),VLOOKUP($C243,'stpl port max capa'!$A$1:$Q$500,2,0),0)</f>
        <v>0</v>
      </c>
      <c r="BP243" s="22">
        <f>IF(ISNUMBER(VLOOKUP($C243,'stpl port max capa'!$A$1:$Q$500,3,0)),VLOOKUP($C243,'stpl port max capa'!$A$1:$Q$500,3,0),0)</f>
        <v>0</v>
      </c>
      <c r="BQ243" s="22">
        <f>IF(ISNUMBER(VLOOKUP($C243,'stpl port max capa'!$A$1:$Q$500,4,0)),VLOOKUP($C243,'stpl port max capa'!$A$1:$Q$500,4,0),0)</f>
        <v>0</v>
      </c>
      <c r="BR243" s="22">
        <f>IF(ISNUMBER(VLOOKUP($C243,'stpl port max capa'!$A$1:$Q$500,5,0)),VLOOKUP($C243,'stpl port max capa'!$A$1:$Q$500,5,0),0)</f>
        <v>0</v>
      </c>
      <c r="BS243" s="22">
        <f>IF(ISNUMBER(VLOOKUP($C243,'stpl port max capa'!$A$1:$Q$500,6,0)),VLOOKUP($C243,'stpl port max capa'!$A$1:$Q$500,6,0),0)</f>
        <v>0</v>
      </c>
      <c r="BT243" s="22">
        <f>IF(ISNUMBER(VLOOKUP($C243,'stpl port max capa'!$A$1:$Q$500,7,0)),VLOOKUP($C243,'stpl port max capa'!$A$1:$Q$500,7,0),0)</f>
        <v>0</v>
      </c>
      <c r="BU243" s="22">
        <f>IF(ISNUMBER(VLOOKUP($C243,'stpl port max capa'!$A$1:$Q$500,8,0)),VLOOKUP($C243,'stpl port max capa'!$A$1:$Q$500,8,0),0)</f>
        <v>0</v>
      </c>
      <c r="BV243" s="22">
        <f>IF(ISNUMBER(VLOOKUP($C243,'stpl port max capa'!$A$1:$Q$500,9,0)),VLOOKUP($C243,'stpl port max capa'!$A$1:$Q$500,9,0),0)</f>
        <v>0</v>
      </c>
      <c r="BW243" s="22">
        <f>IF(ISNUMBER(VLOOKUP($C243,'stpl port max capa'!$A$1:$Q$500,10,0)),VLOOKUP($C243,'stpl port max capa'!$A$1:$Q$500,10,0),0)</f>
        <v>0</v>
      </c>
      <c r="BX243" s="22">
        <f>IF(ISNUMBER(VLOOKUP($C243,'stpl port max capa'!$A$1:$Q$500,11,0)),VLOOKUP($C243,'stpl port max capa'!$A$1:$Q$500,11,0),0)</f>
        <v>0</v>
      </c>
      <c r="BY243" s="22">
        <f>IF(ISNUMBER(VLOOKUP($C243,'stpl port max capa'!$A$1:$Q$500,12,0)),VLOOKUP($C243,'stpl port max capa'!$A$1:$Q$500,12,0),0)</f>
        <v>0</v>
      </c>
      <c r="BZ243" s="22">
        <f>IF(ISNUMBER(VLOOKUP($C243,'stpl port max capa'!$A$1:$Q$500,13,0)),VLOOKUP($C243,'stpl port max capa'!$A$1:$Q$500,13,0),0)</f>
        <v>0</v>
      </c>
      <c r="CA243" s="22">
        <f>IF(ISNUMBER(VLOOKUP($C243,'stpl port max capa'!$A$1:$Q$500,14,0)),VLOOKUP($C243,'stpl port max capa'!$A$1:$Q$500,14,0),0)</f>
        <v>0</v>
      </c>
      <c r="CB243" s="22">
        <f>IF(ISNUMBER(VLOOKUP($C243,'stpl port max capa'!$A$1:$Q$500,15,0)),VLOOKUP($C243,'stpl port max capa'!$A$1:$Q$500,15,0),0)</f>
        <v>0</v>
      </c>
      <c r="CC243" s="22">
        <f>IF(ISNUMBER(VLOOKUP($C243,'stpl port max capa'!$A$1:$Q$500,16,0)),VLOOKUP($C243,'stpl port max capa'!$A$1:$Q$500,16,0),0)</f>
        <v>0</v>
      </c>
      <c r="CD243" s="22">
        <f>IF(ISNUMBER(VLOOKUP($C243,'stpl port max capa'!$A$1:$Q$500,17,0)),VLOOKUP($C243,'stpl port max capa'!$A$1:$Q$500,17,0),0)</f>
        <v>0</v>
      </c>
    </row>
    <row r="244" spans="1:82" customFormat="1">
      <c r="A244">
        <v>247</v>
      </c>
      <c r="B244" t="s">
        <v>728</v>
      </c>
      <c r="C244" t="s">
        <v>729</v>
      </c>
      <c r="D244" s="15" t="s">
        <v>1294</v>
      </c>
      <c r="E244" s="15">
        <f t="shared" si="56"/>
        <v>1</v>
      </c>
      <c r="F244" s="16" t="s">
        <v>2972</v>
      </c>
      <c r="G244" t="s">
        <v>972</v>
      </c>
      <c r="H244" t="s">
        <v>1011</v>
      </c>
      <c r="I244" t="s">
        <v>2943</v>
      </c>
      <c r="J244" t="s">
        <v>730</v>
      </c>
      <c r="K244" s="1">
        <v>21.168599151626601</v>
      </c>
      <c r="L244" s="1">
        <v>110.40074832505699</v>
      </c>
      <c r="M244" s="1" t="str">
        <f>VLOOKUP($F244,'[1]capi for highway network'!$D$1:$L$36,3,0)</f>
        <v>capi Guangdong</v>
      </c>
      <c r="N244" s="1">
        <f>VLOOKUP($F244,'[1]capi for highway network'!$D$1:$L$36,7,0)</f>
        <v>23.129110000000001</v>
      </c>
      <c r="O244" s="1">
        <f>VLOOKUP($F244,'[1]capi for highway network'!$D$1:$L$36,8,0)</f>
        <v>113.264385</v>
      </c>
      <c r="P244" s="13">
        <f t="shared" si="57"/>
        <v>11.907665778193548</v>
      </c>
      <c r="Q244" s="13">
        <f t="shared" si="58"/>
        <v>11.907665778193548</v>
      </c>
      <c r="R244" s="13">
        <f t="shared" si="59"/>
        <v>11.907665778193548</v>
      </c>
      <c r="S244" s="13">
        <f t="shared" si="60"/>
        <v>11.907665778193548</v>
      </c>
      <c r="T244" s="13">
        <f t="shared" si="61"/>
        <v>11.907665778193548</v>
      </c>
      <c r="U244" s="13">
        <f t="shared" si="62"/>
        <v>11.907665778193548</v>
      </c>
      <c r="V244" s="13">
        <f t="shared" si="63"/>
        <v>11.907665778193548</v>
      </c>
      <c r="W244" s="13">
        <f t="shared" si="64"/>
        <v>11.907665778193548</v>
      </c>
      <c r="X244" s="13">
        <f t="shared" si="65"/>
        <v>11.907665778193548</v>
      </c>
      <c r="Y244" s="13">
        <f t="shared" si="66"/>
        <v>11.907665778193548</v>
      </c>
      <c r="Z244" s="13">
        <f t="shared" si="67"/>
        <v>8.403969880494623</v>
      </c>
      <c r="AA244" s="13">
        <f t="shared" si="68"/>
        <v>8.403969880494623</v>
      </c>
      <c r="AB244" s="13">
        <f t="shared" si="69"/>
        <v>8.403969880494623</v>
      </c>
      <c r="AC244" s="13">
        <f t="shared" si="70"/>
        <v>8.403969880494623</v>
      </c>
      <c r="AD244" s="13">
        <f t="shared" si="71"/>
        <v>6.6521219316451612</v>
      </c>
      <c r="AE244" s="13">
        <f t="shared" si="72"/>
        <v>6.0596920000000001</v>
      </c>
      <c r="AF244">
        <f t="shared" si="55"/>
        <v>1</v>
      </c>
      <c r="AI244" s="26">
        <f>IF(ISNUMBER(VLOOKUP($B244,'kpler max capa'!$A$1:$Q$263,2,0)),VLOOKUP($B244,'kpler max capa'!$A$1:$Q$263,2,0),0)</f>
        <v>3.9766680000000001</v>
      </c>
      <c r="AJ244" s="26">
        <f>IF(ISNUMBER(VLOOKUP($B244,'kpler max capa'!$A$1:$Q$263,3,0)),VLOOKUP($B244,'kpler max capa'!$A$1:$Q$263,3,0),0)</f>
        <v>3.9766680000000001</v>
      </c>
      <c r="AK244" s="26">
        <f>IF(ISNUMBER(VLOOKUP($B244,'kpler max capa'!$A$1:$Q$263,4,0)),VLOOKUP($B244,'kpler max capa'!$A$1:$Q$263,4,0),0)</f>
        <v>3.9766680000000001</v>
      </c>
      <c r="AL244" s="26">
        <f>IF(ISNUMBER(VLOOKUP($B244,'kpler max capa'!$A$1:$Q$263,5,0)),VLOOKUP($B244,'kpler max capa'!$A$1:$Q$263,5,0),0)</f>
        <v>5.2579640000000003</v>
      </c>
      <c r="AM244" s="26">
        <f>IF(ISNUMBER(VLOOKUP($B244,'kpler max capa'!$A$1:$Q$263,6,0)),VLOOKUP($B244,'kpler max capa'!$A$1:$Q$263,6,0),0)</f>
        <v>6.0596920000000001</v>
      </c>
      <c r="AN244" s="26">
        <f>IF(ISNUMBER(VLOOKUP($B244,'kpler max capa'!$A$1:$Q$263,7,0)),VLOOKUP($B244,'kpler max capa'!$A$1:$Q$263,7,0),0)</f>
        <v>6.0596920000000001</v>
      </c>
      <c r="AO244" s="26">
        <f>IF(ISNUMBER(VLOOKUP($B244,'kpler max capa'!$A$1:$Q$263,8,0)),VLOOKUP($B244,'kpler max capa'!$A$1:$Q$263,8,0),0)</f>
        <v>6.0596920000000001</v>
      </c>
      <c r="AP244" s="26">
        <f>IF(ISNUMBER(VLOOKUP($B244,'kpler max capa'!$A$1:$Q$263,8,0)),VLOOKUP($B244,'kpler max capa'!$A$1:$Q$263,9,0),0)</f>
        <v>6.0596920000000001</v>
      </c>
      <c r="AQ244" s="26">
        <f>IF(ISNUMBER(VLOOKUP($B244,'kpler max capa'!$A$1:$Q$263,8,0)),VLOOKUP($B244,'kpler max capa'!$A$1:$Q$263,10,0),0)</f>
        <v>6.0596920000000001</v>
      </c>
      <c r="AR244" s="26">
        <f>IF(ISNUMBER(VLOOKUP($B244,'kpler max capa'!$A$1:$Q$263,8,0)),VLOOKUP($B244,'kpler max capa'!$A$1:$Q$263,11,0),0)</f>
        <v>6.0596920000000001</v>
      </c>
      <c r="AS244" s="26">
        <f>IF(ISNUMBER(VLOOKUP($B244,'kpler max capa'!$A$1:$Q$263,9,0)),VLOOKUP($B244,'kpler max capa'!$A$1:$Q$263,12,0),0)</f>
        <v>6.0596920000000001</v>
      </c>
      <c r="AT244" s="26">
        <f>IF(ISNUMBER(VLOOKUP($B244,'kpler max capa'!$A$1:$Q$263,9,0)),VLOOKUP($B244,'kpler max capa'!$A$1:$Q$263,13,0),0)</f>
        <v>6.0596920000000001</v>
      </c>
      <c r="AU244" s="26">
        <f>IF(ISNUMBER(VLOOKUP($B244,'kpler max capa'!$A$1:$Q$263,9,0)),VLOOKUP($B244,'kpler max capa'!$A$1:$Q$263,14,0),0)</f>
        <v>6.0596920000000001</v>
      </c>
      <c r="AV244" s="26">
        <f>IF(ISNUMBER(VLOOKUP($B244,'kpler max capa'!$A$1:$Q$263,9,0)),VLOOKUP($B244,'kpler max capa'!$A$1:$Q$263,15,0),0)</f>
        <v>6.0596920000000001</v>
      </c>
      <c r="AW244" s="26">
        <f>IF(ISNUMBER(VLOOKUP($B244,'kpler max capa'!$A$1:$Q$263,9,0)),VLOOKUP($B244,'kpler max capa'!$A$1:$Q$263,16,0),0)</f>
        <v>6.0596920000000001</v>
      </c>
      <c r="AX244" s="26">
        <f>IF(ISNUMBER(VLOOKUP($B244,'kpler max capa'!$A$1:$Q$263,10,0)),VLOOKUP($B244,'kpler max capa'!$A$1:$Q$263,17,0),0)</f>
        <v>6.0596920000000001</v>
      </c>
      <c r="AY244" s="24">
        <f>IF(ISNUMBER(VLOOKUP($C244,'pp port max capa'!$A$1:$Q$500,2,0)),VLOOKUP($C244,'pp port max capa'!$A$1:$Q$500,2,0),0)</f>
        <v>11.907665778193548</v>
      </c>
      <c r="AZ244" s="24">
        <f>IF(ISNUMBER(VLOOKUP($C244,'pp port max capa'!$A$1:$Q$500,3,0)),VLOOKUP($C244,'pp port max capa'!$A$1:$Q$500,3,0),0)</f>
        <v>11.907665778193548</v>
      </c>
      <c r="BA244" s="24">
        <f>IF(ISNUMBER(VLOOKUP($C244,'pp port max capa'!$A$1:$Q$500,4,0)),VLOOKUP($C244,'pp port max capa'!$A$1:$Q$500,4,0),0)</f>
        <v>11.907665778193548</v>
      </c>
      <c r="BB244" s="24">
        <f>IF(ISNUMBER(VLOOKUP($C244,'pp port max capa'!$A$1:$Q$500,5,0)),VLOOKUP($C244,'pp port max capa'!$A$1:$Q$500,5,0),0)</f>
        <v>11.907665778193548</v>
      </c>
      <c r="BC244" s="24">
        <f>IF(ISNUMBER(VLOOKUP($C244,'pp port max capa'!$A$1:$Q$500,6,0)),VLOOKUP($C244,'pp port max capa'!$A$1:$Q$500,6,0),0)</f>
        <v>11.907665778193548</v>
      </c>
      <c r="BD244" s="24">
        <f>IF(ISNUMBER(VLOOKUP($C244,'pp port max capa'!$A$1:$Q$500,7,0)),VLOOKUP($C244,'pp port max capa'!$A$1:$Q$500,7,0),0)</f>
        <v>11.907665778193548</v>
      </c>
      <c r="BE244" s="24">
        <f>IF(ISNUMBER(VLOOKUP($C244,'pp port max capa'!$A$1:$Q$500,8,0)),VLOOKUP($C244,'pp port max capa'!$A$1:$Q$500,8,0),0)</f>
        <v>11.907665778193548</v>
      </c>
      <c r="BF244" s="24">
        <f>IF(ISNUMBER(VLOOKUP($C244,'pp port max capa'!$A$1:$Q$500,9,0)),VLOOKUP($C244,'pp port max capa'!$A$1:$Q$500,9,0),0)</f>
        <v>11.907665778193548</v>
      </c>
      <c r="BG244" s="24">
        <f>IF(ISNUMBER(VLOOKUP($C244,'pp port max capa'!$A$1:$Q$500,10,0)),VLOOKUP($C244,'pp port max capa'!$A$1:$Q$500,10,0),0)</f>
        <v>11.907665778193548</v>
      </c>
      <c r="BH244" s="24">
        <f>IF(ISNUMBER(VLOOKUP($C244,'pp port max capa'!$A$1:$Q$500,11,0)),VLOOKUP($C244,'pp port max capa'!$A$1:$Q$500,11,0),0)</f>
        <v>11.907665778193548</v>
      </c>
      <c r="BI244" s="24">
        <f>IF(ISNUMBER(VLOOKUP($C244,'pp port max capa'!$A$1:$Q$500,12,0)),VLOOKUP($C244,'pp port max capa'!$A$1:$Q$500,12,0),0)</f>
        <v>8.403969880494623</v>
      </c>
      <c r="BJ244" s="24">
        <f>IF(ISNUMBER(VLOOKUP($C244,'pp port max capa'!$A$1:$Q$500,13,0)),VLOOKUP($C244,'pp port max capa'!$A$1:$Q$500,13,0),0)</f>
        <v>8.403969880494623</v>
      </c>
      <c r="BK244" s="24">
        <f>IF(ISNUMBER(VLOOKUP($C244,'pp port max capa'!$A$1:$Q$500,14,0)),VLOOKUP($C244,'pp port max capa'!$A$1:$Q$500,14,0),0)</f>
        <v>8.403969880494623</v>
      </c>
      <c r="BL244" s="24">
        <f>IF(ISNUMBER(VLOOKUP($C244,'pp port max capa'!$A$1:$Q$500,15,0)),VLOOKUP($C244,'pp port max capa'!$A$1:$Q$500,15,0),0)</f>
        <v>8.403969880494623</v>
      </c>
      <c r="BM244" s="24">
        <f>IF(ISNUMBER(VLOOKUP($C244,'pp port max capa'!$A$1:$Q$500,16,0)),VLOOKUP($C244,'pp port max capa'!$A$1:$Q$500,16,0),0)</f>
        <v>6.6521219316451612</v>
      </c>
      <c r="BN244" s="24">
        <f>IF(ISNUMBER(VLOOKUP($C244,'pp port max capa'!$A$1:$Q$500,17,0)),VLOOKUP($C244,'pp port max capa'!$A$1:$Q$500,17,0),0)</f>
        <v>4.9002739827956985</v>
      </c>
      <c r="BO244" s="22">
        <f>IF(ISNUMBER(VLOOKUP($C244,'stpl port max capa'!$A$1:$Q$500,2,0)),VLOOKUP($C244,'stpl port max capa'!$A$1:$Q$500,2,0),0)</f>
        <v>0</v>
      </c>
      <c r="BP244" s="22">
        <f>IF(ISNUMBER(VLOOKUP($C244,'stpl port max capa'!$A$1:$Q$500,3,0)),VLOOKUP($C244,'stpl port max capa'!$A$1:$Q$500,3,0),0)</f>
        <v>0</v>
      </c>
      <c r="BQ244" s="22">
        <f>IF(ISNUMBER(VLOOKUP($C244,'stpl port max capa'!$A$1:$Q$500,4,0)),VLOOKUP($C244,'stpl port max capa'!$A$1:$Q$500,4,0),0)</f>
        <v>0</v>
      </c>
      <c r="BR244" s="22">
        <f>IF(ISNUMBER(VLOOKUP($C244,'stpl port max capa'!$A$1:$Q$500,5,0)),VLOOKUP($C244,'stpl port max capa'!$A$1:$Q$500,5,0),0)</f>
        <v>0</v>
      </c>
      <c r="BS244" s="22">
        <f>IF(ISNUMBER(VLOOKUP($C244,'stpl port max capa'!$A$1:$Q$500,6,0)),VLOOKUP($C244,'stpl port max capa'!$A$1:$Q$500,6,0),0)</f>
        <v>0</v>
      </c>
      <c r="BT244" s="22">
        <f>IF(ISNUMBER(VLOOKUP($C244,'stpl port max capa'!$A$1:$Q$500,7,0)),VLOOKUP($C244,'stpl port max capa'!$A$1:$Q$500,7,0),0)</f>
        <v>0</v>
      </c>
      <c r="BU244" s="22">
        <f>IF(ISNUMBER(VLOOKUP($C244,'stpl port max capa'!$A$1:$Q$500,8,0)),VLOOKUP($C244,'stpl port max capa'!$A$1:$Q$500,8,0),0)</f>
        <v>0</v>
      </c>
      <c r="BV244" s="22">
        <f>IF(ISNUMBER(VLOOKUP($C244,'stpl port max capa'!$A$1:$Q$500,9,0)),VLOOKUP($C244,'stpl port max capa'!$A$1:$Q$500,9,0),0)</f>
        <v>0</v>
      </c>
      <c r="BW244" s="22">
        <f>IF(ISNUMBER(VLOOKUP($C244,'stpl port max capa'!$A$1:$Q$500,10,0)),VLOOKUP($C244,'stpl port max capa'!$A$1:$Q$500,10,0),0)</f>
        <v>0</v>
      </c>
      <c r="BX244" s="22">
        <f>IF(ISNUMBER(VLOOKUP($C244,'stpl port max capa'!$A$1:$Q$500,11,0)),VLOOKUP($C244,'stpl port max capa'!$A$1:$Q$500,11,0),0)</f>
        <v>0</v>
      </c>
      <c r="BY244" s="22">
        <f>IF(ISNUMBER(VLOOKUP($C244,'stpl port max capa'!$A$1:$Q$500,12,0)),VLOOKUP($C244,'stpl port max capa'!$A$1:$Q$500,12,0),0)</f>
        <v>0</v>
      </c>
      <c r="BZ244" s="22">
        <f>IF(ISNUMBER(VLOOKUP($C244,'stpl port max capa'!$A$1:$Q$500,13,0)),VLOOKUP($C244,'stpl port max capa'!$A$1:$Q$500,13,0),0)</f>
        <v>0</v>
      </c>
      <c r="CA244" s="22">
        <f>IF(ISNUMBER(VLOOKUP($C244,'stpl port max capa'!$A$1:$Q$500,14,0)),VLOOKUP($C244,'stpl port max capa'!$A$1:$Q$500,14,0),0)</f>
        <v>0</v>
      </c>
      <c r="CB244" s="22">
        <f>IF(ISNUMBER(VLOOKUP($C244,'stpl port max capa'!$A$1:$Q$500,15,0)),VLOOKUP($C244,'stpl port max capa'!$A$1:$Q$500,15,0),0)</f>
        <v>0</v>
      </c>
      <c r="CC244" s="22">
        <f>IF(ISNUMBER(VLOOKUP($C244,'stpl port max capa'!$A$1:$Q$500,16,0)),VLOOKUP($C244,'stpl port max capa'!$A$1:$Q$500,16,0),0)</f>
        <v>0</v>
      </c>
      <c r="CD244" s="22">
        <f>IF(ISNUMBER(VLOOKUP($C244,'stpl port max capa'!$A$1:$Q$500,17,0)),VLOOKUP($C244,'stpl port max capa'!$A$1:$Q$500,17,0),0)</f>
        <v>0</v>
      </c>
    </row>
    <row r="245" spans="1:82" customFormat="1">
      <c r="A245">
        <v>248</v>
      </c>
      <c r="B245" t="s">
        <v>731</v>
      </c>
      <c r="C245" t="s">
        <v>732</v>
      </c>
      <c r="D245" s="15"/>
      <c r="E245" s="15">
        <f t="shared" si="56"/>
        <v>0</v>
      </c>
      <c r="F245" s="16" t="s">
        <v>2991</v>
      </c>
      <c r="G245" t="s">
        <v>972</v>
      </c>
      <c r="H245" t="s">
        <v>975</v>
      </c>
      <c r="I245" t="e">
        <v>#N/A</v>
      </c>
      <c r="J245" t="s">
        <v>733</v>
      </c>
      <c r="K245" s="1">
        <v>37.461199790494298</v>
      </c>
      <c r="L245" s="1">
        <v>122.24485107472999</v>
      </c>
      <c r="M245" s="1" t="str">
        <f>VLOOKUP($F245,'[1]capi for highway network'!$D$1:$L$36,3,0)</f>
        <v>capi Shandong</v>
      </c>
      <c r="N245" s="1">
        <f>VLOOKUP($F245,'[1]capi for highway network'!$D$1:$L$36,7,0)</f>
        <v>36.651200000000003</v>
      </c>
      <c r="O245" s="1">
        <f>VLOOKUP($F245,'[1]capi for highway network'!$D$1:$L$36,8,0)</f>
        <v>117.12009500000001</v>
      </c>
      <c r="P245" s="13">
        <f t="shared" si="57"/>
        <v>0</v>
      </c>
      <c r="Q245" s="13">
        <f t="shared" si="58"/>
        <v>0</v>
      </c>
      <c r="R245" s="13">
        <f t="shared" si="59"/>
        <v>0</v>
      </c>
      <c r="S245" s="13">
        <f t="shared" si="60"/>
        <v>0</v>
      </c>
      <c r="T245" s="13">
        <f t="shared" si="61"/>
        <v>0</v>
      </c>
      <c r="U245" s="13">
        <f t="shared" si="62"/>
        <v>0.50106799999999996</v>
      </c>
      <c r="V245" s="13">
        <f t="shared" si="63"/>
        <v>0.50106799999999996</v>
      </c>
      <c r="W245" s="13">
        <f t="shared" si="64"/>
        <v>0.50106799999999996</v>
      </c>
      <c r="X245" s="13">
        <f t="shared" si="65"/>
        <v>0.50106799999999996</v>
      </c>
      <c r="Y245" s="13">
        <f t="shared" si="66"/>
        <v>0.50106799999999996</v>
      </c>
      <c r="Z245" s="13">
        <f t="shared" si="67"/>
        <v>0.50106799999999996</v>
      </c>
      <c r="AA245" s="13">
        <f t="shared" si="68"/>
        <v>0.50106799999999996</v>
      </c>
      <c r="AB245" s="13">
        <f t="shared" si="69"/>
        <v>0.50106799999999996</v>
      </c>
      <c r="AC245" s="13">
        <f t="shared" si="70"/>
        <v>0.50106799999999996</v>
      </c>
      <c r="AD245" s="13">
        <f t="shared" si="71"/>
        <v>0.50106799999999996</v>
      </c>
      <c r="AE245" s="13">
        <f t="shared" si="72"/>
        <v>0.50106799999999996</v>
      </c>
      <c r="AF245">
        <f t="shared" si="55"/>
        <v>1</v>
      </c>
      <c r="AI245" s="26">
        <f>IF(ISNUMBER(VLOOKUP($B245,'kpler max capa'!$A$1:$Q$263,2,0)),VLOOKUP($B245,'kpler max capa'!$A$1:$Q$263,2,0),0)</f>
        <v>0</v>
      </c>
      <c r="AJ245" s="26">
        <f>IF(ISNUMBER(VLOOKUP($B245,'kpler max capa'!$A$1:$Q$263,3,0)),VLOOKUP($B245,'kpler max capa'!$A$1:$Q$263,3,0),0)</f>
        <v>0</v>
      </c>
      <c r="AK245" s="26">
        <f>IF(ISNUMBER(VLOOKUP($B245,'kpler max capa'!$A$1:$Q$263,4,0)),VLOOKUP($B245,'kpler max capa'!$A$1:$Q$263,4,0),0)</f>
        <v>0</v>
      </c>
      <c r="AL245" s="26">
        <f>IF(ISNUMBER(VLOOKUP($B245,'kpler max capa'!$A$1:$Q$263,5,0)),VLOOKUP($B245,'kpler max capa'!$A$1:$Q$263,5,0),0)</f>
        <v>0</v>
      </c>
      <c r="AM245" s="26">
        <f>IF(ISNUMBER(VLOOKUP($B245,'kpler max capa'!$A$1:$Q$263,6,0)),VLOOKUP($B245,'kpler max capa'!$A$1:$Q$263,6,0),0)</f>
        <v>0</v>
      </c>
      <c r="AN245" s="26">
        <f>IF(ISNUMBER(VLOOKUP($B245,'kpler max capa'!$A$1:$Q$263,7,0)),VLOOKUP($B245,'kpler max capa'!$A$1:$Q$263,7,0),0)</f>
        <v>0.50106799999999996</v>
      </c>
      <c r="AO245" s="26">
        <f>IF(ISNUMBER(VLOOKUP($B245,'kpler max capa'!$A$1:$Q$263,8,0)),VLOOKUP($B245,'kpler max capa'!$A$1:$Q$263,8,0),0)</f>
        <v>0.50106799999999996</v>
      </c>
      <c r="AP245" s="26">
        <f>IF(ISNUMBER(VLOOKUP($B245,'kpler max capa'!$A$1:$Q$263,8,0)),VLOOKUP($B245,'kpler max capa'!$A$1:$Q$263,9,0),0)</f>
        <v>0.50106799999999996</v>
      </c>
      <c r="AQ245" s="26">
        <f>IF(ISNUMBER(VLOOKUP($B245,'kpler max capa'!$A$1:$Q$263,8,0)),VLOOKUP($B245,'kpler max capa'!$A$1:$Q$263,10,0),0)</f>
        <v>0.50106799999999996</v>
      </c>
      <c r="AR245" s="26">
        <f>IF(ISNUMBER(VLOOKUP($B245,'kpler max capa'!$A$1:$Q$263,8,0)),VLOOKUP($B245,'kpler max capa'!$A$1:$Q$263,11,0),0)</f>
        <v>0.50106799999999996</v>
      </c>
      <c r="AS245" s="26">
        <f>IF(ISNUMBER(VLOOKUP($B245,'kpler max capa'!$A$1:$Q$263,9,0)),VLOOKUP($B245,'kpler max capa'!$A$1:$Q$263,12,0),0)</f>
        <v>0.50106799999999996</v>
      </c>
      <c r="AT245" s="26">
        <f>IF(ISNUMBER(VLOOKUP($B245,'kpler max capa'!$A$1:$Q$263,9,0)),VLOOKUP($B245,'kpler max capa'!$A$1:$Q$263,13,0),0)</f>
        <v>0.50106799999999996</v>
      </c>
      <c r="AU245" s="26">
        <f>IF(ISNUMBER(VLOOKUP($B245,'kpler max capa'!$A$1:$Q$263,9,0)),VLOOKUP($B245,'kpler max capa'!$A$1:$Q$263,14,0),0)</f>
        <v>0.50106799999999996</v>
      </c>
      <c r="AV245" s="26">
        <f>IF(ISNUMBER(VLOOKUP($B245,'kpler max capa'!$A$1:$Q$263,9,0)),VLOOKUP($B245,'kpler max capa'!$A$1:$Q$263,15,0),0)</f>
        <v>0.50106799999999996</v>
      </c>
      <c r="AW245" s="26">
        <f>IF(ISNUMBER(VLOOKUP($B245,'kpler max capa'!$A$1:$Q$263,9,0)),VLOOKUP($B245,'kpler max capa'!$A$1:$Q$263,16,0),0)</f>
        <v>0.50106799999999996</v>
      </c>
      <c r="AX245" s="26">
        <f>IF(ISNUMBER(VLOOKUP($B245,'kpler max capa'!$A$1:$Q$263,10,0)),VLOOKUP($B245,'kpler max capa'!$A$1:$Q$263,17,0),0)</f>
        <v>0.50106799999999996</v>
      </c>
      <c r="AY245" s="24">
        <f>IF(ISNUMBER(VLOOKUP($C245,'pp port max capa'!$A$1:$Q$500,2,0)),VLOOKUP($C245,'pp port max capa'!$A$1:$Q$500,2,0),0)</f>
        <v>0</v>
      </c>
      <c r="AZ245" s="24">
        <f>IF(ISNUMBER(VLOOKUP($C245,'pp port max capa'!$A$1:$Q$500,3,0)),VLOOKUP($C245,'pp port max capa'!$A$1:$Q$500,3,0),0)</f>
        <v>0</v>
      </c>
      <c r="BA245" s="24">
        <f>IF(ISNUMBER(VLOOKUP($C245,'pp port max capa'!$A$1:$Q$500,4,0)),VLOOKUP($C245,'pp port max capa'!$A$1:$Q$500,4,0),0)</f>
        <v>0</v>
      </c>
      <c r="BB245" s="24">
        <f>IF(ISNUMBER(VLOOKUP($C245,'pp port max capa'!$A$1:$Q$500,5,0)),VLOOKUP($C245,'pp port max capa'!$A$1:$Q$500,5,0),0)</f>
        <v>0</v>
      </c>
      <c r="BC245" s="24">
        <f>IF(ISNUMBER(VLOOKUP($C245,'pp port max capa'!$A$1:$Q$500,6,0)),VLOOKUP($C245,'pp port max capa'!$A$1:$Q$500,6,0),0)</f>
        <v>0</v>
      </c>
      <c r="BD245" s="24">
        <f>IF(ISNUMBER(VLOOKUP($C245,'pp port max capa'!$A$1:$Q$500,7,0)),VLOOKUP($C245,'pp port max capa'!$A$1:$Q$500,7,0),0)</f>
        <v>0</v>
      </c>
      <c r="BE245" s="24">
        <f>IF(ISNUMBER(VLOOKUP($C245,'pp port max capa'!$A$1:$Q$500,8,0)),VLOOKUP($C245,'pp port max capa'!$A$1:$Q$500,8,0),0)</f>
        <v>0</v>
      </c>
      <c r="BF245" s="24">
        <f>IF(ISNUMBER(VLOOKUP($C245,'pp port max capa'!$A$1:$Q$500,9,0)),VLOOKUP($C245,'pp port max capa'!$A$1:$Q$500,9,0),0)</f>
        <v>0</v>
      </c>
      <c r="BG245" s="24">
        <f>IF(ISNUMBER(VLOOKUP($C245,'pp port max capa'!$A$1:$Q$500,10,0)),VLOOKUP($C245,'pp port max capa'!$A$1:$Q$500,10,0),0)</f>
        <v>0</v>
      </c>
      <c r="BH245" s="24">
        <f>IF(ISNUMBER(VLOOKUP($C245,'pp port max capa'!$A$1:$Q$500,11,0)),VLOOKUP($C245,'pp port max capa'!$A$1:$Q$500,11,0),0)</f>
        <v>0</v>
      </c>
      <c r="BI245" s="24">
        <f>IF(ISNUMBER(VLOOKUP($C245,'pp port max capa'!$A$1:$Q$500,12,0)),VLOOKUP($C245,'pp port max capa'!$A$1:$Q$500,12,0),0)</f>
        <v>0</v>
      </c>
      <c r="BJ245" s="24">
        <f>IF(ISNUMBER(VLOOKUP($C245,'pp port max capa'!$A$1:$Q$500,13,0)),VLOOKUP($C245,'pp port max capa'!$A$1:$Q$500,13,0),0)</f>
        <v>0</v>
      </c>
      <c r="BK245" s="24">
        <f>IF(ISNUMBER(VLOOKUP($C245,'pp port max capa'!$A$1:$Q$500,14,0)),VLOOKUP($C245,'pp port max capa'!$A$1:$Q$500,14,0),0)</f>
        <v>0</v>
      </c>
      <c r="BL245" s="24">
        <f>IF(ISNUMBER(VLOOKUP($C245,'pp port max capa'!$A$1:$Q$500,15,0)),VLOOKUP($C245,'pp port max capa'!$A$1:$Q$500,15,0),0)</f>
        <v>0</v>
      </c>
      <c r="BM245" s="24">
        <f>IF(ISNUMBER(VLOOKUP($C245,'pp port max capa'!$A$1:$Q$500,16,0)),VLOOKUP($C245,'pp port max capa'!$A$1:$Q$500,16,0),0)</f>
        <v>0</v>
      </c>
      <c r="BN245" s="24">
        <f>IF(ISNUMBER(VLOOKUP($C245,'pp port max capa'!$A$1:$Q$500,17,0)),VLOOKUP($C245,'pp port max capa'!$A$1:$Q$500,17,0),0)</f>
        <v>0</v>
      </c>
      <c r="BO245" s="22">
        <f>IF(ISNUMBER(VLOOKUP($C245,'stpl port max capa'!$A$1:$Q$500,2,0)),VLOOKUP($C245,'stpl port max capa'!$A$1:$Q$500,2,0),0)</f>
        <v>0</v>
      </c>
      <c r="BP245" s="22">
        <f>IF(ISNUMBER(VLOOKUP($C245,'stpl port max capa'!$A$1:$Q$500,3,0)),VLOOKUP($C245,'stpl port max capa'!$A$1:$Q$500,3,0),0)</f>
        <v>0</v>
      </c>
      <c r="BQ245" s="22">
        <f>IF(ISNUMBER(VLOOKUP($C245,'stpl port max capa'!$A$1:$Q$500,4,0)),VLOOKUP($C245,'stpl port max capa'!$A$1:$Q$500,4,0),0)</f>
        <v>0</v>
      </c>
      <c r="BR245" s="22">
        <f>IF(ISNUMBER(VLOOKUP($C245,'stpl port max capa'!$A$1:$Q$500,5,0)),VLOOKUP($C245,'stpl port max capa'!$A$1:$Q$500,5,0),0)</f>
        <v>0</v>
      </c>
      <c r="BS245" s="22">
        <f>IF(ISNUMBER(VLOOKUP($C245,'stpl port max capa'!$A$1:$Q$500,6,0)),VLOOKUP($C245,'stpl port max capa'!$A$1:$Q$500,6,0),0)</f>
        <v>0</v>
      </c>
      <c r="BT245" s="22">
        <f>IF(ISNUMBER(VLOOKUP($C245,'stpl port max capa'!$A$1:$Q$500,7,0)),VLOOKUP($C245,'stpl port max capa'!$A$1:$Q$500,7,0),0)</f>
        <v>0</v>
      </c>
      <c r="BU245" s="22">
        <f>IF(ISNUMBER(VLOOKUP($C245,'stpl port max capa'!$A$1:$Q$500,8,0)),VLOOKUP($C245,'stpl port max capa'!$A$1:$Q$500,8,0),0)</f>
        <v>0</v>
      </c>
      <c r="BV245" s="22">
        <f>IF(ISNUMBER(VLOOKUP($C245,'stpl port max capa'!$A$1:$Q$500,9,0)),VLOOKUP($C245,'stpl port max capa'!$A$1:$Q$500,9,0),0)</f>
        <v>0</v>
      </c>
      <c r="BW245" s="22">
        <f>IF(ISNUMBER(VLOOKUP($C245,'stpl port max capa'!$A$1:$Q$500,10,0)),VLOOKUP($C245,'stpl port max capa'!$A$1:$Q$500,10,0),0)</f>
        <v>0</v>
      </c>
      <c r="BX245" s="22">
        <f>IF(ISNUMBER(VLOOKUP($C245,'stpl port max capa'!$A$1:$Q$500,11,0)),VLOOKUP($C245,'stpl port max capa'!$A$1:$Q$500,11,0),0)</f>
        <v>0</v>
      </c>
      <c r="BY245" s="22">
        <f>IF(ISNUMBER(VLOOKUP($C245,'stpl port max capa'!$A$1:$Q$500,12,0)),VLOOKUP($C245,'stpl port max capa'!$A$1:$Q$500,12,0),0)</f>
        <v>0</v>
      </c>
      <c r="BZ245" s="22">
        <f>IF(ISNUMBER(VLOOKUP($C245,'stpl port max capa'!$A$1:$Q$500,13,0)),VLOOKUP($C245,'stpl port max capa'!$A$1:$Q$500,13,0),0)</f>
        <v>0</v>
      </c>
      <c r="CA245" s="22">
        <f>IF(ISNUMBER(VLOOKUP($C245,'stpl port max capa'!$A$1:$Q$500,14,0)),VLOOKUP($C245,'stpl port max capa'!$A$1:$Q$500,14,0),0)</f>
        <v>0</v>
      </c>
      <c r="CB245" s="22">
        <f>IF(ISNUMBER(VLOOKUP($C245,'stpl port max capa'!$A$1:$Q$500,15,0)),VLOOKUP($C245,'stpl port max capa'!$A$1:$Q$500,15,0),0)</f>
        <v>0</v>
      </c>
      <c r="CC245" s="22">
        <f>IF(ISNUMBER(VLOOKUP($C245,'stpl port max capa'!$A$1:$Q$500,16,0)),VLOOKUP($C245,'stpl port max capa'!$A$1:$Q$500,16,0),0)</f>
        <v>0</v>
      </c>
      <c r="CD245" s="22">
        <f>IF(ISNUMBER(VLOOKUP($C245,'stpl port max capa'!$A$1:$Q$500,17,0)),VLOOKUP($C245,'stpl port max capa'!$A$1:$Q$500,17,0),0)</f>
        <v>0</v>
      </c>
    </row>
    <row r="246" spans="1:82" customFormat="1">
      <c r="A246">
        <v>249</v>
      </c>
      <c r="B246" t="s">
        <v>734</v>
      </c>
      <c r="C246" t="s">
        <v>735</v>
      </c>
      <c r="D246" s="15" t="s">
        <v>1295</v>
      </c>
      <c r="E246" s="15">
        <f t="shared" si="56"/>
        <v>1</v>
      </c>
      <c r="F246" s="16" t="s">
        <v>2979</v>
      </c>
      <c r="G246" t="s">
        <v>972</v>
      </c>
      <c r="H246" t="s">
        <v>975</v>
      </c>
      <c r="I246" t="s">
        <v>2943</v>
      </c>
      <c r="J246" t="s">
        <v>736</v>
      </c>
      <c r="K246" s="1">
        <v>30.5899218807015</v>
      </c>
      <c r="L246" s="1">
        <v>121.067360476804</v>
      </c>
      <c r="M246" s="1" t="str">
        <f>VLOOKUP($F246,'[1]capi for highway network'!$D$1:$L$36,3,0)</f>
        <v>capi Zhejiang</v>
      </c>
      <c r="N246" s="1">
        <f>VLOOKUP($F246,'[1]capi for highway network'!$D$1:$L$36,7,0)</f>
        <v>30.274083999999998</v>
      </c>
      <c r="O246" s="1">
        <f>VLOOKUP($F246,'[1]capi for highway network'!$D$1:$L$36,8,0)</f>
        <v>120.15506999999999</v>
      </c>
      <c r="P246" s="13">
        <f t="shared" si="57"/>
        <v>3.8671280000000001</v>
      </c>
      <c r="Q246" s="13">
        <f t="shared" si="58"/>
        <v>3.8671280000000001</v>
      </c>
      <c r="R246" s="13">
        <f t="shared" si="59"/>
        <v>3.8671280000000001</v>
      </c>
      <c r="S246" s="13">
        <f t="shared" si="60"/>
        <v>4.9167480000000001</v>
      </c>
      <c r="T246" s="13">
        <f t="shared" si="61"/>
        <v>4.9167480000000001</v>
      </c>
      <c r="U246" s="13">
        <f t="shared" si="62"/>
        <v>8.5605600000000006</v>
      </c>
      <c r="V246" s="13">
        <f t="shared" si="63"/>
        <v>8.5605600000000006</v>
      </c>
      <c r="W246" s="13">
        <f t="shared" si="64"/>
        <v>8.5605600000000006</v>
      </c>
      <c r="X246" s="13">
        <f t="shared" si="65"/>
        <v>8.5605600000000006</v>
      </c>
      <c r="Y246" s="13">
        <f t="shared" si="66"/>
        <v>8.5605600000000006</v>
      </c>
      <c r="Z246" s="13">
        <f t="shared" si="67"/>
        <v>8.5605600000000006</v>
      </c>
      <c r="AA246" s="13">
        <f t="shared" si="68"/>
        <v>8.5605600000000006</v>
      </c>
      <c r="AB246" s="13">
        <f t="shared" si="69"/>
        <v>8.5605600000000006</v>
      </c>
      <c r="AC246" s="13">
        <f t="shared" si="70"/>
        <v>8.5605600000000006</v>
      </c>
      <c r="AD246" s="13">
        <f t="shared" si="71"/>
        <v>8.5605600000000006</v>
      </c>
      <c r="AE246" s="13">
        <f t="shared" si="72"/>
        <v>8.5605600000000006</v>
      </c>
      <c r="AF246">
        <f t="shared" si="55"/>
        <v>1</v>
      </c>
      <c r="AI246" s="26">
        <f>IF(ISNUMBER(VLOOKUP($B246,'kpler max capa'!$A$1:$Q$263,2,0)),VLOOKUP($B246,'kpler max capa'!$A$1:$Q$263,2,0),0)</f>
        <v>3.8671280000000001</v>
      </c>
      <c r="AJ246" s="26">
        <f>IF(ISNUMBER(VLOOKUP($B246,'kpler max capa'!$A$1:$Q$263,3,0)),VLOOKUP($B246,'kpler max capa'!$A$1:$Q$263,3,0),0)</f>
        <v>3.8671280000000001</v>
      </c>
      <c r="AK246" s="26">
        <f>IF(ISNUMBER(VLOOKUP($B246,'kpler max capa'!$A$1:$Q$263,4,0)),VLOOKUP($B246,'kpler max capa'!$A$1:$Q$263,4,0),0)</f>
        <v>3.8671280000000001</v>
      </c>
      <c r="AL246" s="26">
        <f>IF(ISNUMBER(VLOOKUP($B246,'kpler max capa'!$A$1:$Q$263,5,0)),VLOOKUP($B246,'kpler max capa'!$A$1:$Q$263,5,0),0)</f>
        <v>4.9167480000000001</v>
      </c>
      <c r="AM246" s="26">
        <f>IF(ISNUMBER(VLOOKUP($B246,'kpler max capa'!$A$1:$Q$263,6,0)),VLOOKUP($B246,'kpler max capa'!$A$1:$Q$263,6,0),0)</f>
        <v>4.9167480000000001</v>
      </c>
      <c r="AN246" s="26">
        <f>IF(ISNUMBER(VLOOKUP($B246,'kpler max capa'!$A$1:$Q$263,7,0)),VLOOKUP($B246,'kpler max capa'!$A$1:$Q$263,7,0),0)</f>
        <v>8.5605600000000006</v>
      </c>
      <c r="AO246" s="26">
        <f>IF(ISNUMBER(VLOOKUP($B246,'kpler max capa'!$A$1:$Q$263,8,0)),VLOOKUP($B246,'kpler max capa'!$A$1:$Q$263,8,0),0)</f>
        <v>8.5605600000000006</v>
      </c>
      <c r="AP246" s="26">
        <f>IF(ISNUMBER(VLOOKUP($B246,'kpler max capa'!$A$1:$Q$263,8,0)),VLOOKUP($B246,'kpler max capa'!$A$1:$Q$263,9,0),0)</f>
        <v>8.5605600000000006</v>
      </c>
      <c r="AQ246" s="26">
        <f>IF(ISNUMBER(VLOOKUP($B246,'kpler max capa'!$A$1:$Q$263,8,0)),VLOOKUP($B246,'kpler max capa'!$A$1:$Q$263,10,0),0)</f>
        <v>8.5605600000000006</v>
      </c>
      <c r="AR246" s="26">
        <f>IF(ISNUMBER(VLOOKUP($B246,'kpler max capa'!$A$1:$Q$263,8,0)),VLOOKUP($B246,'kpler max capa'!$A$1:$Q$263,11,0),0)</f>
        <v>8.5605600000000006</v>
      </c>
      <c r="AS246" s="26">
        <f>IF(ISNUMBER(VLOOKUP($B246,'kpler max capa'!$A$1:$Q$263,9,0)),VLOOKUP($B246,'kpler max capa'!$A$1:$Q$263,12,0),0)</f>
        <v>8.5605600000000006</v>
      </c>
      <c r="AT246" s="26">
        <f>IF(ISNUMBER(VLOOKUP($B246,'kpler max capa'!$A$1:$Q$263,9,0)),VLOOKUP($B246,'kpler max capa'!$A$1:$Q$263,13,0),0)</f>
        <v>8.5605600000000006</v>
      </c>
      <c r="AU246" s="26">
        <f>IF(ISNUMBER(VLOOKUP($B246,'kpler max capa'!$A$1:$Q$263,9,0)),VLOOKUP($B246,'kpler max capa'!$A$1:$Q$263,14,0),0)</f>
        <v>8.5605600000000006</v>
      </c>
      <c r="AV246" s="26">
        <f>IF(ISNUMBER(VLOOKUP($B246,'kpler max capa'!$A$1:$Q$263,9,0)),VLOOKUP($B246,'kpler max capa'!$A$1:$Q$263,15,0),0)</f>
        <v>8.5605600000000006</v>
      </c>
      <c r="AW246" s="26">
        <f>IF(ISNUMBER(VLOOKUP($B246,'kpler max capa'!$A$1:$Q$263,9,0)),VLOOKUP($B246,'kpler max capa'!$A$1:$Q$263,16,0),0)</f>
        <v>8.5605600000000006</v>
      </c>
      <c r="AX246" s="26">
        <f>IF(ISNUMBER(VLOOKUP($B246,'kpler max capa'!$A$1:$Q$263,10,0)),VLOOKUP($B246,'kpler max capa'!$A$1:$Q$263,17,0),0)</f>
        <v>8.5605600000000006</v>
      </c>
      <c r="AY246" s="24">
        <f>IF(ISNUMBER(VLOOKUP($C246,'pp port max capa'!$A$1:$Q$500,2,0)),VLOOKUP($C246,'pp port max capa'!$A$1:$Q$500,2,0),0)</f>
        <v>0</v>
      </c>
      <c r="AZ246" s="24">
        <f>IF(ISNUMBER(VLOOKUP($C246,'pp port max capa'!$A$1:$Q$500,3,0)),VLOOKUP($C246,'pp port max capa'!$A$1:$Q$500,3,0),0)</f>
        <v>0</v>
      </c>
      <c r="BA246" s="24">
        <f>IF(ISNUMBER(VLOOKUP($C246,'pp port max capa'!$A$1:$Q$500,4,0)),VLOOKUP($C246,'pp port max capa'!$A$1:$Q$500,4,0),0)</f>
        <v>0</v>
      </c>
      <c r="BB246" s="24">
        <f>IF(ISNUMBER(VLOOKUP($C246,'pp port max capa'!$A$1:$Q$500,5,0)),VLOOKUP($C246,'pp port max capa'!$A$1:$Q$500,5,0),0)</f>
        <v>0</v>
      </c>
      <c r="BC246" s="24">
        <f>IF(ISNUMBER(VLOOKUP($C246,'pp port max capa'!$A$1:$Q$500,6,0)),VLOOKUP($C246,'pp port max capa'!$A$1:$Q$500,6,0),0)</f>
        <v>0</v>
      </c>
      <c r="BD246" s="24">
        <f>IF(ISNUMBER(VLOOKUP($C246,'pp port max capa'!$A$1:$Q$500,7,0)),VLOOKUP($C246,'pp port max capa'!$A$1:$Q$500,7,0),0)</f>
        <v>0</v>
      </c>
      <c r="BE246" s="24">
        <f>IF(ISNUMBER(VLOOKUP($C246,'pp port max capa'!$A$1:$Q$500,8,0)),VLOOKUP($C246,'pp port max capa'!$A$1:$Q$500,8,0),0)</f>
        <v>0</v>
      </c>
      <c r="BF246" s="24">
        <f>IF(ISNUMBER(VLOOKUP($C246,'pp port max capa'!$A$1:$Q$500,9,0)),VLOOKUP($C246,'pp port max capa'!$A$1:$Q$500,9,0),0)</f>
        <v>0</v>
      </c>
      <c r="BG246" s="24">
        <f>IF(ISNUMBER(VLOOKUP($C246,'pp port max capa'!$A$1:$Q$500,10,0)),VLOOKUP($C246,'pp port max capa'!$A$1:$Q$500,10,0),0)</f>
        <v>0</v>
      </c>
      <c r="BH246" s="24">
        <f>IF(ISNUMBER(VLOOKUP($C246,'pp port max capa'!$A$1:$Q$500,11,0)),VLOOKUP($C246,'pp port max capa'!$A$1:$Q$500,11,0),0)</f>
        <v>0</v>
      </c>
      <c r="BI246" s="24">
        <f>IF(ISNUMBER(VLOOKUP($C246,'pp port max capa'!$A$1:$Q$500,12,0)),VLOOKUP($C246,'pp port max capa'!$A$1:$Q$500,12,0),0)</f>
        <v>0</v>
      </c>
      <c r="BJ246" s="24">
        <f>IF(ISNUMBER(VLOOKUP($C246,'pp port max capa'!$A$1:$Q$500,13,0)),VLOOKUP($C246,'pp port max capa'!$A$1:$Q$500,13,0),0)</f>
        <v>0</v>
      </c>
      <c r="BK246" s="24">
        <f>IF(ISNUMBER(VLOOKUP($C246,'pp port max capa'!$A$1:$Q$500,14,0)),VLOOKUP($C246,'pp port max capa'!$A$1:$Q$500,14,0),0)</f>
        <v>0</v>
      </c>
      <c r="BL246" s="24">
        <f>IF(ISNUMBER(VLOOKUP($C246,'pp port max capa'!$A$1:$Q$500,15,0)),VLOOKUP($C246,'pp port max capa'!$A$1:$Q$500,15,0),0)</f>
        <v>0</v>
      </c>
      <c r="BM246" s="24">
        <f>IF(ISNUMBER(VLOOKUP($C246,'pp port max capa'!$A$1:$Q$500,16,0)),VLOOKUP($C246,'pp port max capa'!$A$1:$Q$500,16,0),0)</f>
        <v>0</v>
      </c>
      <c r="BN246" s="24">
        <f>IF(ISNUMBER(VLOOKUP($C246,'pp port max capa'!$A$1:$Q$500,17,0)),VLOOKUP($C246,'pp port max capa'!$A$1:$Q$500,17,0),0)</f>
        <v>0</v>
      </c>
      <c r="BO246" s="22">
        <f>IF(ISNUMBER(VLOOKUP($C246,'stpl port max capa'!$A$1:$Q$500,2,0)),VLOOKUP($C246,'stpl port max capa'!$A$1:$Q$500,2,0),0)</f>
        <v>0</v>
      </c>
      <c r="BP246" s="22">
        <f>IF(ISNUMBER(VLOOKUP($C246,'stpl port max capa'!$A$1:$Q$500,3,0)),VLOOKUP($C246,'stpl port max capa'!$A$1:$Q$500,3,0),0)</f>
        <v>0</v>
      </c>
      <c r="BQ246" s="22">
        <f>IF(ISNUMBER(VLOOKUP($C246,'stpl port max capa'!$A$1:$Q$500,4,0)),VLOOKUP($C246,'stpl port max capa'!$A$1:$Q$500,4,0),0)</f>
        <v>0</v>
      </c>
      <c r="BR246" s="22">
        <f>IF(ISNUMBER(VLOOKUP($C246,'stpl port max capa'!$A$1:$Q$500,5,0)),VLOOKUP($C246,'stpl port max capa'!$A$1:$Q$500,5,0),0)</f>
        <v>0</v>
      </c>
      <c r="BS246" s="22">
        <f>IF(ISNUMBER(VLOOKUP($C246,'stpl port max capa'!$A$1:$Q$500,6,0)),VLOOKUP($C246,'stpl port max capa'!$A$1:$Q$500,6,0),0)</f>
        <v>0</v>
      </c>
      <c r="BT246" s="22">
        <f>IF(ISNUMBER(VLOOKUP($C246,'stpl port max capa'!$A$1:$Q$500,7,0)),VLOOKUP($C246,'stpl port max capa'!$A$1:$Q$500,7,0),0)</f>
        <v>0</v>
      </c>
      <c r="BU246" s="22">
        <f>IF(ISNUMBER(VLOOKUP($C246,'stpl port max capa'!$A$1:$Q$500,8,0)),VLOOKUP($C246,'stpl port max capa'!$A$1:$Q$500,8,0),0)</f>
        <v>0</v>
      </c>
      <c r="BV246" s="22">
        <f>IF(ISNUMBER(VLOOKUP($C246,'stpl port max capa'!$A$1:$Q$500,9,0)),VLOOKUP($C246,'stpl port max capa'!$A$1:$Q$500,9,0),0)</f>
        <v>0</v>
      </c>
      <c r="BW246" s="22">
        <f>IF(ISNUMBER(VLOOKUP($C246,'stpl port max capa'!$A$1:$Q$500,10,0)),VLOOKUP($C246,'stpl port max capa'!$A$1:$Q$500,10,0),0)</f>
        <v>0</v>
      </c>
      <c r="BX246" s="22">
        <f>IF(ISNUMBER(VLOOKUP($C246,'stpl port max capa'!$A$1:$Q$500,11,0)),VLOOKUP($C246,'stpl port max capa'!$A$1:$Q$500,11,0),0)</f>
        <v>0</v>
      </c>
      <c r="BY246" s="22">
        <f>IF(ISNUMBER(VLOOKUP($C246,'stpl port max capa'!$A$1:$Q$500,12,0)),VLOOKUP($C246,'stpl port max capa'!$A$1:$Q$500,12,0),0)</f>
        <v>0</v>
      </c>
      <c r="BZ246" s="22">
        <f>IF(ISNUMBER(VLOOKUP($C246,'stpl port max capa'!$A$1:$Q$500,13,0)),VLOOKUP($C246,'stpl port max capa'!$A$1:$Q$500,13,0),0)</f>
        <v>0</v>
      </c>
      <c r="CA246" s="22">
        <f>IF(ISNUMBER(VLOOKUP($C246,'stpl port max capa'!$A$1:$Q$500,14,0)),VLOOKUP($C246,'stpl port max capa'!$A$1:$Q$500,14,0),0)</f>
        <v>0</v>
      </c>
      <c r="CB246" s="22">
        <f>IF(ISNUMBER(VLOOKUP($C246,'stpl port max capa'!$A$1:$Q$500,15,0)),VLOOKUP($C246,'stpl port max capa'!$A$1:$Q$500,15,0),0)</f>
        <v>0</v>
      </c>
      <c r="CC246" s="22">
        <f>IF(ISNUMBER(VLOOKUP($C246,'stpl port max capa'!$A$1:$Q$500,16,0)),VLOOKUP($C246,'stpl port max capa'!$A$1:$Q$500,16,0),0)</f>
        <v>0</v>
      </c>
      <c r="CD246" s="22">
        <f>IF(ISNUMBER(VLOOKUP($C246,'stpl port max capa'!$A$1:$Q$500,17,0)),VLOOKUP($C246,'stpl port max capa'!$A$1:$Q$500,17,0),0)</f>
        <v>0</v>
      </c>
    </row>
    <row r="247" spans="1:82" customFormat="1">
      <c r="A247">
        <v>250</v>
      </c>
      <c r="B247" t="s">
        <v>737</v>
      </c>
      <c r="C247" t="s">
        <v>738</v>
      </c>
      <c r="D247" s="15" t="s">
        <v>1296</v>
      </c>
      <c r="E247" s="15">
        <f t="shared" si="56"/>
        <v>1</v>
      </c>
      <c r="F247" s="16" t="s">
        <v>2979</v>
      </c>
      <c r="G247" t="s">
        <v>972</v>
      </c>
      <c r="H247" t="s">
        <v>975</v>
      </c>
      <c r="I247" t="s">
        <v>2943</v>
      </c>
      <c r="J247" t="s">
        <v>739</v>
      </c>
      <c r="K247" s="1">
        <v>29.013657627873101</v>
      </c>
      <c r="L247" s="1">
        <v>121.704175128117</v>
      </c>
      <c r="M247" s="1" t="str">
        <f>VLOOKUP($F247,'[1]capi for highway network'!$D$1:$L$36,3,0)</f>
        <v>capi Zhejiang</v>
      </c>
      <c r="N247" s="1">
        <f>VLOOKUP($F247,'[1]capi for highway network'!$D$1:$L$36,7,0)</f>
        <v>30.274083999999998</v>
      </c>
      <c r="O247" s="1">
        <f>VLOOKUP($F247,'[1]capi for highway network'!$D$1:$L$36,8,0)</f>
        <v>120.15506999999999</v>
      </c>
      <c r="P247" s="13">
        <f t="shared" si="57"/>
        <v>0.49838399999999999</v>
      </c>
      <c r="Q247" s="13">
        <f t="shared" si="58"/>
        <v>7.7635536630824369</v>
      </c>
      <c r="R247" s="13">
        <f t="shared" si="59"/>
        <v>7.7635536630824369</v>
      </c>
      <c r="S247" s="13">
        <f t="shared" si="60"/>
        <v>7.7635536630824369</v>
      </c>
      <c r="T247" s="13">
        <f t="shared" si="61"/>
        <v>7.7635536630824369</v>
      </c>
      <c r="U247" s="13">
        <f t="shared" si="62"/>
        <v>7.7635536630824369</v>
      </c>
      <c r="V247" s="13">
        <f t="shared" si="63"/>
        <v>7.7635536630824369</v>
      </c>
      <c r="W247" s="13">
        <f t="shared" si="64"/>
        <v>7.7635536630824369</v>
      </c>
      <c r="X247" s="13">
        <f t="shared" si="65"/>
        <v>7.7635536630824369</v>
      </c>
      <c r="Y247" s="13">
        <f t="shared" si="66"/>
        <v>7.7635536630824369</v>
      </c>
      <c r="Z247" s="13">
        <f t="shared" si="67"/>
        <v>7.7635536630824369</v>
      </c>
      <c r="AA247" s="13">
        <f t="shared" si="68"/>
        <v>7.7635536630824369</v>
      </c>
      <c r="AB247" s="13">
        <f t="shared" si="69"/>
        <v>7.7635536630824369</v>
      </c>
      <c r="AC247" s="13">
        <f t="shared" si="70"/>
        <v>7.7635536630824369</v>
      </c>
      <c r="AD247" s="13">
        <f t="shared" si="71"/>
        <v>7.7635536630824369</v>
      </c>
      <c r="AE247" s="13">
        <f t="shared" si="72"/>
        <v>7.7635536630824369</v>
      </c>
      <c r="AF247">
        <f t="shared" si="55"/>
        <v>1</v>
      </c>
      <c r="AI247" s="26">
        <f>IF(ISNUMBER(VLOOKUP($B247,'kpler max capa'!$A$1:$Q$263,2,0)),VLOOKUP($B247,'kpler max capa'!$A$1:$Q$263,2,0),0)</f>
        <v>0.49838399999999999</v>
      </c>
      <c r="AJ247" s="26">
        <f>IF(ISNUMBER(VLOOKUP($B247,'kpler max capa'!$A$1:$Q$263,3,0)),VLOOKUP($B247,'kpler max capa'!$A$1:$Q$263,3,0),0)</f>
        <v>0.49838399999999999</v>
      </c>
      <c r="AK247" s="26">
        <f>IF(ISNUMBER(VLOOKUP($B247,'kpler max capa'!$A$1:$Q$263,4,0)),VLOOKUP($B247,'kpler max capa'!$A$1:$Q$263,4,0),0)</f>
        <v>0.49838399999999999</v>
      </c>
      <c r="AL247" s="26">
        <f>IF(ISNUMBER(VLOOKUP($B247,'kpler max capa'!$A$1:$Q$263,5,0)),VLOOKUP($B247,'kpler max capa'!$A$1:$Q$263,5,0),0)</f>
        <v>1.1183160000000001</v>
      </c>
      <c r="AM247" s="26">
        <f>IF(ISNUMBER(VLOOKUP($B247,'kpler max capa'!$A$1:$Q$263,6,0)),VLOOKUP($B247,'kpler max capa'!$A$1:$Q$263,6,0),0)</f>
        <v>1.3053319999999999</v>
      </c>
      <c r="AN247" s="26">
        <f>IF(ISNUMBER(VLOOKUP($B247,'kpler max capa'!$A$1:$Q$263,7,0)),VLOOKUP($B247,'kpler max capa'!$A$1:$Q$263,7,0),0)</f>
        <v>2.0072719999999999</v>
      </c>
      <c r="AO247" s="26">
        <f>IF(ISNUMBER(VLOOKUP($B247,'kpler max capa'!$A$1:$Q$263,8,0)),VLOOKUP($B247,'kpler max capa'!$A$1:$Q$263,8,0),0)</f>
        <v>2.0072719999999999</v>
      </c>
      <c r="AP247" s="26">
        <f>IF(ISNUMBER(VLOOKUP($B247,'kpler max capa'!$A$1:$Q$263,8,0)),VLOOKUP($B247,'kpler max capa'!$A$1:$Q$263,9,0),0)</f>
        <v>2.0072719999999999</v>
      </c>
      <c r="AQ247" s="26">
        <f>IF(ISNUMBER(VLOOKUP($B247,'kpler max capa'!$A$1:$Q$263,8,0)),VLOOKUP($B247,'kpler max capa'!$A$1:$Q$263,10,0),0)</f>
        <v>2.0072719999999999</v>
      </c>
      <c r="AR247" s="26">
        <f>IF(ISNUMBER(VLOOKUP($B247,'kpler max capa'!$A$1:$Q$263,8,0)),VLOOKUP($B247,'kpler max capa'!$A$1:$Q$263,11,0),0)</f>
        <v>2.0072719999999999</v>
      </c>
      <c r="AS247" s="26">
        <f>IF(ISNUMBER(VLOOKUP($B247,'kpler max capa'!$A$1:$Q$263,9,0)),VLOOKUP($B247,'kpler max capa'!$A$1:$Q$263,12,0),0)</f>
        <v>2.0072719999999999</v>
      </c>
      <c r="AT247" s="26">
        <f>IF(ISNUMBER(VLOOKUP($B247,'kpler max capa'!$A$1:$Q$263,9,0)),VLOOKUP($B247,'kpler max capa'!$A$1:$Q$263,13,0),0)</f>
        <v>2.0072719999999999</v>
      </c>
      <c r="AU247" s="26">
        <f>IF(ISNUMBER(VLOOKUP($B247,'kpler max capa'!$A$1:$Q$263,9,0)),VLOOKUP($B247,'kpler max capa'!$A$1:$Q$263,14,0),0)</f>
        <v>2.0072719999999999</v>
      </c>
      <c r="AV247" s="26">
        <f>IF(ISNUMBER(VLOOKUP($B247,'kpler max capa'!$A$1:$Q$263,9,0)),VLOOKUP($B247,'kpler max capa'!$A$1:$Q$263,15,0),0)</f>
        <v>2.0072719999999999</v>
      </c>
      <c r="AW247" s="26">
        <f>IF(ISNUMBER(VLOOKUP($B247,'kpler max capa'!$A$1:$Q$263,9,0)),VLOOKUP($B247,'kpler max capa'!$A$1:$Q$263,16,0),0)</f>
        <v>2.0072719999999999</v>
      </c>
      <c r="AX247" s="26">
        <f>IF(ISNUMBER(VLOOKUP($B247,'kpler max capa'!$A$1:$Q$263,10,0)),VLOOKUP($B247,'kpler max capa'!$A$1:$Q$263,17,0),0)</f>
        <v>2.0072719999999999</v>
      </c>
      <c r="AY247" s="24">
        <f>IF(ISNUMBER(VLOOKUP($C247,'pp port max capa'!$A$1:$Q$500,2,0)),VLOOKUP($C247,'pp port max capa'!$A$1:$Q$500,2,0),0)</f>
        <v>0</v>
      </c>
      <c r="AZ247" s="24">
        <f>IF(ISNUMBER(VLOOKUP($C247,'pp port max capa'!$A$1:$Q$500,3,0)),VLOOKUP($C247,'pp port max capa'!$A$1:$Q$500,3,0),0)</f>
        <v>7.7635536630824369</v>
      </c>
      <c r="BA247" s="24">
        <f>IF(ISNUMBER(VLOOKUP($C247,'pp port max capa'!$A$1:$Q$500,4,0)),VLOOKUP($C247,'pp port max capa'!$A$1:$Q$500,4,0),0)</f>
        <v>7.7635536630824369</v>
      </c>
      <c r="BB247" s="24">
        <f>IF(ISNUMBER(VLOOKUP($C247,'pp port max capa'!$A$1:$Q$500,5,0)),VLOOKUP($C247,'pp port max capa'!$A$1:$Q$500,5,0),0)</f>
        <v>7.7635536630824369</v>
      </c>
      <c r="BC247" s="24">
        <f>IF(ISNUMBER(VLOOKUP($C247,'pp port max capa'!$A$1:$Q$500,6,0)),VLOOKUP($C247,'pp port max capa'!$A$1:$Q$500,6,0),0)</f>
        <v>7.7635536630824369</v>
      </c>
      <c r="BD247" s="24">
        <f>IF(ISNUMBER(VLOOKUP($C247,'pp port max capa'!$A$1:$Q$500,7,0)),VLOOKUP($C247,'pp port max capa'!$A$1:$Q$500,7,0),0)</f>
        <v>7.7635536630824369</v>
      </c>
      <c r="BE247" s="24">
        <f>IF(ISNUMBER(VLOOKUP($C247,'pp port max capa'!$A$1:$Q$500,8,0)),VLOOKUP($C247,'pp port max capa'!$A$1:$Q$500,8,0),0)</f>
        <v>7.7635536630824369</v>
      </c>
      <c r="BF247" s="24">
        <f>IF(ISNUMBER(VLOOKUP($C247,'pp port max capa'!$A$1:$Q$500,9,0)),VLOOKUP($C247,'pp port max capa'!$A$1:$Q$500,9,0),0)</f>
        <v>7.7635536630824369</v>
      </c>
      <c r="BG247" s="24">
        <f>IF(ISNUMBER(VLOOKUP($C247,'pp port max capa'!$A$1:$Q$500,10,0)),VLOOKUP($C247,'pp port max capa'!$A$1:$Q$500,10,0),0)</f>
        <v>7.7635536630824369</v>
      </c>
      <c r="BH247" s="24">
        <f>IF(ISNUMBER(VLOOKUP($C247,'pp port max capa'!$A$1:$Q$500,11,0)),VLOOKUP($C247,'pp port max capa'!$A$1:$Q$500,11,0),0)</f>
        <v>7.7635536630824369</v>
      </c>
      <c r="BI247" s="24">
        <f>IF(ISNUMBER(VLOOKUP($C247,'pp port max capa'!$A$1:$Q$500,12,0)),VLOOKUP($C247,'pp port max capa'!$A$1:$Q$500,12,0),0)</f>
        <v>7.7635536630824369</v>
      </c>
      <c r="BJ247" s="24">
        <f>IF(ISNUMBER(VLOOKUP($C247,'pp port max capa'!$A$1:$Q$500,13,0)),VLOOKUP($C247,'pp port max capa'!$A$1:$Q$500,13,0),0)</f>
        <v>7.7635536630824369</v>
      </c>
      <c r="BK247" s="24">
        <f>IF(ISNUMBER(VLOOKUP($C247,'pp port max capa'!$A$1:$Q$500,14,0)),VLOOKUP($C247,'pp port max capa'!$A$1:$Q$500,14,0),0)</f>
        <v>7.7635536630824369</v>
      </c>
      <c r="BL247" s="24">
        <f>IF(ISNUMBER(VLOOKUP($C247,'pp port max capa'!$A$1:$Q$500,15,0)),VLOOKUP($C247,'pp port max capa'!$A$1:$Q$500,15,0),0)</f>
        <v>7.7635536630824369</v>
      </c>
      <c r="BM247" s="24">
        <f>IF(ISNUMBER(VLOOKUP($C247,'pp port max capa'!$A$1:$Q$500,16,0)),VLOOKUP($C247,'pp port max capa'!$A$1:$Q$500,16,0),0)</f>
        <v>7.7635536630824369</v>
      </c>
      <c r="BN247" s="24">
        <f>IF(ISNUMBER(VLOOKUP($C247,'pp port max capa'!$A$1:$Q$500,17,0)),VLOOKUP($C247,'pp port max capa'!$A$1:$Q$500,17,0),0)</f>
        <v>7.7635536630824369</v>
      </c>
      <c r="BO247" s="22">
        <f>IF(ISNUMBER(VLOOKUP($C247,'stpl port max capa'!$A$1:$Q$500,2,0)),VLOOKUP($C247,'stpl port max capa'!$A$1:$Q$500,2,0),0)</f>
        <v>0</v>
      </c>
      <c r="BP247" s="22">
        <f>IF(ISNUMBER(VLOOKUP($C247,'stpl port max capa'!$A$1:$Q$500,3,0)),VLOOKUP($C247,'stpl port max capa'!$A$1:$Q$500,3,0),0)</f>
        <v>0</v>
      </c>
      <c r="BQ247" s="22">
        <f>IF(ISNUMBER(VLOOKUP($C247,'stpl port max capa'!$A$1:$Q$500,4,0)),VLOOKUP($C247,'stpl port max capa'!$A$1:$Q$500,4,0),0)</f>
        <v>0</v>
      </c>
      <c r="BR247" s="22">
        <f>IF(ISNUMBER(VLOOKUP($C247,'stpl port max capa'!$A$1:$Q$500,5,0)),VLOOKUP($C247,'stpl port max capa'!$A$1:$Q$500,5,0),0)</f>
        <v>0</v>
      </c>
      <c r="BS247" s="22">
        <f>IF(ISNUMBER(VLOOKUP($C247,'stpl port max capa'!$A$1:$Q$500,6,0)),VLOOKUP($C247,'stpl port max capa'!$A$1:$Q$500,6,0),0)</f>
        <v>0</v>
      </c>
      <c r="BT247" s="22">
        <f>IF(ISNUMBER(VLOOKUP($C247,'stpl port max capa'!$A$1:$Q$500,7,0)),VLOOKUP($C247,'stpl port max capa'!$A$1:$Q$500,7,0),0)</f>
        <v>0</v>
      </c>
      <c r="BU247" s="22">
        <f>IF(ISNUMBER(VLOOKUP($C247,'stpl port max capa'!$A$1:$Q$500,8,0)),VLOOKUP($C247,'stpl port max capa'!$A$1:$Q$500,8,0),0)</f>
        <v>0</v>
      </c>
      <c r="BV247" s="22">
        <f>IF(ISNUMBER(VLOOKUP($C247,'stpl port max capa'!$A$1:$Q$500,9,0)),VLOOKUP($C247,'stpl port max capa'!$A$1:$Q$500,9,0),0)</f>
        <v>0</v>
      </c>
      <c r="BW247" s="22">
        <f>IF(ISNUMBER(VLOOKUP($C247,'stpl port max capa'!$A$1:$Q$500,10,0)),VLOOKUP($C247,'stpl port max capa'!$A$1:$Q$500,10,0),0)</f>
        <v>0</v>
      </c>
      <c r="BX247" s="22">
        <f>IF(ISNUMBER(VLOOKUP($C247,'stpl port max capa'!$A$1:$Q$500,11,0)),VLOOKUP($C247,'stpl port max capa'!$A$1:$Q$500,11,0),0)</f>
        <v>0</v>
      </c>
      <c r="BY247" s="22">
        <f>IF(ISNUMBER(VLOOKUP($C247,'stpl port max capa'!$A$1:$Q$500,12,0)),VLOOKUP($C247,'stpl port max capa'!$A$1:$Q$500,12,0),0)</f>
        <v>0</v>
      </c>
      <c r="BZ247" s="22">
        <f>IF(ISNUMBER(VLOOKUP($C247,'stpl port max capa'!$A$1:$Q$500,13,0)),VLOOKUP($C247,'stpl port max capa'!$A$1:$Q$500,13,0),0)</f>
        <v>0</v>
      </c>
      <c r="CA247" s="22">
        <f>IF(ISNUMBER(VLOOKUP($C247,'stpl port max capa'!$A$1:$Q$500,14,0)),VLOOKUP($C247,'stpl port max capa'!$A$1:$Q$500,14,0),0)</f>
        <v>0</v>
      </c>
      <c r="CB247" s="22">
        <f>IF(ISNUMBER(VLOOKUP($C247,'stpl port max capa'!$A$1:$Q$500,15,0)),VLOOKUP($C247,'stpl port max capa'!$A$1:$Q$500,15,0),0)</f>
        <v>0</v>
      </c>
      <c r="CC247" s="22">
        <f>IF(ISNUMBER(VLOOKUP($C247,'stpl port max capa'!$A$1:$Q$500,16,0)),VLOOKUP($C247,'stpl port max capa'!$A$1:$Q$500,16,0),0)</f>
        <v>0</v>
      </c>
      <c r="CD247" s="22">
        <f>IF(ISNUMBER(VLOOKUP($C247,'stpl port max capa'!$A$1:$Q$500,17,0)),VLOOKUP($C247,'stpl port max capa'!$A$1:$Q$500,17,0),0)</f>
        <v>0</v>
      </c>
    </row>
    <row r="248" spans="1:82" customFormat="1">
      <c r="A248">
        <v>251</v>
      </c>
      <c r="B248" t="s">
        <v>740</v>
      </c>
      <c r="C248" t="s">
        <v>741</v>
      </c>
      <c r="D248" s="15" t="s">
        <v>1297</v>
      </c>
      <c r="E248" s="15">
        <f t="shared" si="56"/>
        <v>1</v>
      </c>
      <c r="F248" s="16" t="s">
        <v>2979</v>
      </c>
      <c r="G248" t="s">
        <v>972</v>
      </c>
      <c r="H248" t="s">
        <v>975</v>
      </c>
      <c r="I248" t="s">
        <v>2943</v>
      </c>
      <c r="J248" t="s">
        <v>742</v>
      </c>
      <c r="K248" s="1">
        <v>29.750182552363299</v>
      </c>
      <c r="L248" s="1">
        <v>122.13805070095</v>
      </c>
      <c r="M248" s="1" t="str">
        <f>VLOOKUP($F248,'[1]capi for highway network'!$D$1:$L$36,3,0)</f>
        <v>capi Zhejiang</v>
      </c>
      <c r="N248" s="1">
        <f>VLOOKUP($F248,'[1]capi for highway network'!$D$1:$L$36,7,0)</f>
        <v>30.274083999999998</v>
      </c>
      <c r="O248" s="1">
        <f>VLOOKUP($F248,'[1]capi for highway network'!$D$1:$L$36,8,0)</f>
        <v>120.15506999999999</v>
      </c>
      <c r="P248" s="13">
        <f t="shared" si="57"/>
        <v>7.7635536630824369</v>
      </c>
      <c r="Q248" s="13">
        <f t="shared" si="58"/>
        <v>7.7635536630824369</v>
      </c>
      <c r="R248" s="13">
        <f t="shared" si="59"/>
        <v>7.7635536630824369</v>
      </c>
      <c r="S248" s="13">
        <f t="shared" si="60"/>
        <v>7.7635536630824369</v>
      </c>
      <c r="T248" s="13">
        <f t="shared" si="61"/>
        <v>11.553140000000001</v>
      </c>
      <c r="U248" s="13">
        <f t="shared" si="62"/>
        <v>12.701876</v>
      </c>
      <c r="V248" s="13">
        <f t="shared" si="63"/>
        <v>12.701876</v>
      </c>
      <c r="W248" s="13">
        <f t="shared" si="64"/>
        <v>12.701876</v>
      </c>
      <c r="X248" s="13">
        <f t="shared" si="65"/>
        <v>12.701876</v>
      </c>
      <c r="Y248" s="13">
        <f t="shared" si="66"/>
        <v>12.701876</v>
      </c>
      <c r="Z248" s="13">
        <f t="shared" si="67"/>
        <v>12.701876</v>
      </c>
      <c r="AA248" s="13">
        <f t="shared" si="68"/>
        <v>12.701876</v>
      </c>
      <c r="AB248" s="13">
        <f t="shared" si="69"/>
        <v>12.701876</v>
      </c>
      <c r="AC248" s="13">
        <f t="shared" si="70"/>
        <v>12.701876</v>
      </c>
      <c r="AD248" s="13">
        <f t="shared" si="71"/>
        <v>12.701876</v>
      </c>
      <c r="AE248" s="13">
        <f t="shared" si="72"/>
        <v>12.701876</v>
      </c>
      <c r="AF248">
        <f t="shared" si="55"/>
        <v>1</v>
      </c>
      <c r="AI248" s="26">
        <f>IF(ISNUMBER(VLOOKUP($B248,'kpler max capa'!$A$1:$Q$263,2,0)),VLOOKUP($B248,'kpler max capa'!$A$1:$Q$263,2,0),0)</f>
        <v>3.12012</v>
      </c>
      <c r="AJ248" s="26">
        <f>IF(ISNUMBER(VLOOKUP($B248,'kpler max capa'!$A$1:$Q$263,3,0)),VLOOKUP($B248,'kpler max capa'!$A$1:$Q$263,3,0),0)</f>
        <v>3.12012</v>
      </c>
      <c r="AK248" s="26">
        <f>IF(ISNUMBER(VLOOKUP($B248,'kpler max capa'!$A$1:$Q$263,4,0)),VLOOKUP($B248,'kpler max capa'!$A$1:$Q$263,4,0),0)</f>
        <v>3.12012</v>
      </c>
      <c r="AL248" s="26">
        <f>IF(ISNUMBER(VLOOKUP($B248,'kpler max capa'!$A$1:$Q$263,5,0)),VLOOKUP($B248,'kpler max capa'!$A$1:$Q$263,5,0),0)</f>
        <v>7.437576</v>
      </c>
      <c r="AM248" s="26">
        <f>IF(ISNUMBER(VLOOKUP($B248,'kpler max capa'!$A$1:$Q$263,6,0)),VLOOKUP($B248,'kpler max capa'!$A$1:$Q$263,6,0),0)</f>
        <v>11.553140000000001</v>
      </c>
      <c r="AN248" s="26">
        <f>IF(ISNUMBER(VLOOKUP($B248,'kpler max capa'!$A$1:$Q$263,7,0)),VLOOKUP($B248,'kpler max capa'!$A$1:$Q$263,7,0),0)</f>
        <v>12.701876</v>
      </c>
      <c r="AO248" s="26">
        <f>IF(ISNUMBER(VLOOKUP($B248,'kpler max capa'!$A$1:$Q$263,8,0)),VLOOKUP($B248,'kpler max capa'!$A$1:$Q$263,8,0),0)</f>
        <v>12.701876</v>
      </c>
      <c r="AP248" s="26">
        <f>IF(ISNUMBER(VLOOKUP($B248,'kpler max capa'!$A$1:$Q$263,8,0)),VLOOKUP($B248,'kpler max capa'!$A$1:$Q$263,9,0),0)</f>
        <v>12.701876</v>
      </c>
      <c r="AQ248" s="26">
        <f>IF(ISNUMBER(VLOOKUP($B248,'kpler max capa'!$A$1:$Q$263,8,0)),VLOOKUP($B248,'kpler max capa'!$A$1:$Q$263,10,0),0)</f>
        <v>12.701876</v>
      </c>
      <c r="AR248" s="26">
        <f>IF(ISNUMBER(VLOOKUP($B248,'kpler max capa'!$A$1:$Q$263,8,0)),VLOOKUP($B248,'kpler max capa'!$A$1:$Q$263,11,0),0)</f>
        <v>12.701876</v>
      </c>
      <c r="AS248" s="26">
        <f>IF(ISNUMBER(VLOOKUP($B248,'kpler max capa'!$A$1:$Q$263,9,0)),VLOOKUP($B248,'kpler max capa'!$A$1:$Q$263,12,0),0)</f>
        <v>12.701876</v>
      </c>
      <c r="AT248" s="26">
        <f>IF(ISNUMBER(VLOOKUP($B248,'kpler max capa'!$A$1:$Q$263,9,0)),VLOOKUP($B248,'kpler max capa'!$A$1:$Q$263,13,0),0)</f>
        <v>12.701876</v>
      </c>
      <c r="AU248" s="26">
        <f>IF(ISNUMBER(VLOOKUP($B248,'kpler max capa'!$A$1:$Q$263,9,0)),VLOOKUP($B248,'kpler max capa'!$A$1:$Q$263,14,0),0)</f>
        <v>12.701876</v>
      </c>
      <c r="AV248" s="26">
        <f>IF(ISNUMBER(VLOOKUP($B248,'kpler max capa'!$A$1:$Q$263,9,0)),VLOOKUP($B248,'kpler max capa'!$A$1:$Q$263,15,0),0)</f>
        <v>12.701876</v>
      </c>
      <c r="AW248" s="26">
        <f>IF(ISNUMBER(VLOOKUP($B248,'kpler max capa'!$A$1:$Q$263,9,0)),VLOOKUP($B248,'kpler max capa'!$A$1:$Q$263,16,0),0)</f>
        <v>12.701876</v>
      </c>
      <c r="AX248" s="26">
        <f>IF(ISNUMBER(VLOOKUP($B248,'kpler max capa'!$A$1:$Q$263,10,0)),VLOOKUP($B248,'kpler max capa'!$A$1:$Q$263,17,0),0)</f>
        <v>12.701876</v>
      </c>
      <c r="AY248" s="24">
        <f>IF(ISNUMBER(VLOOKUP($C248,'pp port max capa'!$A$1:$Q$500,2,0)),VLOOKUP($C248,'pp port max capa'!$A$1:$Q$500,2,0),0)</f>
        <v>7.7635536630824369</v>
      </c>
      <c r="AZ248" s="24">
        <f>IF(ISNUMBER(VLOOKUP($C248,'pp port max capa'!$A$1:$Q$500,3,0)),VLOOKUP($C248,'pp port max capa'!$A$1:$Q$500,3,0),0)</f>
        <v>7.7635536630824369</v>
      </c>
      <c r="BA248" s="24">
        <f>IF(ISNUMBER(VLOOKUP($C248,'pp port max capa'!$A$1:$Q$500,4,0)),VLOOKUP($C248,'pp port max capa'!$A$1:$Q$500,4,0),0)</f>
        <v>7.7635536630824369</v>
      </c>
      <c r="BB248" s="24">
        <f>IF(ISNUMBER(VLOOKUP($C248,'pp port max capa'!$A$1:$Q$500,5,0)),VLOOKUP($C248,'pp port max capa'!$A$1:$Q$500,5,0),0)</f>
        <v>7.7635536630824369</v>
      </c>
      <c r="BC248" s="24">
        <f>IF(ISNUMBER(VLOOKUP($C248,'pp port max capa'!$A$1:$Q$500,6,0)),VLOOKUP($C248,'pp port max capa'!$A$1:$Q$500,6,0),0)</f>
        <v>7.7635536630824369</v>
      </c>
      <c r="BD248" s="24">
        <f>IF(ISNUMBER(VLOOKUP($C248,'pp port max capa'!$A$1:$Q$500,7,0)),VLOOKUP($C248,'pp port max capa'!$A$1:$Q$500,7,0),0)</f>
        <v>7.7635536630824369</v>
      </c>
      <c r="BE248" s="24">
        <f>IF(ISNUMBER(VLOOKUP($C248,'pp port max capa'!$A$1:$Q$500,8,0)),VLOOKUP($C248,'pp port max capa'!$A$1:$Q$500,8,0),0)</f>
        <v>7.7635536630824369</v>
      </c>
      <c r="BF248" s="24">
        <f>IF(ISNUMBER(VLOOKUP($C248,'pp port max capa'!$A$1:$Q$500,9,0)),VLOOKUP($C248,'pp port max capa'!$A$1:$Q$500,9,0),0)</f>
        <v>7.7635536630824369</v>
      </c>
      <c r="BG248" s="24">
        <f>IF(ISNUMBER(VLOOKUP($C248,'pp port max capa'!$A$1:$Q$500,10,0)),VLOOKUP($C248,'pp port max capa'!$A$1:$Q$500,10,0),0)</f>
        <v>7.7635536630824369</v>
      </c>
      <c r="BH248" s="24">
        <f>IF(ISNUMBER(VLOOKUP($C248,'pp port max capa'!$A$1:$Q$500,11,0)),VLOOKUP($C248,'pp port max capa'!$A$1:$Q$500,11,0),0)</f>
        <v>7.7635536630824369</v>
      </c>
      <c r="BI248" s="24">
        <f>IF(ISNUMBER(VLOOKUP($C248,'pp port max capa'!$A$1:$Q$500,12,0)),VLOOKUP($C248,'pp port max capa'!$A$1:$Q$500,12,0),0)</f>
        <v>7.7635536630824369</v>
      </c>
      <c r="BJ248" s="24">
        <f>IF(ISNUMBER(VLOOKUP($C248,'pp port max capa'!$A$1:$Q$500,13,0)),VLOOKUP($C248,'pp port max capa'!$A$1:$Q$500,13,0),0)</f>
        <v>7.7635536630824369</v>
      </c>
      <c r="BK248" s="24">
        <f>IF(ISNUMBER(VLOOKUP($C248,'pp port max capa'!$A$1:$Q$500,14,0)),VLOOKUP($C248,'pp port max capa'!$A$1:$Q$500,14,0),0)</f>
        <v>7.7635536630824369</v>
      </c>
      <c r="BL248" s="24">
        <f>IF(ISNUMBER(VLOOKUP($C248,'pp port max capa'!$A$1:$Q$500,15,0)),VLOOKUP($C248,'pp port max capa'!$A$1:$Q$500,15,0),0)</f>
        <v>7.7635536630824369</v>
      </c>
      <c r="BM248" s="24">
        <f>IF(ISNUMBER(VLOOKUP($C248,'pp port max capa'!$A$1:$Q$500,16,0)),VLOOKUP($C248,'pp port max capa'!$A$1:$Q$500,16,0),0)</f>
        <v>7.7635536630824369</v>
      </c>
      <c r="BN248" s="24">
        <f>IF(ISNUMBER(VLOOKUP($C248,'pp port max capa'!$A$1:$Q$500,17,0)),VLOOKUP($C248,'pp port max capa'!$A$1:$Q$500,17,0),0)</f>
        <v>7.7635536630824369</v>
      </c>
      <c r="BO248" s="22">
        <f>IF(ISNUMBER(VLOOKUP($C248,'stpl port max capa'!$A$1:$Q$500,2,0)),VLOOKUP($C248,'stpl port max capa'!$A$1:$Q$500,2,0),0)</f>
        <v>0</v>
      </c>
      <c r="BP248" s="22">
        <f>IF(ISNUMBER(VLOOKUP($C248,'stpl port max capa'!$A$1:$Q$500,3,0)),VLOOKUP($C248,'stpl port max capa'!$A$1:$Q$500,3,0),0)</f>
        <v>0</v>
      </c>
      <c r="BQ248" s="22">
        <f>IF(ISNUMBER(VLOOKUP($C248,'stpl port max capa'!$A$1:$Q$500,4,0)),VLOOKUP($C248,'stpl port max capa'!$A$1:$Q$500,4,0),0)</f>
        <v>0</v>
      </c>
      <c r="BR248" s="22">
        <f>IF(ISNUMBER(VLOOKUP($C248,'stpl port max capa'!$A$1:$Q$500,5,0)),VLOOKUP($C248,'stpl port max capa'!$A$1:$Q$500,5,0),0)</f>
        <v>0</v>
      </c>
      <c r="BS248" s="22">
        <f>IF(ISNUMBER(VLOOKUP($C248,'stpl port max capa'!$A$1:$Q$500,6,0)),VLOOKUP($C248,'stpl port max capa'!$A$1:$Q$500,6,0),0)</f>
        <v>0</v>
      </c>
      <c r="BT248" s="22">
        <f>IF(ISNUMBER(VLOOKUP($C248,'stpl port max capa'!$A$1:$Q$500,7,0)),VLOOKUP($C248,'stpl port max capa'!$A$1:$Q$500,7,0),0)</f>
        <v>0</v>
      </c>
      <c r="BU248" s="22">
        <f>IF(ISNUMBER(VLOOKUP($C248,'stpl port max capa'!$A$1:$Q$500,8,0)),VLOOKUP($C248,'stpl port max capa'!$A$1:$Q$500,8,0),0)</f>
        <v>0</v>
      </c>
      <c r="BV248" s="22">
        <f>IF(ISNUMBER(VLOOKUP($C248,'stpl port max capa'!$A$1:$Q$500,9,0)),VLOOKUP($C248,'stpl port max capa'!$A$1:$Q$500,9,0),0)</f>
        <v>0</v>
      </c>
      <c r="BW248" s="22">
        <f>IF(ISNUMBER(VLOOKUP($C248,'stpl port max capa'!$A$1:$Q$500,10,0)),VLOOKUP($C248,'stpl port max capa'!$A$1:$Q$500,10,0),0)</f>
        <v>0</v>
      </c>
      <c r="BX248" s="22">
        <f>IF(ISNUMBER(VLOOKUP($C248,'stpl port max capa'!$A$1:$Q$500,11,0)),VLOOKUP($C248,'stpl port max capa'!$A$1:$Q$500,11,0),0)</f>
        <v>0</v>
      </c>
      <c r="BY248" s="22">
        <f>IF(ISNUMBER(VLOOKUP($C248,'stpl port max capa'!$A$1:$Q$500,12,0)),VLOOKUP($C248,'stpl port max capa'!$A$1:$Q$500,12,0),0)</f>
        <v>0</v>
      </c>
      <c r="BZ248" s="22">
        <f>IF(ISNUMBER(VLOOKUP($C248,'stpl port max capa'!$A$1:$Q$500,13,0)),VLOOKUP($C248,'stpl port max capa'!$A$1:$Q$500,13,0),0)</f>
        <v>0</v>
      </c>
      <c r="CA248" s="22">
        <f>IF(ISNUMBER(VLOOKUP($C248,'stpl port max capa'!$A$1:$Q$500,14,0)),VLOOKUP($C248,'stpl port max capa'!$A$1:$Q$500,14,0),0)</f>
        <v>0</v>
      </c>
      <c r="CB248" s="22">
        <f>IF(ISNUMBER(VLOOKUP($C248,'stpl port max capa'!$A$1:$Q$500,15,0)),VLOOKUP($C248,'stpl port max capa'!$A$1:$Q$500,15,0),0)</f>
        <v>0</v>
      </c>
      <c r="CC248" s="22">
        <f>IF(ISNUMBER(VLOOKUP($C248,'stpl port max capa'!$A$1:$Q$500,16,0)),VLOOKUP($C248,'stpl port max capa'!$A$1:$Q$500,16,0),0)</f>
        <v>0</v>
      </c>
      <c r="CD248" s="22">
        <f>IF(ISNUMBER(VLOOKUP($C248,'stpl port max capa'!$A$1:$Q$500,17,0)),VLOOKUP($C248,'stpl port max capa'!$A$1:$Q$500,17,0),0)</f>
        <v>0</v>
      </c>
    </row>
    <row r="249" spans="1:82" customFormat="1">
      <c r="A249">
        <v>252</v>
      </c>
      <c r="B249" t="s">
        <v>743</v>
      </c>
      <c r="C249" t="s">
        <v>744</v>
      </c>
      <c r="D249" s="15" t="s">
        <v>1298</v>
      </c>
      <c r="E249" s="15">
        <f t="shared" si="56"/>
        <v>1</v>
      </c>
      <c r="F249" s="16" t="s">
        <v>2979</v>
      </c>
      <c r="G249" t="s">
        <v>972</v>
      </c>
      <c r="H249" t="s">
        <v>975</v>
      </c>
      <c r="I249" t="s">
        <v>2944</v>
      </c>
      <c r="J249" t="s">
        <v>745</v>
      </c>
      <c r="K249" s="1">
        <v>27.992468332590899</v>
      </c>
      <c r="L249" s="1">
        <v>120.833011830377</v>
      </c>
      <c r="M249" s="1" t="str">
        <f>VLOOKUP($F249,'[1]capi for highway network'!$D$1:$L$36,3,0)</f>
        <v>capi Zhejiang</v>
      </c>
      <c r="N249" s="1">
        <f>VLOOKUP($F249,'[1]capi for highway network'!$D$1:$L$36,7,0)</f>
        <v>30.274083999999998</v>
      </c>
      <c r="O249" s="1">
        <f>VLOOKUP($F249,'[1]capi for highway network'!$D$1:$L$36,8,0)</f>
        <v>120.15506999999999</v>
      </c>
      <c r="P249" s="13">
        <f t="shared" si="57"/>
        <v>7.4790431662419348</v>
      </c>
      <c r="Q249" s="13">
        <f t="shared" si="58"/>
        <v>11.004274196989247</v>
      </c>
      <c r="R249" s="13">
        <f t="shared" si="59"/>
        <v>11.004274196989247</v>
      </c>
      <c r="S249" s="13">
        <f t="shared" si="60"/>
        <v>11.004274196989247</v>
      </c>
      <c r="T249" s="13">
        <f t="shared" si="61"/>
        <v>11.004274196989247</v>
      </c>
      <c r="U249" s="13">
        <f t="shared" si="62"/>
        <v>11.004274196989247</v>
      </c>
      <c r="V249" s="13">
        <f t="shared" si="63"/>
        <v>11.004274196989247</v>
      </c>
      <c r="W249" s="13">
        <f t="shared" si="64"/>
        <v>11.004274196989247</v>
      </c>
      <c r="X249" s="13">
        <f t="shared" si="65"/>
        <v>11.004274196989247</v>
      </c>
      <c r="Y249" s="13">
        <f t="shared" si="66"/>
        <v>11.004274196989247</v>
      </c>
      <c r="Z249" s="13">
        <f t="shared" si="67"/>
        <v>11.004274196989247</v>
      </c>
      <c r="AA249" s="13">
        <f t="shared" si="68"/>
        <v>11.004274196989247</v>
      </c>
      <c r="AB249" s="13">
        <f t="shared" si="69"/>
        <v>11.004274196989247</v>
      </c>
      <c r="AC249" s="13">
        <f t="shared" si="70"/>
        <v>11.004274196989247</v>
      </c>
      <c r="AD249" s="13">
        <f t="shared" si="71"/>
        <v>11.004274196989247</v>
      </c>
      <c r="AE249" s="13">
        <f t="shared" si="72"/>
        <v>11.004274196989247</v>
      </c>
      <c r="AF249">
        <f t="shared" si="55"/>
        <v>1</v>
      </c>
      <c r="AI249" s="26">
        <f>IF(ISNUMBER(VLOOKUP($B249,'kpler max capa'!$A$1:$Q$263,2,0)),VLOOKUP($B249,'kpler max capa'!$A$1:$Q$263,2,0),0)</f>
        <v>0</v>
      </c>
      <c r="AJ249" s="26">
        <f>IF(ISNUMBER(VLOOKUP($B249,'kpler max capa'!$A$1:$Q$263,3,0)),VLOOKUP($B249,'kpler max capa'!$A$1:$Q$263,3,0),0)</f>
        <v>0</v>
      </c>
      <c r="AK249" s="26">
        <f>IF(ISNUMBER(VLOOKUP($B249,'kpler max capa'!$A$1:$Q$263,4,0)),VLOOKUP($B249,'kpler max capa'!$A$1:$Q$263,4,0),0)</f>
        <v>0</v>
      </c>
      <c r="AL249" s="26">
        <f>IF(ISNUMBER(VLOOKUP($B249,'kpler max capa'!$A$1:$Q$263,5,0)),VLOOKUP($B249,'kpler max capa'!$A$1:$Q$263,5,0),0)</f>
        <v>0.20954800000000001</v>
      </c>
      <c r="AM249" s="26">
        <f>IF(ISNUMBER(VLOOKUP($B249,'kpler max capa'!$A$1:$Q$263,6,0)),VLOOKUP($B249,'kpler max capa'!$A$1:$Q$263,6,0),0)</f>
        <v>1.975832</v>
      </c>
      <c r="AN249" s="26">
        <f>IF(ISNUMBER(VLOOKUP($B249,'kpler max capa'!$A$1:$Q$263,7,0)),VLOOKUP($B249,'kpler max capa'!$A$1:$Q$263,7,0),0)</f>
        <v>1.975832</v>
      </c>
      <c r="AO249" s="26">
        <f>IF(ISNUMBER(VLOOKUP($B249,'kpler max capa'!$A$1:$Q$263,8,0)),VLOOKUP($B249,'kpler max capa'!$A$1:$Q$263,8,0),0)</f>
        <v>1.975832</v>
      </c>
      <c r="AP249" s="26">
        <f>IF(ISNUMBER(VLOOKUP($B249,'kpler max capa'!$A$1:$Q$263,8,0)),VLOOKUP($B249,'kpler max capa'!$A$1:$Q$263,9,0),0)</f>
        <v>1.975832</v>
      </c>
      <c r="AQ249" s="26">
        <f>IF(ISNUMBER(VLOOKUP($B249,'kpler max capa'!$A$1:$Q$263,8,0)),VLOOKUP($B249,'kpler max capa'!$A$1:$Q$263,10,0),0)</f>
        <v>1.975832</v>
      </c>
      <c r="AR249" s="26">
        <f>IF(ISNUMBER(VLOOKUP($B249,'kpler max capa'!$A$1:$Q$263,8,0)),VLOOKUP($B249,'kpler max capa'!$A$1:$Q$263,11,0),0)</f>
        <v>1.975832</v>
      </c>
      <c r="AS249" s="26">
        <f>IF(ISNUMBER(VLOOKUP($B249,'kpler max capa'!$A$1:$Q$263,9,0)),VLOOKUP($B249,'kpler max capa'!$A$1:$Q$263,12,0),0)</f>
        <v>1.975832</v>
      </c>
      <c r="AT249" s="26">
        <f>IF(ISNUMBER(VLOOKUP($B249,'kpler max capa'!$A$1:$Q$263,9,0)),VLOOKUP($B249,'kpler max capa'!$A$1:$Q$263,13,0),0)</f>
        <v>1.975832</v>
      </c>
      <c r="AU249" s="26">
        <f>IF(ISNUMBER(VLOOKUP($B249,'kpler max capa'!$A$1:$Q$263,9,0)),VLOOKUP($B249,'kpler max capa'!$A$1:$Q$263,14,0),0)</f>
        <v>1.975832</v>
      </c>
      <c r="AV249" s="26">
        <f>IF(ISNUMBER(VLOOKUP($B249,'kpler max capa'!$A$1:$Q$263,9,0)),VLOOKUP($B249,'kpler max capa'!$A$1:$Q$263,15,0),0)</f>
        <v>1.975832</v>
      </c>
      <c r="AW249" s="26">
        <f>IF(ISNUMBER(VLOOKUP($B249,'kpler max capa'!$A$1:$Q$263,9,0)),VLOOKUP($B249,'kpler max capa'!$A$1:$Q$263,16,0),0)</f>
        <v>1.975832</v>
      </c>
      <c r="AX249" s="26">
        <f>IF(ISNUMBER(VLOOKUP($B249,'kpler max capa'!$A$1:$Q$263,10,0)),VLOOKUP($B249,'kpler max capa'!$A$1:$Q$263,17,0),0)</f>
        <v>1.975832</v>
      </c>
      <c r="AY249" s="24">
        <f>IF(ISNUMBER(VLOOKUP($C249,'pp port max capa'!$A$1:$Q$500,2,0)),VLOOKUP($C249,'pp port max capa'!$A$1:$Q$500,2,0),0)</f>
        <v>7.4790431662419348</v>
      </c>
      <c r="AZ249" s="24">
        <f>IF(ISNUMBER(VLOOKUP($C249,'pp port max capa'!$A$1:$Q$500,3,0)),VLOOKUP($C249,'pp port max capa'!$A$1:$Q$500,3,0),0)</f>
        <v>11.004274196989247</v>
      </c>
      <c r="BA249" s="24">
        <f>IF(ISNUMBER(VLOOKUP($C249,'pp port max capa'!$A$1:$Q$500,4,0)),VLOOKUP($C249,'pp port max capa'!$A$1:$Q$500,4,0),0)</f>
        <v>11.004274196989247</v>
      </c>
      <c r="BB249" s="24">
        <f>IF(ISNUMBER(VLOOKUP($C249,'pp port max capa'!$A$1:$Q$500,5,0)),VLOOKUP($C249,'pp port max capa'!$A$1:$Q$500,5,0),0)</f>
        <v>11.004274196989247</v>
      </c>
      <c r="BC249" s="24">
        <f>IF(ISNUMBER(VLOOKUP($C249,'pp port max capa'!$A$1:$Q$500,6,0)),VLOOKUP($C249,'pp port max capa'!$A$1:$Q$500,6,0),0)</f>
        <v>11.004274196989247</v>
      </c>
      <c r="BD249" s="24">
        <f>IF(ISNUMBER(VLOOKUP($C249,'pp port max capa'!$A$1:$Q$500,7,0)),VLOOKUP($C249,'pp port max capa'!$A$1:$Q$500,7,0),0)</f>
        <v>11.004274196989247</v>
      </c>
      <c r="BE249" s="24">
        <f>IF(ISNUMBER(VLOOKUP($C249,'pp port max capa'!$A$1:$Q$500,8,0)),VLOOKUP($C249,'pp port max capa'!$A$1:$Q$500,8,0),0)</f>
        <v>11.004274196989247</v>
      </c>
      <c r="BF249" s="24">
        <f>IF(ISNUMBER(VLOOKUP($C249,'pp port max capa'!$A$1:$Q$500,9,0)),VLOOKUP($C249,'pp port max capa'!$A$1:$Q$500,9,0),0)</f>
        <v>11.004274196989247</v>
      </c>
      <c r="BG249" s="24">
        <f>IF(ISNUMBER(VLOOKUP($C249,'pp port max capa'!$A$1:$Q$500,10,0)),VLOOKUP($C249,'pp port max capa'!$A$1:$Q$500,10,0),0)</f>
        <v>11.004274196989247</v>
      </c>
      <c r="BH249" s="24">
        <f>IF(ISNUMBER(VLOOKUP($C249,'pp port max capa'!$A$1:$Q$500,11,0)),VLOOKUP($C249,'pp port max capa'!$A$1:$Q$500,11,0),0)</f>
        <v>11.004274196989247</v>
      </c>
      <c r="BI249" s="24">
        <f>IF(ISNUMBER(VLOOKUP($C249,'pp port max capa'!$A$1:$Q$500,12,0)),VLOOKUP($C249,'pp port max capa'!$A$1:$Q$500,12,0),0)</f>
        <v>11.004274196989247</v>
      </c>
      <c r="BJ249" s="24">
        <f>IF(ISNUMBER(VLOOKUP($C249,'pp port max capa'!$A$1:$Q$500,13,0)),VLOOKUP($C249,'pp port max capa'!$A$1:$Q$500,13,0),0)</f>
        <v>11.004274196989247</v>
      </c>
      <c r="BK249" s="24">
        <f>IF(ISNUMBER(VLOOKUP($C249,'pp port max capa'!$A$1:$Q$500,14,0)),VLOOKUP($C249,'pp port max capa'!$A$1:$Q$500,14,0),0)</f>
        <v>11.004274196989247</v>
      </c>
      <c r="BL249" s="24">
        <f>IF(ISNUMBER(VLOOKUP($C249,'pp port max capa'!$A$1:$Q$500,15,0)),VLOOKUP($C249,'pp port max capa'!$A$1:$Q$500,15,0),0)</f>
        <v>11.004274196989247</v>
      </c>
      <c r="BM249" s="24">
        <f>IF(ISNUMBER(VLOOKUP($C249,'pp port max capa'!$A$1:$Q$500,16,0)),VLOOKUP($C249,'pp port max capa'!$A$1:$Q$500,16,0),0)</f>
        <v>11.004274196989247</v>
      </c>
      <c r="BN249" s="24">
        <f>IF(ISNUMBER(VLOOKUP($C249,'pp port max capa'!$A$1:$Q$500,17,0)),VLOOKUP($C249,'pp port max capa'!$A$1:$Q$500,17,0),0)</f>
        <v>11.004274196989247</v>
      </c>
      <c r="BO249" s="22">
        <f>IF(ISNUMBER(VLOOKUP($C249,'stpl port max capa'!$A$1:$Q$500,2,0)),VLOOKUP($C249,'stpl port max capa'!$A$1:$Q$500,2,0),0)</f>
        <v>0</v>
      </c>
      <c r="BP249" s="22">
        <f>IF(ISNUMBER(VLOOKUP($C249,'stpl port max capa'!$A$1:$Q$500,3,0)),VLOOKUP($C249,'stpl port max capa'!$A$1:$Q$500,3,0),0)</f>
        <v>0</v>
      </c>
      <c r="BQ249" s="22">
        <f>IF(ISNUMBER(VLOOKUP($C249,'stpl port max capa'!$A$1:$Q$500,4,0)),VLOOKUP($C249,'stpl port max capa'!$A$1:$Q$500,4,0),0)</f>
        <v>0</v>
      </c>
      <c r="BR249" s="22">
        <f>IF(ISNUMBER(VLOOKUP($C249,'stpl port max capa'!$A$1:$Q$500,5,0)),VLOOKUP($C249,'stpl port max capa'!$A$1:$Q$500,5,0),0)</f>
        <v>0</v>
      </c>
      <c r="BS249" s="22">
        <f>IF(ISNUMBER(VLOOKUP($C249,'stpl port max capa'!$A$1:$Q$500,6,0)),VLOOKUP($C249,'stpl port max capa'!$A$1:$Q$500,6,0),0)</f>
        <v>0</v>
      </c>
      <c r="BT249" s="22">
        <f>IF(ISNUMBER(VLOOKUP($C249,'stpl port max capa'!$A$1:$Q$500,7,0)),VLOOKUP($C249,'stpl port max capa'!$A$1:$Q$500,7,0),0)</f>
        <v>0</v>
      </c>
      <c r="BU249" s="22">
        <f>IF(ISNUMBER(VLOOKUP($C249,'stpl port max capa'!$A$1:$Q$500,8,0)),VLOOKUP($C249,'stpl port max capa'!$A$1:$Q$500,8,0),0)</f>
        <v>0</v>
      </c>
      <c r="BV249" s="22">
        <f>IF(ISNUMBER(VLOOKUP($C249,'stpl port max capa'!$A$1:$Q$500,9,0)),VLOOKUP($C249,'stpl port max capa'!$A$1:$Q$500,9,0),0)</f>
        <v>0</v>
      </c>
      <c r="BW249" s="22">
        <f>IF(ISNUMBER(VLOOKUP($C249,'stpl port max capa'!$A$1:$Q$500,10,0)),VLOOKUP($C249,'stpl port max capa'!$A$1:$Q$500,10,0),0)</f>
        <v>0</v>
      </c>
      <c r="BX249" s="22">
        <f>IF(ISNUMBER(VLOOKUP($C249,'stpl port max capa'!$A$1:$Q$500,11,0)),VLOOKUP($C249,'stpl port max capa'!$A$1:$Q$500,11,0),0)</f>
        <v>0</v>
      </c>
      <c r="BY249" s="22">
        <f>IF(ISNUMBER(VLOOKUP($C249,'stpl port max capa'!$A$1:$Q$500,12,0)),VLOOKUP($C249,'stpl port max capa'!$A$1:$Q$500,12,0),0)</f>
        <v>0</v>
      </c>
      <c r="BZ249" s="22">
        <f>IF(ISNUMBER(VLOOKUP($C249,'stpl port max capa'!$A$1:$Q$500,13,0)),VLOOKUP($C249,'stpl port max capa'!$A$1:$Q$500,13,0),0)</f>
        <v>0</v>
      </c>
      <c r="CA249" s="22">
        <f>IF(ISNUMBER(VLOOKUP($C249,'stpl port max capa'!$A$1:$Q$500,14,0)),VLOOKUP($C249,'stpl port max capa'!$A$1:$Q$500,14,0),0)</f>
        <v>0</v>
      </c>
      <c r="CB249" s="22">
        <f>IF(ISNUMBER(VLOOKUP($C249,'stpl port max capa'!$A$1:$Q$500,15,0)),VLOOKUP($C249,'stpl port max capa'!$A$1:$Q$500,15,0),0)</f>
        <v>0</v>
      </c>
      <c r="CC249" s="22">
        <f>IF(ISNUMBER(VLOOKUP($C249,'stpl port max capa'!$A$1:$Q$500,16,0)),VLOOKUP($C249,'stpl port max capa'!$A$1:$Q$500,16,0),0)</f>
        <v>0</v>
      </c>
      <c r="CD249" s="22">
        <f>IF(ISNUMBER(VLOOKUP($C249,'stpl port max capa'!$A$1:$Q$500,17,0)),VLOOKUP($C249,'stpl port max capa'!$A$1:$Q$500,17,0),0)</f>
        <v>0</v>
      </c>
    </row>
    <row r="250" spans="1:82" customFormat="1">
      <c r="A250">
        <v>253</v>
      </c>
      <c r="B250" t="s">
        <v>746</v>
      </c>
      <c r="C250" t="s">
        <v>747</v>
      </c>
      <c r="D250" s="15" t="s">
        <v>1299</v>
      </c>
      <c r="E250" s="15">
        <f t="shared" si="56"/>
        <v>1</v>
      </c>
      <c r="F250" s="16" t="s">
        <v>2979</v>
      </c>
      <c r="G250" t="s">
        <v>972</v>
      </c>
      <c r="H250" t="s">
        <v>988</v>
      </c>
      <c r="I250" t="s">
        <v>2943</v>
      </c>
      <c r="J250" t="s">
        <v>748</v>
      </c>
      <c r="K250" s="1">
        <v>28.1668287495398</v>
      </c>
      <c r="L250" s="1">
        <v>121.092622709043</v>
      </c>
      <c r="M250" s="1" t="str">
        <f>VLOOKUP($F250,'[1]capi for highway network'!$D$1:$L$36,3,0)</f>
        <v>capi Zhejiang</v>
      </c>
      <c r="N250" s="1">
        <f>VLOOKUP($F250,'[1]capi for highway network'!$D$1:$L$36,7,0)</f>
        <v>30.274083999999998</v>
      </c>
      <c r="O250" s="1">
        <f>VLOOKUP($F250,'[1]capi for highway network'!$D$1:$L$36,8,0)</f>
        <v>120.15506999999999</v>
      </c>
      <c r="P250" s="13">
        <f t="shared" si="57"/>
        <v>10.84514762584946</v>
      </c>
      <c r="Q250" s="13">
        <f t="shared" si="58"/>
        <v>10.84514762584946</v>
      </c>
      <c r="R250" s="13">
        <f t="shared" si="59"/>
        <v>10.84514762584946</v>
      </c>
      <c r="S250" s="13">
        <f t="shared" si="60"/>
        <v>10.84514762584946</v>
      </c>
      <c r="T250" s="13">
        <f t="shared" si="61"/>
        <v>10.84514762584946</v>
      </c>
      <c r="U250" s="13">
        <f t="shared" si="62"/>
        <v>10.84514762584946</v>
      </c>
      <c r="V250" s="13">
        <f t="shared" si="63"/>
        <v>10.84514762584946</v>
      </c>
      <c r="W250" s="13">
        <f t="shared" si="64"/>
        <v>10.84514762584946</v>
      </c>
      <c r="X250" s="13">
        <f t="shared" si="65"/>
        <v>10.84514762584946</v>
      </c>
      <c r="Y250" s="13">
        <f t="shared" si="66"/>
        <v>10.84514762584946</v>
      </c>
      <c r="Z250" s="13">
        <f t="shared" si="67"/>
        <v>10.84514762584946</v>
      </c>
      <c r="AA250" s="13">
        <f t="shared" si="68"/>
        <v>10.84514762584946</v>
      </c>
      <c r="AB250" s="13">
        <f t="shared" si="69"/>
        <v>10.84514762584946</v>
      </c>
      <c r="AC250" s="13">
        <f t="shared" si="70"/>
        <v>10.84514762584946</v>
      </c>
      <c r="AD250" s="13">
        <f t="shared" si="71"/>
        <v>10.84514762584946</v>
      </c>
      <c r="AE250" s="13">
        <f t="shared" si="72"/>
        <v>10.84514762584946</v>
      </c>
      <c r="AF250">
        <f t="shared" si="55"/>
        <v>1</v>
      </c>
      <c r="AI250" s="26">
        <f>IF(ISNUMBER(VLOOKUP($B250,'kpler max capa'!$A$1:$Q$263,2,0)),VLOOKUP($B250,'kpler max capa'!$A$1:$Q$263,2,0),0)</f>
        <v>2.8488880000000001</v>
      </c>
      <c r="AJ250" s="26">
        <f>IF(ISNUMBER(VLOOKUP($B250,'kpler max capa'!$A$1:$Q$263,3,0)),VLOOKUP($B250,'kpler max capa'!$A$1:$Q$263,3,0),0)</f>
        <v>2.8488880000000001</v>
      </c>
      <c r="AK250" s="26">
        <f>IF(ISNUMBER(VLOOKUP($B250,'kpler max capa'!$A$1:$Q$263,4,0)),VLOOKUP($B250,'kpler max capa'!$A$1:$Q$263,4,0),0)</f>
        <v>2.8488880000000001</v>
      </c>
      <c r="AL250" s="26">
        <f>IF(ISNUMBER(VLOOKUP($B250,'kpler max capa'!$A$1:$Q$263,5,0)),VLOOKUP($B250,'kpler max capa'!$A$1:$Q$263,5,0),0)</f>
        <v>5.0142600000000002</v>
      </c>
      <c r="AM250" s="26">
        <f>IF(ISNUMBER(VLOOKUP($B250,'kpler max capa'!$A$1:$Q$263,6,0)),VLOOKUP($B250,'kpler max capa'!$A$1:$Q$263,6,0),0)</f>
        <v>5.6409440000000002</v>
      </c>
      <c r="AN250" s="26">
        <f>IF(ISNUMBER(VLOOKUP($B250,'kpler max capa'!$A$1:$Q$263,7,0)),VLOOKUP($B250,'kpler max capa'!$A$1:$Q$263,7,0),0)</f>
        <v>6.6136080000000002</v>
      </c>
      <c r="AO250" s="26">
        <f>IF(ISNUMBER(VLOOKUP($B250,'kpler max capa'!$A$1:$Q$263,8,0)),VLOOKUP($B250,'kpler max capa'!$A$1:$Q$263,8,0),0)</f>
        <v>6.6136080000000002</v>
      </c>
      <c r="AP250" s="26">
        <f>IF(ISNUMBER(VLOOKUP($B250,'kpler max capa'!$A$1:$Q$263,8,0)),VLOOKUP($B250,'kpler max capa'!$A$1:$Q$263,9,0),0)</f>
        <v>6.6136080000000002</v>
      </c>
      <c r="AQ250" s="26">
        <f>IF(ISNUMBER(VLOOKUP($B250,'kpler max capa'!$A$1:$Q$263,8,0)),VLOOKUP($B250,'kpler max capa'!$A$1:$Q$263,10,0),0)</f>
        <v>6.6136080000000002</v>
      </c>
      <c r="AR250" s="26">
        <f>IF(ISNUMBER(VLOOKUP($B250,'kpler max capa'!$A$1:$Q$263,8,0)),VLOOKUP($B250,'kpler max capa'!$A$1:$Q$263,11,0),0)</f>
        <v>6.6136080000000002</v>
      </c>
      <c r="AS250" s="26">
        <f>IF(ISNUMBER(VLOOKUP($B250,'kpler max capa'!$A$1:$Q$263,9,0)),VLOOKUP($B250,'kpler max capa'!$A$1:$Q$263,12,0),0)</f>
        <v>6.6136080000000002</v>
      </c>
      <c r="AT250" s="26">
        <f>IF(ISNUMBER(VLOOKUP($B250,'kpler max capa'!$A$1:$Q$263,9,0)),VLOOKUP($B250,'kpler max capa'!$A$1:$Q$263,13,0),0)</f>
        <v>6.6136080000000002</v>
      </c>
      <c r="AU250" s="26">
        <f>IF(ISNUMBER(VLOOKUP($B250,'kpler max capa'!$A$1:$Q$263,9,0)),VLOOKUP($B250,'kpler max capa'!$A$1:$Q$263,14,0),0)</f>
        <v>6.6136080000000002</v>
      </c>
      <c r="AV250" s="26">
        <f>IF(ISNUMBER(VLOOKUP($B250,'kpler max capa'!$A$1:$Q$263,9,0)),VLOOKUP($B250,'kpler max capa'!$A$1:$Q$263,15,0),0)</f>
        <v>6.6136080000000002</v>
      </c>
      <c r="AW250" s="26">
        <f>IF(ISNUMBER(VLOOKUP($B250,'kpler max capa'!$A$1:$Q$263,9,0)),VLOOKUP($B250,'kpler max capa'!$A$1:$Q$263,16,0),0)</f>
        <v>6.6136080000000002</v>
      </c>
      <c r="AX250" s="26">
        <f>IF(ISNUMBER(VLOOKUP($B250,'kpler max capa'!$A$1:$Q$263,10,0)),VLOOKUP($B250,'kpler max capa'!$A$1:$Q$263,17,0),0)</f>
        <v>6.6136080000000002</v>
      </c>
      <c r="AY250" s="24">
        <f>IF(ISNUMBER(VLOOKUP($C250,'pp port max capa'!$A$1:$Q$500,2,0)),VLOOKUP($C250,'pp port max capa'!$A$1:$Q$500,2,0),0)</f>
        <v>10.84514762584946</v>
      </c>
      <c r="AZ250" s="24">
        <f>IF(ISNUMBER(VLOOKUP($C250,'pp port max capa'!$A$1:$Q$500,3,0)),VLOOKUP($C250,'pp port max capa'!$A$1:$Q$500,3,0),0)</f>
        <v>10.84514762584946</v>
      </c>
      <c r="BA250" s="24">
        <f>IF(ISNUMBER(VLOOKUP($C250,'pp port max capa'!$A$1:$Q$500,4,0)),VLOOKUP($C250,'pp port max capa'!$A$1:$Q$500,4,0),0)</f>
        <v>10.84514762584946</v>
      </c>
      <c r="BB250" s="24">
        <f>IF(ISNUMBER(VLOOKUP($C250,'pp port max capa'!$A$1:$Q$500,5,0)),VLOOKUP($C250,'pp port max capa'!$A$1:$Q$500,5,0),0)</f>
        <v>10.84514762584946</v>
      </c>
      <c r="BC250" s="24">
        <f>IF(ISNUMBER(VLOOKUP($C250,'pp port max capa'!$A$1:$Q$500,6,0)),VLOOKUP($C250,'pp port max capa'!$A$1:$Q$500,6,0),0)</f>
        <v>10.84514762584946</v>
      </c>
      <c r="BD250" s="24">
        <f>IF(ISNUMBER(VLOOKUP($C250,'pp port max capa'!$A$1:$Q$500,7,0)),VLOOKUP($C250,'pp port max capa'!$A$1:$Q$500,7,0),0)</f>
        <v>10.84514762584946</v>
      </c>
      <c r="BE250" s="24">
        <f>IF(ISNUMBER(VLOOKUP($C250,'pp port max capa'!$A$1:$Q$500,8,0)),VLOOKUP($C250,'pp port max capa'!$A$1:$Q$500,8,0),0)</f>
        <v>10.84514762584946</v>
      </c>
      <c r="BF250" s="24">
        <f>IF(ISNUMBER(VLOOKUP($C250,'pp port max capa'!$A$1:$Q$500,9,0)),VLOOKUP($C250,'pp port max capa'!$A$1:$Q$500,9,0),0)</f>
        <v>10.84514762584946</v>
      </c>
      <c r="BG250" s="24">
        <f>IF(ISNUMBER(VLOOKUP($C250,'pp port max capa'!$A$1:$Q$500,10,0)),VLOOKUP($C250,'pp port max capa'!$A$1:$Q$500,10,0),0)</f>
        <v>10.84514762584946</v>
      </c>
      <c r="BH250" s="24">
        <f>IF(ISNUMBER(VLOOKUP($C250,'pp port max capa'!$A$1:$Q$500,11,0)),VLOOKUP($C250,'pp port max capa'!$A$1:$Q$500,11,0),0)</f>
        <v>10.84514762584946</v>
      </c>
      <c r="BI250" s="24">
        <f>IF(ISNUMBER(VLOOKUP($C250,'pp port max capa'!$A$1:$Q$500,12,0)),VLOOKUP($C250,'pp port max capa'!$A$1:$Q$500,12,0),0)</f>
        <v>10.84514762584946</v>
      </c>
      <c r="BJ250" s="24">
        <f>IF(ISNUMBER(VLOOKUP($C250,'pp port max capa'!$A$1:$Q$500,13,0)),VLOOKUP($C250,'pp port max capa'!$A$1:$Q$500,13,0),0)</f>
        <v>10.84514762584946</v>
      </c>
      <c r="BK250" s="24">
        <f>IF(ISNUMBER(VLOOKUP($C250,'pp port max capa'!$A$1:$Q$500,14,0)),VLOOKUP($C250,'pp port max capa'!$A$1:$Q$500,14,0),0)</f>
        <v>10.84514762584946</v>
      </c>
      <c r="BL250" s="24">
        <f>IF(ISNUMBER(VLOOKUP($C250,'pp port max capa'!$A$1:$Q$500,15,0)),VLOOKUP($C250,'pp port max capa'!$A$1:$Q$500,15,0),0)</f>
        <v>10.84514762584946</v>
      </c>
      <c r="BM250" s="24">
        <f>IF(ISNUMBER(VLOOKUP($C250,'pp port max capa'!$A$1:$Q$500,16,0)),VLOOKUP($C250,'pp port max capa'!$A$1:$Q$500,16,0),0)</f>
        <v>10.84514762584946</v>
      </c>
      <c r="BN250" s="24">
        <f>IF(ISNUMBER(VLOOKUP($C250,'pp port max capa'!$A$1:$Q$500,17,0)),VLOOKUP($C250,'pp port max capa'!$A$1:$Q$500,17,0),0)</f>
        <v>10.84514762584946</v>
      </c>
      <c r="BO250" s="22">
        <f>IF(ISNUMBER(VLOOKUP($C250,'stpl port max capa'!$A$1:$Q$500,2,0)),VLOOKUP($C250,'stpl port max capa'!$A$1:$Q$500,2,0),0)</f>
        <v>0</v>
      </c>
      <c r="BP250" s="22">
        <f>IF(ISNUMBER(VLOOKUP($C250,'stpl port max capa'!$A$1:$Q$500,3,0)),VLOOKUP($C250,'stpl port max capa'!$A$1:$Q$500,3,0),0)</f>
        <v>0</v>
      </c>
      <c r="BQ250" s="22">
        <f>IF(ISNUMBER(VLOOKUP($C250,'stpl port max capa'!$A$1:$Q$500,4,0)),VLOOKUP($C250,'stpl port max capa'!$A$1:$Q$500,4,0),0)</f>
        <v>0</v>
      </c>
      <c r="BR250" s="22">
        <f>IF(ISNUMBER(VLOOKUP($C250,'stpl port max capa'!$A$1:$Q$500,5,0)),VLOOKUP($C250,'stpl port max capa'!$A$1:$Q$500,5,0),0)</f>
        <v>0</v>
      </c>
      <c r="BS250" s="22">
        <f>IF(ISNUMBER(VLOOKUP($C250,'stpl port max capa'!$A$1:$Q$500,6,0)),VLOOKUP($C250,'stpl port max capa'!$A$1:$Q$500,6,0),0)</f>
        <v>0</v>
      </c>
      <c r="BT250" s="22">
        <f>IF(ISNUMBER(VLOOKUP($C250,'stpl port max capa'!$A$1:$Q$500,7,0)),VLOOKUP($C250,'stpl port max capa'!$A$1:$Q$500,7,0),0)</f>
        <v>0</v>
      </c>
      <c r="BU250" s="22">
        <f>IF(ISNUMBER(VLOOKUP($C250,'stpl port max capa'!$A$1:$Q$500,8,0)),VLOOKUP($C250,'stpl port max capa'!$A$1:$Q$500,8,0),0)</f>
        <v>0</v>
      </c>
      <c r="BV250" s="22">
        <f>IF(ISNUMBER(VLOOKUP($C250,'stpl port max capa'!$A$1:$Q$500,9,0)),VLOOKUP($C250,'stpl port max capa'!$A$1:$Q$500,9,0),0)</f>
        <v>0</v>
      </c>
      <c r="BW250" s="22">
        <f>IF(ISNUMBER(VLOOKUP($C250,'stpl port max capa'!$A$1:$Q$500,10,0)),VLOOKUP($C250,'stpl port max capa'!$A$1:$Q$500,10,0),0)</f>
        <v>0</v>
      </c>
      <c r="BX250" s="22">
        <f>IF(ISNUMBER(VLOOKUP($C250,'stpl port max capa'!$A$1:$Q$500,11,0)),VLOOKUP($C250,'stpl port max capa'!$A$1:$Q$500,11,0),0)</f>
        <v>0</v>
      </c>
      <c r="BY250" s="22">
        <f>IF(ISNUMBER(VLOOKUP($C250,'stpl port max capa'!$A$1:$Q$500,12,0)),VLOOKUP($C250,'stpl port max capa'!$A$1:$Q$500,12,0),0)</f>
        <v>0</v>
      </c>
      <c r="BZ250" s="22">
        <f>IF(ISNUMBER(VLOOKUP($C250,'stpl port max capa'!$A$1:$Q$500,13,0)),VLOOKUP($C250,'stpl port max capa'!$A$1:$Q$500,13,0),0)</f>
        <v>0</v>
      </c>
      <c r="CA250" s="22">
        <f>IF(ISNUMBER(VLOOKUP($C250,'stpl port max capa'!$A$1:$Q$500,14,0)),VLOOKUP($C250,'stpl port max capa'!$A$1:$Q$500,14,0),0)</f>
        <v>0</v>
      </c>
      <c r="CB250" s="22">
        <f>IF(ISNUMBER(VLOOKUP($C250,'stpl port max capa'!$A$1:$Q$500,15,0)),VLOOKUP($C250,'stpl port max capa'!$A$1:$Q$500,15,0),0)</f>
        <v>0</v>
      </c>
      <c r="CC250" s="22">
        <f>IF(ISNUMBER(VLOOKUP($C250,'stpl port max capa'!$A$1:$Q$500,16,0)),VLOOKUP($C250,'stpl port max capa'!$A$1:$Q$500,16,0),0)</f>
        <v>0</v>
      </c>
      <c r="CD250" s="22">
        <f>IF(ISNUMBER(VLOOKUP($C250,'stpl port max capa'!$A$1:$Q$500,17,0)),VLOOKUP($C250,'stpl port max capa'!$A$1:$Q$500,17,0),0)</f>
        <v>0</v>
      </c>
    </row>
    <row r="251" spans="1:82" customFormat="1">
      <c r="A251">
        <v>254</v>
      </c>
      <c r="B251" t="s">
        <v>749</v>
      </c>
      <c r="C251" t="s">
        <v>750</v>
      </c>
      <c r="D251" s="15" t="s">
        <v>1300</v>
      </c>
      <c r="E251" s="15">
        <f t="shared" si="56"/>
        <v>1</v>
      </c>
      <c r="F251" s="16" t="s">
        <v>2979</v>
      </c>
      <c r="G251" t="s">
        <v>972</v>
      </c>
      <c r="H251" t="s">
        <v>981</v>
      </c>
      <c r="I251" t="s">
        <v>2943</v>
      </c>
      <c r="J251" t="s">
        <v>751</v>
      </c>
      <c r="K251" s="1">
        <v>29.976058281949602</v>
      </c>
      <c r="L251" s="1">
        <v>121.72897339242699</v>
      </c>
      <c r="M251" s="1" t="str">
        <f>VLOOKUP($F251,'[1]capi for highway network'!$D$1:$L$36,3,0)</f>
        <v>capi Zhejiang</v>
      </c>
      <c r="N251" s="1">
        <f>VLOOKUP($F251,'[1]capi for highway network'!$D$1:$L$36,7,0)</f>
        <v>30.274083999999998</v>
      </c>
      <c r="O251" s="1">
        <f>VLOOKUP($F251,'[1]capi for highway network'!$D$1:$L$36,8,0)</f>
        <v>120.15506999999999</v>
      </c>
      <c r="P251" s="13">
        <f t="shared" si="57"/>
        <v>5.3963559999999999</v>
      </c>
      <c r="Q251" s="13">
        <f t="shared" si="58"/>
        <v>5.3963559999999999</v>
      </c>
      <c r="R251" s="13">
        <f t="shared" si="59"/>
        <v>5.3963559999999999</v>
      </c>
      <c r="S251" s="13">
        <f t="shared" si="60"/>
        <v>6.4897559999999999</v>
      </c>
      <c r="T251" s="13">
        <f t="shared" si="61"/>
        <v>7.9446079999999997</v>
      </c>
      <c r="U251" s="13">
        <f t="shared" si="62"/>
        <v>7.9446079999999997</v>
      </c>
      <c r="V251" s="13">
        <f t="shared" si="63"/>
        <v>7.9446079999999997</v>
      </c>
      <c r="W251" s="13">
        <f t="shared" si="64"/>
        <v>7.9446079999999997</v>
      </c>
      <c r="X251" s="13">
        <f t="shared" si="65"/>
        <v>7.9446079999999997</v>
      </c>
      <c r="Y251" s="13">
        <f t="shared" si="66"/>
        <v>7.9446079999999997</v>
      </c>
      <c r="Z251" s="13">
        <f t="shared" si="67"/>
        <v>7.9446079999999997</v>
      </c>
      <c r="AA251" s="13">
        <f t="shared" si="68"/>
        <v>7.9446079999999997</v>
      </c>
      <c r="AB251" s="13">
        <f t="shared" si="69"/>
        <v>7.9446079999999997</v>
      </c>
      <c r="AC251" s="13">
        <f t="shared" si="70"/>
        <v>7.9446079999999997</v>
      </c>
      <c r="AD251" s="13">
        <f t="shared" si="71"/>
        <v>7.9446079999999997</v>
      </c>
      <c r="AE251" s="13">
        <f t="shared" si="72"/>
        <v>7.9446079999999997</v>
      </c>
      <c r="AF251">
        <f t="shared" si="55"/>
        <v>1</v>
      </c>
      <c r="AI251" s="26">
        <f>IF(ISNUMBER(VLOOKUP($B251,'kpler max capa'!$A$1:$Q$263,2,0)),VLOOKUP($B251,'kpler max capa'!$A$1:$Q$263,2,0),0)</f>
        <v>5.3963559999999999</v>
      </c>
      <c r="AJ251" s="26">
        <f>IF(ISNUMBER(VLOOKUP($B251,'kpler max capa'!$A$1:$Q$263,3,0)),VLOOKUP($B251,'kpler max capa'!$A$1:$Q$263,3,0),0)</f>
        <v>5.3963559999999999</v>
      </c>
      <c r="AK251" s="26">
        <f>IF(ISNUMBER(VLOOKUP($B251,'kpler max capa'!$A$1:$Q$263,4,0)),VLOOKUP($B251,'kpler max capa'!$A$1:$Q$263,4,0),0)</f>
        <v>5.3963559999999999</v>
      </c>
      <c r="AL251" s="26">
        <f>IF(ISNUMBER(VLOOKUP($B251,'kpler max capa'!$A$1:$Q$263,5,0)),VLOOKUP($B251,'kpler max capa'!$A$1:$Q$263,5,0),0)</f>
        <v>6.4897559999999999</v>
      </c>
      <c r="AM251" s="26">
        <f>IF(ISNUMBER(VLOOKUP($B251,'kpler max capa'!$A$1:$Q$263,6,0)),VLOOKUP($B251,'kpler max capa'!$A$1:$Q$263,6,0),0)</f>
        <v>7.9446079999999997</v>
      </c>
      <c r="AN251" s="26">
        <f>IF(ISNUMBER(VLOOKUP($B251,'kpler max capa'!$A$1:$Q$263,7,0)),VLOOKUP($B251,'kpler max capa'!$A$1:$Q$263,7,0),0)</f>
        <v>7.9446079999999997</v>
      </c>
      <c r="AO251" s="26">
        <f>IF(ISNUMBER(VLOOKUP($B251,'kpler max capa'!$A$1:$Q$263,8,0)),VLOOKUP($B251,'kpler max capa'!$A$1:$Q$263,8,0),0)</f>
        <v>7.9446079999999997</v>
      </c>
      <c r="AP251" s="26">
        <f>IF(ISNUMBER(VLOOKUP($B251,'kpler max capa'!$A$1:$Q$263,8,0)),VLOOKUP($B251,'kpler max capa'!$A$1:$Q$263,9,0),0)</f>
        <v>7.9446079999999997</v>
      </c>
      <c r="AQ251" s="26">
        <f>IF(ISNUMBER(VLOOKUP($B251,'kpler max capa'!$A$1:$Q$263,8,0)),VLOOKUP($B251,'kpler max capa'!$A$1:$Q$263,10,0),0)</f>
        <v>7.9446079999999997</v>
      </c>
      <c r="AR251" s="26">
        <f>IF(ISNUMBER(VLOOKUP($B251,'kpler max capa'!$A$1:$Q$263,8,0)),VLOOKUP($B251,'kpler max capa'!$A$1:$Q$263,11,0),0)</f>
        <v>7.9446079999999997</v>
      </c>
      <c r="AS251" s="26">
        <f>IF(ISNUMBER(VLOOKUP($B251,'kpler max capa'!$A$1:$Q$263,9,0)),VLOOKUP($B251,'kpler max capa'!$A$1:$Q$263,12,0),0)</f>
        <v>7.9446079999999997</v>
      </c>
      <c r="AT251" s="26">
        <f>IF(ISNUMBER(VLOOKUP($B251,'kpler max capa'!$A$1:$Q$263,9,0)),VLOOKUP($B251,'kpler max capa'!$A$1:$Q$263,13,0),0)</f>
        <v>7.9446079999999997</v>
      </c>
      <c r="AU251" s="26">
        <f>IF(ISNUMBER(VLOOKUP($B251,'kpler max capa'!$A$1:$Q$263,9,0)),VLOOKUP($B251,'kpler max capa'!$A$1:$Q$263,14,0),0)</f>
        <v>7.9446079999999997</v>
      </c>
      <c r="AV251" s="26">
        <f>IF(ISNUMBER(VLOOKUP($B251,'kpler max capa'!$A$1:$Q$263,9,0)),VLOOKUP($B251,'kpler max capa'!$A$1:$Q$263,15,0),0)</f>
        <v>7.9446079999999997</v>
      </c>
      <c r="AW251" s="26">
        <f>IF(ISNUMBER(VLOOKUP($B251,'kpler max capa'!$A$1:$Q$263,9,0)),VLOOKUP($B251,'kpler max capa'!$A$1:$Q$263,16,0),0)</f>
        <v>7.9446079999999997</v>
      </c>
      <c r="AX251" s="26">
        <f>IF(ISNUMBER(VLOOKUP($B251,'kpler max capa'!$A$1:$Q$263,10,0)),VLOOKUP($B251,'kpler max capa'!$A$1:$Q$263,17,0),0)</f>
        <v>7.9446079999999997</v>
      </c>
      <c r="AY251" s="24">
        <f>IF(ISNUMBER(VLOOKUP($C251,'pp port max capa'!$A$1:$Q$500,2,0)),VLOOKUP($C251,'pp port max capa'!$A$1:$Q$500,2,0),0)</f>
        <v>1.5748366728494623</v>
      </c>
      <c r="AZ251" s="24">
        <f>IF(ISNUMBER(VLOOKUP($C251,'pp port max capa'!$A$1:$Q$500,3,0)),VLOOKUP($C251,'pp port max capa'!$A$1:$Q$500,3,0),0)</f>
        <v>1.5748366728494623</v>
      </c>
      <c r="BA251" s="24">
        <f>IF(ISNUMBER(VLOOKUP($C251,'pp port max capa'!$A$1:$Q$500,4,0)),VLOOKUP($C251,'pp port max capa'!$A$1:$Q$500,4,0),0)</f>
        <v>1.5748366728494623</v>
      </c>
      <c r="BB251" s="24">
        <f>IF(ISNUMBER(VLOOKUP($C251,'pp port max capa'!$A$1:$Q$500,5,0)),VLOOKUP($C251,'pp port max capa'!$A$1:$Q$500,5,0),0)</f>
        <v>1.5748366728494623</v>
      </c>
      <c r="BC251" s="24">
        <f>IF(ISNUMBER(VLOOKUP($C251,'pp port max capa'!$A$1:$Q$500,6,0)),VLOOKUP($C251,'pp port max capa'!$A$1:$Q$500,6,0),0)</f>
        <v>1.5748366728494623</v>
      </c>
      <c r="BD251" s="24">
        <f>IF(ISNUMBER(VLOOKUP($C251,'pp port max capa'!$A$1:$Q$500,7,0)),VLOOKUP($C251,'pp port max capa'!$A$1:$Q$500,7,0),0)</f>
        <v>1.5748366728494623</v>
      </c>
      <c r="BE251" s="24">
        <f>IF(ISNUMBER(VLOOKUP($C251,'pp port max capa'!$A$1:$Q$500,8,0)),VLOOKUP($C251,'pp port max capa'!$A$1:$Q$500,8,0),0)</f>
        <v>1.5748366728494623</v>
      </c>
      <c r="BF251" s="24">
        <f>IF(ISNUMBER(VLOOKUP($C251,'pp port max capa'!$A$1:$Q$500,9,0)),VLOOKUP($C251,'pp port max capa'!$A$1:$Q$500,9,0),0)</f>
        <v>1.5748366728494623</v>
      </c>
      <c r="BG251" s="24">
        <f>IF(ISNUMBER(VLOOKUP($C251,'pp port max capa'!$A$1:$Q$500,10,0)),VLOOKUP($C251,'pp port max capa'!$A$1:$Q$500,10,0),0)</f>
        <v>1.5748366728494623</v>
      </c>
      <c r="BH251" s="24">
        <f>IF(ISNUMBER(VLOOKUP($C251,'pp port max capa'!$A$1:$Q$500,11,0)),VLOOKUP($C251,'pp port max capa'!$A$1:$Q$500,11,0),0)</f>
        <v>1.5748366728494623</v>
      </c>
      <c r="BI251" s="24">
        <f>IF(ISNUMBER(VLOOKUP($C251,'pp port max capa'!$A$1:$Q$500,12,0)),VLOOKUP($C251,'pp port max capa'!$A$1:$Q$500,12,0),0)</f>
        <v>1.5748366728494623</v>
      </c>
      <c r="BJ251" s="24">
        <f>IF(ISNUMBER(VLOOKUP($C251,'pp port max capa'!$A$1:$Q$500,13,0)),VLOOKUP($C251,'pp port max capa'!$A$1:$Q$500,13,0),0)</f>
        <v>1.5748366728494623</v>
      </c>
      <c r="BK251" s="24">
        <f>IF(ISNUMBER(VLOOKUP($C251,'pp port max capa'!$A$1:$Q$500,14,0)),VLOOKUP($C251,'pp port max capa'!$A$1:$Q$500,14,0),0)</f>
        <v>1.5748366728494623</v>
      </c>
      <c r="BL251" s="24">
        <f>IF(ISNUMBER(VLOOKUP($C251,'pp port max capa'!$A$1:$Q$500,15,0)),VLOOKUP($C251,'pp port max capa'!$A$1:$Q$500,15,0),0)</f>
        <v>1.5748366728494623</v>
      </c>
      <c r="BM251" s="24">
        <f>IF(ISNUMBER(VLOOKUP($C251,'pp port max capa'!$A$1:$Q$500,16,0)),VLOOKUP($C251,'pp port max capa'!$A$1:$Q$500,16,0),0)</f>
        <v>1.5748366728494623</v>
      </c>
      <c r="BN251" s="24">
        <f>IF(ISNUMBER(VLOOKUP($C251,'pp port max capa'!$A$1:$Q$500,17,0)),VLOOKUP($C251,'pp port max capa'!$A$1:$Q$500,17,0),0)</f>
        <v>1.5748366728494623</v>
      </c>
      <c r="BO251" s="22">
        <f>IF(ISNUMBER(VLOOKUP($C251,'stpl port max capa'!$A$1:$Q$500,2,0)),VLOOKUP($C251,'stpl port max capa'!$A$1:$Q$500,2,0),0)</f>
        <v>0</v>
      </c>
      <c r="BP251" s="22">
        <f>IF(ISNUMBER(VLOOKUP($C251,'stpl port max capa'!$A$1:$Q$500,3,0)),VLOOKUP($C251,'stpl port max capa'!$A$1:$Q$500,3,0),0)</f>
        <v>0</v>
      </c>
      <c r="BQ251" s="22">
        <f>IF(ISNUMBER(VLOOKUP($C251,'stpl port max capa'!$A$1:$Q$500,4,0)),VLOOKUP($C251,'stpl port max capa'!$A$1:$Q$500,4,0),0)</f>
        <v>0</v>
      </c>
      <c r="BR251" s="22">
        <f>IF(ISNUMBER(VLOOKUP($C251,'stpl port max capa'!$A$1:$Q$500,5,0)),VLOOKUP($C251,'stpl port max capa'!$A$1:$Q$500,5,0),0)</f>
        <v>0</v>
      </c>
      <c r="BS251" s="22">
        <f>IF(ISNUMBER(VLOOKUP($C251,'stpl port max capa'!$A$1:$Q$500,6,0)),VLOOKUP($C251,'stpl port max capa'!$A$1:$Q$500,6,0),0)</f>
        <v>0</v>
      </c>
      <c r="BT251" s="22">
        <f>IF(ISNUMBER(VLOOKUP($C251,'stpl port max capa'!$A$1:$Q$500,7,0)),VLOOKUP($C251,'stpl port max capa'!$A$1:$Q$500,7,0),0)</f>
        <v>0</v>
      </c>
      <c r="BU251" s="22">
        <f>IF(ISNUMBER(VLOOKUP($C251,'stpl port max capa'!$A$1:$Q$500,8,0)),VLOOKUP($C251,'stpl port max capa'!$A$1:$Q$500,8,0),0)</f>
        <v>0</v>
      </c>
      <c r="BV251" s="22">
        <f>IF(ISNUMBER(VLOOKUP($C251,'stpl port max capa'!$A$1:$Q$500,9,0)),VLOOKUP($C251,'stpl port max capa'!$A$1:$Q$500,9,0),0)</f>
        <v>0</v>
      </c>
      <c r="BW251" s="22">
        <f>IF(ISNUMBER(VLOOKUP($C251,'stpl port max capa'!$A$1:$Q$500,10,0)),VLOOKUP($C251,'stpl port max capa'!$A$1:$Q$500,10,0),0)</f>
        <v>0</v>
      </c>
      <c r="BX251" s="22">
        <f>IF(ISNUMBER(VLOOKUP($C251,'stpl port max capa'!$A$1:$Q$500,11,0)),VLOOKUP($C251,'stpl port max capa'!$A$1:$Q$500,11,0),0)</f>
        <v>0</v>
      </c>
      <c r="BY251" s="22">
        <f>IF(ISNUMBER(VLOOKUP($C251,'stpl port max capa'!$A$1:$Q$500,12,0)),VLOOKUP($C251,'stpl port max capa'!$A$1:$Q$500,12,0),0)</f>
        <v>0</v>
      </c>
      <c r="BZ251" s="22">
        <f>IF(ISNUMBER(VLOOKUP($C251,'stpl port max capa'!$A$1:$Q$500,13,0)),VLOOKUP($C251,'stpl port max capa'!$A$1:$Q$500,13,0),0)</f>
        <v>0</v>
      </c>
      <c r="CA251" s="22">
        <f>IF(ISNUMBER(VLOOKUP($C251,'stpl port max capa'!$A$1:$Q$500,14,0)),VLOOKUP($C251,'stpl port max capa'!$A$1:$Q$500,14,0),0)</f>
        <v>0</v>
      </c>
      <c r="CB251" s="22">
        <f>IF(ISNUMBER(VLOOKUP($C251,'stpl port max capa'!$A$1:$Q$500,15,0)),VLOOKUP($C251,'stpl port max capa'!$A$1:$Q$500,15,0),0)</f>
        <v>0</v>
      </c>
      <c r="CC251" s="22">
        <f>IF(ISNUMBER(VLOOKUP($C251,'stpl port max capa'!$A$1:$Q$500,16,0)),VLOOKUP($C251,'stpl port max capa'!$A$1:$Q$500,16,0),0)</f>
        <v>0</v>
      </c>
      <c r="CD251" s="22">
        <f>IF(ISNUMBER(VLOOKUP($C251,'stpl port max capa'!$A$1:$Q$500,17,0)),VLOOKUP($C251,'stpl port max capa'!$A$1:$Q$500,17,0),0)</f>
        <v>0</v>
      </c>
    </row>
    <row r="252" spans="1:82" customFormat="1">
      <c r="A252">
        <v>255</v>
      </c>
      <c r="B252" t="s">
        <v>752</v>
      </c>
      <c r="C252" t="s">
        <v>753</v>
      </c>
      <c r="D252" s="15"/>
      <c r="E252" s="15">
        <f t="shared" si="56"/>
        <v>0</v>
      </c>
      <c r="F252" s="16" t="s">
        <v>2981</v>
      </c>
      <c r="G252" t="s">
        <v>972</v>
      </c>
      <c r="H252" t="s">
        <v>1014</v>
      </c>
      <c r="I252" t="e">
        <v>#N/A</v>
      </c>
      <c r="J252" t="s">
        <v>754</v>
      </c>
      <c r="K252" s="1">
        <v>37.585128767196501</v>
      </c>
      <c r="L252" s="1">
        <v>121.383700229792</v>
      </c>
      <c r="M252" s="1" t="str">
        <f>VLOOKUP($F252,'[1]capi for highway network'!$D$1:$L$36,3,0)</f>
        <v>capi Shandong</v>
      </c>
      <c r="N252" s="1">
        <f>VLOOKUP($F252,'[1]capi for highway network'!$D$1:$L$36,7,0)</f>
        <v>36.651200000000003</v>
      </c>
      <c r="O252" s="1">
        <f>VLOOKUP($F252,'[1]capi for highway network'!$D$1:$L$36,8,0)</f>
        <v>117.12009500000001</v>
      </c>
      <c r="P252" s="13">
        <f t="shared" si="57"/>
        <v>1.086112</v>
      </c>
      <c r="Q252" s="13">
        <f t="shared" si="58"/>
        <v>1.086112</v>
      </c>
      <c r="R252" s="13">
        <f t="shared" si="59"/>
        <v>1.086112</v>
      </c>
      <c r="S252" s="13">
        <f t="shared" si="60"/>
        <v>2.2580079999999998</v>
      </c>
      <c r="T252" s="13">
        <f t="shared" si="61"/>
        <v>2.2580079999999998</v>
      </c>
      <c r="U252" s="13">
        <f t="shared" si="62"/>
        <v>2.6944080000000001</v>
      </c>
      <c r="V252" s="13">
        <f t="shared" si="63"/>
        <v>2.6944080000000001</v>
      </c>
      <c r="W252" s="13">
        <f t="shared" si="64"/>
        <v>2.6944080000000001</v>
      </c>
      <c r="X252" s="13">
        <f t="shared" si="65"/>
        <v>2.6944080000000001</v>
      </c>
      <c r="Y252" s="13">
        <f t="shared" si="66"/>
        <v>2.6944080000000001</v>
      </c>
      <c r="Z252" s="13">
        <f t="shared" si="67"/>
        <v>2.6944080000000001</v>
      </c>
      <c r="AA252" s="13">
        <f t="shared" si="68"/>
        <v>2.6944080000000001</v>
      </c>
      <c r="AB252" s="13">
        <f t="shared" si="69"/>
        <v>2.6944080000000001</v>
      </c>
      <c r="AC252" s="13">
        <f t="shared" si="70"/>
        <v>2.6944080000000001</v>
      </c>
      <c r="AD252" s="13">
        <f t="shared" si="71"/>
        <v>2.6944080000000001</v>
      </c>
      <c r="AE252" s="13">
        <f t="shared" si="72"/>
        <v>2.6944080000000001</v>
      </c>
      <c r="AF252">
        <f t="shared" si="55"/>
        <v>1</v>
      </c>
      <c r="AI252" s="26">
        <f>IF(ISNUMBER(VLOOKUP($B252,'kpler max capa'!$A$1:$Q$263,2,0)),VLOOKUP($B252,'kpler max capa'!$A$1:$Q$263,2,0),0)</f>
        <v>1.086112</v>
      </c>
      <c r="AJ252" s="26">
        <f>IF(ISNUMBER(VLOOKUP($B252,'kpler max capa'!$A$1:$Q$263,3,0)),VLOOKUP($B252,'kpler max capa'!$A$1:$Q$263,3,0),0)</f>
        <v>1.086112</v>
      </c>
      <c r="AK252" s="26">
        <f>IF(ISNUMBER(VLOOKUP($B252,'kpler max capa'!$A$1:$Q$263,4,0)),VLOOKUP($B252,'kpler max capa'!$A$1:$Q$263,4,0),0)</f>
        <v>1.086112</v>
      </c>
      <c r="AL252" s="26">
        <f>IF(ISNUMBER(VLOOKUP($B252,'kpler max capa'!$A$1:$Q$263,5,0)),VLOOKUP($B252,'kpler max capa'!$A$1:$Q$263,5,0),0)</f>
        <v>2.2580079999999998</v>
      </c>
      <c r="AM252" s="26">
        <f>IF(ISNUMBER(VLOOKUP($B252,'kpler max capa'!$A$1:$Q$263,6,0)),VLOOKUP($B252,'kpler max capa'!$A$1:$Q$263,6,0),0)</f>
        <v>2.2580079999999998</v>
      </c>
      <c r="AN252" s="26">
        <f>IF(ISNUMBER(VLOOKUP($B252,'kpler max capa'!$A$1:$Q$263,7,0)),VLOOKUP($B252,'kpler max capa'!$A$1:$Q$263,7,0),0)</f>
        <v>2.6944080000000001</v>
      </c>
      <c r="AO252" s="26">
        <f>IF(ISNUMBER(VLOOKUP($B252,'kpler max capa'!$A$1:$Q$263,8,0)),VLOOKUP($B252,'kpler max capa'!$A$1:$Q$263,8,0),0)</f>
        <v>2.6944080000000001</v>
      </c>
      <c r="AP252" s="26">
        <f>IF(ISNUMBER(VLOOKUP($B252,'kpler max capa'!$A$1:$Q$263,8,0)),VLOOKUP($B252,'kpler max capa'!$A$1:$Q$263,9,0),0)</f>
        <v>2.6944080000000001</v>
      </c>
      <c r="AQ252" s="26">
        <f>IF(ISNUMBER(VLOOKUP($B252,'kpler max capa'!$A$1:$Q$263,8,0)),VLOOKUP($B252,'kpler max capa'!$A$1:$Q$263,10,0),0)</f>
        <v>2.6944080000000001</v>
      </c>
      <c r="AR252" s="26">
        <f>IF(ISNUMBER(VLOOKUP($B252,'kpler max capa'!$A$1:$Q$263,8,0)),VLOOKUP($B252,'kpler max capa'!$A$1:$Q$263,11,0),0)</f>
        <v>2.6944080000000001</v>
      </c>
      <c r="AS252" s="26">
        <f>IF(ISNUMBER(VLOOKUP($B252,'kpler max capa'!$A$1:$Q$263,9,0)),VLOOKUP($B252,'kpler max capa'!$A$1:$Q$263,12,0),0)</f>
        <v>2.6944080000000001</v>
      </c>
      <c r="AT252" s="26">
        <f>IF(ISNUMBER(VLOOKUP($B252,'kpler max capa'!$A$1:$Q$263,9,0)),VLOOKUP($B252,'kpler max capa'!$A$1:$Q$263,13,0),0)</f>
        <v>2.6944080000000001</v>
      </c>
      <c r="AU252" s="26">
        <f>IF(ISNUMBER(VLOOKUP($B252,'kpler max capa'!$A$1:$Q$263,9,0)),VLOOKUP($B252,'kpler max capa'!$A$1:$Q$263,14,0),0)</f>
        <v>2.6944080000000001</v>
      </c>
      <c r="AV252" s="26">
        <f>IF(ISNUMBER(VLOOKUP($B252,'kpler max capa'!$A$1:$Q$263,9,0)),VLOOKUP($B252,'kpler max capa'!$A$1:$Q$263,15,0),0)</f>
        <v>2.6944080000000001</v>
      </c>
      <c r="AW252" s="26">
        <f>IF(ISNUMBER(VLOOKUP($B252,'kpler max capa'!$A$1:$Q$263,9,0)),VLOOKUP($B252,'kpler max capa'!$A$1:$Q$263,16,0),0)</f>
        <v>2.6944080000000001</v>
      </c>
      <c r="AX252" s="26">
        <f>IF(ISNUMBER(VLOOKUP($B252,'kpler max capa'!$A$1:$Q$263,10,0)),VLOOKUP($B252,'kpler max capa'!$A$1:$Q$263,17,0),0)</f>
        <v>2.6944080000000001</v>
      </c>
      <c r="AY252" s="24">
        <f>IF(ISNUMBER(VLOOKUP($C252,'pp port max capa'!$A$1:$Q$500,2,0)),VLOOKUP($C252,'pp port max capa'!$A$1:$Q$500,2,0),0)</f>
        <v>0</v>
      </c>
      <c r="AZ252" s="24">
        <f>IF(ISNUMBER(VLOOKUP($C252,'pp port max capa'!$A$1:$Q$500,3,0)),VLOOKUP($C252,'pp port max capa'!$A$1:$Q$500,3,0),0)</f>
        <v>0</v>
      </c>
      <c r="BA252" s="24">
        <f>IF(ISNUMBER(VLOOKUP($C252,'pp port max capa'!$A$1:$Q$500,4,0)),VLOOKUP($C252,'pp port max capa'!$A$1:$Q$500,4,0),0)</f>
        <v>0</v>
      </c>
      <c r="BB252" s="24">
        <f>IF(ISNUMBER(VLOOKUP($C252,'pp port max capa'!$A$1:$Q$500,5,0)),VLOOKUP($C252,'pp port max capa'!$A$1:$Q$500,5,0),0)</f>
        <v>0</v>
      </c>
      <c r="BC252" s="24">
        <f>IF(ISNUMBER(VLOOKUP($C252,'pp port max capa'!$A$1:$Q$500,6,0)),VLOOKUP($C252,'pp port max capa'!$A$1:$Q$500,6,0),0)</f>
        <v>0</v>
      </c>
      <c r="BD252" s="24">
        <f>IF(ISNUMBER(VLOOKUP($C252,'pp port max capa'!$A$1:$Q$500,7,0)),VLOOKUP($C252,'pp port max capa'!$A$1:$Q$500,7,0),0)</f>
        <v>0</v>
      </c>
      <c r="BE252" s="24">
        <f>IF(ISNUMBER(VLOOKUP($C252,'pp port max capa'!$A$1:$Q$500,8,0)),VLOOKUP($C252,'pp port max capa'!$A$1:$Q$500,8,0),0)</f>
        <v>0</v>
      </c>
      <c r="BF252" s="24">
        <f>IF(ISNUMBER(VLOOKUP($C252,'pp port max capa'!$A$1:$Q$500,9,0)),VLOOKUP($C252,'pp port max capa'!$A$1:$Q$500,9,0),0)</f>
        <v>0</v>
      </c>
      <c r="BG252" s="24">
        <f>IF(ISNUMBER(VLOOKUP($C252,'pp port max capa'!$A$1:$Q$500,10,0)),VLOOKUP($C252,'pp port max capa'!$A$1:$Q$500,10,0),0)</f>
        <v>0</v>
      </c>
      <c r="BH252" s="24">
        <f>IF(ISNUMBER(VLOOKUP($C252,'pp port max capa'!$A$1:$Q$500,11,0)),VLOOKUP($C252,'pp port max capa'!$A$1:$Q$500,11,0),0)</f>
        <v>0</v>
      </c>
      <c r="BI252" s="24">
        <f>IF(ISNUMBER(VLOOKUP($C252,'pp port max capa'!$A$1:$Q$500,12,0)),VLOOKUP($C252,'pp port max capa'!$A$1:$Q$500,12,0),0)</f>
        <v>0</v>
      </c>
      <c r="BJ252" s="24">
        <f>IF(ISNUMBER(VLOOKUP($C252,'pp port max capa'!$A$1:$Q$500,13,0)),VLOOKUP($C252,'pp port max capa'!$A$1:$Q$500,13,0),0)</f>
        <v>0</v>
      </c>
      <c r="BK252" s="24">
        <f>IF(ISNUMBER(VLOOKUP($C252,'pp port max capa'!$A$1:$Q$500,14,0)),VLOOKUP($C252,'pp port max capa'!$A$1:$Q$500,14,0),0)</f>
        <v>0</v>
      </c>
      <c r="BL252" s="24">
        <f>IF(ISNUMBER(VLOOKUP($C252,'pp port max capa'!$A$1:$Q$500,15,0)),VLOOKUP($C252,'pp port max capa'!$A$1:$Q$500,15,0),0)</f>
        <v>0</v>
      </c>
      <c r="BM252" s="24">
        <f>IF(ISNUMBER(VLOOKUP($C252,'pp port max capa'!$A$1:$Q$500,16,0)),VLOOKUP($C252,'pp port max capa'!$A$1:$Q$500,16,0),0)</f>
        <v>0</v>
      </c>
      <c r="BN252" s="24">
        <f>IF(ISNUMBER(VLOOKUP($C252,'pp port max capa'!$A$1:$Q$500,17,0)),VLOOKUP($C252,'pp port max capa'!$A$1:$Q$500,17,0),0)</f>
        <v>0</v>
      </c>
      <c r="BO252" s="22">
        <f>IF(ISNUMBER(VLOOKUP($C252,'stpl port max capa'!$A$1:$Q$500,2,0)),VLOOKUP($C252,'stpl port max capa'!$A$1:$Q$500,2,0),0)</f>
        <v>0</v>
      </c>
      <c r="BP252" s="22">
        <f>IF(ISNUMBER(VLOOKUP($C252,'stpl port max capa'!$A$1:$Q$500,3,0)),VLOOKUP($C252,'stpl port max capa'!$A$1:$Q$500,3,0),0)</f>
        <v>0</v>
      </c>
      <c r="BQ252" s="22">
        <f>IF(ISNUMBER(VLOOKUP($C252,'stpl port max capa'!$A$1:$Q$500,4,0)),VLOOKUP($C252,'stpl port max capa'!$A$1:$Q$500,4,0),0)</f>
        <v>0</v>
      </c>
      <c r="BR252" s="22">
        <f>IF(ISNUMBER(VLOOKUP($C252,'stpl port max capa'!$A$1:$Q$500,5,0)),VLOOKUP($C252,'stpl port max capa'!$A$1:$Q$500,5,0),0)</f>
        <v>0</v>
      </c>
      <c r="BS252" s="22">
        <f>IF(ISNUMBER(VLOOKUP($C252,'stpl port max capa'!$A$1:$Q$500,6,0)),VLOOKUP($C252,'stpl port max capa'!$A$1:$Q$500,6,0),0)</f>
        <v>0</v>
      </c>
      <c r="BT252" s="22">
        <f>IF(ISNUMBER(VLOOKUP($C252,'stpl port max capa'!$A$1:$Q$500,7,0)),VLOOKUP($C252,'stpl port max capa'!$A$1:$Q$500,7,0),0)</f>
        <v>0</v>
      </c>
      <c r="BU252" s="22">
        <f>IF(ISNUMBER(VLOOKUP($C252,'stpl port max capa'!$A$1:$Q$500,8,0)),VLOOKUP($C252,'stpl port max capa'!$A$1:$Q$500,8,0),0)</f>
        <v>0</v>
      </c>
      <c r="BV252" s="22">
        <f>IF(ISNUMBER(VLOOKUP($C252,'stpl port max capa'!$A$1:$Q$500,9,0)),VLOOKUP($C252,'stpl port max capa'!$A$1:$Q$500,9,0),0)</f>
        <v>0</v>
      </c>
      <c r="BW252" s="22">
        <f>IF(ISNUMBER(VLOOKUP($C252,'stpl port max capa'!$A$1:$Q$500,10,0)),VLOOKUP($C252,'stpl port max capa'!$A$1:$Q$500,10,0),0)</f>
        <v>0</v>
      </c>
      <c r="BX252" s="22">
        <f>IF(ISNUMBER(VLOOKUP($C252,'stpl port max capa'!$A$1:$Q$500,11,0)),VLOOKUP($C252,'stpl port max capa'!$A$1:$Q$500,11,0),0)</f>
        <v>0</v>
      </c>
      <c r="BY252" s="22">
        <f>IF(ISNUMBER(VLOOKUP($C252,'stpl port max capa'!$A$1:$Q$500,12,0)),VLOOKUP($C252,'stpl port max capa'!$A$1:$Q$500,12,0),0)</f>
        <v>0</v>
      </c>
      <c r="BZ252" s="22">
        <f>IF(ISNUMBER(VLOOKUP($C252,'stpl port max capa'!$A$1:$Q$500,13,0)),VLOOKUP($C252,'stpl port max capa'!$A$1:$Q$500,13,0),0)</f>
        <v>0</v>
      </c>
      <c r="CA252" s="22">
        <f>IF(ISNUMBER(VLOOKUP($C252,'stpl port max capa'!$A$1:$Q$500,14,0)),VLOOKUP($C252,'stpl port max capa'!$A$1:$Q$500,14,0),0)</f>
        <v>0</v>
      </c>
      <c r="CB252" s="22">
        <f>IF(ISNUMBER(VLOOKUP($C252,'stpl port max capa'!$A$1:$Q$500,15,0)),VLOOKUP($C252,'stpl port max capa'!$A$1:$Q$500,15,0),0)</f>
        <v>0</v>
      </c>
      <c r="CC252" s="22">
        <f>IF(ISNUMBER(VLOOKUP($C252,'stpl port max capa'!$A$1:$Q$500,16,0)),VLOOKUP($C252,'stpl port max capa'!$A$1:$Q$500,16,0),0)</f>
        <v>0</v>
      </c>
      <c r="CD252" s="22">
        <f>IF(ISNUMBER(VLOOKUP($C252,'stpl port max capa'!$A$1:$Q$500,17,0)),VLOOKUP($C252,'stpl port max capa'!$A$1:$Q$500,17,0),0)</f>
        <v>0</v>
      </c>
    </row>
    <row r="253" spans="1:82" customFormat="1">
      <c r="A253">
        <v>256</v>
      </c>
      <c r="B253" t="s">
        <v>755</v>
      </c>
      <c r="C253" t="s">
        <v>756</v>
      </c>
      <c r="D253" s="15"/>
      <c r="E253" s="15">
        <f t="shared" si="56"/>
        <v>0</v>
      </c>
      <c r="F253" s="16" t="s">
        <v>2972</v>
      </c>
      <c r="G253" t="s">
        <v>972</v>
      </c>
      <c r="H253" t="s">
        <v>1015</v>
      </c>
      <c r="I253" t="e">
        <v>#N/A</v>
      </c>
      <c r="J253" t="s">
        <v>757</v>
      </c>
      <c r="K253" s="1">
        <v>21.957042690161099</v>
      </c>
      <c r="L253" s="1">
        <v>113.201374643999</v>
      </c>
      <c r="M253" s="1" t="str">
        <f>VLOOKUP($F253,'[1]capi for highway network'!$D$1:$L$36,3,0)</f>
        <v>capi Guangdong</v>
      </c>
      <c r="N253" s="1">
        <f>VLOOKUP($F253,'[1]capi for highway network'!$D$1:$L$36,7,0)</f>
        <v>23.129110000000001</v>
      </c>
      <c r="O253" s="1">
        <f>VLOOKUP($F253,'[1]capi for highway network'!$D$1:$L$36,8,0)</f>
        <v>113.264385</v>
      </c>
      <c r="P253" s="13">
        <f t="shared" si="57"/>
        <v>23.708967999999999</v>
      </c>
      <c r="Q253" s="13">
        <f t="shared" si="58"/>
        <v>23.708967999999999</v>
      </c>
      <c r="R253" s="13">
        <f t="shared" si="59"/>
        <v>23.708967999999999</v>
      </c>
      <c r="S253" s="13">
        <f t="shared" si="60"/>
        <v>24.637356</v>
      </c>
      <c r="T253" s="13">
        <f t="shared" si="61"/>
        <v>24.637356</v>
      </c>
      <c r="U253" s="13">
        <f t="shared" si="62"/>
        <v>24.795432000000002</v>
      </c>
      <c r="V253" s="13">
        <f t="shared" si="63"/>
        <v>24.795432000000002</v>
      </c>
      <c r="W253" s="13">
        <f t="shared" si="64"/>
        <v>24.795432000000002</v>
      </c>
      <c r="X253" s="13">
        <f t="shared" si="65"/>
        <v>24.795432000000002</v>
      </c>
      <c r="Y253" s="13">
        <f t="shared" si="66"/>
        <v>24.795432000000002</v>
      </c>
      <c r="Z253" s="13">
        <f t="shared" si="67"/>
        <v>24.795432000000002</v>
      </c>
      <c r="AA253" s="13">
        <f t="shared" si="68"/>
        <v>24.795432000000002</v>
      </c>
      <c r="AB253" s="13">
        <f t="shared" si="69"/>
        <v>24.795432000000002</v>
      </c>
      <c r="AC253" s="13">
        <f t="shared" si="70"/>
        <v>24.795432000000002</v>
      </c>
      <c r="AD253" s="13">
        <f t="shared" si="71"/>
        <v>24.795432000000002</v>
      </c>
      <c r="AE253" s="13">
        <f t="shared" si="72"/>
        <v>24.795432000000002</v>
      </c>
      <c r="AF253">
        <f t="shared" si="55"/>
        <v>1</v>
      </c>
      <c r="AI253" s="26">
        <f>IF(ISNUMBER(VLOOKUP($B253,'kpler max capa'!$A$1:$Q$263,2,0)),VLOOKUP($B253,'kpler max capa'!$A$1:$Q$263,2,0),0)</f>
        <v>23.708967999999999</v>
      </c>
      <c r="AJ253" s="26">
        <f>IF(ISNUMBER(VLOOKUP($B253,'kpler max capa'!$A$1:$Q$263,3,0)),VLOOKUP($B253,'kpler max capa'!$A$1:$Q$263,3,0),0)</f>
        <v>23.708967999999999</v>
      </c>
      <c r="AK253" s="26">
        <f>IF(ISNUMBER(VLOOKUP($B253,'kpler max capa'!$A$1:$Q$263,4,0)),VLOOKUP($B253,'kpler max capa'!$A$1:$Q$263,4,0),0)</f>
        <v>23.708967999999999</v>
      </c>
      <c r="AL253" s="26">
        <f>IF(ISNUMBER(VLOOKUP($B253,'kpler max capa'!$A$1:$Q$263,5,0)),VLOOKUP($B253,'kpler max capa'!$A$1:$Q$263,5,0),0)</f>
        <v>24.637356</v>
      </c>
      <c r="AM253" s="26">
        <f>IF(ISNUMBER(VLOOKUP($B253,'kpler max capa'!$A$1:$Q$263,6,0)),VLOOKUP($B253,'kpler max capa'!$A$1:$Q$263,6,0),0)</f>
        <v>24.637356</v>
      </c>
      <c r="AN253" s="26">
        <f>IF(ISNUMBER(VLOOKUP($B253,'kpler max capa'!$A$1:$Q$263,7,0)),VLOOKUP($B253,'kpler max capa'!$A$1:$Q$263,7,0),0)</f>
        <v>24.795432000000002</v>
      </c>
      <c r="AO253" s="26">
        <f>IF(ISNUMBER(VLOOKUP($B253,'kpler max capa'!$A$1:$Q$263,8,0)),VLOOKUP($B253,'kpler max capa'!$A$1:$Q$263,8,0),0)</f>
        <v>24.795432000000002</v>
      </c>
      <c r="AP253" s="26">
        <f>IF(ISNUMBER(VLOOKUP($B253,'kpler max capa'!$A$1:$Q$263,8,0)),VLOOKUP($B253,'kpler max capa'!$A$1:$Q$263,9,0),0)</f>
        <v>24.795432000000002</v>
      </c>
      <c r="AQ253" s="26">
        <f>IF(ISNUMBER(VLOOKUP($B253,'kpler max capa'!$A$1:$Q$263,8,0)),VLOOKUP($B253,'kpler max capa'!$A$1:$Q$263,10,0),0)</f>
        <v>24.795432000000002</v>
      </c>
      <c r="AR253" s="26">
        <f>IF(ISNUMBER(VLOOKUP($B253,'kpler max capa'!$A$1:$Q$263,8,0)),VLOOKUP($B253,'kpler max capa'!$A$1:$Q$263,11,0),0)</f>
        <v>24.795432000000002</v>
      </c>
      <c r="AS253" s="26">
        <f>IF(ISNUMBER(VLOOKUP($B253,'kpler max capa'!$A$1:$Q$263,9,0)),VLOOKUP($B253,'kpler max capa'!$A$1:$Q$263,12,0),0)</f>
        <v>24.795432000000002</v>
      </c>
      <c r="AT253" s="26">
        <f>IF(ISNUMBER(VLOOKUP($B253,'kpler max capa'!$A$1:$Q$263,9,0)),VLOOKUP($B253,'kpler max capa'!$A$1:$Q$263,13,0),0)</f>
        <v>24.795432000000002</v>
      </c>
      <c r="AU253" s="26">
        <f>IF(ISNUMBER(VLOOKUP($B253,'kpler max capa'!$A$1:$Q$263,9,0)),VLOOKUP($B253,'kpler max capa'!$A$1:$Q$263,14,0),0)</f>
        <v>24.795432000000002</v>
      </c>
      <c r="AV253" s="26">
        <f>IF(ISNUMBER(VLOOKUP($B253,'kpler max capa'!$A$1:$Q$263,9,0)),VLOOKUP($B253,'kpler max capa'!$A$1:$Q$263,15,0),0)</f>
        <v>24.795432000000002</v>
      </c>
      <c r="AW253" s="26">
        <f>IF(ISNUMBER(VLOOKUP($B253,'kpler max capa'!$A$1:$Q$263,9,0)),VLOOKUP($B253,'kpler max capa'!$A$1:$Q$263,16,0),0)</f>
        <v>24.795432000000002</v>
      </c>
      <c r="AX253" s="26">
        <f>IF(ISNUMBER(VLOOKUP($B253,'kpler max capa'!$A$1:$Q$263,10,0)),VLOOKUP($B253,'kpler max capa'!$A$1:$Q$263,17,0),0)</f>
        <v>24.795432000000002</v>
      </c>
      <c r="AY253" s="24">
        <f>IF(ISNUMBER(VLOOKUP($C253,'pp port max capa'!$A$1:$Q$500,2,0)),VLOOKUP($C253,'pp port max capa'!$A$1:$Q$500,2,0),0)</f>
        <v>0</v>
      </c>
      <c r="AZ253" s="24">
        <f>IF(ISNUMBER(VLOOKUP($C253,'pp port max capa'!$A$1:$Q$500,3,0)),VLOOKUP($C253,'pp port max capa'!$A$1:$Q$500,3,0),0)</f>
        <v>0</v>
      </c>
      <c r="BA253" s="24">
        <f>IF(ISNUMBER(VLOOKUP($C253,'pp port max capa'!$A$1:$Q$500,4,0)),VLOOKUP($C253,'pp port max capa'!$A$1:$Q$500,4,0),0)</f>
        <v>0</v>
      </c>
      <c r="BB253" s="24">
        <f>IF(ISNUMBER(VLOOKUP($C253,'pp port max capa'!$A$1:$Q$500,5,0)),VLOOKUP($C253,'pp port max capa'!$A$1:$Q$500,5,0),0)</f>
        <v>0</v>
      </c>
      <c r="BC253" s="24">
        <f>IF(ISNUMBER(VLOOKUP($C253,'pp port max capa'!$A$1:$Q$500,6,0)),VLOOKUP($C253,'pp port max capa'!$A$1:$Q$500,6,0),0)</f>
        <v>0</v>
      </c>
      <c r="BD253" s="24">
        <f>IF(ISNUMBER(VLOOKUP($C253,'pp port max capa'!$A$1:$Q$500,7,0)),VLOOKUP($C253,'pp port max capa'!$A$1:$Q$500,7,0),0)</f>
        <v>0</v>
      </c>
      <c r="BE253" s="24">
        <f>IF(ISNUMBER(VLOOKUP($C253,'pp port max capa'!$A$1:$Q$500,8,0)),VLOOKUP($C253,'pp port max capa'!$A$1:$Q$500,8,0),0)</f>
        <v>0</v>
      </c>
      <c r="BF253" s="24">
        <f>IF(ISNUMBER(VLOOKUP($C253,'pp port max capa'!$A$1:$Q$500,9,0)),VLOOKUP($C253,'pp port max capa'!$A$1:$Q$500,9,0),0)</f>
        <v>0</v>
      </c>
      <c r="BG253" s="24">
        <f>IF(ISNUMBER(VLOOKUP($C253,'pp port max capa'!$A$1:$Q$500,10,0)),VLOOKUP($C253,'pp port max capa'!$A$1:$Q$500,10,0),0)</f>
        <v>0</v>
      </c>
      <c r="BH253" s="24">
        <f>IF(ISNUMBER(VLOOKUP($C253,'pp port max capa'!$A$1:$Q$500,11,0)),VLOOKUP($C253,'pp port max capa'!$A$1:$Q$500,11,0),0)</f>
        <v>0</v>
      </c>
      <c r="BI253" s="24">
        <f>IF(ISNUMBER(VLOOKUP($C253,'pp port max capa'!$A$1:$Q$500,12,0)),VLOOKUP($C253,'pp port max capa'!$A$1:$Q$500,12,0),0)</f>
        <v>0</v>
      </c>
      <c r="BJ253" s="24">
        <f>IF(ISNUMBER(VLOOKUP($C253,'pp port max capa'!$A$1:$Q$500,13,0)),VLOOKUP($C253,'pp port max capa'!$A$1:$Q$500,13,0),0)</f>
        <v>0</v>
      </c>
      <c r="BK253" s="24">
        <f>IF(ISNUMBER(VLOOKUP($C253,'pp port max capa'!$A$1:$Q$500,14,0)),VLOOKUP($C253,'pp port max capa'!$A$1:$Q$500,14,0),0)</f>
        <v>0</v>
      </c>
      <c r="BL253" s="24">
        <f>IF(ISNUMBER(VLOOKUP($C253,'pp port max capa'!$A$1:$Q$500,15,0)),VLOOKUP($C253,'pp port max capa'!$A$1:$Q$500,15,0),0)</f>
        <v>0</v>
      </c>
      <c r="BM253" s="24">
        <f>IF(ISNUMBER(VLOOKUP($C253,'pp port max capa'!$A$1:$Q$500,16,0)),VLOOKUP($C253,'pp port max capa'!$A$1:$Q$500,16,0),0)</f>
        <v>0</v>
      </c>
      <c r="BN253" s="24">
        <f>IF(ISNUMBER(VLOOKUP($C253,'pp port max capa'!$A$1:$Q$500,17,0)),VLOOKUP($C253,'pp port max capa'!$A$1:$Q$500,17,0),0)</f>
        <v>0</v>
      </c>
      <c r="BO253" s="22">
        <f>IF(ISNUMBER(VLOOKUP($C253,'stpl port max capa'!$A$1:$Q$500,2,0)),VLOOKUP($C253,'stpl port max capa'!$A$1:$Q$500,2,0),0)</f>
        <v>4.2</v>
      </c>
      <c r="BP253" s="22">
        <f>IF(ISNUMBER(VLOOKUP($C253,'stpl port max capa'!$A$1:$Q$500,3,0)),VLOOKUP($C253,'stpl port max capa'!$A$1:$Q$500,3,0),0)</f>
        <v>4.2</v>
      </c>
      <c r="BQ253" s="22">
        <f>IF(ISNUMBER(VLOOKUP($C253,'stpl port max capa'!$A$1:$Q$500,4,0)),VLOOKUP($C253,'stpl port max capa'!$A$1:$Q$500,4,0),0)</f>
        <v>4.2</v>
      </c>
      <c r="BR253" s="22">
        <f>IF(ISNUMBER(VLOOKUP($C253,'stpl port max capa'!$A$1:$Q$500,5,0)),VLOOKUP($C253,'stpl port max capa'!$A$1:$Q$500,5,0),0)</f>
        <v>4.2</v>
      </c>
      <c r="BS253" s="22">
        <f>IF(ISNUMBER(VLOOKUP($C253,'stpl port max capa'!$A$1:$Q$500,6,0)),VLOOKUP($C253,'stpl port max capa'!$A$1:$Q$500,6,0),0)</f>
        <v>4.2</v>
      </c>
      <c r="BT253" s="22">
        <f>IF(ISNUMBER(VLOOKUP($C253,'stpl port max capa'!$A$1:$Q$500,7,0)),VLOOKUP($C253,'stpl port max capa'!$A$1:$Q$500,7,0),0)</f>
        <v>4.2</v>
      </c>
      <c r="BU253" s="22">
        <f>IF(ISNUMBER(VLOOKUP($C253,'stpl port max capa'!$A$1:$Q$500,8,0)),VLOOKUP($C253,'stpl port max capa'!$A$1:$Q$500,8,0),0)</f>
        <v>4.2</v>
      </c>
      <c r="BV253" s="22">
        <f>IF(ISNUMBER(VLOOKUP($C253,'stpl port max capa'!$A$1:$Q$500,9,0)),VLOOKUP($C253,'stpl port max capa'!$A$1:$Q$500,9,0),0)</f>
        <v>4.2</v>
      </c>
      <c r="BW253" s="22">
        <f>IF(ISNUMBER(VLOOKUP($C253,'stpl port max capa'!$A$1:$Q$500,10,0)),VLOOKUP($C253,'stpl port max capa'!$A$1:$Q$500,10,0),0)</f>
        <v>4.2</v>
      </c>
      <c r="BX253" s="22">
        <f>IF(ISNUMBER(VLOOKUP($C253,'stpl port max capa'!$A$1:$Q$500,11,0)),VLOOKUP($C253,'stpl port max capa'!$A$1:$Q$500,11,0),0)</f>
        <v>4.2</v>
      </c>
      <c r="BY253" s="22">
        <f>IF(ISNUMBER(VLOOKUP($C253,'stpl port max capa'!$A$1:$Q$500,12,0)),VLOOKUP($C253,'stpl port max capa'!$A$1:$Q$500,12,0),0)</f>
        <v>4.2</v>
      </c>
      <c r="BZ253" s="22">
        <f>IF(ISNUMBER(VLOOKUP($C253,'stpl port max capa'!$A$1:$Q$500,13,0)),VLOOKUP($C253,'stpl port max capa'!$A$1:$Q$500,13,0),0)</f>
        <v>4.2</v>
      </c>
      <c r="CA253" s="22">
        <f>IF(ISNUMBER(VLOOKUP($C253,'stpl port max capa'!$A$1:$Q$500,14,0)),VLOOKUP($C253,'stpl port max capa'!$A$1:$Q$500,14,0),0)</f>
        <v>4.2</v>
      </c>
      <c r="CB253" s="22">
        <f>IF(ISNUMBER(VLOOKUP($C253,'stpl port max capa'!$A$1:$Q$500,15,0)),VLOOKUP($C253,'stpl port max capa'!$A$1:$Q$500,15,0),0)</f>
        <v>4.2</v>
      </c>
      <c r="CC253" s="22">
        <f>IF(ISNUMBER(VLOOKUP($C253,'stpl port max capa'!$A$1:$Q$500,16,0)),VLOOKUP($C253,'stpl port max capa'!$A$1:$Q$500,16,0),0)</f>
        <v>4.2</v>
      </c>
      <c r="CD253" s="22">
        <f>IF(ISNUMBER(VLOOKUP($C253,'stpl port max capa'!$A$1:$Q$500,17,0)),VLOOKUP($C253,'stpl port max capa'!$A$1:$Q$500,17,0),0)</f>
        <v>4.2</v>
      </c>
    </row>
    <row r="254" spans="1:82" customFormat="1">
      <c r="A254">
        <v>257</v>
      </c>
      <c r="B254" t="s">
        <v>758</v>
      </c>
      <c r="C254" t="s">
        <v>759</v>
      </c>
      <c r="D254" s="15"/>
      <c r="E254" s="15">
        <f t="shared" si="56"/>
        <v>0</v>
      </c>
      <c r="F254" s="16" t="s">
        <v>2992</v>
      </c>
      <c r="G254" t="s">
        <v>972</v>
      </c>
      <c r="H254" t="s">
        <v>975</v>
      </c>
      <c r="I254" t="e">
        <v>#N/A</v>
      </c>
      <c r="J254" t="s">
        <v>760</v>
      </c>
      <c r="K254" s="1">
        <v>27.897961384095701</v>
      </c>
      <c r="L254" s="1">
        <v>121.119311955448</v>
      </c>
      <c r="M254" s="1" t="str">
        <f>VLOOKUP($F254,'[1]capi for highway network'!$D$1:$L$36,3,0)</f>
        <v>capi Zhejiang</v>
      </c>
      <c r="N254" s="1">
        <f>VLOOKUP($F254,'[1]capi for highway network'!$D$1:$L$36,7,0)</f>
        <v>30.274083999999998</v>
      </c>
      <c r="O254" s="1">
        <f>VLOOKUP($F254,'[1]capi for highway network'!$D$1:$L$36,8,0)</f>
        <v>120.15506999999999</v>
      </c>
      <c r="P254" s="13">
        <f t="shared" si="57"/>
        <v>1.7495240000000001</v>
      </c>
      <c r="Q254" s="13">
        <f t="shared" si="58"/>
        <v>1.7495240000000001</v>
      </c>
      <c r="R254" s="13">
        <f t="shared" si="59"/>
        <v>1.7495240000000001</v>
      </c>
      <c r="S254" s="13">
        <f t="shared" si="60"/>
        <v>2.8644639999999999</v>
      </c>
      <c r="T254" s="13">
        <f t="shared" si="61"/>
        <v>2.8644639999999999</v>
      </c>
      <c r="U254" s="13">
        <f t="shared" si="62"/>
        <v>2.8644639999999999</v>
      </c>
      <c r="V254" s="13">
        <f t="shared" si="63"/>
        <v>2.8644639999999999</v>
      </c>
      <c r="W254" s="13">
        <f t="shared" si="64"/>
        <v>2.8644639999999999</v>
      </c>
      <c r="X254" s="13">
        <f t="shared" si="65"/>
        <v>2.8644639999999999</v>
      </c>
      <c r="Y254" s="13">
        <f t="shared" si="66"/>
        <v>2.8644639999999999</v>
      </c>
      <c r="Z254" s="13">
        <f t="shared" si="67"/>
        <v>2.8644639999999999</v>
      </c>
      <c r="AA254" s="13">
        <f t="shared" si="68"/>
        <v>2.8644639999999999</v>
      </c>
      <c r="AB254" s="13">
        <f t="shared" si="69"/>
        <v>2.8644639999999999</v>
      </c>
      <c r="AC254" s="13">
        <f t="shared" si="70"/>
        <v>2.8644639999999999</v>
      </c>
      <c r="AD254" s="13">
        <f t="shared" si="71"/>
        <v>2.8644639999999999</v>
      </c>
      <c r="AE254" s="13">
        <f t="shared" si="72"/>
        <v>2.8644639999999999</v>
      </c>
      <c r="AF254">
        <f t="shared" si="55"/>
        <v>1</v>
      </c>
      <c r="AI254" s="26">
        <f>IF(ISNUMBER(VLOOKUP($B254,'kpler max capa'!$A$1:$Q$263,2,0)),VLOOKUP($B254,'kpler max capa'!$A$1:$Q$263,2,0),0)</f>
        <v>1.7495240000000001</v>
      </c>
      <c r="AJ254" s="26">
        <f>IF(ISNUMBER(VLOOKUP($B254,'kpler max capa'!$A$1:$Q$263,3,0)),VLOOKUP($B254,'kpler max capa'!$A$1:$Q$263,3,0),0)</f>
        <v>1.7495240000000001</v>
      </c>
      <c r="AK254" s="26">
        <f>IF(ISNUMBER(VLOOKUP($B254,'kpler max capa'!$A$1:$Q$263,4,0)),VLOOKUP($B254,'kpler max capa'!$A$1:$Q$263,4,0),0)</f>
        <v>1.7495240000000001</v>
      </c>
      <c r="AL254" s="26">
        <f>IF(ISNUMBER(VLOOKUP($B254,'kpler max capa'!$A$1:$Q$263,5,0)),VLOOKUP($B254,'kpler max capa'!$A$1:$Q$263,5,0),0)</f>
        <v>2.8644639999999999</v>
      </c>
      <c r="AM254" s="26">
        <f>IF(ISNUMBER(VLOOKUP($B254,'kpler max capa'!$A$1:$Q$263,6,0)),VLOOKUP($B254,'kpler max capa'!$A$1:$Q$263,6,0),0)</f>
        <v>2.8644639999999999</v>
      </c>
      <c r="AN254" s="26">
        <f>IF(ISNUMBER(VLOOKUP($B254,'kpler max capa'!$A$1:$Q$263,7,0)),VLOOKUP($B254,'kpler max capa'!$A$1:$Q$263,7,0),0)</f>
        <v>2.8644639999999999</v>
      </c>
      <c r="AO254" s="26">
        <f>IF(ISNUMBER(VLOOKUP($B254,'kpler max capa'!$A$1:$Q$263,8,0)),VLOOKUP($B254,'kpler max capa'!$A$1:$Q$263,8,0),0)</f>
        <v>2.8644639999999999</v>
      </c>
      <c r="AP254" s="26">
        <f>IF(ISNUMBER(VLOOKUP($B254,'kpler max capa'!$A$1:$Q$263,8,0)),VLOOKUP($B254,'kpler max capa'!$A$1:$Q$263,9,0),0)</f>
        <v>2.8644639999999999</v>
      </c>
      <c r="AQ254" s="26">
        <f>IF(ISNUMBER(VLOOKUP($B254,'kpler max capa'!$A$1:$Q$263,8,0)),VLOOKUP($B254,'kpler max capa'!$A$1:$Q$263,10,0),0)</f>
        <v>2.8644639999999999</v>
      </c>
      <c r="AR254" s="26">
        <f>IF(ISNUMBER(VLOOKUP($B254,'kpler max capa'!$A$1:$Q$263,8,0)),VLOOKUP($B254,'kpler max capa'!$A$1:$Q$263,11,0),0)</f>
        <v>2.8644639999999999</v>
      </c>
      <c r="AS254" s="26">
        <f>IF(ISNUMBER(VLOOKUP($B254,'kpler max capa'!$A$1:$Q$263,9,0)),VLOOKUP($B254,'kpler max capa'!$A$1:$Q$263,12,0),0)</f>
        <v>2.8644639999999999</v>
      </c>
      <c r="AT254" s="26">
        <f>IF(ISNUMBER(VLOOKUP($B254,'kpler max capa'!$A$1:$Q$263,9,0)),VLOOKUP($B254,'kpler max capa'!$A$1:$Q$263,13,0),0)</f>
        <v>2.8644639999999999</v>
      </c>
      <c r="AU254" s="26">
        <f>IF(ISNUMBER(VLOOKUP($B254,'kpler max capa'!$A$1:$Q$263,9,0)),VLOOKUP($B254,'kpler max capa'!$A$1:$Q$263,14,0),0)</f>
        <v>2.8644639999999999</v>
      </c>
      <c r="AV254" s="26">
        <f>IF(ISNUMBER(VLOOKUP($B254,'kpler max capa'!$A$1:$Q$263,9,0)),VLOOKUP($B254,'kpler max capa'!$A$1:$Q$263,15,0),0)</f>
        <v>2.8644639999999999</v>
      </c>
      <c r="AW254" s="26">
        <f>IF(ISNUMBER(VLOOKUP($B254,'kpler max capa'!$A$1:$Q$263,9,0)),VLOOKUP($B254,'kpler max capa'!$A$1:$Q$263,16,0),0)</f>
        <v>2.8644639999999999</v>
      </c>
      <c r="AX254" s="26">
        <f>IF(ISNUMBER(VLOOKUP($B254,'kpler max capa'!$A$1:$Q$263,10,0)),VLOOKUP($B254,'kpler max capa'!$A$1:$Q$263,17,0),0)</f>
        <v>2.8644639999999999</v>
      </c>
      <c r="AY254" s="24">
        <f>IF(ISNUMBER(VLOOKUP($C254,'pp port max capa'!$A$1:$Q$500,2,0)),VLOOKUP($C254,'pp port max capa'!$A$1:$Q$500,2,0),0)</f>
        <v>0</v>
      </c>
      <c r="AZ254" s="24">
        <f>IF(ISNUMBER(VLOOKUP($C254,'pp port max capa'!$A$1:$Q$500,3,0)),VLOOKUP($C254,'pp port max capa'!$A$1:$Q$500,3,0),0)</f>
        <v>0</v>
      </c>
      <c r="BA254" s="24">
        <f>IF(ISNUMBER(VLOOKUP($C254,'pp port max capa'!$A$1:$Q$500,4,0)),VLOOKUP($C254,'pp port max capa'!$A$1:$Q$500,4,0),0)</f>
        <v>0</v>
      </c>
      <c r="BB254" s="24">
        <f>IF(ISNUMBER(VLOOKUP($C254,'pp port max capa'!$A$1:$Q$500,5,0)),VLOOKUP($C254,'pp port max capa'!$A$1:$Q$500,5,0),0)</f>
        <v>0</v>
      </c>
      <c r="BC254" s="24">
        <f>IF(ISNUMBER(VLOOKUP($C254,'pp port max capa'!$A$1:$Q$500,6,0)),VLOOKUP($C254,'pp port max capa'!$A$1:$Q$500,6,0),0)</f>
        <v>0</v>
      </c>
      <c r="BD254" s="24">
        <f>IF(ISNUMBER(VLOOKUP($C254,'pp port max capa'!$A$1:$Q$500,7,0)),VLOOKUP($C254,'pp port max capa'!$A$1:$Q$500,7,0),0)</f>
        <v>0</v>
      </c>
      <c r="BE254" s="24">
        <f>IF(ISNUMBER(VLOOKUP($C254,'pp port max capa'!$A$1:$Q$500,8,0)),VLOOKUP($C254,'pp port max capa'!$A$1:$Q$500,8,0),0)</f>
        <v>0</v>
      </c>
      <c r="BF254" s="24">
        <f>IF(ISNUMBER(VLOOKUP($C254,'pp port max capa'!$A$1:$Q$500,9,0)),VLOOKUP($C254,'pp port max capa'!$A$1:$Q$500,9,0),0)</f>
        <v>0</v>
      </c>
      <c r="BG254" s="24">
        <f>IF(ISNUMBER(VLOOKUP($C254,'pp port max capa'!$A$1:$Q$500,10,0)),VLOOKUP($C254,'pp port max capa'!$A$1:$Q$500,10,0),0)</f>
        <v>0</v>
      </c>
      <c r="BH254" s="24">
        <f>IF(ISNUMBER(VLOOKUP($C254,'pp port max capa'!$A$1:$Q$500,11,0)),VLOOKUP($C254,'pp port max capa'!$A$1:$Q$500,11,0),0)</f>
        <v>0</v>
      </c>
      <c r="BI254" s="24">
        <f>IF(ISNUMBER(VLOOKUP($C254,'pp port max capa'!$A$1:$Q$500,12,0)),VLOOKUP($C254,'pp port max capa'!$A$1:$Q$500,12,0),0)</f>
        <v>0</v>
      </c>
      <c r="BJ254" s="24">
        <f>IF(ISNUMBER(VLOOKUP($C254,'pp port max capa'!$A$1:$Q$500,13,0)),VLOOKUP($C254,'pp port max capa'!$A$1:$Q$500,13,0),0)</f>
        <v>0</v>
      </c>
      <c r="BK254" s="24">
        <f>IF(ISNUMBER(VLOOKUP($C254,'pp port max capa'!$A$1:$Q$500,14,0)),VLOOKUP($C254,'pp port max capa'!$A$1:$Q$500,14,0),0)</f>
        <v>0</v>
      </c>
      <c r="BL254" s="24">
        <f>IF(ISNUMBER(VLOOKUP($C254,'pp port max capa'!$A$1:$Q$500,15,0)),VLOOKUP($C254,'pp port max capa'!$A$1:$Q$500,15,0),0)</f>
        <v>0</v>
      </c>
      <c r="BM254" s="24">
        <f>IF(ISNUMBER(VLOOKUP($C254,'pp port max capa'!$A$1:$Q$500,16,0)),VLOOKUP($C254,'pp port max capa'!$A$1:$Q$500,16,0),0)</f>
        <v>0</v>
      </c>
      <c r="BN254" s="24">
        <f>IF(ISNUMBER(VLOOKUP($C254,'pp port max capa'!$A$1:$Q$500,17,0)),VLOOKUP($C254,'pp port max capa'!$A$1:$Q$500,17,0),0)</f>
        <v>0</v>
      </c>
      <c r="BO254" s="22">
        <f>IF(ISNUMBER(VLOOKUP($C254,'stpl port max capa'!$A$1:$Q$500,2,0)),VLOOKUP($C254,'stpl port max capa'!$A$1:$Q$500,2,0),0)</f>
        <v>0</v>
      </c>
      <c r="BP254" s="22">
        <f>IF(ISNUMBER(VLOOKUP($C254,'stpl port max capa'!$A$1:$Q$500,3,0)),VLOOKUP($C254,'stpl port max capa'!$A$1:$Q$500,3,0),0)</f>
        <v>0</v>
      </c>
      <c r="BQ254" s="22">
        <f>IF(ISNUMBER(VLOOKUP($C254,'stpl port max capa'!$A$1:$Q$500,4,0)),VLOOKUP($C254,'stpl port max capa'!$A$1:$Q$500,4,0),0)</f>
        <v>0</v>
      </c>
      <c r="BR254" s="22">
        <f>IF(ISNUMBER(VLOOKUP($C254,'stpl port max capa'!$A$1:$Q$500,5,0)),VLOOKUP($C254,'stpl port max capa'!$A$1:$Q$500,5,0),0)</f>
        <v>0</v>
      </c>
      <c r="BS254" s="22">
        <f>IF(ISNUMBER(VLOOKUP($C254,'stpl port max capa'!$A$1:$Q$500,6,0)),VLOOKUP($C254,'stpl port max capa'!$A$1:$Q$500,6,0),0)</f>
        <v>0</v>
      </c>
      <c r="BT254" s="22">
        <f>IF(ISNUMBER(VLOOKUP($C254,'stpl port max capa'!$A$1:$Q$500,7,0)),VLOOKUP($C254,'stpl port max capa'!$A$1:$Q$500,7,0),0)</f>
        <v>0</v>
      </c>
      <c r="BU254" s="22">
        <f>IF(ISNUMBER(VLOOKUP($C254,'stpl port max capa'!$A$1:$Q$500,8,0)),VLOOKUP($C254,'stpl port max capa'!$A$1:$Q$500,8,0),0)</f>
        <v>0</v>
      </c>
      <c r="BV254" s="22">
        <f>IF(ISNUMBER(VLOOKUP($C254,'stpl port max capa'!$A$1:$Q$500,9,0)),VLOOKUP($C254,'stpl port max capa'!$A$1:$Q$500,9,0),0)</f>
        <v>0</v>
      </c>
      <c r="BW254" s="22">
        <f>IF(ISNUMBER(VLOOKUP($C254,'stpl port max capa'!$A$1:$Q$500,10,0)),VLOOKUP($C254,'stpl port max capa'!$A$1:$Q$500,10,0),0)</f>
        <v>0</v>
      </c>
      <c r="BX254" s="22">
        <f>IF(ISNUMBER(VLOOKUP($C254,'stpl port max capa'!$A$1:$Q$500,11,0)),VLOOKUP($C254,'stpl port max capa'!$A$1:$Q$500,11,0),0)</f>
        <v>0</v>
      </c>
      <c r="BY254" s="22">
        <f>IF(ISNUMBER(VLOOKUP($C254,'stpl port max capa'!$A$1:$Q$500,12,0)),VLOOKUP($C254,'stpl port max capa'!$A$1:$Q$500,12,0),0)</f>
        <v>0</v>
      </c>
      <c r="BZ254" s="22">
        <f>IF(ISNUMBER(VLOOKUP($C254,'stpl port max capa'!$A$1:$Q$500,13,0)),VLOOKUP($C254,'stpl port max capa'!$A$1:$Q$500,13,0),0)</f>
        <v>0</v>
      </c>
      <c r="CA254" s="22">
        <f>IF(ISNUMBER(VLOOKUP($C254,'stpl port max capa'!$A$1:$Q$500,14,0)),VLOOKUP($C254,'stpl port max capa'!$A$1:$Q$500,14,0),0)</f>
        <v>0</v>
      </c>
      <c r="CB254" s="22">
        <f>IF(ISNUMBER(VLOOKUP($C254,'stpl port max capa'!$A$1:$Q$500,15,0)),VLOOKUP($C254,'stpl port max capa'!$A$1:$Q$500,15,0),0)</f>
        <v>0</v>
      </c>
      <c r="CC254" s="22">
        <f>IF(ISNUMBER(VLOOKUP($C254,'stpl port max capa'!$A$1:$Q$500,16,0)),VLOOKUP($C254,'stpl port max capa'!$A$1:$Q$500,16,0),0)</f>
        <v>0</v>
      </c>
      <c r="CD254" s="22">
        <f>IF(ISNUMBER(VLOOKUP($C254,'stpl port max capa'!$A$1:$Q$500,17,0)),VLOOKUP($C254,'stpl port max capa'!$A$1:$Q$500,17,0),0)</f>
        <v>0</v>
      </c>
    </row>
    <row r="255" spans="1:82" customFormat="1">
      <c r="A255">
        <v>259</v>
      </c>
      <c r="B255" t="s">
        <v>761</v>
      </c>
      <c r="C255" t="s">
        <v>762</v>
      </c>
      <c r="D255" s="15" t="s">
        <v>1301</v>
      </c>
      <c r="E255" s="15">
        <f t="shared" si="56"/>
        <v>1</v>
      </c>
      <c r="F255" s="16" t="s">
        <v>2972</v>
      </c>
      <c r="G255" t="s">
        <v>972</v>
      </c>
      <c r="H255" t="s">
        <v>975</v>
      </c>
      <c r="I255" t="s">
        <v>2943</v>
      </c>
      <c r="J255" t="s">
        <v>763</v>
      </c>
      <c r="K255" s="3">
        <v>22.817838408305999</v>
      </c>
      <c r="L255" s="3">
        <v>113.569893602294</v>
      </c>
      <c r="M255" s="1" t="str">
        <f>VLOOKUP($F255,'[1]capi for highway network'!$D$1:$L$36,3,0)</f>
        <v>capi Guangdong</v>
      </c>
      <c r="N255" s="1">
        <f>VLOOKUP($F255,'[1]capi for highway network'!$D$1:$L$36,7,0)</f>
        <v>23.129110000000001</v>
      </c>
      <c r="O255" s="1">
        <f>VLOOKUP($F255,'[1]capi for highway network'!$D$1:$L$36,8,0)</f>
        <v>113.264385</v>
      </c>
      <c r="P255" s="13">
        <f t="shared" si="57"/>
        <v>10.224212</v>
      </c>
      <c r="Q255" s="13">
        <f t="shared" si="58"/>
        <v>10.224212</v>
      </c>
      <c r="R255" s="13">
        <f t="shared" si="59"/>
        <v>10.224212</v>
      </c>
      <c r="S255" s="13">
        <f t="shared" si="60"/>
        <v>10.391432</v>
      </c>
      <c r="T255" s="13">
        <f t="shared" si="61"/>
        <v>10.391432</v>
      </c>
      <c r="U255" s="13">
        <f t="shared" si="62"/>
        <v>10.763552000000001</v>
      </c>
      <c r="V255" s="13">
        <f t="shared" si="63"/>
        <v>10.763552000000001</v>
      </c>
      <c r="W255" s="13">
        <f t="shared" si="64"/>
        <v>10.763552000000001</v>
      </c>
      <c r="X255" s="13">
        <f t="shared" si="65"/>
        <v>10.763552000000001</v>
      </c>
      <c r="Y255" s="13">
        <f t="shared" si="66"/>
        <v>10.763552000000001</v>
      </c>
      <c r="Z255" s="13">
        <f t="shared" si="67"/>
        <v>10.763552000000001</v>
      </c>
      <c r="AA255" s="13">
        <f t="shared" si="68"/>
        <v>10.763552000000001</v>
      </c>
      <c r="AB255" s="13">
        <f t="shared" si="69"/>
        <v>10.763552000000001</v>
      </c>
      <c r="AC255" s="13">
        <f t="shared" si="70"/>
        <v>10.763552000000001</v>
      </c>
      <c r="AD255" s="13">
        <f t="shared" si="71"/>
        <v>10.763552000000001</v>
      </c>
      <c r="AE255" s="13">
        <f t="shared" si="72"/>
        <v>10.763552000000001</v>
      </c>
      <c r="AF255">
        <f t="shared" si="55"/>
        <v>1</v>
      </c>
      <c r="AI255" s="26">
        <f>IF(ISNUMBER(VLOOKUP($B255,'kpler max capa'!$A$1:$Q$263,2,0)),VLOOKUP($B255,'kpler max capa'!$A$1:$Q$263,2,0),0)</f>
        <v>10.224212</v>
      </c>
      <c r="AJ255" s="26">
        <f>IF(ISNUMBER(VLOOKUP($B255,'kpler max capa'!$A$1:$Q$263,3,0)),VLOOKUP($B255,'kpler max capa'!$A$1:$Q$263,3,0),0)</f>
        <v>10.224212</v>
      </c>
      <c r="AK255" s="26">
        <f>IF(ISNUMBER(VLOOKUP($B255,'kpler max capa'!$A$1:$Q$263,4,0)),VLOOKUP($B255,'kpler max capa'!$A$1:$Q$263,4,0),0)</f>
        <v>10.224212</v>
      </c>
      <c r="AL255" s="26">
        <f>IF(ISNUMBER(VLOOKUP($B255,'kpler max capa'!$A$1:$Q$263,5,0)),VLOOKUP($B255,'kpler max capa'!$A$1:$Q$263,5,0),0)</f>
        <v>10.391432</v>
      </c>
      <c r="AM255" s="26">
        <f>IF(ISNUMBER(VLOOKUP($B255,'kpler max capa'!$A$1:$Q$263,6,0)),VLOOKUP($B255,'kpler max capa'!$A$1:$Q$263,6,0),0)</f>
        <v>10.391432</v>
      </c>
      <c r="AN255" s="26">
        <f>IF(ISNUMBER(VLOOKUP($B255,'kpler max capa'!$A$1:$Q$263,7,0)),VLOOKUP($B255,'kpler max capa'!$A$1:$Q$263,7,0),0)</f>
        <v>10.763552000000001</v>
      </c>
      <c r="AO255" s="26">
        <f>IF(ISNUMBER(VLOOKUP($B255,'kpler max capa'!$A$1:$Q$263,8,0)),VLOOKUP($B255,'kpler max capa'!$A$1:$Q$263,8,0),0)</f>
        <v>10.763552000000001</v>
      </c>
      <c r="AP255" s="26">
        <f>IF(ISNUMBER(VLOOKUP($B255,'kpler max capa'!$A$1:$Q$263,8,0)),VLOOKUP($B255,'kpler max capa'!$A$1:$Q$263,9,0),0)</f>
        <v>10.763552000000001</v>
      </c>
      <c r="AQ255" s="26">
        <f>IF(ISNUMBER(VLOOKUP($B255,'kpler max capa'!$A$1:$Q$263,8,0)),VLOOKUP($B255,'kpler max capa'!$A$1:$Q$263,10,0),0)</f>
        <v>10.763552000000001</v>
      </c>
      <c r="AR255" s="26">
        <f>IF(ISNUMBER(VLOOKUP($B255,'kpler max capa'!$A$1:$Q$263,8,0)),VLOOKUP($B255,'kpler max capa'!$A$1:$Q$263,11,0),0)</f>
        <v>10.763552000000001</v>
      </c>
      <c r="AS255" s="26">
        <f>IF(ISNUMBER(VLOOKUP($B255,'kpler max capa'!$A$1:$Q$263,9,0)),VLOOKUP($B255,'kpler max capa'!$A$1:$Q$263,12,0),0)</f>
        <v>10.763552000000001</v>
      </c>
      <c r="AT255" s="26">
        <f>IF(ISNUMBER(VLOOKUP($B255,'kpler max capa'!$A$1:$Q$263,9,0)),VLOOKUP($B255,'kpler max capa'!$A$1:$Q$263,13,0),0)</f>
        <v>10.763552000000001</v>
      </c>
      <c r="AU255" s="26">
        <f>IF(ISNUMBER(VLOOKUP($B255,'kpler max capa'!$A$1:$Q$263,9,0)),VLOOKUP($B255,'kpler max capa'!$A$1:$Q$263,14,0),0)</f>
        <v>10.763552000000001</v>
      </c>
      <c r="AV255" s="26">
        <f>IF(ISNUMBER(VLOOKUP($B255,'kpler max capa'!$A$1:$Q$263,9,0)),VLOOKUP($B255,'kpler max capa'!$A$1:$Q$263,15,0),0)</f>
        <v>10.763552000000001</v>
      </c>
      <c r="AW255" s="26">
        <f>IF(ISNUMBER(VLOOKUP($B255,'kpler max capa'!$A$1:$Q$263,9,0)),VLOOKUP($B255,'kpler max capa'!$A$1:$Q$263,16,0),0)</f>
        <v>10.763552000000001</v>
      </c>
      <c r="AX255" s="26">
        <f>IF(ISNUMBER(VLOOKUP($B255,'kpler max capa'!$A$1:$Q$263,10,0)),VLOOKUP($B255,'kpler max capa'!$A$1:$Q$263,17,0),0)</f>
        <v>10.763552000000001</v>
      </c>
      <c r="AY255" s="24">
        <f>IF(ISNUMBER(VLOOKUP($C255,'pp port max capa'!$A$1:$Q$500,2,0)),VLOOKUP($C255,'pp port max capa'!$A$1:$Q$500,2,0),0)</f>
        <v>6.7950465894767023</v>
      </c>
      <c r="AZ255" s="24">
        <f>IF(ISNUMBER(VLOOKUP($C255,'pp port max capa'!$A$1:$Q$500,3,0)),VLOOKUP($C255,'pp port max capa'!$A$1:$Q$500,3,0),0)</f>
        <v>6.7950465894767023</v>
      </c>
      <c r="BA255" s="24">
        <f>IF(ISNUMBER(VLOOKUP($C255,'pp port max capa'!$A$1:$Q$500,4,0)),VLOOKUP($C255,'pp port max capa'!$A$1:$Q$500,4,0),0)</f>
        <v>6.7950465894767023</v>
      </c>
      <c r="BB255" s="24">
        <f>IF(ISNUMBER(VLOOKUP($C255,'pp port max capa'!$A$1:$Q$500,5,0)),VLOOKUP($C255,'pp port max capa'!$A$1:$Q$500,5,0),0)</f>
        <v>6.7950465894767023</v>
      </c>
      <c r="BC255" s="24">
        <f>IF(ISNUMBER(VLOOKUP($C255,'pp port max capa'!$A$1:$Q$500,6,0)),VLOOKUP($C255,'pp port max capa'!$A$1:$Q$500,6,0),0)</f>
        <v>6.7950465894767023</v>
      </c>
      <c r="BD255" s="24">
        <f>IF(ISNUMBER(VLOOKUP($C255,'pp port max capa'!$A$1:$Q$500,7,0)),VLOOKUP($C255,'pp port max capa'!$A$1:$Q$500,7,0),0)</f>
        <v>6.7950465894767023</v>
      </c>
      <c r="BE255" s="24">
        <f>IF(ISNUMBER(VLOOKUP($C255,'pp port max capa'!$A$1:$Q$500,8,0)),VLOOKUP($C255,'pp port max capa'!$A$1:$Q$500,8,0),0)</f>
        <v>6.7950465894767023</v>
      </c>
      <c r="BF255" s="24">
        <f>IF(ISNUMBER(VLOOKUP($C255,'pp port max capa'!$A$1:$Q$500,9,0)),VLOOKUP($C255,'pp port max capa'!$A$1:$Q$500,9,0),0)</f>
        <v>6.7950465894767023</v>
      </c>
      <c r="BG255" s="24">
        <f>IF(ISNUMBER(VLOOKUP($C255,'pp port max capa'!$A$1:$Q$500,10,0)),VLOOKUP($C255,'pp port max capa'!$A$1:$Q$500,10,0),0)</f>
        <v>6.7950465894767023</v>
      </c>
      <c r="BH255" s="24">
        <f>IF(ISNUMBER(VLOOKUP($C255,'pp port max capa'!$A$1:$Q$500,11,0)),VLOOKUP($C255,'pp port max capa'!$A$1:$Q$500,11,0),0)</f>
        <v>3.3975232947383511</v>
      </c>
      <c r="BI255" s="24">
        <f>IF(ISNUMBER(VLOOKUP($C255,'pp port max capa'!$A$1:$Q$500,12,0)),VLOOKUP($C255,'pp port max capa'!$A$1:$Q$500,12,0),0)</f>
        <v>3.3975232947383511</v>
      </c>
      <c r="BJ255" s="24">
        <f>IF(ISNUMBER(VLOOKUP($C255,'pp port max capa'!$A$1:$Q$500,13,0)),VLOOKUP($C255,'pp port max capa'!$A$1:$Q$500,13,0),0)</f>
        <v>3.3975232947383511</v>
      </c>
      <c r="BK255" s="24">
        <f>IF(ISNUMBER(VLOOKUP($C255,'pp port max capa'!$A$1:$Q$500,14,0)),VLOOKUP($C255,'pp port max capa'!$A$1:$Q$500,14,0),0)</f>
        <v>0</v>
      </c>
      <c r="BL255" s="24">
        <f>IF(ISNUMBER(VLOOKUP($C255,'pp port max capa'!$A$1:$Q$500,15,0)),VLOOKUP($C255,'pp port max capa'!$A$1:$Q$500,15,0),0)</f>
        <v>0</v>
      </c>
      <c r="BM255" s="24">
        <f>IF(ISNUMBER(VLOOKUP($C255,'pp port max capa'!$A$1:$Q$500,16,0)),VLOOKUP($C255,'pp port max capa'!$A$1:$Q$500,16,0),0)</f>
        <v>0</v>
      </c>
      <c r="BN255" s="24">
        <f>IF(ISNUMBER(VLOOKUP($C255,'pp port max capa'!$A$1:$Q$500,17,0)),VLOOKUP($C255,'pp port max capa'!$A$1:$Q$500,17,0),0)</f>
        <v>0</v>
      </c>
      <c r="BO255" s="22">
        <f>IF(ISNUMBER(VLOOKUP($C255,'stpl port max capa'!$A$1:$Q$500,2,0)),VLOOKUP($C255,'stpl port max capa'!$A$1:$Q$500,2,0),0)</f>
        <v>0</v>
      </c>
      <c r="BP255" s="22">
        <f>IF(ISNUMBER(VLOOKUP($C255,'stpl port max capa'!$A$1:$Q$500,3,0)),VLOOKUP($C255,'stpl port max capa'!$A$1:$Q$500,3,0),0)</f>
        <v>0</v>
      </c>
      <c r="BQ255" s="22">
        <f>IF(ISNUMBER(VLOOKUP($C255,'stpl port max capa'!$A$1:$Q$500,4,0)),VLOOKUP($C255,'stpl port max capa'!$A$1:$Q$500,4,0),0)</f>
        <v>0</v>
      </c>
      <c r="BR255" s="22">
        <f>IF(ISNUMBER(VLOOKUP($C255,'stpl port max capa'!$A$1:$Q$500,5,0)),VLOOKUP($C255,'stpl port max capa'!$A$1:$Q$500,5,0),0)</f>
        <v>0</v>
      </c>
      <c r="BS255" s="22">
        <f>IF(ISNUMBER(VLOOKUP($C255,'stpl port max capa'!$A$1:$Q$500,6,0)),VLOOKUP($C255,'stpl port max capa'!$A$1:$Q$500,6,0),0)</f>
        <v>0</v>
      </c>
      <c r="BT255" s="22">
        <f>IF(ISNUMBER(VLOOKUP($C255,'stpl port max capa'!$A$1:$Q$500,7,0)),VLOOKUP($C255,'stpl port max capa'!$A$1:$Q$500,7,0),0)</f>
        <v>0</v>
      </c>
      <c r="BU255" s="22">
        <f>IF(ISNUMBER(VLOOKUP($C255,'stpl port max capa'!$A$1:$Q$500,8,0)),VLOOKUP($C255,'stpl port max capa'!$A$1:$Q$500,8,0),0)</f>
        <v>0</v>
      </c>
      <c r="BV255" s="22">
        <f>IF(ISNUMBER(VLOOKUP($C255,'stpl port max capa'!$A$1:$Q$500,9,0)),VLOOKUP($C255,'stpl port max capa'!$A$1:$Q$500,9,0),0)</f>
        <v>0</v>
      </c>
      <c r="BW255" s="22">
        <f>IF(ISNUMBER(VLOOKUP($C255,'stpl port max capa'!$A$1:$Q$500,10,0)),VLOOKUP($C255,'stpl port max capa'!$A$1:$Q$500,10,0),0)</f>
        <v>0</v>
      </c>
      <c r="BX255" s="22">
        <f>IF(ISNUMBER(VLOOKUP($C255,'stpl port max capa'!$A$1:$Q$500,11,0)),VLOOKUP($C255,'stpl port max capa'!$A$1:$Q$500,11,0),0)</f>
        <v>0</v>
      </c>
      <c r="BY255" s="22">
        <f>IF(ISNUMBER(VLOOKUP($C255,'stpl port max capa'!$A$1:$Q$500,12,0)),VLOOKUP($C255,'stpl port max capa'!$A$1:$Q$500,12,0),0)</f>
        <v>0</v>
      </c>
      <c r="BZ255" s="22">
        <f>IF(ISNUMBER(VLOOKUP($C255,'stpl port max capa'!$A$1:$Q$500,13,0)),VLOOKUP($C255,'stpl port max capa'!$A$1:$Q$500,13,0),0)</f>
        <v>0</v>
      </c>
      <c r="CA255" s="22">
        <f>IF(ISNUMBER(VLOOKUP($C255,'stpl port max capa'!$A$1:$Q$500,14,0)),VLOOKUP($C255,'stpl port max capa'!$A$1:$Q$500,14,0),0)</f>
        <v>0</v>
      </c>
      <c r="CB255" s="22">
        <f>IF(ISNUMBER(VLOOKUP($C255,'stpl port max capa'!$A$1:$Q$500,15,0)),VLOOKUP($C255,'stpl port max capa'!$A$1:$Q$500,15,0),0)</f>
        <v>0</v>
      </c>
      <c r="CC255" s="22">
        <f>IF(ISNUMBER(VLOOKUP($C255,'stpl port max capa'!$A$1:$Q$500,16,0)),VLOOKUP($C255,'stpl port max capa'!$A$1:$Q$500,16,0),0)</f>
        <v>0</v>
      </c>
      <c r="CD255" s="22">
        <f>IF(ISNUMBER(VLOOKUP($C255,'stpl port max capa'!$A$1:$Q$500,17,0)),VLOOKUP($C255,'stpl port max capa'!$A$1:$Q$500,17,0),0)</f>
        <v>0</v>
      </c>
    </row>
    <row r="256" spans="1:82" customFormat="1">
      <c r="A256">
        <v>260</v>
      </c>
      <c r="B256" t="s">
        <v>764</v>
      </c>
      <c r="C256" t="str">
        <f>CONCATENATE("port ",A256, " ", B256)</f>
        <v>port 260 Huilai</v>
      </c>
      <c r="D256" s="15" t="s">
        <v>1236</v>
      </c>
      <c r="E256" s="15">
        <f t="shared" si="56"/>
        <v>2</v>
      </c>
      <c r="F256" s="16" t="s">
        <v>2972</v>
      </c>
      <c r="G256" t="s">
        <v>972</v>
      </c>
      <c r="H256" t="s">
        <v>975</v>
      </c>
      <c r="I256" t="s">
        <v>2943</v>
      </c>
      <c r="J256" t="s">
        <v>765</v>
      </c>
      <c r="K256" s="1">
        <v>23.004085884351401</v>
      </c>
      <c r="L256" s="1">
        <v>116.54740009490401</v>
      </c>
      <c r="M256" s="1" t="str">
        <f>VLOOKUP($F256,'[1]capi for highway network'!$D$1:$L$36,3,0)</f>
        <v>capi Guangdong</v>
      </c>
      <c r="N256" s="1">
        <f>VLOOKUP($F256,'[1]capi for highway network'!$D$1:$L$36,7,0)</f>
        <v>23.129110000000001</v>
      </c>
      <c r="O256" s="1">
        <f>VLOOKUP($F256,'[1]capi for highway network'!$D$1:$L$36,8,0)</f>
        <v>113.264385</v>
      </c>
      <c r="P256" s="13">
        <f t="shared" si="57"/>
        <v>6.9587839999999996</v>
      </c>
      <c r="Q256" s="13">
        <f t="shared" si="58"/>
        <v>6.9587839999999996</v>
      </c>
      <c r="R256" s="13">
        <f t="shared" si="59"/>
        <v>6.9587839999999996</v>
      </c>
      <c r="S256" s="13">
        <f t="shared" si="60"/>
        <v>7.4655480000000001</v>
      </c>
      <c r="T256" s="13">
        <f t="shared" si="61"/>
        <v>7.4655480000000001</v>
      </c>
      <c r="U256" s="13">
        <f t="shared" si="62"/>
        <v>7.4655480000000001</v>
      </c>
      <c r="V256" s="13">
        <f t="shared" si="63"/>
        <v>7.4655480000000001</v>
      </c>
      <c r="W256" s="13">
        <f t="shared" si="64"/>
        <v>7.4655480000000001</v>
      </c>
      <c r="X256" s="13">
        <f t="shared" si="65"/>
        <v>7.4655480000000001</v>
      </c>
      <c r="Y256" s="13">
        <f t="shared" si="66"/>
        <v>7.4655480000000001</v>
      </c>
      <c r="Z256" s="13">
        <f t="shared" si="67"/>
        <v>7.4655480000000001</v>
      </c>
      <c r="AA256" s="13">
        <f t="shared" si="68"/>
        <v>7.4655480000000001</v>
      </c>
      <c r="AB256" s="13">
        <f t="shared" si="69"/>
        <v>7.4655480000000001</v>
      </c>
      <c r="AC256" s="13">
        <f t="shared" si="70"/>
        <v>7.4655480000000001</v>
      </c>
      <c r="AD256" s="13">
        <f t="shared" si="71"/>
        <v>7.4655480000000001</v>
      </c>
      <c r="AE256" s="13">
        <f t="shared" si="72"/>
        <v>7.4655480000000001</v>
      </c>
      <c r="AF256">
        <f t="shared" si="55"/>
        <v>1</v>
      </c>
      <c r="AI256" s="26">
        <f>IF(ISNUMBER(VLOOKUP($B256,'kpler max capa'!$A$1:$Q$263,2,0)),VLOOKUP($B256,'kpler max capa'!$A$1:$Q$263,2,0),0)</f>
        <v>6.9587839999999996</v>
      </c>
      <c r="AJ256" s="26">
        <f>IF(ISNUMBER(VLOOKUP($B256,'kpler max capa'!$A$1:$Q$263,3,0)),VLOOKUP($B256,'kpler max capa'!$A$1:$Q$263,3,0),0)</f>
        <v>6.9587839999999996</v>
      </c>
      <c r="AK256" s="26">
        <f>IF(ISNUMBER(VLOOKUP($B256,'kpler max capa'!$A$1:$Q$263,4,0)),VLOOKUP($B256,'kpler max capa'!$A$1:$Q$263,4,0),0)</f>
        <v>6.9587839999999996</v>
      </c>
      <c r="AL256" s="26">
        <f>IF(ISNUMBER(VLOOKUP($B256,'kpler max capa'!$A$1:$Q$263,5,0)),VLOOKUP($B256,'kpler max capa'!$A$1:$Q$263,5,0),0)</f>
        <v>7.4655480000000001</v>
      </c>
      <c r="AM256" s="26">
        <f>IF(ISNUMBER(VLOOKUP($B256,'kpler max capa'!$A$1:$Q$263,6,0)),VLOOKUP($B256,'kpler max capa'!$A$1:$Q$263,6,0),0)</f>
        <v>7.4655480000000001</v>
      </c>
      <c r="AN256" s="26">
        <f>IF(ISNUMBER(VLOOKUP($B256,'kpler max capa'!$A$1:$Q$263,7,0)),VLOOKUP($B256,'kpler max capa'!$A$1:$Q$263,7,0),0)</f>
        <v>7.4655480000000001</v>
      </c>
      <c r="AO256" s="26">
        <f>IF(ISNUMBER(VLOOKUP($B256,'kpler max capa'!$A$1:$Q$263,8,0)),VLOOKUP($B256,'kpler max capa'!$A$1:$Q$263,8,0),0)</f>
        <v>7.4655480000000001</v>
      </c>
      <c r="AP256" s="26">
        <f>IF(ISNUMBER(VLOOKUP($B256,'kpler max capa'!$A$1:$Q$263,8,0)),VLOOKUP($B256,'kpler max capa'!$A$1:$Q$263,9,0),0)</f>
        <v>7.4655480000000001</v>
      </c>
      <c r="AQ256" s="26">
        <f>IF(ISNUMBER(VLOOKUP($B256,'kpler max capa'!$A$1:$Q$263,8,0)),VLOOKUP($B256,'kpler max capa'!$A$1:$Q$263,10,0),0)</f>
        <v>7.4655480000000001</v>
      </c>
      <c r="AR256" s="26">
        <f>IF(ISNUMBER(VLOOKUP($B256,'kpler max capa'!$A$1:$Q$263,8,0)),VLOOKUP($B256,'kpler max capa'!$A$1:$Q$263,11,0),0)</f>
        <v>7.4655480000000001</v>
      </c>
      <c r="AS256" s="26">
        <f>IF(ISNUMBER(VLOOKUP($B256,'kpler max capa'!$A$1:$Q$263,9,0)),VLOOKUP($B256,'kpler max capa'!$A$1:$Q$263,12,0),0)</f>
        <v>7.4655480000000001</v>
      </c>
      <c r="AT256" s="26">
        <f>IF(ISNUMBER(VLOOKUP($B256,'kpler max capa'!$A$1:$Q$263,9,0)),VLOOKUP($B256,'kpler max capa'!$A$1:$Q$263,13,0),0)</f>
        <v>7.4655480000000001</v>
      </c>
      <c r="AU256" s="26">
        <f>IF(ISNUMBER(VLOOKUP($B256,'kpler max capa'!$A$1:$Q$263,9,0)),VLOOKUP($B256,'kpler max capa'!$A$1:$Q$263,14,0),0)</f>
        <v>7.4655480000000001</v>
      </c>
      <c r="AV256" s="26">
        <f>IF(ISNUMBER(VLOOKUP($B256,'kpler max capa'!$A$1:$Q$263,9,0)),VLOOKUP($B256,'kpler max capa'!$A$1:$Q$263,15,0),0)</f>
        <v>7.4655480000000001</v>
      </c>
      <c r="AW256" s="26">
        <f>IF(ISNUMBER(VLOOKUP($B256,'kpler max capa'!$A$1:$Q$263,9,0)),VLOOKUP($B256,'kpler max capa'!$A$1:$Q$263,16,0),0)</f>
        <v>7.4655480000000001</v>
      </c>
      <c r="AX256" s="26">
        <f>IF(ISNUMBER(VLOOKUP($B256,'kpler max capa'!$A$1:$Q$263,10,0)),VLOOKUP($B256,'kpler max capa'!$A$1:$Q$263,17,0),0)</f>
        <v>7.4655480000000001</v>
      </c>
      <c r="AY256" s="24">
        <f>IF(ISNUMBER(VLOOKUP($C256,'pp port max capa'!$A$1:$Q$500,2,0)),VLOOKUP($C256,'pp port max capa'!$A$1:$Q$500,2,0),0)</f>
        <v>0</v>
      </c>
      <c r="AZ256" s="24">
        <f>IF(ISNUMBER(VLOOKUP($C256,'pp port max capa'!$A$1:$Q$500,3,0)),VLOOKUP($C256,'pp port max capa'!$A$1:$Q$500,3,0),0)</f>
        <v>0</v>
      </c>
      <c r="BA256" s="24">
        <f>IF(ISNUMBER(VLOOKUP($C256,'pp port max capa'!$A$1:$Q$500,4,0)),VLOOKUP($C256,'pp port max capa'!$A$1:$Q$500,4,0),0)</f>
        <v>0</v>
      </c>
      <c r="BB256" s="24">
        <f>IF(ISNUMBER(VLOOKUP($C256,'pp port max capa'!$A$1:$Q$500,5,0)),VLOOKUP($C256,'pp port max capa'!$A$1:$Q$500,5,0),0)</f>
        <v>0</v>
      </c>
      <c r="BC256" s="24">
        <f>IF(ISNUMBER(VLOOKUP($C256,'pp port max capa'!$A$1:$Q$500,6,0)),VLOOKUP($C256,'pp port max capa'!$A$1:$Q$500,6,0),0)</f>
        <v>0</v>
      </c>
      <c r="BD256" s="24">
        <f>IF(ISNUMBER(VLOOKUP($C256,'pp port max capa'!$A$1:$Q$500,7,0)),VLOOKUP($C256,'pp port max capa'!$A$1:$Q$500,7,0),0)</f>
        <v>0</v>
      </c>
      <c r="BE256" s="24">
        <f>IF(ISNUMBER(VLOOKUP($C256,'pp port max capa'!$A$1:$Q$500,8,0)),VLOOKUP($C256,'pp port max capa'!$A$1:$Q$500,8,0),0)</f>
        <v>0</v>
      </c>
      <c r="BF256" s="24">
        <f>IF(ISNUMBER(VLOOKUP($C256,'pp port max capa'!$A$1:$Q$500,9,0)),VLOOKUP($C256,'pp port max capa'!$A$1:$Q$500,9,0),0)</f>
        <v>0</v>
      </c>
      <c r="BG256" s="24">
        <f>IF(ISNUMBER(VLOOKUP($C256,'pp port max capa'!$A$1:$Q$500,10,0)),VLOOKUP($C256,'pp port max capa'!$A$1:$Q$500,10,0),0)</f>
        <v>0</v>
      </c>
      <c r="BH256" s="24">
        <f>IF(ISNUMBER(VLOOKUP($C256,'pp port max capa'!$A$1:$Q$500,11,0)),VLOOKUP($C256,'pp port max capa'!$A$1:$Q$500,11,0),0)</f>
        <v>0</v>
      </c>
      <c r="BI256" s="24">
        <f>IF(ISNUMBER(VLOOKUP($C256,'pp port max capa'!$A$1:$Q$500,12,0)),VLOOKUP($C256,'pp port max capa'!$A$1:$Q$500,12,0),0)</f>
        <v>0</v>
      </c>
      <c r="BJ256" s="24">
        <f>IF(ISNUMBER(VLOOKUP($C256,'pp port max capa'!$A$1:$Q$500,13,0)),VLOOKUP($C256,'pp port max capa'!$A$1:$Q$500,13,0),0)</f>
        <v>0</v>
      </c>
      <c r="BK256" s="24">
        <f>IF(ISNUMBER(VLOOKUP($C256,'pp port max capa'!$A$1:$Q$500,14,0)),VLOOKUP($C256,'pp port max capa'!$A$1:$Q$500,14,0),0)</f>
        <v>0</v>
      </c>
      <c r="BL256" s="24">
        <f>IF(ISNUMBER(VLOOKUP($C256,'pp port max capa'!$A$1:$Q$500,15,0)),VLOOKUP($C256,'pp port max capa'!$A$1:$Q$500,15,0),0)</f>
        <v>0</v>
      </c>
      <c r="BM256" s="24">
        <f>IF(ISNUMBER(VLOOKUP($C256,'pp port max capa'!$A$1:$Q$500,16,0)),VLOOKUP($C256,'pp port max capa'!$A$1:$Q$500,16,0),0)</f>
        <v>0</v>
      </c>
      <c r="BN256" s="24">
        <f>IF(ISNUMBER(VLOOKUP($C256,'pp port max capa'!$A$1:$Q$500,17,0)),VLOOKUP($C256,'pp port max capa'!$A$1:$Q$500,17,0),0)</f>
        <v>0</v>
      </c>
      <c r="BO256" s="22">
        <f>IF(ISNUMBER(VLOOKUP($C256,'stpl port max capa'!$A$1:$Q$500,2,0)),VLOOKUP($C256,'stpl port max capa'!$A$1:$Q$500,2,0),0)</f>
        <v>0</v>
      </c>
      <c r="BP256" s="22">
        <f>IF(ISNUMBER(VLOOKUP($C256,'stpl port max capa'!$A$1:$Q$500,3,0)),VLOOKUP($C256,'stpl port max capa'!$A$1:$Q$500,3,0),0)</f>
        <v>0</v>
      </c>
      <c r="BQ256" s="22">
        <f>IF(ISNUMBER(VLOOKUP($C256,'stpl port max capa'!$A$1:$Q$500,4,0)),VLOOKUP($C256,'stpl port max capa'!$A$1:$Q$500,4,0),0)</f>
        <v>0</v>
      </c>
      <c r="BR256" s="22">
        <f>IF(ISNUMBER(VLOOKUP($C256,'stpl port max capa'!$A$1:$Q$500,5,0)),VLOOKUP($C256,'stpl port max capa'!$A$1:$Q$500,5,0),0)</f>
        <v>0</v>
      </c>
      <c r="BS256" s="22">
        <f>IF(ISNUMBER(VLOOKUP($C256,'stpl port max capa'!$A$1:$Q$500,6,0)),VLOOKUP($C256,'stpl port max capa'!$A$1:$Q$500,6,0),0)</f>
        <v>0</v>
      </c>
      <c r="BT256" s="22">
        <f>IF(ISNUMBER(VLOOKUP($C256,'stpl port max capa'!$A$1:$Q$500,7,0)),VLOOKUP($C256,'stpl port max capa'!$A$1:$Q$500,7,0),0)</f>
        <v>0</v>
      </c>
      <c r="BU256" s="22">
        <f>IF(ISNUMBER(VLOOKUP($C256,'stpl port max capa'!$A$1:$Q$500,8,0)),VLOOKUP($C256,'stpl port max capa'!$A$1:$Q$500,8,0),0)</f>
        <v>0</v>
      </c>
      <c r="BV256" s="22">
        <f>IF(ISNUMBER(VLOOKUP($C256,'stpl port max capa'!$A$1:$Q$500,9,0)),VLOOKUP($C256,'stpl port max capa'!$A$1:$Q$500,9,0),0)</f>
        <v>0</v>
      </c>
      <c r="BW256" s="22">
        <f>IF(ISNUMBER(VLOOKUP($C256,'stpl port max capa'!$A$1:$Q$500,10,0)),VLOOKUP($C256,'stpl port max capa'!$A$1:$Q$500,10,0),0)</f>
        <v>0</v>
      </c>
      <c r="BX256" s="22">
        <f>IF(ISNUMBER(VLOOKUP($C256,'stpl port max capa'!$A$1:$Q$500,11,0)),VLOOKUP($C256,'stpl port max capa'!$A$1:$Q$500,11,0),0)</f>
        <v>0</v>
      </c>
      <c r="BY256" s="22">
        <f>IF(ISNUMBER(VLOOKUP($C256,'stpl port max capa'!$A$1:$Q$500,12,0)),VLOOKUP($C256,'stpl port max capa'!$A$1:$Q$500,12,0),0)</f>
        <v>0</v>
      </c>
      <c r="BZ256" s="22">
        <f>IF(ISNUMBER(VLOOKUP($C256,'stpl port max capa'!$A$1:$Q$500,13,0)),VLOOKUP($C256,'stpl port max capa'!$A$1:$Q$500,13,0),0)</f>
        <v>0</v>
      </c>
      <c r="CA256" s="22">
        <f>IF(ISNUMBER(VLOOKUP($C256,'stpl port max capa'!$A$1:$Q$500,14,0)),VLOOKUP($C256,'stpl port max capa'!$A$1:$Q$500,14,0),0)</f>
        <v>0</v>
      </c>
      <c r="CB256" s="22">
        <f>IF(ISNUMBER(VLOOKUP($C256,'stpl port max capa'!$A$1:$Q$500,15,0)),VLOOKUP($C256,'stpl port max capa'!$A$1:$Q$500,15,0),0)</f>
        <v>0</v>
      </c>
      <c r="CC256" s="22">
        <f>IF(ISNUMBER(VLOOKUP($C256,'stpl port max capa'!$A$1:$Q$500,16,0)),VLOOKUP($C256,'stpl port max capa'!$A$1:$Q$500,16,0),0)</f>
        <v>0</v>
      </c>
      <c r="CD256" s="22">
        <f>IF(ISNUMBER(VLOOKUP($C256,'stpl port max capa'!$A$1:$Q$500,17,0)),VLOOKUP($C256,'stpl port max capa'!$A$1:$Q$500,17,0),0)</f>
        <v>0</v>
      </c>
    </row>
    <row r="257" spans="1:82" customFormat="1">
      <c r="A257">
        <v>261</v>
      </c>
      <c r="B257" t="s">
        <v>766</v>
      </c>
      <c r="C257" t="str">
        <f t="shared" ref="C257:C320" si="73">CONCATENATE("port ",A257, " ", B257)</f>
        <v>port 261 Taicang</v>
      </c>
      <c r="D257" s="15" t="s">
        <v>1302</v>
      </c>
      <c r="E257" s="15">
        <f t="shared" si="56"/>
        <v>2</v>
      </c>
      <c r="F257" s="16" t="s">
        <v>2977</v>
      </c>
      <c r="G257" t="s">
        <v>972</v>
      </c>
      <c r="H257" t="s">
        <v>975</v>
      </c>
      <c r="I257" t="s">
        <v>2944</v>
      </c>
      <c r="J257" t="s">
        <v>767</v>
      </c>
      <c r="K257" s="1">
        <v>31.587726400000001</v>
      </c>
      <c r="L257" s="1">
        <v>121.2562908</v>
      </c>
      <c r="M257" s="1" t="str">
        <f>VLOOKUP($F257,'[1]capi for highway network'!$D$1:$L$36,3,0)</f>
        <v>capi Jiangsu</v>
      </c>
      <c r="N257" s="1">
        <f>VLOOKUP($F257,'[1]capi for highway network'!$D$1:$L$36,7,0)</f>
        <v>32.060254999999998</v>
      </c>
      <c r="O257" s="1">
        <f>VLOOKUP($F257,'[1]capi for highway network'!$D$1:$L$36,8,0)</f>
        <v>118.79687699999999</v>
      </c>
      <c r="P257" s="13">
        <f t="shared" si="57"/>
        <v>6.3703561776344069</v>
      </c>
      <c r="Q257" s="13">
        <f t="shared" si="58"/>
        <v>6.3703561776344069</v>
      </c>
      <c r="R257" s="13">
        <f t="shared" si="59"/>
        <v>6.3703561776344069</v>
      </c>
      <c r="S257" s="13">
        <f t="shared" si="60"/>
        <v>6.3703561776344069</v>
      </c>
      <c r="T257" s="13">
        <f t="shared" si="61"/>
        <v>6.3703561776344069</v>
      </c>
      <c r="U257" s="13">
        <f t="shared" si="62"/>
        <v>6.3703561776344069</v>
      </c>
      <c r="V257" s="13">
        <f t="shared" si="63"/>
        <v>6.3703561776344069</v>
      </c>
      <c r="W257" s="13">
        <f t="shared" si="64"/>
        <v>6.3703561776344069</v>
      </c>
      <c r="X257" s="13">
        <f t="shared" si="65"/>
        <v>6.3703561776344069</v>
      </c>
      <c r="Y257" s="13">
        <f t="shared" si="66"/>
        <v>6.3703561776344069</v>
      </c>
      <c r="Z257" s="13">
        <f t="shared" si="67"/>
        <v>6.3703561776344069</v>
      </c>
      <c r="AA257" s="13">
        <f t="shared" si="68"/>
        <v>6.3703561776344069</v>
      </c>
      <c r="AB257" s="13">
        <f t="shared" si="69"/>
        <v>6.3703561776344069</v>
      </c>
      <c r="AC257" s="13">
        <f t="shared" si="70"/>
        <v>6.3703561776344069</v>
      </c>
      <c r="AD257" s="13">
        <f t="shared" si="71"/>
        <v>6.3703561776344069</v>
      </c>
      <c r="AE257" s="13">
        <f t="shared" si="72"/>
        <v>6.3703561776344069</v>
      </c>
      <c r="AF257">
        <f t="shared" ref="AF257:AF320" si="74">IF(SUM(P257:AE257)&gt;0,1,0)</f>
        <v>1</v>
      </c>
      <c r="AG257" t="s">
        <v>2939</v>
      </c>
      <c r="AI257" s="26">
        <f>IF(ISNUMBER(VLOOKUP($B257,'kpler max capa'!$A$1:$Q$263,2,0)),VLOOKUP($B257,'kpler max capa'!$A$1:$Q$263,2,0),0)</f>
        <v>0</v>
      </c>
      <c r="AJ257" s="26">
        <f>IF(ISNUMBER(VLOOKUP($B257,'kpler max capa'!$A$1:$Q$263,3,0)),VLOOKUP($B257,'kpler max capa'!$A$1:$Q$263,3,0),0)</f>
        <v>0</v>
      </c>
      <c r="AK257" s="26">
        <f>IF(ISNUMBER(VLOOKUP($B257,'kpler max capa'!$A$1:$Q$263,4,0)),VLOOKUP($B257,'kpler max capa'!$A$1:$Q$263,4,0),0)</f>
        <v>0</v>
      </c>
      <c r="AL257" s="26">
        <f>IF(ISNUMBER(VLOOKUP($B257,'kpler max capa'!$A$1:$Q$263,5,0)),VLOOKUP($B257,'kpler max capa'!$A$1:$Q$263,5,0),0)</f>
        <v>6.0212000000000002E-2</v>
      </c>
      <c r="AM257" s="26">
        <f>IF(ISNUMBER(VLOOKUP($B257,'kpler max capa'!$A$1:$Q$263,6,0)),VLOOKUP($B257,'kpler max capa'!$A$1:$Q$263,6,0),0)</f>
        <v>6.0212000000000002E-2</v>
      </c>
      <c r="AN257" s="26">
        <f>IF(ISNUMBER(VLOOKUP($B257,'kpler max capa'!$A$1:$Q$263,7,0)),VLOOKUP($B257,'kpler max capa'!$A$1:$Q$263,7,0),0)</f>
        <v>0.16680800000000001</v>
      </c>
      <c r="AO257" s="26">
        <f>IF(ISNUMBER(VLOOKUP($B257,'kpler max capa'!$A$1:$Q$263,8,0)),VLOOKUP($B257,'kpler max capa'!$A$1:$Q$263,8,0),0)</f>
        <v>0.16680800000000001</v>
      </c>
      <c r="AP257" s="26">
        <f>IF(ISNUMBER(VLOOKUP($B257,'kpler max capa'!$A$1:$Q$263,8,0)),VLOOKUP($B257,'kpler max capa'!$A$1:$Q$263,9,0),0)</f>
        <v>0.16680800000000001</v>
      </c>
      <c r="AQ257" s="26">
        <f>IF(ISNUMBER(VLOOKUP($B257,'kpler max capa'!$A$1:$Q$263,8,0)),VLOOKUP($B257,'kpler max capa'!$A$1:$Q$263,10,0),0)</f>
        <v>0.16680800000000001</v>
      </c>
      <c r="AR257" s="26">
        <f>IF(ISNUMBER(VLOOKUP($B257,'kpler max capa'!$A$1:$Q$263,8,0)),VLOOKUP($B257,'kpler max capa'!$A$1:$Q$263,11,0),0)</f>
        <v>0.16680800000000001</v>
      </c>
      <c r="AS257" s="26">
        <f>IF(ISNUMBER(VLOOKUP($B257,'kpler max capa'!$A$1:$Q$263,9,0)),VLOOKUP($B257,'kpler max capa'!$A$1:$Q$263,12,0),0)</f>
        <v>0.16680800000000001</v>
      </c>
      <c r="AT257" s="26">
        <f>IF(ISNUMBER(VLOOKUP($B257,'kpler max capa'!$A$1:$Q$263,9,0)),VLOOKUP($B257,'kpler max capa'!$A$1:$Q$263,13,0),0)</f>
        <v>0.16680800000000001</v>
      </c>
      <c r="AU257" s="26">
        <f>IF(ISNUMBER(VLOOKUP($B257,'kpler max capa'!$A$1:$Q$263,9,0)),VLOOKUP($B257,'kpler max capa'!$A$1:$Q$263,14,0),0)</f>
        <v>0.16680800000000001</v>
      </c>
      <c r="AV257" s="26">
        <f>IF(ISNUMBER(VLOOKUP($B257,'kpler max capa'!$A$1:$Q$263,9,0)),VLOOKUP($B257,'kpler max capa'!$A$1:$Q$263,15,0),0)</f>
        <v>0.16680800000000001</v>
      </c>
      <c r="AW257" s="26">
        <f>IF(ISNUMBER(VLOOKUP($B257,'kpler max capa'!$A$1:$Q$263,9,0)),VLOOKUP($B257,'kpler max capa'!$A$1:$Q$263,16,0),0)</f>
        <v>0.16680800000000001</v>
      </c>
      <c r="AX257" s="26">
        <f>IF(ISNUMBER(VLOOKUP($B257,'kpler max capa'!$A$1:$Q$263,10,0)),VLOOKUP($B257,'kpler max capa'!$A$1:$Q$263,17,0),0)</f>
        <v>0.16680800000000001</v>
      </c>
      <c r="AY257" s="24">
        <f>IF(ISNUMBER(VLOOKUP($C257,'pp port max capa'!$A$1:$Q$500,2,0)),VLOOKUP($C257,'pp port max capa'!$A$1:$Q$500,2,0),0)</f>
        <v>6.3703561776344069</v>
      </c>
      <c r="AZ257" s="24">
        <f>IF(ISNUMBER(VLOOKUP($C257,'pp port max capa'!$A$1:$Q$500,3,0)),VLOOKUP($C257,'pp port max capa'!$A$1:$Q$500,3,0),0)</f>
        <v>6.3703561776344069</v>
      </c>
      <c r="BA257" s="24">
        <f>IF(ISNUMBER(VLOOKUP($C257,'pp port max capa'!$A$1:$Q$500,4,0)),VLOOKUP($C257,'pp port max capa'!$A$1:$Q$500,4,0),0)</f>
        <v>6.3703561776344069</v>
      </c>
      <c r="BB257" s="24">
        <f>IF(ISNUMBER(VLOOKUP($C257,'pp port max capa'!$A$1:$Q$500,5,0)),VLOOKUP($C257,'pp port max capa'!$A$1:$Q$500,5,0),0)</f>
        <v>6.3703561776344069</v>
      </c>
      <c r="BC257" s="24">
        <f>IF(ISNUMBER(VLOOKUP($C257,'pp port max capa'!$A$1:$Q$500,6,0)),VLOOKUP($C257,'pp port max capa'!$A$1:$Q$500,6,0),0)</f>
        <v>6.3703561776344069</v>
      </c>
      <c r="BD257" s="24">
        <f>IF(ISNUMBER(VLOOKUP($C257,'pp port max capa'!$A$1:$Q$500,7,0)),VLOOKUP($C257,'pp port max capa'!$A$1:$Q$500,7,0),0)</f>
        <v>6.3703561776344069</v>
      </c>
      <c r="BE257" s="24">
        <f>IF(ISNUMBER(VLOOKUP($C257,'pp port max capa'!$A$1:$Q$500,8,0)),VLOOKUP($C257,'pp port max capa'!$A$1:$Q$500,8,0),0)</f>
        <v>6.3703561776344069</v>
      </c>
      <c r="BF257" s="24">
        <f>IF(ISNUMBER(VLOOKUP($C257,'pp port max capa'!$A$1:$Q$500,9,0)),VLOOKUP($C257,'pp port max capa'!$A$1:$Q$500,9,0),0)</f>
        <v>6.3703561776344069</v>
      </c>
      <c r="BG257" s="24">
        <f>IF(ISNUMBER(VLOOKUP($C257,'pp port max capa'!$A$1:$Q$500,10,0)),VLOOKUP($C257,'pp port max capa'!$A$1:$Q$500,10,0),0)</f>
        <v>6.3703561776344069</v>
      </c>
      <c r="BH257" s="24">
        <f>IF(ISNUMBER(VLOOKUP($C257,'pp port max capa'!$A$1:$Q$500,11,0)),VLOOKUP($C257,'pp port max capa'!$A$1:$Q$500,11,0),0)</f>
        <v>6.3703561776344069</v>
      </c>
      <c r="BI257" s="24">
        <f>IF(ISNUMBER(VLOOKUP($C257,'pp port max capa'!$A$1:$Q$500,12,0)),VLOOKUP($C257,'pp port max capa'!$A$1:$Q$500,12,0),0)</f>
        <v>6.3703561776344069</v>
      </c>
      <c r="BJ257" s="24">
        <f>IF(ISNUMBER(VLOOKUP($C257,'pp port max capa'!$A$1:$Q$500,13,0)),VLOOKUP($C257,'pp port max capa'!$A$1:$Q$500,13,0),0)</f>
        <v>6.3703561776344069</v>
      </c>
      <c r="BK257" s="24">
        <f>IF(ISNUMBER(VLOOKUP($C257,'pp port max capa'!$A$1:$Q$500,14,0)),VLOOKUP($C257,'pp port max capa'!$A$1:$Q$500,14,0),0)</f>
        <v>6.3703561776344069</v>
      </c>
      <c r="BL257" s="24">
        <f>IF(ISNUMBER(VLOOKUP($C257,'pp port max capa'!$A$1:$Q$500,15,0)),VLOOKUP($C257,'pp port max capa'!$A$1:$Q$500,15,0),0)</f>
        <v>6.3703561776344069</v>
      </c>
      <c r="BM257" s="24">
        <f>IF(ISNUMBER(VLOOKUP($C257,'pp port max capa'!$A$1:$Q$500,16,0)),VLOOKUP($C257,'pp port max capa'!$A$1:$Q$500,16,0),0)</f>
        <v>6.3703561776344069</v>
      </c>
      <c r="BN257" s="24">
        <f>IF(ISNUMBER(VLOOKUP($C257,'pp port max capa'!$A$1:$Q$500,17,0)),VLOOKUP($C257,'pp port max capa'!$A$1:$Q$500,17,0),0)</f>
        <v>6.3703561776344069</v>
      </c>
      <c r="BO257" s="22">
        <f>IF(ISNUMBER(VLOOKUP($C257,'stpl port max capa'!$A$1:$Q$500,2,0)),VLOOKUP($C257,'stpl port max capa'!$A$1:$Q$500,2,0),0)</f>
        <v>0</v>
      </c>
      <c r="BP257" s="22">
        <f>IF(ISNUMBER(VLOOKUP($C257,'stpl port max capa'!$A$1:$Q$500,3,0)),VLOOKUP($C257,'stpl port max capa'!$A$1:$Q$500,3,0),0)</f>
        <v>0</v>
      </c>
      <c r="BQ257" s="22">
        <f>IF(ISNUMBER(VLOOKUP($C257,'stpl port max capa'!$A$1:$Q$500,4,0)),VLOOKUP($C257,'stpl port max capa'!$A$1:$Q$500,4,0),0)</f>
        <v>0</v>
      </c>
      <c r="BR257" s="22">
        <f>IF(ISNUMBER(VLOOKUP($C257,'stpl port max capa'!$A$1:$Q$500,5,0)),VLOOKUP($C257,'stpl port max capa'!$A$1:$Q$500,5,0),0)</f>
        <v>0</v>
      </c>
      <c r="BS257" s="22">
        <f>IF(ISNUMBER(VLOOKUP($C257,'stpl port max capa'!$A$1:$Q$500,6,0)),VLOOKUP($C257,'stpl port max capa'!$A$1:$Q$500,6,0),0)</f>
        <v>0</v>
      </c>
      <c r="BT257" s="22">
        <f>IF(ISNUMBER(VLOOKUP($C257,'stpl port max capa'!$A$1:$Q$500,7,0)),VLOOKUP($C257,'stpl port max capa'!$A$1:$Q$500,7,0),0)</f>
        <v>0</v>
      </c>
      <c r="BU257" s="22">
        <f>IF(ISNUMBER(VLOOKUP($C257,'stpl port max capa'!$A$1:$Q$500,8,0)),VLOOKUP($C257,'stpl port max capa'!$A$1:$Q$500,8,0),0)</f>
        <v>0</v>
      </c>
      <c r="BV257" s="22">
        <f>IF(ISNUMBER(VLOOKUP($C257,'stpl port max capa'!$A$1:$Q$500,9,0)),VLOOKUP($C257,'stpl port max capa'!$A$1:$Q$500,9,0),0)</f>
        <v>0</v>
      </c>
      <c r="BW257" s="22">
        <f>IF(ISNUMBER(VLOOKUP($C257,'stpl port max capa'!$A$1:$Q$500,10,0)),VLOOKUP($C257,'stpl port max capa'!$A$1:$Q$500,10,0),0)</f>
        <v>0</v>
      </c>
      <c r="BX257" s="22">
        <f>IF(ISNUMBER(VLOOKUP($C257,'stpl port max capa'!$A$1:$Q$500,11,0)),VLOOKUP($C257,'stpl port max capa'!$A$1:$Q$500,11,0),0)</f>
        <v>0</v>
      </c>
      <c r="BY257" s="22">
        <f>IF(ISNUMBER(VLOOKUP($C257,'stpl port max capa'!$A$1:$Q$500,12,0)),VLOOKUP($C257,'stpl port max capa'!$A$1:$Q$500,12,0),0)</f>
        <v>0</v>
      </c>
      <c r="BZ257" s="22">
        <f>IF(ISNUMBER(VLOOKUP($C257,'stpl port max capa'!$A$1:$Q$500,13,0)),VLOOKUP($C257,'stpl port max capa'!$A$1:$Q$500,13,0),0)</f>
        <v>0</v>
      </c>
      <c r="CA257" s="22">
        <f>IF(ISNUMBER(VLOOKUP($C257,'stpl port max capa'!$A$1:$Q$500,14,0)),VLOOKUP($C257,'stpl port max capa'!$A$1:$Q$500,14,0),0)</f>
        <v>0</v>
      </c>
      <c r="CB257" s="22">
        <f>IF(ISNUMBER(VLOOKUP($C257,'stpl port max capa'!$A$1:$Q$500,15,0)),VLOOKUP($C257,'stpl port max capa'!$A$1:$Q$500,15,0),0)</f>
        <v>0</v>
      </c>
      <c r="CC257" s="22">
        <f>IF(ISNUMBER(VLOOKUP($C257,'stpl port max capa'!$A$1:$Q$500,16,0)),VLOOKUP($C257,'stpl port max capa'!$A$1:$Q$500,16,0),0)</f>
        <v>0</v>
      </c>
      <c r="CD257" s="22">
        <f>IF(ISNUMBER(VLOOKUP($C257,'stpl port max capa'!$A$1:$Q$500,17,0)),VLOOKUP($C257,'stpl port max capa'!$A$1:$Q$500,17,0),0)</f>
        <v>0</v>
      </c>
    </row>
    <row r="258" spans="1:82" customFormat="1">
      <c r="A258">
        <v>262</v>
      </c>
      <c r="B258" t="s">
        <v>768</v>
      </c>
      <c r="C258" t="str">
        <f t="shared" si="73"/>
        <v>port 262 Dagushan</v>
      </c>
      <c r="D258" s="15"/>
      <c r="E258" s="15">
        <f t="shared" si="56"/>
        <v>0</v>
      </c>
      <c r="F258" s="16" t="s">
        <v>2974</v>
      </c>
      <c r="G258" t="s">
        <v>972</v>
      </c>
      <c r="H258" t="s">
        <v>980</v>
      </c>
      <c r="I258" t="e">
        <v>#N/A</v>
      </c>
      <c r="J258" t="s">
        <v>769</v>
      </c>
      <c r="K258" s="1">
        <v>38.952860614645502</v>
      </c>
      <c r="L258" s="1">
        <v>121.868547980926</v>
      </c>
      <c r="M258" s="1" t="str">
        <f>VLOOKUP($F258,'[1]capi for highway network'!$D$1:$L$36,3,0)</f>
        <v>capi Liaoning</v>
      </c>
      <c r="N258" s="1">
        <f>VLOOKUP($F258,'[1]capi for highway network'!$D$1:$L$36,7,0)</f>
        <v>41.805698999999997</v>
      </c>
      <c r="O258" s="1">
        <f>VLOOKUP($F258,'[1]capi for highway network'!$D$1:$L$36,8,0)</f>
        <v>123.431472</v>
      </c>
      <c r="P258" s="13">
        <f t="shared" si="57"/>
        <v>0.949604</v>
      </c>
      <c r="Q258" s="13">
        <f t="shared" si="58"/>
        <v>0.949604</v>
      </c>
      <c r="R258" s="13">
        <f t="shared" si="59"/>
        <v>0.949604</v>
      </c>
      <c r="S258" s="13">
        <f t="shared" si="60"/>
        <v>0.949604</v>
      </c>
      <c r="T258" s="13">
        <f t="shared" si="61"/>
        <v>0.949604</v>
      </c>
      <c r="U258" s="13">
        <f t="shared" si="62"/>
        <v>0.949604</v>
      </c>
      <c r="V258" s="13">
        <f t="shared" si="63"/>
        <v>0.949604</v>
      </c>
      <c r="W258" s="13">
        <f t="shared" si="64"/>
        <v>0.949604</v>
      </c>
      <c r="X258" s="13">
        <f t="shared" si="65"/>
        <v>0.949604</v>
      </c>
      <c r="Y258" s="13">
        <f t="shared" si="66"/>
        <v>0.949604</v>
      </c>
      <c r="Z258" s="13">
        <f t="shared" si="67"/>
        <v>0.949604</v>
      </c>
      <c r="AA258" s="13">
        <f t="shared" si="68"/>
        <v>0.949604</v>
      </c>
      <c r="AB258" s="13">
        <f t="shared" si="69"/>
        <v>0.949604</v>
      </c>
      <c r="AC258" s="13">
        <f t="shared" si="70"/>
        <v>0.949604</v>
      </c>
      <c r="AD258" s="13">
        <f t="shared" si="71"/>
        <v>0.949604</v>
      </c>
      <c r="AE258" s="13">
        <f t="shared" si="72"/>
        <v>0.949604</v>
      </c>
      <c r="AF258">
        <f t="shared" si="74"/>
        <v>1</v>
      </c>
      <c r="AI258" s="26">
        <f>IF(ISNUMBER(VLOOKUP($B258,'kpler max capa'!$A$1:$Q$263,2,0)),VLOOKUP($B258,'kpler max capa'!$A$1:$Q$263,2,0),0)</f>
        <v>0.949604</v>
      </c>
      <c r="AJ258" s="26">
        <f>IF(ISNUMBER(VLOOKUP($B258,'kpler max capa'!$A$1:$Q$263,3,0)),VLOOKUP($B258,'kpler max capa'!$A$1:$Q$263,3,0),0)</f>
        <v>0.949604</v>
      </c>
      <c r="AK258" s="26">
        <f>IF(ISNUMBER(VLOOKUP($B258,'kpler max capa'!$A$1:$Q$263,4,0)),VLOOKUP($B258,'kpler max capa'!$A$1:$Q$263,4,0),0)</f>
        <v>0.949604</v>
      </c>
      <c r="AL258" s="26">
        <f>IF(ISNUMBER(VLOOKUP($B258,'kpler max capa'!$A$1:$Q$263,5,0)),VLOOKUP($B258,'kpler max capa'!$A$1:$Q$263,5,0),0)</f>
        <v>0.949604</v>
      </c>
      <c r="AM258" s="26">
        <f>IF(ISNUMBER(VLOOKUP($B258,'kpler max capa'!$A$1:$Q$263,6,0)),VLOOKUP($B258,'kpler max capa'!$A$1:$Q$263,6,0),0)</f>
        <v>0.949604</v>
      </c>
      <c r="AN258" s="26">
        <f>IF(ISNUMBER(VLOOKUP($B258,'kpler max capa'!$A$1:$Q$263,7,0)),VLOOKUP($B258,'kpler max capa'!$A$1:$Q$263,7,0),0)</f>
        <v>0.949604</v>
      </c>
      <c r="AO258" s="26">
        <f>IF(ISNUMBER(VLOOKUP($B258,'kpler max capa'!$A$1:$Q$263,8,0)),VLOOKUP($B258,'kpler max capa'!$A$1:$Q$263,8,0),0)</f>
        <v>0.949604</v>
      </c>
      <c r="AP258" s="26">
        <f>IF(ISNUMBER(VLOOKUP($B258,'kpler max capa'!$A$1:$Q$263,8,0)),VLOOKUP($B258,'kpler max capa'!$A$1:$Q$263,9,0),0)</f>
        <v>0.949604</v>
      </c>
      <c r="AQ258" s="26">
        <f>IF(ISNUMBER(VLOOKUP($B258,'kpler max capa'!$A$1:$Q$263,8,0)),VLOOKUP($B258,'kpler max capa'!$A$1:$Q$263,10,0),0)</f>
        <v>0.949604</v>
      </c>
      <c r="AR258" s="26">
        <f>IF(ISNUMBER(VLOOKUP($B258,'kpler max capa'!$A$1:$Q$263,8,0)),VLOOKUP($B258,'kpler max capa'!$A$1:$Q$263,11,0),0)</f>
        <v>0.949604</v>
      </c>
      <c r="AS258" s="26">
        <f>IF(ISNUMBER(VLOOKUP($B258,'kpler max capa'!$A$1:$Q$263,9,0)),VLOOKUP($B258,'kpler max capa'!$A$1:$Q$263,12,0),0)</f>
        <v>0.949604</v>
      </c>
      <c r="AT258" s="26">
        <f>IF(ISNUMBER(VLOOKUP($B258,'kpler max capa'!$A$1:$Q$263,9,0)),VLOOKUP($B258,'kpler max capa'!$A$1:$Q$263,13,0),0)</f>
        <v>0.949604</v>
      </c>
      <c r="AU258" s="26">
        <f>IF(ISNUMBER(VLOOKUP($B258,'kpler max capa'!$A$1:$Q$263,9,0)),VLOOKUP($B258,'kpler max capa'!$A$1:$Q$263,14,0),0)</f>
        <v>0.949604</v>
      </c>
      <c r="AV258" s="26">
        <f>IF(ISNUMBER(VLOOKUP($B258,'kpler max capa'!$A$1:$Q$263,9,0)),VLOOKUP($B258,'kpler max capa'!$A$1:$Q$263,15,0),0)</f>
        <v>0.949604</v>
      </c>
      <c r="AW258" s="26">
        <f>IF(ISNUMBER(VLOOKUP($B258,'kpler max capa'!$A$1:$Q$263,9,0)),VLOOKUP($B258,'kpler max capa'!$A$1:$Q$263,16,0),0)</f>
        <v>0.949604</v>
      </c>
      <c r="AX258" s="26">
        <f>IF(ISNUMBER(VLOOKUP($B258,'kpler max capa'!$A$1:$Q$263,10,0)),VLOOKUP($B258,'kpler max capa'!$A$1:$Q$263,17,0),0)</f>
        <v>0.949604</v>
      </c>
      <c r="AY258" s="24">
        <f>IF(ISNUMBER(VLOOKUP($C258,'pp port max capa'!$A$1:$Q$500,2,0)),VLOOKUP($C258,'pp port max capa'!$A$1:$Q$500,2,0),0)</f>
        <v>0</v>
      </c>
      <c r="AZ258" s="24">
        <f>IF(ISNUMBER(VLOOKUP($C258,'pp port max capa'!$A$1:$Q$500,3,0)),VLOOKUP($C258,'pp port max capa'!$A$1:$Q$500,3,0),0)</f>
        <v>0</v>
      </c>
      <c r="BA258" s="24">
        <f>IF(ISNUMBER(VLOOKUP($C258,'pp port max capa'!$A$1:$Q$500,4,0)),VLOOKUP($C258,'pp port max capa'!$A$1:$Q$500,4,0),0)</f>
        <v>0</v>
      </c>
      <c r="BB258" s="24">
        <f>IF(ISNUMBER(VLOOKUP($C258,'pp port max capa'!$A$1:$Q$500,5,0)),VLOOKUP($C258,'pp port max capa'!$A$1:$Q$500,5,0),0)</f>
        <v>0</v>
      </c>
      <c r="BC258" s="24">
        <f>IF(ISNUMBER(VLOOKUP($C258,'pp port max capa'!$A$1:$Q$500,6,0)),VLOOKUP($C258,'pp port max capa'!$A$1:$Q$500,6,0),0)</f>
        <v>0</v>
      </c>
      <c r="BD258" s="24">
        <f>IF(ISNUMBER(VLOOKUP($C258,'pp port max capa'!$A$1:$Q$500,7,0)),VLOOKUP($C258,'pp port max capa'!$A$1:$Q$500,7,0),0)</f>
        <v>0</v>
      </c>
      <c r="BE258" s="24">
        <f>IF(ISNUMBER(VLOOKUP($C258,'pp port max capa'!$A$1:$Q$500,8,0)),VLOOKUP($C258,'pp port max capa'!$A$1:$Q$500,8,0),0)</f>
        <v>0</v>
      </c>
      <c r="BF258" s="24">
        <f>IF(ISNUMBER(VLOOKUP($C258,'pp port max capa'!$A$1:$Q$500,9,0)),VLOOKUP($C258,'pp port max capa'!$A$1:$Q$500,9,0),0)</f>
        <v>0</v>
      </c>
      <c r="BG258" s="24">
        <f>IF(ISNUMBER(VLOOKUP($C258,'pp port max capa'!$A$1:$Q$500,10,0)),VLOOKUP($C258,'pp port max capa'!$A$1:$Q$500,10,0),0)</f>
        <v>0</v>
      </c>
      <c r="BH258" s="24">
        <f>IF(ISNUMBER(VLOOKUP($C258,'pp port max capa'!$A$1:$Q$500,11,0)),VLOOKUP($C258,'pp port max capa'!$A$1:$Q$500,11,0),0)</f>
        <v>0</v>
      </c>
      <c r="BI258" s="24">
        <f>IF(ISNUMBER(VLOOKUP($C258,'pp port max capa'!$A$1:$Q$500,12,0)),VLOOKUP($C258,'pp port max capa'!$A$1:$Q$500,12,0),0)</f>
        <v>0</v>
      </c>
      <c r="BJ258" s="24">
        <f>IF(ISNUMBER(VLOOKUP($C258,'pp port max capa'!$A$1:$Q$500,13,0)),VLOOKUP($C258,'pp port max capa'!$A$1:$Q$500,13,0),0)</f>
        <v>0</v>
      </c>
      <c r="BK258" s="24">
        <f>IF(ISNUMBER(VLOOKUP($C258,'pp port max capa'!$A$1:$Q$500,14,0)),VLOOKUP($C258,'pp port max capa'!$A$1:$Q$500,14,0),0)</f>
        <v>0</v>
      </c>
      <c r="BL258" s="24">
        <f>IF(ISNUMBER(VLOOKUP($C258,'pp port max capa'!$A$1:$Q$500,15,0)),VLOOKUP($C258,'pp port max capa'!$A$1:$Q$500,15,0),0)</f>
        <v>0</v>
      </c>
      <c r="BM258" s="24">
        <f>IF(ISNUMBER(VLOOKUP($C258,'pp port max capa'!$A$1:$Q$500,16,0)),VLOOKUP($C258,'pp port max capa'!$A$1:$Q$500,16,0),0)</f>
        <v>0</v>
      </c>
      <c r="BN258" s="24">
        <f>IF(ISNUMBER(VLOOKUP($C258,'pp port max capa'!$A$1:$Q$500,17,0)),VLOOKUP($C258,'pp port max capa'!$A$1:$Q$500,17,0),0)</f>
        <v>0</v>
      </c>
      <c r="BO258" s="22">
        <f>IF(ISNUMBER(VLOOKUP($C258,'stpl port max capa'!$A$1:$Q$500,2,0)),VLOOKUP($C258,'stpl port max capa'!$A$1:$Q$500,2,0),0)</f>
        <v>0</v>
      </c>
      <c r="BP258" s="22">
        <f>IF(ISNUMBER(VLOOKUP($C258,'stpl port max capa'!$A$1:$Q$500,3,0)),VLOOKUP($C258,'stpl port max capa'!$A$1:$Q$500,3,0),0)</f>
        <v>0</v>
      </c>
      <c r="BQ258" s="22">
        <f>IF(ISNUMBER(VLOOKUP($C258,'stpl port max capa'!$A$1:$Q$500,4,0)),VLOOKUP($C258,'stpl port max capa'!$A$1:$Q$500,4,0),0)</f>
        <v>0</v>
      </c>
      <c r="BR258" s="22">
        <f>IF(ISNUMBER(VLOOKUP($C258,'stpl port max capa'!$A$1:$Q$500,5,0)),VLOOKUP($C258,'stpl port max capa'!$A$1:$Q$500,5,0),0)</f>
        <v>0</v>
      </c>
      <c r="BS258" s="22">
        <f>IF(ISNUMBER(VLOOKUP($C258,'stpl port max capa'!$A$1:$Q$500,6,0)),VLOOKUP($C258,'stpl port max capa'!$A$1:$Q$500,6,0),0)</f>
        <v>0</v>
      </c>
      <c r="BT258" s="22">
        <f>IF(ISNUMBER(VLOOKUP($C258,'stpl port max capa'!$A$1:$Q$500,7,0)),VLOOKUP($C258,'stpl port max capa'!$A$1:$Q$500,7,0),0)</f>
        <v>0</v>
      </c>
      <c r="BU258" s="22">
        <f>IF(ISNUMBER(VLOOKUP($C258,'stpl port max capa'!$A$1:$Q$500,8,0)),VLOOKUP($C258,'stpl port max capa'!$A$1:$Q$500,8,0),0)</f>
        <v>0</v>
      </c>
      <c r="BV258" s="22">
        <f>IF(ISNUMBER(VLOOKUP($C258,'stpl port max capa'!$A$1:$Q$500,9,0)),VLOOKUP($C258,'stpl port max capa'!$A$1:$Q$500,9,0),0)</f>
        <v>0</v>
      </c>
      <c r="BW258" s="22">
        <f>IF(ISNUMBER(VLOOKUP($C258,'stpl port max capa'!$A$1:$Q$500,10,0)),VLOOKUP($C258,'stpl port max capa'!$A$1:$Q$500,10,0),0)</f>
        <v>0</v>
      </c>
      <c r="BX258" s="22">
        <f>IF(ISNUMBER(VLOOKUP($C258,'stpl port max capa'!$A$1:$Q$500,11,0)),VLOOKUP($C258,'stpl port max capa'!$A$1:$Q$500,11,0),0)</f>
        <v>0</v>
      </c>
      <c r="BY258" s="22">
        <f>IF(ISNUMBER(VLOOKUP($C258,'stpl port max capa'!$A$1:$Q$500,12,0)),VLOOKUP($C258,'stpl port max capa'!$A$1:$Q$500,12,0),0)</f>
        <v>0</v>
      </c>
      <c r="BZ258" s="22">
        <f>IF(ISNUMBER(VLOOKUP($C258,'stpl port max capa'!$A$1:$Q$500,13,0)),VLOOKUP($C258,'stpl port max capa'!$A$1:$Q$500,13,0),0)</f>
        <v>0</v>
      </c>
      <c r="CA258" s="22">
        <f>IF(ISNUMBER(VLOOKUP($C258,'stpl port max capa'!$A$1:$Q$500,14,0)),VLOOKUP($C258,'stpl port max capa'!$A$1:$Q$500,14,0),0)</f>
        <v>0</v>
      </c>
      <c r="CB258" s="22">
        <f>IF(ISNUMBER(VLOOKUP($C258,'stpl port max capa'!$A$1:$Q$500,15,0)),VLOOKUP($C258,'stpl port max capa'!$A$1:$Q$500,15,0),0)</f>
        <v>0</v>
      </c>
      <c r="CC258" s="22">
        <f>IF(ISNUMBER(VLOOKUP($C258,'stpl port max capa'!$A$1:$Q$500,16,0)),VLOOKUP($C258,'stpl port max capa'!$A$1:$Q$500,16,0),0)</f>
        <v>0</v>
      </c>
      <c r="CD258" s="22">
        <f>IF(ISNUMBER(VLOOKUP($C258,'stpl port max capa'!$A$1:$Q$500,17,0)),VLOOKUP($C258,'stpl port max capa'!$A$1:$Q$500,17,0),0)</f>
        <v>0</v>
      </c>
    </row>
    <row r="259" spans="1:82" customFormat="1">
      <c r="A259">
        <v>263</v>
      </c>
      <c r="B259" t="s">
        <v>770</v>
      </c>
      <c r="C259" t="str">
        <f t="shared" si="73"/>
        <v>port 263 WGQ Containers</v>
      </c>
      <c r="D259" s="15"/>
      <c r="E259" s="15">
        <f t="shared" ref="E259:E322" si="75">COUNTIF($D$1:$D$5000,D259)</f>
        <v>0</v>
      </c>
      <c r="F259" s="16" t="s">
        <v>2993</v>
      </c>
      <c r="G259" t="s">
        <v>972</v>
      </c>
      <c r="H259" t="s">
        <v>975</v>
      </c>
      <c r="I259" t="e">
        <v>#N/A</v>
      </c>
      <c r="J259" t="s">
        <v>771</v>
      </c>
      <c r="K259" s="1">
        <v>31.3695994928452</v>
      </c>
      <c r="L259" s="1">
        <v>121.577380067986</v>
      </c>
      <c r="M259" s="1" t="str">
        <f>VLOOKUP($F259,'[1]capi for highway network'!$D$1:$L$36,3,0)</f>
        <v>capi Shanghai</v>
      </c>
      <c r="N259" s="1">
        <f>VLOOKUP($F259,'[1]capi for highway network'!$D$1:$L$36,7,0)</f>
        <v>31.230416000000002</v>
      </c>
      <c r="O259" s="1">
        <f>VLOOKUP($F259,'[1]capi for highway network'!$D$1:$L$36,8,0)</f>
        <v>121.47370100000001</v>
      </c>
      <c r="P259" s="13">
        <f t="shared" ref="P259:P322" si="76">IF(AI259&gt;(AY259+BO259),AI259,(AY259+BO259))</f>
        <v>5.1677119999999999</v>
      </c>
      <c r="Q259" s="13">
        <f t="shared" ref="Q259:Q322" si="77">IF(AJ259&gt;(AZ259+BP259),AJ259,(AZ259+BP259))</f>
        <v>5.1677119999999999</v>
      </c>
      <c r="R259" s="13">
        <f t="shared" ref="R259:R322" si="78">IF(AK259&gt;(BA259+BQ259),AK259,(BA259+BQ259))</f>
        <v>5.1677119999999999</v>
      </c>
      <c r="S259" s="13">
        <f t="shared" ref="S259:S322" si="79">IF(AL259&gt;(BB259+BR259),AL259,(BB259+BR259))</f>
        <v>6.8044000000000002</v>
      </c>
      <c r="T259" s="13">
        <f t="shared" ref="T259:T322" si="80">IF(AM259&gt;(BC259+BS259),AM259,(BC259+BS259))</f>
        <v>6.8044000000000002</v>
      </c>
      <c r="U259" s="13">
        <f t="shared" ref="U259:U322" si="81">IF(AN259&gt;(BD259+BT259),AN259,(BD259+BT259))</f>
        <v>6.8044000000000002</v>
      </c>
      <c r="V259" s="13">
        <f t="shared" ref="V259:V322" si="82">IF(AO259&gt;(BE259+BU259),AO259,(BE259+BU259))</f>
        <v>6.8044000000000002</v>
      </c>
      <c r="W259" s="13">
        <f t="shared" ref="W259:W322" si="83">IF(AP259&gt;(BF259+BV259),AP259,(BF259+BV259))</f>
        <v>6.8044000000000002</v>
      </c>
      <c r="X259" s="13">
        <f t="shared" ref="X259:X322" si="84">IF(AQ259&gt;(BG259+BW259),AQ259,(BG259+BW259))</f>
        <v>6.8044000000000002</v>
      </c>
      <c r="Y259" s="13">
        <f t="shared" ref="Y259:Y322" si="85">IF(AR259&gt;(BH259+BX259),AR259,(BH259+BX259))</f>
        <v>6.8044000000000002</v>
      </c>
      <c r="Z259" s="13">
        <f t="shared" ref="Z259:Z322" si="86">IF(AS259&gt;(BI259+BY259),AS259,(BI259+BY259))</f>
        <v>6.8044000000000002</v>
      </c>
      <c r="AA259" s="13">
        <f t="shared" ref="AA259:AA322" si="87">IF(AT259&gt;(BJ259+BZ259),AT259,(BJ259+BZ259))</f>
        <v>6.8044000000000002</v>
      </c>
      <c r="AB259" s="13">
        <f t="shared" ref="AB259:AB322" si="88">IF(AU259&gt;(BK259+CA259),AU259,(BK259+CA259))</f>
        <v>6.8044000000000002</v>
      </c>
      <c r="AC259" s="13">
        <f t="shared" ref="AC259:AC322" si="89">IF(AV259&gt;(BL259+CB259),AV259,(BL259+CB259))</f>
        <v>6.8044000000000002</v>
      </c>
      <c r="AD259" s="13">
        <f t="shared" ref="AD259:AD322" si="90">IF(AW259&gt;(BM259+CC259),AW259,(BM259+CC259))</f>
        <v>6.8044000000000002</v>
      </c>
      <c r="AE259" s="13">
        <f t="shared" ref="AE259:AE322" si="91">IF(AX259&gt;(BN259+CD259),AX259,(BN259+CD259))</f>
        <v>6.8044000000000002</v>
      </c>
      <c r="AF259">
        <f t="shared" si="74"/>
        <v>1</v>
      </c>
      <c r="AI259" s="26">
        <f>IF(ISNUMBER(VLOOKUP($B259,'kpler max capa'!$A$1:$Q$263,2,0)),VLOOKUP($B259,'kpler max capa'!$A$1:$Q$263,2,0),0)</f>
        <v>5.1677119999999999</v>
      </c>
      <c r="AJ259" s="26">
        <f>IF(ISNUMBER(VLOOKUP($B259,'kpler max capa'!$A$1:$Q$263,3,0)),VLOOKUP($B259,'kpler max capa'!$A$1:$Q$263,3,0),0)</f>
        <v>5.1677119999999999</v>
      </c>
      <c r="AK259" s="26">
        <f>IF(ISNUMBER(VLOOKUP($B259,'kpler max capa'!$A$1:$Q$263,4,0)),VLOOKUP($B259,'kpler max capa'!$A$1:$Q$263,4,0),0)</f>
        <v>5.1677119999999999</v>
      </c>
      <c r="AL259" s="26">
        <f>IF(ISNUMBER(VLOOKUP($B259,'kpler max capa'!$A$1:$Q$263,5,0)),VLOOKUP($B259,'kpler max capa'!$A$1:$Q$263,5,0),0)</f>
        <v>6.8044000000000002</v>
      </c>
      <c r="AM259" s="26">
        <f>IF(ISNUMBER(VLOOKUP($B259,'kpler max capa'!$A$1:$Q$263,6,0)),VLOOKUP($B259,'kpler max capa'!$A$1:$Q$263,6,0),0)</f>
        <v>6.8044000000000002</v>
      </c>
      <c r="AN259" s="26">
        <f>IF(ISNUMBER(VLOOKUP($B259,'kpler max capa'!$A$1:$Q$263,7,0)),VLOOKUP($B259,'kpler max capa'!$A$1:$Q$263,7,0),0)</f>
        <v>6.8044000000000002</v>
      </c>
      <c r="AO259" s="26">
        <f>IF(ISNUMBER(VLOOKUP($B259,'kpler max capa'!$A$1:$Q$263,8,0)),VLOOKUP($B259,'kpler max capa'!$A$1:$Q$263,8,0),0)</f>
        <v>6.8044000000000002</v>
      </c>
      <c r="AP259" s="26">
        <f>IF(ISNUMBER(VLOOKUP($B259,'kpler max capa'!$A$1:$Q$263,8,0)),VLOOKUP($B259,'kpler max capa'!$A$1:$Q$263,9,0),0)</f>
        <v>6.8044000000000002</v>
      </c>
      <c r="AQ259" s="26">
        <f>IF(ISNUMBER(VLOOKUP($B259,'kpler max capa'!$A$1:$Q$263,8,0)),VLOOKUP($B259,'kpler max capa'!$A$1:$Q$263,10,0),0)</f>
        <v>6.8044000000000002</v>
      </c>
      <c r="AR259" s="26">
        <f>IF(ISNUMBER(VLOOKUP($B259,'kpler max capa'!$A$1:$Q$263,8,0)),VLOOKUP($B259,'kpler max capa'!$A$1:$Q$263,11,0),0)</f>
        <v>6.8044000000000002</v>
      </c>
      <c r="AS259" s="26">
        <f>IF(ISNUMBER(VLOOKUP($B259,'kpler max capa'!$A$1:$Q$263,9,0)),VLOOKUP($B259,'kpler max capa'!$A$1:$Q$263,12,0),0)</f>
        <v>6.8044000000000002</v>
      </c>
      <c r="AT259" s="26">
        <f>IF(ISNUMBER(VLOOKUP($B259,'kpler max capa'!$A$1:$Q$263,9,0)),VLOOKUP($B259,'kpler max capa'!$A$1:$Q$263,13,0),0)</f>
        <v>6.8044000000000002</v>
      </c>
      <c r="AU259" s="26">
        <f>IF(ISNUMBER(VLOOKUP($B259,'kpler max capa'!$A$1:$Q$263,9,0)),VLOOKUP($B259,'kpler max capa'!$A$1:$Q$263,14,0),0)</f>
        <v>6.8044000000000002</v>
      </c>
      <c r="AV259" s="26">
        <f>IF(ISNUMBER(VLOOKUP($B259,'kpler max capa'!$A$1:$Q$263,9,0)),VLOOKUP($B259,'kpler max capa'!$A$1:$Q$263,15,0),0)</f>
        <v>6.8044000000000002</v>
      </c>
      <c r="AW259" s="26">
        <f>IF(ISNUMBER(VLOOKUP($B259,'kpler max capa'!$A$1:$Q$263,9,0)),VLOOKUP($B259,'kpler max capa'!$A$1:$Q$263,16,0),0)</f>
        <v>6.8044000000000002</v>
      </c>
      <c r="AX259" s="26">
        <f>IF(ISNUMBER(VLOOKUP($B259,'kpler max capa'!$A$1:$Q$263,10,0)),VLOOKUP($B259,'kpler max capa'!$A$1:$Q$263,17,0),0)</f>
        <v>6.8044000000000002</v>
      </c>
      <c r="AY259" s="24">
        <f>IF(ISNUMBER(VLOOKUP($C259,'pp port max capa'!$A$1:$Q$500,2,0)),VLOOKUP($C259,'pp port max capa'!$A$1:$Q$500,2,0),0)</f>
        <v>0</v>
      </c>
      <c r="AZ259" s="24">
        <f>IF(ISNUMBER(VLOOKUP($C259,'pp port max capa'!$A$1:$Q$500,3,0)),VLOOKUP($C259,'pp port max capa'!$A$1:$Q$500,3,0),0)</f>
        <v>0</v>
      </c>
      <c r="BA259" s="24">
        <f>IF(ISNUMBER(VLOOKUP($C259,'pp port max capa'!$A$1:$Q$500,4,0)),VLOOKUP($C259,'pp port max capa'!$A$1:$Q$500,4,0),0)</f>
        <v>0</v>
      </c>
      <c r="BB259" s="24">
        <f>IF(ISNUMBER(VLOOKUP($C259,'pp port max capa'!$A$1:$Q$500,5,0)),VLOOKUP($C259,'pp port max capa'!$A$1:$Q$500,5,0),0)</f>
        <v>0</v>
      </c>
      <c r="BC259" s="24">
        <f>IF(ISNUMBER(VLOOKUP($C259,'pp port max capa'!$A$1:$Q$500,6,0)),VLOOKUP($C259,'pp port max capa'!$A$1:$Q$500,6,0),0)</f>
        <v>0</v>
      </c>
      <c r="BD259" s="24">
        <f>IF(ISNUMBER(VLOOKUP($C259,'pp port max capa'!$A$1:$Q$500,7,0)),VLOOKUP($C259,'pp port max capa'!$A$1:$Q$500,7,0),0)</f>
        <v>0</v>
      </c>
      <c r="BE259" s="24">
        <f>IF(ISNUMBER(VLOOKUP($C259,'pp port max capa'!$A$1:$Q$500,8,0)),VLOOKUP($C259,'pp port max capa'!$A$1:$Q$500,8,0),0)</f>
        <v>0</v>
      </c>
      <c r="BF259" s="24">
        <f>IF(ISNUMBER(VLOOKUP($C259,'pp port max capa'!$A$1:$Q$500,9,0)),VLOOKUP($C259,'pp port max capa'!$A$1:$Q$500,9,0),0)</f>
        <v>0</v>
      </c>
      <c r="BG259" s="24">
        <f>IF(ISNUMBER(VLOOKUP($C259,'pp port max capa'!$A$1:$Q$500,10,0)),VLOOKUP($C259,'pp port max capa'!$A$1:$Q$500,10,0),0)</f>
        <v>0</v>
      </c>
      <c r="BH259" s="24">
        <f>IF(ISNUMBER(VLOOKUP($C259,'pp port max capa'!$A$1:$Q$500,11,0)),VLOOKUP($C259,'pp port max capa'!$A$1:$Q$500,11,0),0)</f>
        <v>0</v>
      </c>
      <c r="BI259" s="24">
        <f>IF(ISNUMBER(VLOOKUP($C259,'pp port max capa'!$A$1:$Q$500,12,0)),VLOOKUP($C259,'pp port max capa'!$A$1:$Q$500,12,0),0)</f>
        <v>0</v>
      </c>
      <c r="BJ259" s="24">
        <f>IF(ISNUMBER(VLOOKUP($C259,'pp port max capa'!$A$1:$Q$500,13,0)),VLOOKUP($C259,'pp port max capa'!$A$1:$Q$500,13,0),0)</f>
        <v>0</v>
      </c>
      <c r="BK259" s="24">
        <f>IF(ISNUMBER(VLOOKUP($C259,'pp port max capa'!$A$1:$Q$500,14,0)),VLOOKUP($C259,'pp port max capa'!$A$1:$Q$500,14,0),0)</f>
        <v>0</v>
      </c>
      <c r="BL259" s="24">
        <f>IF(ISNUMBER(VLOOKUP($C259,'pp port max capa'!$A$1:$Q$500,15,0)),VLOOKUP($C259,'pp port max capa'!$A$1:$Q$500,15,0),0)</f>
        <v>0</v>
      </c>
      <c r="BM259" s="24">
        <f>IF(ISNUMBER(VLOOKUP($C259,'pp port max capa'!$A$1:$Q$500,16,0)),VLOOKUP($C259,'pp port max capa'!$A$1:$Q$500,16,0),0)</f>
        <v>0</v>
      </c>
      <c r="BN259" s="24">
        <f>IF(ISNUMBER(VLOOKUP($C259,'pp port max capa'!$A$1:$Q$500,17,0)),VLOOKUP($C259,'pp port max capa'!$A$1:$Q$500,17,0),0)</f>
        <v>0</v>
      </c>
      <c r="BO259" s="22">
        <f>IF(ISNUMBER(VLOOKUP($C259,'stpl port max capa'!$A$1:$Q$500,2,0)),VLOOKUP($C259,'stpl port max capa'!$A$1:$Q$500,2,0),0)</f>
        <v>0</v>
      </c>
      <c r="BP259" s="22">
        <f>IF(ISNUMBER(VLOOKUP($C259,'stpl port max capa'!$A$1:$Q$500,3,0)),VLOOKUP($C259,'stpl port max capa'!$A$1:$Q$500,3,0),0)</f>
        <v>0</v>
      </c>
      <c r="BQ259" s="22">
        <f>IF(ISNUMBER(VLOOKUP($C259,'stpl port max capa'!$A$1:$Q$500,4,0)),VLOOKUP($C259,'stpl port max capa'!$A$1:$Q$500,4,0),0)</f>
        <v>0</v>
      </c>
      <c r="BR259" s="22">
        <f>IF(ISNUMBER(VLOOKUP($C259,'stpl port max capa'!$A$1:$Q$500,5,0)),VLOOKUP($C259,'stpl port max capa'!$A$1:$Q$500,5,0),0)</f>
        <v>0</v>
      </c>
      <c r="BS259" s="22">
        <f>IF(ISNUMBER(VLOOKUP($C259,'stpl port max capa'!$A$1:$Q$500,6,0)),VLOOKUP($C259,'stpl port max capa'!$A$1:$Q$500,6,0),0)</f>
        <v>0</v>
      </c>
      <c r="BT259" s="22">
        <f>IF(ISNUMBER(VLOOKUP($C259,'stpl port max capa'!$A$1:$Q$500,7,0)),VLOOKUP($C259,'stpl port max capa'!$A$1:$Q$500,7,0),0)</f>
        <v>0</v>
      </c>
      <c r="BU259" s="22">
        <f>IF(ISNUMBER(VLOOKUP($C259,'stpl port max capa'!$A$1:$Q$500,8,0)),VLOOKUP($C259,'stpl port max capa'!$A$1:$Q$500,8,0),0)</f>
        <v>0</v>
      </c>
      <c r="BV259" s="22">
        <f>IF(ISNUMBER(VLOOKUP($C259,'stpl port max capa'!$A$1:$Q$500,9,0)),VLOOKUP($C259,'stpl port max capa'!$A$1:$Q$500,9,0),0)</f>
        <v>0</v>
      </c>
      <c r="BW259" s="22">
        <f>IF(ISNUMBER(VLOOKUP($C259,'stpl port max capa'!$A$1:$Q$500,10,0)),VLOOKUP($C259,'stpl port max capa'!$A$1:$Q$500,10,0),0)</f>
        <v>0</v>
      </c>
      <c r="BX259" s="22">
        <f>IF(ISNUMBER(VLOOKUP($C259,'stpl port max capa'!$A$1:$Q$500,11,0)),VLOOKUP($C259,'stpl port max capa'!$A$1:$Q$500,11,0),0)</f>
        <v>0</v>
      </c>
      <c r="BY259" s="22">
        <f>IF(ISNUMBER(VLOOKUP($C259,'stpl port max capa'!$A$1:$Q$500,12,0)),VLOOKUP($C259,'stpl port max capa'!$A$1:$Q$500,12,0),0)</f>
        <v>0</v>
      </c>
      <c r="BZ259" s="22">
        <f>IF(ISNUMBER(VLOOKUP($C259,'stpl port max capa'!$A$1:$Q$500,13,0)),VLOOKUP($C259,'stpl port max capa'!$A$1:$Q$500,13,0),0)</f>
        <v>0</v>
      </c>
      <c r="CA259" s="22">
        <f>IF(ISNUMBER(VLOOKUP($C259,'stpl port max capa'!$A$1:$Q$500,14,0)),VLOOKUP($C259,'stpl port max capa'!$A$1:$Q$500,14,0),0)</f>
        <v>0</v>
      </c>
      <c r="CB259" s="22">
        <f>IF(ISNUMBER(VLOOKUP($C259,'stpl port max capa'!$A$1:$Q$500,15,0)),VLOOKUP($C259,'stpl port max capa'!$A$1:$Q$500,15,0),0)</f>
        <v>0</v>
      </c>
      <c r="CC259" s="22">
        <f>IF(ISNUMBER(VLOOKUP($C259,'stpl port max capa'!$A$1:$Q$500,16,0)),VLOOKUP($C259,'stpl port max capa'!$A$1:$Q$500,16,0),0)</f>
        <v>0</v>
      </c>
      <c r="CD259" s="22">
        <f>IF(ISNUMBER(VLOOKUP($C259,'stpl port max capa'!$A$1:$Q$500,17,0)),VLOOKUP($C259,'stpl port max capa'!$A$1:$Q$500,17,0),0)</f>
        <v>0</v>
      </c>
    </row>
    <row r="260" spans="1:82" customFormat="1">
      <c r="A260">
        <v>264</v>
      </c>
      <c r="B260" t="s">
        <v>772</v>
      </c>
      <c r="C260" t="str">
        <f t="shared" si="73"/>
        <v>port 264 Chiwan</v>
      </c>
      <c r="D260" s="15"/>
      <c r="E260" s="15">
        <f t="shared" si="75"/>
        <v>0</v>
      </c>
      <c r="F260" s="16" t="s">
        <v>2990</v>
      </c>
      <c r="G260" t="s">
        <v>972</v>
      </c>
      <c r="H260" t="s">
        <v>975</v>
      </c>
      <c r="I260" t="e">
        <v>#N/A</v>
      </c>
      <c r="J260" t="s">
        <v>773</v>
      </c>
      <c r="K260" s="1">
        <v>22.470756146386499</v>
      </c>
      <c r="L260" s="1">
        <v>113.878450227957</v>
      </c>
      <c r="M260" s="1" t="str">
        <f>VLOOKUP($F260,'[1]capi for highway network'!$D$1:$L$36,3,0)</f>
        <v>capi Guangdong</v>
      </c>
      <c r="N260" s="1">
        <f>VLOOKUP($F260,'[1]capi for highway network'!$D$1:$L$36,7,0)</f>
        <v>23.129110000000001</v>
      </c>
      <c r="O260" s="1">
        <f>VLOOKUP($F260,'[1]capi for highway network'!$D$1:$L$36,8,0)</f>
        <v>113.264385</v>
      </c>
      <c r="P260" s="13">
        <f t="shared" si="76"/>
        <v>0</v>
      </c>
      <c r="Q260" s="13">
        <f t="shared" si="77"/>
        <v>0</v>
      </c>
      <c r="R260" s="13">
        <f t="shared" si="78"/>
        <v>0</v>
      </c>
      <c r="S260" s="13">
        <f t="shared" si="79"/>
        <v>5.6652000000000001E-2</v>
      </c>
      <c r="T260" s="13">
        <f t="shared" si="80"/>
        <v>5.6652000000000001E-2</v>
      </c>
      <c r="U260" s="13">
        <f t="shared" si="81"/>
        <v>5.6652000000000001E-2</v>
      </c>
      <c r="V260" s="13">
        <f t="shared" si="82"/>
        <v>5.6652000000000001E-2</v>
      </c>
      <c r="W260" s="13">
        <f t="shared" si="83"/>
        <v>5.6652000000000001E-2</v>
      </c>
      <c r="X260" s="13">
        <f t="shared" si="84"/>
        <v>5.6652000000000001E-2</v>
      </c>
      <c r="Y260" s="13">
        <f t="shared" si="85"/>
        <v>5.6652000000000001E-2</v>
      </c>
      <c r="Z260" s="13">
        <f t="shared" si="86"/>
        <v>5.6652000000000001E-2</v>
      </c>
      <c r="AA260" s="13">
        <f t="shared" si="87"/>
        <v>5.6652000000000001E-2</v>
      </c>
      <c r="AB260" s="13">
        <f t="shared" si="88"/>
        <v>5.6652000000000001E-2</v>
      </c>
      <c r="AC260" s="13">
        <f t="shared" si="89"/>
        <v>5.6652000000000001E-2</v>
      </c>
      <c r="AD260" s="13">
        <f t="shared" si="90"/>
        <v>5.6652000000000001E-2</v>
      </c>
      <c r="AE260" s="13">
        <f t="shared" si="91"/>
        <v>5.6652000000000001E-2</v>
      </c>
      <c r="AF260">
        <f t="shared" si="74"/>
        <v>1</v>
      </c>
      <c r="AG260" t="s">
        <v>2940</v>
      </c>
      <c r="AI260" s="26">
        <f>IF(ISNUMBER(VLOOKUP($B260,'kpler max capa'!$A$1:$Q$263,2,0)),VLOOKUP($B260,'kpler max capa'!$A$1:$Q$263,2,0),0)</f>
        <v>0</v>
      </c>
      <c r="AJ260" s="26">
        <f>IF(ISNUMBER(VLOOKUP($B260,'kpler max capa'!$A$1:$Q$263,3,0)),VLOOKUP($B260,'kpler max capa'!$A$1:$Q$263,3,0),0)</f>
        <v>0</v>
      </c>
      <c r="AK260" s="26">
        <f>IF(ISNUMBER(VLOOKUP($B260,'kpler max capa'!$A$1:$Q$263,4,0)),VLOOKUP($B260,'kpler max capa'!$A$1:$Q$263,4,0),0)</f>
        <v>0</v>
      </c>
      <c r="AL260" s="26">
        <f>IF(ISNUMBER(VLOOKUP($B260,'kpler max capa'!$A$1:$Q$263,5,0)),VLOOKUP($B260,'kpler max capa'!$A$1:$Q$263,5,0),0)</f>
        <v>5.6652000000000001E-2</v>
      </c>
      <c r="AM260" s="26">
        <f>IF(ISNUMBER(VLOOKUP($B260,'kpler max capa'!$A$1:$Q$263,6,0)),VLOOKUP($B260,'kpler max capa'!$A$1:$Q$263,6,0),0)</f>
        <v>5.6652000000000001E-2</v>
      </c>
      <c r="AN260" s="26">
        <f>IF(ISNUMBER(VLOOKUP($B260,'kpler max capa'!$A$1:$Q$263,7,0)),VLOOKUP($B260,'kpler max capa'!$A$1:$Q$263,7,0),0)</f>
        <v>5.6652000000000001E-2</v>
      </c>
      <c r="AO260" s="26">
        <f>IF(ISNUMBER(VLOOKUP($B260,'kpler max capa'!$A$1:$Q$263,8,0)),VLOOKUP($B260,'kpler max capa'!$A$1:$Q$263,8,0),0)</f>
        <v>5.6652000000000001E-2</v>
      </c>
      <c r="AP260" s="26">
        <f>IF(ISNUMBER(VLOOKUP($B260,'kpler max capa'!$A$1:$Q$263,8,0)),VLOOKUP($B260,'kpler max capa'!$A$1:$Q$263,9,0),0)</f>
        <v>5.6652000000000001E-2</v>
      </c>
      <c r="AQ260" s="26">
        <f>IF(ISNUMBER(VLOOKUP($B260,'kpler max capa'!$A$1:$Q$263,8,0)),VLOOKUP($B260,'kpler max capa'!$A$1:$Q$263,10,0),0)</f>
        <v>5.6652000000000001E-2</v>
      </c>
      <c r="AR260" s="26">
        <f>IF(ISNUMBER(VLOOKUP($B260,'kpler max capa'!$A$1:$Q$263,8,0)),VLOOKUP($B260,'kpler max capa'!$A$1:$Q$263,11,0),0)</f>
        <v>5.6652000000000001E-2</v>
      </c>
      <c r="AS260" s="26">
        <f>IF(ISNUMBER(VLOOKUP($B260,'kpler max capa'!$A$1:$Q$263,9,0)),VLOOKUP($B260,'kpler max capa'!$A$1:$Q$263,12,0),0)</f>
        <v>5.6652000000000001E-2</v>
      </c>
      <c r="AT260" s="26">
        <f>IF(ISNUMBER(VLOOKUP($B260,'kpler max capa'!$A$1:$Q$263,9,0)),VLOOKUP($B260,'kpler max capa'!$A$1:$Q$263,13,0),0)</f>
        <v>5.6652000000000001E-2</v>
      </c>
      <c r="AU260" s="26">
        <f>IF(ISNUMBER(VLOOKUP($B260,'kpler max capa'!$A$1:$Q$263,9,0)),VLOOKUP($B260,'kpler max capa'!$A$1:$Q$263,14,0),0)</f>
        <v>5.6652000000000001E-2</v>
      </c>
      <c r="AV260" s="26">
        <f>IF(ISNUMBER(VLOOKUP($B260,'kpler max capa'!$A$1:$Q$263,9,0)),VLOOKUP($B260,'kpler max capa'!$A$1:$Q$263,15,0),0)</f>
        <v>5.6652000000000001E-2</v>
      </c>
      <c r="AW260" s="26">
        <f>IF(ISNUMBER(VLOOKUP($B260,'kpler max capa'!$A$1:$Q$263,9,0)),VLOOKUP($B260,'kpler max capa'!$A$1:$Q$263,16,0),0)</f>
        <v>5.6652000000000001E-2</v>
      </c>
      <c r="AX260" s="26">
        <f>IF(ISNUMBER(VLOOKUP($B260,'kpler max capa'!$A$1:$Q$263,10,0)),VLOOKUP($B260,'kpler max capa'!$A$1:$Q$263,17,0),0)</f>
        <v>5.6652000000000001E-2</v>
      </c>
      <c r="AY260" s="24">
        <f>IF(ISNUMBER(VLOOKUP($C260,'pp port max capa'!$A$1:$Q$500,2,0)),VLOOKUP($C260,'pp port max capa'!$A$1:$Q$500,2,0),0)</f>
        <v>0</v>
      </c>
      <c r="AZ260" s="24">
        <f>IF(ISNUMBER(VLOOKUP($C260,'pp port max capa'!$A$1:$Q$500,3,0)),VLOOKUP($C260,'pp port max capa'!$A$1:$Q$500,3,0),0)</f>
        <v>0</v>
      </c>
      <c r="BA260" s="24">
        <f>IF(ISNUMBER(VLOOKUP($C260,'pp port max capa'!$A$1:$Q$500,4,0)),VLOOKUP($C260,'pp port max capa'!$A$1:$Q$500,4,0),0)</f>
        <v>0</v>
      </c>
      <c r="BB260" s="24">
        <f>IF(ISNUMBER(VLOOKUP($C260,'pp port max capa'!$A$1:$Q$500,5,0)),VLOOKUP($C260,'pp port max capa'!$A$1:$Q$500,5,0),0)</f>
        <v>0</v>
      </c>
      <c r="BC260" s="24">
        <f>IF(ISNUMBER(VLOOKUP($C260,'pp port max capa'!$A$1:$Q$500,6,0)),VLOOKUP($C260,'pp port max capa'!$A$1:$Q$500,6,0),0)</f>
        <v>0</v>
      </c>
      <c r="BD260" s="24">
        <f>IF(ISNUMBER(VLOOKUP($C260,'pp port max capa'!$A$1:$Q$500,7,0)),VLOOKUP($C260,'pp port max capa'!$A$1:$Q$500,7,0),0)</f>
        <v>0</v>
      </c>
      <c r="BE260" s="24">
        <f>IF(ISNUMBER(VLOOKUP($C260,'pp port max capa'!$A$1:$Q$500,8,0)),VLOOKUP($C260,'pp port max capa'!$A$1:$Q$500,8,0),0)</f>
        <v>0</v>
      </c>
      <c r="BF260" s="24">
        <f>IF(ISNUMBER(VLOOKUP($C260,'pp port max capa'!$A$1:$Q$500,9,0)),VLOOKUP($C260,'pp port max capa'!$A$1:$Q$500,9,0),0)</f>
        <v>0</v>
      </c>
      <c r="BG260" s="24">
        <f>IF(ISNUMBER(VLOOKUP($C260,'pp port max capa'!$A$1:$Q$500,10,0)),VLOOKUP($C260,'pp port max capa'!$A$1:$Q$500,10,0),0)</f>
        <v>0</v>
      </c>
      <c r="BH260" s="24">
        <f>IF(ISNUMBER(VLOOKUP($C260,'pp port max capa'!$A$1:$Q$500,11,0)),VLOOKUP($C260,'pp port max capa'!$A$1:$Q$500,11,0),0)</f>
        <v>0</v>
      </c>
      <c r="BI260" s="24">
        <f>IF(ISNUMBER(VLOOKUP($C260,'pp port max capa'!$A$1:$Q$500,12,0)),VLOOKUP($C260,'pp port max capa'!$A$1:$Q$500,12,0),0)</f>
        <v>0</v>
      </c>
      <c r="BJ260" s="24">
        <f>IF(ISNUMBER(VLOOKUP($C260,'pp port max capa'!$A$1:$Q$500,13,0)),VLOOKUP($C260,'pp port max capa'!$A$1:$Q$500,13,0),0)</f>
        <v>0</v>
      </c>
      <c r="BK260" s="24">
        <f>IF(ISNUMBER(VLOOKUP($C260,'pp port max capa'!$A$1:$Q$500,14,0)),VLOOKUP($C260,'pp port max capa'!$A$1:$Q$500,14,0),0)</f>
        <v>0</v>
      </c>
      <c r="BL260" s="24">
        <f>IF(ISNUMBER(VLOOKUP($C260,'pp port max capa'!$A$1:$Q$500,15,0)),VLOOKUP($C260,'pp port max capa'!$A$1:$Q$500,15,0),0)</f>
        <v>0</v>
      </c>
      <c r="BM260" s="24">
        <f>IF(ISNUMBER(VLOOKUP($C260,'pp port max capa'!$A$1:$Q$500,16,0)),VLOOKUP($C260,'pp port max capa'!$A$1:$Q$500,16,0),0)</f>
        <v>0</v>
      </c>
      <c r="BN260" s="24">
        <f>IF(ISNUMBER(VLOOKUP($C260,'pp port max capa'!$A$1:$Q$500,17,0)),VLOOKUP($C260,'pp port max capa'!$A$1:$Q$500,17,0),0)</f>
        <v>0</v>
      </c>
      <c r="BO260" s="22">
        <f>IF(ISNUMBER(VLOOKUP($C260,'stpl port max capa'!$A$1:$Q$500,2,0)),VLOOKUP($C260,'stpl port max capa'!$A$1:$Q$500,2,0),0)</f>
        <v>0</v>
      </c>
      <c r="BP260" s="22">
        <f>IF(ISNUMBER(VLOOKUP($C260,'stpl port max capa'!$A$1:$Q$500,3,0)),VLOOKUP($C260,'stpl port max capa'!$A$1:$Q$500,3,0),0)</f>
        <v>0</v>
      </c>
      <c r="BQ260" s="22">
        <f>IF(ISNUMBER(VLOOKUP($C260,'stpl port max capa'!$A$1:$Q$500,4,0)),VLOOKUP($C260,'stpl port max capa'!$A$1:$Q$500,4,0),0)</f>
        <v>0</v>
      </c>
      <c r="BR260" s="22">
        <f>IF(ISNUMBER(VLOOKUP($C260,'stpl port max capa'!$A$1:$Q$500,5,0)),VLOOKUP($C260,'stpl port max capa'!$A$1:$Q$500,5,0),0)</f>
        <v>0</v>
      </c>
      <c r="BS260" s="22">
        <f>IF(ISNUMBER(VLOOKUP($C260,'stpl port max capa'!$A$1:$Q$500,6,0)),VLOOKUP($C260,'stpl port max capa'!$A$1:$Q$500,6,0),0)</f>
        <v>0</v>
      </c>
      <c r="BT260" s="22">
        <f>IF(ISNUMBER(VLOOKUP($C260,'stpl port max capa'!$A$1:$Q$500,7,0)),VLOOKUP($C260,'stpl port max capa'!$A$1:$Q$500,7,0),0)</f>
        <v>0</v>
      </c>
      <c r="BU260" s="22">
        <f>IF(ISNUMBER(VLOOKUP($C260,'stpl port max capa'!$A$1:$Q$500,8,0)),VLOOKUP($C260,'stpl port max capa'!$A$1:$Q$500,8,0),0)</f>
        <v>0</v>
      </c>
      <c r="BV260" s="22">
        <f>IF(ISNUMBER(VLOOKUP($C260,'stpl port max capa'!$A$1:$Q$500,9,0)),VLOOKUP($C260,'stpl port max capa'!$A$1:$Q$500,9,0),0)</f>
        <v>0</v>
      </c>
      <c r="BW260" s="22">
        <f>IF(ISNUMBER(VLOOKUP($C260,'stpl port max capa'!$A$1:$Q$500,10,0)),VLOOKUP($C260,'stpl port max capa'!$A$1:$Q$500,10,0),0)</f>
        <v>0</v>
      </c>
      <c r="BX260" s="22">
        <f>IF(ISNUMBER(VLOOKUP($C260,'stpl port max capa'!$A$1:$Q$500,11,0)),VLOOKUP($C260,'stpl port max capa'!$A$1:$Q$500,11,0),0)</f>
        <v>0</v>
      </c>
      <c r="BY260" s="22">
        <f>IF(ISNUMBER(VLOOKUP($C260,'stpl port max capa'!$A$1:$Q$500,12,0)),VLOOKUP($C260,'stpl port max capa'!$A$1:$Q$500,12,0),0)</f>
        <v>0</v>
      </c>
      <c r="BZ260" s="22">
        <f>IF(ISNUMBER(VLOOKUP($C260,'stpl port max capa'!$A$1:$Q$500,13,0)),VLOOKUP($C260,'stpl port max capa'!$A$1:$Q$500,13,0),0)</f>
        <v>0</v>
      </c>
      <c r="CA260" s="22">
        <f>IF(ISNUMBER(VLOOKUP($C260,'stpl port max capa'!$A$1:$Q$500,14,0)),VLOOKUP($C260,'stpl port max capa'!$A$1:$Q$500,14,0),0)</f>
        <v>0</v>
      </c>
      <c r="CB260" s="22">
        <f>IF(ISNUMBER(VLOOKUP($C260,'stpl port max capa'!$A$1:$Q$500,15,0)),VLOOKUP($C260,'stpl port max capa'!$A$1:$Q$500,15,0),0)</f>
        <v>0</v>
      </c>
      <c r="CC260" s="22">
        <f>IF(ISNUMBER(VLOOKUP($C260,'stpl port max capa'!$A$1:$Q$500,16,0)),VLOOKUP($C260,'stpl port max capa'!$A$1:$Q$500,16,0),0)</f>
        <v>0</v>
      </c>
      <c r="CD260" s="22">
        <f>IF(ISNUMBER(VLOOKUP($C260,'stpl port max capa'!$A$1:$Q$500,17,0)),VLOOKUP($C260,'stpl port max capa'!$A$1:$Q$500,17,0),0)</f>
        <v>0</v>
      </c>
    </row>
    <row r="261" spans="1:82" customFormat="1">
      <c r="A261">
        <v>265</v>
      </c>
      <c r="B261" t="s">
        <v>774</v>
      </c>
      <c r="C261" t="str">
        <f t="shared" si="73"/>
        <v>port 265 Jiangsu Dagang Export</v>
      </c>
      <c r="D261" s="15"/>
      <c r="E261" s="15">
        <f t="shared" si="75"/>
        <v>0</v>
      </c>
      <c r="F261" s="16" t="s">
        <v>2977</v>
      </c>
      <c r="G261" t="s">
        <v>973</v>
      </c>
      <c r="H261" t="s">
        <v>1016</v>
      </c>
      <c r="I261" t="e">
        <v>#N/A</v>
      </c>
      <c r="J261" t="s">
        <v>775</v>
      </c>
      <c r="K261" s="1">
        <v>32.202604996884801</v>
      </c>
      <c r="L261" s="1">
        <v>119.666534432131</v>
      </c>
      <c r="M261" s="1" t="str">
        <f>VLOOKUP($F261,'[1]capi for highway network'!$D$1:$L$36,3,0)</f>
        <v>capi Jiangsu</v>
      </c>
      <c r="N261" s="1">
        <f>VLOOKUP($F261,'[1]capi for highway network'!$D$1:$L$36,7,0)</f>
        <v>32.060254999999998</v>
      </c>
      <c r="O261" s="1">
        <f>VLOOKUP($F261,'[1]capi for highway network'!$D$1:$L$36,8,0)</f>
        <v>118.79687699999999</v>
      </c>
      <c r="P261" s="13">
        <f t="shared" si="76"/>
        <v>0.12435599999999999</v>
      </c>
      <c r="Q261" s="13">
        <f t="shared" si="77"/>
        <v>0.12435599999999999</v>
      </c>
      <c r="R261" s="13">
        <f t="shared" si="78"/>
        <v>0.12435599999999999</v>
      </c>
      <c r="S261" s="13">
        <f t="shared" si="79"/>
        <v>0.12435599999999999</v>
      </c>
      <c r="T261" s="13">
        <f t="shared" si="80"/>
        <v>0.12435599999999999</v>
      </c>
      <c r="U261" s="13">
        <f t="shared" si="81"/>
        <v>0.12435599999999999</v>
      </c>
      <c r="V261" s="13">
        <f t="shared" si="82"/>
        <v>0.12435599999999999</v>
      </c>
      <c r="W261" s="13">
        <f t="shared" si="83"/>
        <v>0.12435599999999999</v>
      </c>
      <c r="X261" s="13">
        <f t="shared" si="84"/>
        <v>0.12435599999999999</v>
      </c>
      <c r="Y261" s="13">
        <f t="shared" si="85"/>
        <v>0.12435599999999999</v>
      </c>
      <c r="Z261" s="13">
        <f t="shared" si="86"/>
        <v>0.12435599999999999</v>
      </c>
      <c r="AA261" s="13">
        <f t="shared" si="87"/>
        <v>0.12435599999999999</v>
      </c>
      <c r="AB261" s="13">
        <f t="shared" si="88"/>
        <v>0.12435599999999999</v>
      </c>
      <c r="AC261" s="13">
        <f t="shared" si="89"/>
        <v>0.12435599999999999</v>
      </c>
      <c r="AD261" s="13">
        <f t="shared" si="90"/>
        <v>0.12435599999999999</v>
      </c>
      <c r="AE261" s="13">
        <f t="shared" si="91"/>
        <v>0.12435599999999999</v>
      </c>
      <c r="AF261">
        <f t="shared" si="74"/>
        <v>1</v>
      </c>
      <c r="AI261" s="26">
        <f>IF(ISNUMBER(VLOOKUP($B261,'kpler max capa'!$A$1:$Q$263,2,0)),VLOOKUP($B261,'kpler max capa'!$A$1:$Q$263,2,0),0)</f>
        <v>0.12435599999999999</v>
      </c>
      <c r="AJ261" s="26">
        <f>IF(ISNUMBER(VLOOKUP($B261,'kpler max capa'!$A$1:$Q$263,3,0)),VLOOKUP($B261,'kpler max capa'!$A$1:$Q$263,3,0),0)</f>
        <v>0.12435599999999999</v>
      </c>
      <c r="AK261" s="26">
        <f>IF(ISNUMBER(VLOOKUP($B261,'kpler max capa'!$A$1:$Q$263,4,0)),VLOOKUP($B261,'kpler max capa'!$A$1:$Q$263,4,0),0)</f>
        <v>0.12435599999999999</v>
      </c>
      <c r="AL261" s="26">
        <f>IF(ISNUMBER(VLOOKUP($B261,'kpler max capa'!$A$1:$Q$263,5,0)),VLOOKUP($B261,'kpler max capa'!$A$1:$Q$263,5,0),0)</f>
        <v>0.12435599999999999</v>
      </c>
      <c r="AM261" s="26">
        <f>IF(ISNUMBER(VLOOKUP($B261,'kpler max capa'!$A$1:$Q$263,6,0)),VLOOKUP($B261,'kpler max capa'!$A$1:$Q$263,6,0),0)</f>
        <v>0.12435599999999999</v>
      </c>
      <c r="AN261" s="26">
        <f>IF(ISNUMBER(VLOOKUP($B261,'kpler max capa'!$A$1:$Q$263,7,0)),VLOOKUP($B261,'kpler max capa'!$A$1:$Q$263,7,0),0)</f>
        <v>0.12435599999999999</v>
      </c>
      <c r="AO261" s="26">
        <f>IF(ISNUMBER(VLOOKUP($B261,'kpler max capa'!$A$1:$Q$263,8,0)),VLOOKUP($B261,'kpler max capa'!$A$1:$Q$263,8,0),0)</f>
        <v>0.12435599999999999</v>
      </c>
      <c r="AP261" s="26">
        <f>IF(ISNUMBER(VLOOKUP($B261,'kpler max capa'!$A$1:$Q$263,8,0)),VLOOKUP($B261,'kpler max capa'!$A$1:$Q$263,9,0),0)</f>
        <v>0.12435599999999999</v>
      </c>
      <c r="AQ261" s="26">
        <f>IF(ISNUMBER(VLOOKUP($B261,'kpler max capa'!$A$1:$Q$263,8,0)),VLOOKUP($B261,'kpler max capa'!$A$1:$Q$263,10,0),0)</f>
        <v>0.12435599999999999</v>
      </c>
      <c r="AR261" s="26">
        <f>IF(ISNUMBER(VLOOKUP($B261,'kpler max capa'!$A$1:$Q$263,8,0)),VLOOKUP($B261,'kpler max capa'!$A$1:$Q$263,11,0),0)</f>
        <v>0.12435599999999999</v>
      </c>
      <c r="AS261" s="26">
        <f>IF(ISNUMBER(VLOOKUP($B261,'kpler max capa'!$A$1:$Q$263,9,0)),VLOOKUP($B261,'kpler max capa'!$A$1:$Q$263,12,0),0)</f>
        <v>0.12435599999999999</v>
      </c>
      <c r="AT261" s="26">
        <f>IF(ISNUMBER(VLOOKUP($B261,'kpler max capa'!$A$1:$Q$263,9,0)),VLOOKUP($B261,'kpler max capa'!$A$1:$Q$263,13,0),0)</f>
        <v>0.12435599999999999</v>
      </c>
      <c r="AU261" s="26">
        <f>IF(ISNUMBER(VLOOKUP($B261,'kpler max capa'!$A$1:$Q$263,9,0)),VLOOKUP($B261,'kpler max capa'!$A$1:$Q$263,14,0),0)</f>
        <v>0.12435599999999999</v>
      </c>
      <c r="AV261" s="26">
        <f>IF(ISNUMBER(VLOOKUP($B261,'kpler max capa'!$A$1:$Q$263,9,0)),VLOOKUP($B261,'kpler max capa'!$A$1:$Q$263,15,0),0)</f>
        <v>0.12435599999999999</v>
      </c>
      <c r="AW261" s="26">
        <f>IF(ISNUMBER(VLOOKUP($B261,'kpler max capa'!$A$1:$Q$263,9,0)),VLOOKUP($B261,'kpler max capa'!$A$1:$Q$263,16,0),0)</f>
        <v>0.12435599999999999</v>
      </c>
      <c r="AX261" s="26">
        <f>IF(ISNUMBER(VLOOKUP($B261,'kpler max capa'!$A$1:$Q$263,10,0)),VLOOKUP($B261,'kpler max capa'!$A$1:$Q$263,17,0),0)</f>
        <v>0.12435599999999999</v>
      </c>
      <c r="AY261" s="24">
        <f>IF(ISNUMBER(VLOOKUP($C261,'pp port max capa'!$A$1:$Q$500,2,0)),VLOOKUP($C261,'pp port max capa'!$A$1:$Q$500,2,0),0)</f>
        <v>0</v>
      </c>
      <c r="AZ261" s="24">
        <f>IF(ISNUMBER(VLOOKUP($C261,'pp port max capa'!$A$1:$Q$500,3,0)),VLOOKUP($C261,'pp port max capa'!$A$1:$Q$500,3,0),0)</f>
        <v>0</v>
      </c>
      <c r="BA261" s="24">
        <f>IF(ISNUMBER(VLOOKUP($C261,'pp port max capa'!$A$1:$Q$500,4,0)),VLOOKUP($C261,'pp port max capa'!$A$1:$Q$500,4,0),0)</f>
        <v>0</v>
      </c>
      <c r="BB261" s="24">
        <f>IF(ISNUMBER(VLOOKUP($C261,'pp port max capa'!$A$1:$Q$500,5,0)),VLOOKUP($C261,'pp port max capa'!$A$1:$Q$500,5,0),0)</f>
        <v>0</v>
      </c>
      <c r="BC261" s="24">
        <f>IF(ISNUMBER(VLOOKUP($C261,'pp port max capa'!$A$1:$Q$500,6,0)),VLOOKUP($C261,'pp port max capa'!$A$1:$Q$500,6,0),0)</f>
        <v>0</v>
      </c>
      <c r="BD261" s="24">
        <f>IF(ISNUMBER(VLOOKUP($C261,'pp port max capa'!$A$1:$Q$500,7,0)),VLOOKUP($C261,'pp port max capa'!$A$1:$Q$500,7,0),0)</f>
        <v>0</v>
      </c>
      <c r="BE261" s="24">
        <f>IF(ISNUMBER(VLOOKUP($C261,'pp port max capa'!$A$1:$Q$500,8,0)),VLOOKUP($C261,'pp port max capa'!$A$1:$Q$500,8,0),0)</f>
        <v>0</v>
      </c>
      <c r="BF261" s="24">
        <f>IF(ISNUMBER(VLOOKUP($C261,'pp port max capa'!$A$1:$Q$500,9,0)),VLOOKUP($C261,'pp port max capa'!$A$1:$Q$500,9,0),0)</f>
        <v>0</v>
      </c>
      <c r="BG261" s="24">
        <f>IF(ISNUMBER(VLOOKUP($C261,'pp port max capa'!$A$1:$Q$500,10,0)),VLOOKUP($C261,'pp port max capa'!$A$1:$Q$500,10,0),0)</f>
        <v>0</v>
      </c>
      <c r="BH261" s="24">
        <f>IF(ISNUMBER(VLOOKUP($C261,'pp port max capa'!$A$1:$Q$500,11,0)),VLOOKUP($C261,'pp port max capa'!$A$1:$Q$500,11,0),0)</f>
        <v>0</v>
      </c>
      <c r="BI261" s="24">
        <f>IF(ISNUMBER(VLOOKUP($C261,'pp port max capa'!$A$1:$Q$500,12,0)),VLOOKUP($C261,'pp port max capa'!$A$1:$Q$500,12,0),0)</f>
        <v>0</v>
      </c>
      <c r="BJ261" s="24">
        <f>IF(ISNUMBER(VLOOKUP($C261,'pp port max capa'!$A$1:$Q$500,13,0)),VLOOKUP($C261,'pp port max capa'!$A$1:$Q$500,13,0),0)</f>
        <v>0</v>
      </c>
      <c r="BK261" s="24">
        <f>IF(ISNUMBER(VLOOKUP($C261,'pp port max capa'!$A$1:$Q$500,14,0)),VLOOKUP($C261,'pp port max capa'!$A$1:$Q$500,14,0),0)</f>
        <v>0</v>
      </c>
      <c r="BL261" s="24">
        <f>IF(ISNUMBER(VLOOKUP($C261,'pp port max capa'!$A$1:$Q$500,15,0)),VLOOKUP($C261,'pp port max capa'!$A$1:$Q$500,15,0),0)</f>
        <v>0</v>
      </c>
      <c r="BM261" s="24">
        <f>IF(ISNUMBER(VLOOKUP($C261,'pp port max capa'!$A$1:$Q$500,16,0)),VLOOKUP($C261,'pp port max capa'!$A$1:$Q$500,16,0),0)</f>
        <v>0</v>
      </c>
      <c r="BN261" s="24">
        <f>IF(ISNUMBER(VLOOKUP($C261,'pp port max capa'!$A$1:$Q$500,17,0)),VLOOKUP($C261,'pp port max capa'!$A$1:$Q$500,17,0),0)</f>
        <v>0</v>
      </c>
      <c r="BO261" s="22">
        <f>IF(ISNUMBER(VLOOKUP($C261,'stpl port max capa'!$A$1:$Q$500,2,0)),VLOOKUP($C261,'stpl port max capa'!$A$1:$Q$500,2,0),0)</f>
        <v>0</v>
      </c>
      <c r="BP261" s="22">
        <f>IF(ISNUMBER(VLOOKUP($C261,'stpl port max capa'!$A$1:$Q$500,3,0)),VLOOKUP($C261,'stpl port max capa'!$A$1:$Q$500,3,0),0)</f>
        <v>0</v>
      </c>
      <c r="BQ261" s="22">
        <f>IF(ISNUMBER(VLOOKUP($C261,'stpl port max capa'!$A$1:$Q$500,4,0)),VLOOKUP($C261,'stpl port max capa'!$A$1:$Q$500,4,0),0)</f>
        <v>0</v>
      </c>
      <c r="BR261" s="22">
        <f>IF(ISNUMBER(VLOOKUP($C261,'stpl port max capa'!$A$1:$Q$500,5,0)),VLOOKUP($C261,'stpl port max capa'!$A$1:$Q$500,5,0),0)</f>
        <v>0</v>
      </c>
      <c r="BS261" s="22">
        <f>IF(ISNUMBER(VLOOKUP($C261,'stpl port max capa'!$A$1:$Q$500,6,0)),VLOOKUP($C261,'stpl port max capa'!$A$1:$Q$500,6,0),0)</f>
        <v>0</v>
      </c>
      <c r="BT261" s="22">
        <f>IF(ISNUMBER(VLOOKUP($C261,'stpl port max capa'!$A$1:$Q$500,7,0)),VLOOKUP($C261,'stpl port max capa'!$A$1:$Q$500,7,0),0)</f>
        <v>0</v>
      </c>
      <c r="BU261" s="22">
        <f>IF(ISNUMBER(VLOOKUP($C261,'stpl port max capa'!$A$1:$Q$500,8,0)),VLOOKUP($C261,'stpl port max capa'!$A$1:$Q$500,8,0),0)</f>
        <v>0</v>
      </c>
      <c r="BV261" s="22">
        <f>IF(ISNUMBER(VLOOKUP($C261,'stpl port max capa'!$A$1:$Q$500,9,0)),VLOOKUP($C261,'stpl port max capa'!$A$1:$Q$500,9,0),0)</f>
        <v>0</v>
      </c>
      <c r="BW261" s="22">
        <f>IF(ISNUMBER(VLOOKUP($C261,'stpl port max capa'!$A$1:$Q$500,10,0)),VLOOKUP($C261,'stpl port max capa'!$A$1:$Q$500,10,0),0)</f>
        <v>0</v>
      </c>
      <c r="BX261" s="22">
        <f>IF(ISNUMBER(VLOOKUP($C261,'stpl port max capa'!$A$1:$Q$500,11,0)),VLOOKUP($C261,'stpl port max capa'!$A$1:$Q$500,11,0),0)</f>
        <v>0</v>
      </c>
      <c r="BY261" s="22">
        <f>IF(ISNUMBER(VLOOKUP($C261,'stpl port max capa'!$A$1:$Q$500,12,0)),VLOOKUP($C261,'stpl port max capa'!$A$1:$Q$500,12,0),0)</f>
        <v>0</v>
      </c>
      <c r="BZ261" s="22">
        <f>IF(ISNUMBER(VLOOKUP($C261,'stpl port max capa'!$A$1:$Q$500,13,0)),VLOOKUP($C261,'stpl port max capa'!$A$1:$Q$500,13,0),0)</f>
        <v>0</v>
      </c>
      <c r="CA261" s="22">
        <f>IF(ISNUMBER(VLOOKUP($C261,'stpl port max capa'!$A$1:$Q$500,14,0)),VLOOKUP($C261,'stpl port max capa'!$A$1:$Q$500,14,0),0)</f>
        <v>0</v>
      </c>
      <c r="CB261" s="22">
        <f>IF(ISNUMBER(VLOOKUP($C261,'stpl port max capa'!$A$1:$Q$500,15,0)),VLOOKUP($C261,'stpl port max capa'!$A$1:$Q$500,15,0),0)</f>
        <v>0</v>
      </c>
      <c r="CC261" s="22">
        <f>IF(ISNUMBER(VLOOKUP($C261,'stpl port max capa'!$A$1:$Q$500,16,0)),VLOOKUP($C261,'stpl port max capa'!$A$1:$Q$500,16,0),0)</f>
        <v>0</v>
      </c>
      <c r="CD261" s="22">
        <f>IF(ISNUMBER(VLOOKUP($C261,'stpl port max capa'!$A$1:$Q$500,17,0)),VLOOKUP($C261,'stpl port max capa'!$A$1:$Q$500,17,0),0)</f>
        <v>0</v>
      </c>
    </row>
    <row r="262" spans="1:82" customFormat="1">
      <c r="A262">
        <v>266</v>
      </c>
      <c r="B262" t="s">
        <v>776</v>
      </c>
      <c r="C262" t="str">
        <f t="shared" si="73"/>
        <v>port 266 Dagukou</v>
      </c>
      <c r="D262" s="15"/>
      <c r="E262" s="15">
        <f t="shared" si="75"/>
        <v>0</v>
      </c>
      <c r="F262" s="16" t="s">
        <v>2987</v>
      </c>
      <c r="G262" t="s">
        <v>972</v>
      </c>
      <c r="H262" t="s">
        <v>1008</v>
      </c>
      <c r="I262" t="e">
        <v>#N/A</v>
      </c>
      <c r="J262" t="s">
        <v>777</v>
      </c>
      <c r="K262" s="1">
        <v>38.952106483627198</v>
      </c>
      <c r="L262" s="1">
        <v>117.7391514673</v>
      </c>
      <c r="M262" s="1" t="str">
        <f>VLOOKUP($F262,'[1]capi for highway network'!$D$1:$L$36,3,0)</f>
        <v>capi Tianjin</v>
      </c>
      <c r="N262" s="1">
        <f>VLOOKUP($F262,'[1]capi for highway network'!$D$1:$L$36,7,0)</f>
        <v>39.343357400000002</v>
      </c>
      <c r="O262" s="1">
        <f>VLOOKUP($F262,'[1]capi for highway network'!$D$1:$L$36,8,0)</f>
        <v>117.3616476</v>
      </c>
      <c r="P262" s="13">
        <f t="shared" si="76"/>
        <v>0.98227600000000004</v>
      </c>
      <c r="Q262" s="13">
        <f t="shared" si="77"/>
        <v>0.98227600000000004</v>
      </c>
      <c r="R262" s="13">
        <f t="shared" si="78"/>
        <v>0.98227600000000004</v>
      </c>
      <c r="S262" s="13">
        <f t="shared" si="79"/>
        <v>0.98227600000000004</v>
      </c>
      <c r="T262" s="13">
        <f t="shared" si="80"/>
        <v>0.98227600000000004</v>
      </c>
      <c r="U262" s="13">
        <f t="shared" si="81"/>
        <v>0.98227600000000004</v>
      </c>
      <c r="V262" s="13">
        <f t="shared" si="82"/>
        <v>0.98227600000000004</v>
      </c>
      <c r="W262" s="13">
        <f t="shared" si="83"/>
        <v>0.98227600000000004</v>
      </c>
      <c r="X262" s="13">
        <f t="shared" si="84"/>
        <v>0.98227600000000004</v>
      </c>
      <c r="Y262" s="13">
        <f t="shared" si="85"/>
        <v>0.98227600000000004</v>
      </c>
      <c r="Z262" s="13">
        <f t="shared" si="86"/>
        <v>0.98227600000000004</v>
      </c>
      <c r="AA262" s="13">
        <f t="shared" si="87"/>
        <v>0.98227600000000004</v>
      </c>
      <c r="AB262" s="13">
        <f t="shared" si="88"/>
        <v>0.98227600000000004</v>
      </c>
      <c r="AC262" s="13">
        <f t="shared" si="89"/>
        <v>0.98227600000000004</v>
      </c>
      <c r="AD262" s="13">
        <f t="shared" si="90"/>
        <v>0.98227600000000004</v>
      </c>
      <c r="AE262" s="13">
        <f t="shared" si="91"/>
        <v>0.98227600000000004</v>
      </c>
      <c r="AF262">
        <f t="shared" si="74"/>
        <v>1</v>
      </c>
      <c r="AI262" s="26">
        <f>IF(ISNUMBER(VLOOKUP($B262,'kpler max capa'!$A$1:$Q$263,2,0)),VLOOKUP($B262,'kpler max capa'!$A$1:$Q$263,2,0),0)</f>
        <v>0.98227600000000004</v>
      </c>
      <c r="AJ262" s="26">
        <f>IF(ISNUMBER(VLOOKUP($B262,'kpler max capa'!$A$1:$Q$263,3,0)),VLOOKUP($B262,'kpler max capa'!$A$1:$Q$263,3,0),0)</f>
        <v>0.98227600000000004</v>
      </c>
      <c r="AK262" s="26">
        <f>IF(ISNUMBER(VLOOKUP($B262,'kpler max capa'!$A$1:$Q$263,4,0)),VLOOKUP($B262,'kpler max capa'!$A$1:$Q$263,4,0),0)</f>
        <v>0.98227600000000004</v>
      </c>
      <c r="AL262" s="26">
        <f>IF(ISNUMBER(VLOOKUP($B262,'kpler max capa'!$A$1:$Q$263,5,0)),VLOOKUP($B262,'kpler max capa'!$A$1:$Q$263,5,0),0)</f>
        <v>0.98227600000000004</v>
      </c>
      <c r="AM262" s="26">
        <f>IF(ISNUMBER(VLOOKUP($B262,'kpler max capa'!$A$1:$Q$263,6,0)),VLOOKUP($B262,'kpler max capa'!$A$1:$Q$263,6,0),0)</f>
        <v>0.98227600000000004</v>
      </c>
      <c r="AN262" s="26">
        <f>IF(ISNUMBER(VLOOKUP($B262,'kpler max capa'!$A$1:$Q$263,7,0)),VLOOKUP($B262,'kpler max capa'!$A$1:$Q$263,7,0),0)</f>
        <v>0.98227600000000004</v>
      </c>
      <c r="AO262" s="26">
        <f>IF(ISNUMBER(VLOOKUP($B262,'kpler max capa'!$A$1:$Q$263,8,0)),VLOOKUP($B262,'kpler max capa'!$A$1:$Q$263,8,0),0)</f>
        <v>0.98227600000000004</v>
      </c>
      <c r="AP262" s="26">
        <f>IF(ISNUMBER(VLOOKUP($B262,'kpler max capa'!$A$1:$Q$263,8,0)),VLOOKUP($B262,'kpler max capa'!$A$1:$Q$263,9,0),0)</f>
        <v>0.98227600000000004</v>
      </c>
      <c r="AQ262" s="26">
        <f>IF(ISNUMBER(VLOOKUP($B262,'kpler max capa'!$A$1:$Q$263,8,0)),VLOOKUP($B262,'kpler max capa'!$A$1:$Q$263,10,0),0)</f>
        <v>0.98227600000000004</v>
      </c>
      <c r="AR262" s="26">
        <f>IF(ISNUMBER(VLOOKUP($B262,'kpler max capa'!$A$1:$Q$263,8,0)),VLOOKUP($B262,'kpler max capa'!$A$1:$Q$263,11,0),0)</f>
        <v>0.98227600000000004</v>
      </c>
      <c r="AS262" s="26">
        <f>IF(ISNUMBER(VLOOKUP($B262,'kpler max capa'!$A$1:$Q$263,9,0)),VLOOKUP($B262,'kpler max capa'!$A$1:$Q$263,12,0),0)</f>
        <v>0.98227600000000004</v>
      </c>
      <c r="AT262" s="26">
        <f>IF(ISNUMBER(VLOOKUP($B262,'kpler max capa'!$A$1:$Q$263,9,0)),VLOOKUP($B262,'kpler max capa'!$A$1:$Q$263,13,0),0)</f>
        <v>0.98227600000000004</v>
      </c>
      <c r="AU262" s="26">
        <f>IF(ISNUMBER(VLOOKUP($B262,'kpler max capa'!$A$1:$Q$263,9,0)),VLOOKUP($B262,'kpler max capa'!$A$1:$Q$263,14,0),0)</f>
        <v>0.98227600000000004</v>
      </c>
      <c r="AV262" s="26">
        <f>IF(ISNUMBER(VLOOKUP($B262,'kpler max capa'!$A$1:$Q$263,9,0)),VLOOKUP($B262,'kpler max capa'!$A$1:$Q$263,15,0),0)</f>
        <v>0.98227600000000004</v>
      </c>
      <c r="AW262" s="26">
        <f>IF(ISNUMBER(VLOOKUP($B262,'kpler max capa'!$A$1:$Q$263,9,0)),VLOOKUP($B262,'kpler max capa'!$A$1:$Q$263,16,0),0)</f>
        <v>0.98227600000000004</v>
      </c>
      <c r="AX262" s="26">
        <f>IF(ISNUMBER(VLOOKUP($B262,'kpler max capa'!$A$1:$Q$263,10,0)),VLOOKUP($B262,'kpler max capa'!$A$1:$Q$263,17,0),0)</f>
        <v>0.98227600000000004</v>
      </c>
      <c r="AY262" s="24">
        <f>IF(ISNUMBER(VLOOKUP($C262,'pp port max capa'!$A$1:$Q$500,2,0)),VLOOKUP($C262,'pp port max capa'!$A$1:$Q$500,2,0),0)</f>
        <v>0</v>
      </c>
      <c r="AZ262" s="24">
        <f>IF(ISNUMBER(VLOOKUP($C262,'pp port max capa'!$A$1:$Q$500,3,0)),VLOOKUP($C262,'pp port max capa'!$A$1:$Q$500,3,0),0)</f>
        <v>0</v>
      </c>
      <c r="BA262" s="24">
        <f>IF(ISNUMBER(VLOOKUP($C262,'pp port max capa'!$A$1:$Q$500,4,0)),VLOOKUP($C262,'pp port max capa'!$A$1:$Q$500,4,0),0)</f>
        <v>0</v>
      </c>
      <c r="BB262" s="24">
        <f>IF(ISNUMBER(VLOOKUP($C262,'pp port max capa'!$A$1:$Q$500,5,0)),VLOOKUP($C262,'pp port max capa'!$A$1:$Q$500,5,0),0)</f>
        <v>0</v>
      </c>
      <c r="BC262" s="24">
        <f>IF(ISNUMBER(VLOOKUP($C262,'pp port max capa'!$A$1:$Q$500,6,0)),VLOOKUP($C262,'pp port max capa'!$A$1:$Q$500,6,0),0)</f>
        <v>0</v>
      </c>
      <c r="BD262" s="24">
        <f>IF(ISNUMBER(VLOOKUP($C262,'pp port max capa'!$A$1:$Q$500,7,0)),VLOOKUP($C262,'pp port max capa'!$A$1:$Q$500,7,0),0)</f>
        <v>0</v>
      </c>
      <c r="BE262" s="24">
        <f>IF(ISNUMBER(VLOOKUP($C262,'pp port max capa'!$A$1:$Q$500,8,0)),VLOOKUP($C262,'pp port max capa'!$A$1:$Q$500,8,0),0)</f>
        <v>0</v>
      </c>
      <c r="BF262" s="24">
        <f>IF(ISNUMBER(VLOOKUP($C262,'pp port max capa'!$A$1:$Q$500,9,0)),VLOOKUP($C262,'pp port max capa'!$A$1:$Q$500,9,0),0)</f>
        <v>0</v>
      </c>
      <c r="BG262" s="24">
        <f>IF(ISNUMBER(VLOOKUP($C262,'pp port max capa'!$A$1:$Q$500,10,0)),VLOOKUP($C262,'pp port max capa'!$A$1:$Q$500,10,0),0)</f>
        <v>0</v>
      </c>
      <c r="BH262" s="24">
        <f>IF(ISNUMBER(VLOOKUP($C262,'pp port max capa'!$A$1:$Q$500,11,0)),VLOOKUP($C262,'pp port max capa'!$A$1:$Q$500,11,0),0)</f>
        <v>0</v>
      </c>
      <c r="BI262" s="24">
        <f>IF(ISNUMBER(VLOOKUP($C262,'pp port max capa'!$A$1:$Q$500,12,0)),VLOOKUP($C262,'pp port max capa'!$A$1:$Q$500,12,0),0)</f>
        <v>0</v>
      </c>
      <c r="BJ262" s="24">
        <f>IF(ISNUMBER(VLOOKUP($C262,'pp port max capa'!$A$1:$Q$500,13,0)),VLOOKUP($C262,'pp port max capa'!$A$1:$Q$500,13,0),0)</f>
        <v>0</v>
      </c>
      <c r="BK262" s="24">
        <f>IF(ISNUMBER(VLOOKUP($C262,'pp port max capa'!$A$1:$Q$500,14,0)),VLOOKUP($C262,'pp port max capa'!$A$1:$Q$500,14,0),0)</f>
        <v>0</v>
      </c>
      <c r="BL262" s="24">
        <f>IF(ISNUMBER(VLOOKUP($C262,'pp port max capa'!$A$1:$Q$500,15,0)),VLOOKUP($C262,'pp port max capa'!$A$1:$Q$500,15,0),0)</f>
        <v>0</v>
      </c>
      <c r="BM262" s="24">
        <f>IF(ISNUMBER(VLOOKUP($C262,'pp port max capa'!$A$1:$Q$500,16,0)),VLOOKUP($C262,'pp port max capa'!$A$1:$Q$500,16,0),0)</f>
        <v>0</v>
      </c>
      <c r="BN262" s="24">
        <f>IF(ISNUMBER(VLOOKUP($C262,'pp port max capa'!$A$1:$Q$500,17,0)),VLOOKUP($C262,'pp port max capa'!$A$1:$Q$500,17,0),0)</f>
        <v>0</v>
      </c>
      <c r="BO262" s="22">
        <f>IF(ISNUMBER(VLOOKUP($C262,'stpl port max capa'!$A$1:$Q$500,2,0)),VLOOKUP($C262,'stpl port max capa'!$A$1:$Q$500,2,0),0)</f>
        <v>0</v>
      </c>
      <c r="BP262" s="22">
        <f>IF(ISNUMBER(VLOOKUP($C262,'stpl port max capa'!$A$1:$Q$500,3,0)),VLOOKUP($C262,'stpl port max capa'!$A$1:$Q$500,3,0),0)</f>
        <v>0</v>
      </c>
      <c r="BQ262" s="22">
        <f>IF(ISNUMBER(VLOOKUP($C262,'stpl port max capa'!$A$1:$Q$500,4,0)),VLOOKUP($C262,'stpl port max capa'!$A$1:$Q$500,4,0),0)</f>
        <v>0</v>
      </c>
      <c r="BR262" s="22">
        <f>IF(ISNUMBER(VLOOKUP($C262,'stpl port max capa'!$A$1:$Q$500,5,0)),VLOOKUP($C262,'stpl port max capa'!$A$1:$Q$500,5,0),0)</f>
        <v>0</v>
      </c>
      <c r="BS262" s="22">
        <f>IF(ISNUMBER(VLOOKUP($C262,'stpl port max capa'!$A$1:$Q$500,6,0)),VLOOKUP($C262,'stpl port max capa'!$A$1:$Q$500,6,0),0)</f>
        <v>0</v>
      </c>
      <c r="BT262" s="22">
        <f>IF(ISNUMBER(VLOOKUP($C262,'stpl port max capa'!$A$1:$Q$500,7,0)),VLOOKUP($C262,'stpl port max capa'!$A$1:$Q$500,7,0),0)</f>
        <v>0</v>
      </c>
      <c r="BU262" s="22">
        <f>IF(ISNUMBER(VLOOKUP($C262,'stpl port max capa'!$A$1:$Q$500,8,0)),VLOOKUP($C262,'stpl port max capa'!$A$1:$Q$500,8,0),0)</f>
        <v>0</v>
      </c>
      <c r="BV262" s="22">
        <f>IF(ISNUMBER(VLOOKUP($C262,'stpl port max capa'!$A$1:$Q$500,9,0)),VLOOKUP($C262,'stpl port max capa'!$A$1:$Q$500,9,0),0)</f>
        <v>0</v>
      </c>
      <c r="BW262" s="22">
        <f>IF(ISNUMBER(VLOOKUP($C262,'stpl port max capa'!$A$1:$Q$500,10,0)),VLOOKUP($C262,'stpl port max capa'!$A$1:$Q$500,10,0),0)</f>
        <v>0</v>
      </c>
      <c r="BX262" s="22">
        <f>IF(ISNUMBER(VLOOKUP($C262,'stpl port max capa'!$A$1:$Q$500,11,0)),VLOOKUP($C262,'stpl port max capa'!$A$1:$Q$500,11,0),0)</f>
        <v>0</v>
      </c>
      <c r="BY262" s="22">
        <f>IF(ISNUMBER(VLOOKUP($C262,'stpl port max capa'!$A$1:$Q$500,12,0)),VLOOKUP($C262,'stpl port max capa'!$A$1:$Q$500,12,0),0)</f>
        <v>0</v>
      </c>
      <c r="BZ262" s="22">
        <f>IF(ISNUMBER(VLOOKUP($C262,'stpl port max capa'!$A$1:$Q$500,13,0)),VLOOKUP($C262,'stpl port max capa'!$A$1:$Q$500,13,0),0)</f>
        <v>0</v>
      </c>
      <c r="CA262" s="22">
        <f>IF(ISNUMBER(VLOOKUP($C262,'stpl port max capa'!$A$1:$Q$500,14,0)),VLOOKUP($C262,'stpl port max capa'!$A$1:$Q$500,14,0),0)</f>
        <v>0</v>
      </c>
      <c r="CB262" s="22">
        <f>IF(ISNUMBER(VLOOKUP($C262,'stpl port max capa'!$A$1:$Q$500,15,0)),VLOOKUP($C262,'stpl port max capa'!$A$1:$Q$500,15,0),0)</f>
        <v>0</v>
      </c>
      <c r="CC262" s="22">
        <f>IF(ISNUMBER(VLOOKUP($C262,'stpl port max capa'!$A$1:$Q$500,16,0)),VLOOKUP($C262,'stpl port max capa'!$A$1:$Q$500,16,0),0)</f>
        <v>0</v>
      </c>
      <c r="CD262" s="22">
        <f>IF(ISNUMBER(VLOOKUP($C262,'stpl port max capa'!$A$1:$Q$500,17,0)),VLOOKUP($C262,'stpl port max capa'!$A$1:$Q$500,17,0),0)</f>
        <v>0</v>
      </c>
    </row>
    <row r="263" spans="1:82" customFormat="1">
      <c r="A263">
        <v>267</v>
      </c>
      <c r="B263" t="s">
        <v>778</v>
      </c>
      <c r="C263" t="str">
        <f t="shared" si="73"/>
        <v>port 267 Beilun</v>
      </c>
      <c r="D263" s="15"/>
      <c r="E263" s="15">
        <f t="shared" si="75"/>
        <v>0</v>
      </c>
      <c r="F263" s="16" t="s">
        <v>2979</v>
      </c>
      <c r="G263" t="s">
        <v>972</v>
      </c>
      <c r="H263" t="s">
        <v>981</v>
      </c>
      <c r="I263" t="e">
        <v>#N/A</v>
      </c>
      <c r="J263" t="s">
        <v>779</v>
      </c>
      <c r="K263" s="1">
        <v>29.9255518047827</v>
      </c>
      <c r="L263" s="1">
        <v>121.87666712953001</v>
      </c>
      <c r="M263" s="1" t="str">
        <f>VLOOKUP($F263,'[1]capi for highway network'!$D$1:$L$36,3,0)</f>
        <v>capi Zhejiang</v>
      </c>
      <c r="N263" s="1">
        <f>VLOOKUP($F263,'[1]capi for highway network'!$D$1:$L$36,7,0)</f>
        <v>30.274083999999998</v>
      </c>
      <c r="O263" s="1">
        <f>VLOOKUP($F263,'[1]capi for highway network'!$D$1:$L$36,8,0)</f>
        <v>120.15506999999999</v>
      </c>
      <c r="P263" s="13">
        <f t="shared" si="76"/>
        <v>1.1624000000000001</v>
      </c>
      <c r="Q263" s="13">
        <f t="shared" si="77"/>
        <v>1.1624000000000001</v>
      </c>
      <c r="R263" s="13">
        <f t="shared" si="78"/>
        <v>1.1624000000000001</v>
      </c>
      <c r="S263" s="13">
        <f t="shared" si="79"/>
        <v>1.1624000000000001</v>
      </c>
      <c r="T263" s="13">
        <f t="shared" si="80"/>
        <v>1.1624000000000001</v>
      </c>
      <c r="U263" s="13">
        <f t="shared" si="81"/>
        <v>1.1624000000000001</v>
      </c>
      <c r="V263" s="13">
        <f t="shared" si="82"/>
        <v>1.1624000000000001</v>
      </c>
      <c r="W263" s="13">
        <f t="shared" si="83"/>
        <v>1.1624000000000001</v>
      </c>
      <c r="X263" s="13">
        <f t="shared" si="84"/>
        <v>1.1624000000000001</v>
      </c>
      <c r="Y263" s="13">
        <f t="shared" si="85"/>
        <v>1.1624000000000001</v>
      </c>
      <c r="Z263" s="13">
        <f t="shared" si="86"/>
        <v>1.1624000000000001</v>
      </c>
      <c r="AA263" s="13">
        <f t="shared" si="87"/>
        <v>1.1624000000000001</v>
      </c>
      <c r="AB263" s="13">
        <f t="shared" si="88"/>
        <v>1.1624000000000001</v>
      </c>
      <c r="AC263" s="13">
        <f t="shared" si="89"/>
        <v>1.1624000000000001</v>
      </c>
      <c r="AD263" s="13">
        <f t="shared" si="90"/>
        <v>1.1624000000000001</v>
      </c>
      <c r="AE263" s="13">
        <f t="shared" si="91"/>
        <v>1.1624000000000001</v>
      </c>
      <c r="AF263">
        <f t="shared" si="74"/>
        <v>1</v>
      </c>
      <c r="AI263" s="26">
        <f>IF(ISNUMBER(VLOOKUP($B263,'kpler max capa'!$A$1:$Q$263,2,0)),VLOOKUP($B263,'kpler max capa'!$A$1:$Q$263,2,0),0)</f>
        <v>1.1624000000000001</v>
      </c>
      <c r="AJ263" s="26">
        <f>IF(ISNUMBER(VLOOKUP($B263,'kpler max capa'!$A$1:$Q$263,3,0)),VLOOKUP($B263,'kpler max capa'!$A$1:$Q$263,3,0),0)</f>
        <v>1.1624000000000001</v>
      </c>
      <c r="AK263" s="26">
        <f>IF(ISNUMBER(VLOOKUP($B263,'kpler max capa'!$A$1:$Q$263,4,0)),VLOOKUP($B263,'kpler max capa'!$A$1:$Q$263,4,0),0)</f>
        <v>1.1624000000000001</v>
      </c>
      <c r="AL263" s="26">
        <f>IF(ISNUMBER(VLOOKUP($B263,'kpler max capa'!$A$1:$Q$263,5,0)),VLOOKUP($B263,'kpler max capa'!$A$1:$Q$263,5,0),0)</f>
        <v>1.1624000000000001</v>
      </c>
      <c r="AM263" s="26">
        <f>IF(ISNUMBER(VLOOKUP($B263,'kpler max capa'!$A$1:$Q$263,6,0)),VLOOKUP($B263,'kpler max capa'!$A$1:$Q$263,6,0),0)</f>
        <v>1.1624000000000001</v>
      </c>
      <c r="AN263" s="26">
        <f>IF(ISNUMBER(VLOOKUP($B263,'kpler max capa'!$A$1:$Q$263,7,0)),VLOOKUP($B263,'kpler max capa'!$A$1:$Q$263,7,0),0)</f>
        <v>1.1624000000000001</v>
      </c>
      <c r="AO263" s="26">
        <f>IF(ISNUMBER(VLOOKUP($B263,'kpler max capa'!$A$1:$Q$263,8,0)),VLOOKUP($B263,'kpler max capa'!$A$1:$Q$263,8,0),0)</f>
        <v>1.1624000000000001</v>
      </c>
      <c r="AP263" s="26">
        <f>IF(ISNUMBER(VLOOKUP($B263,'kpler max capa'!$A$1:$Q$263,8,0)),VLOOKUP($B263,'kpler max capa'!$A$1:$Q$263,9,0),0)</f>
        <v>1.1624000000000001</v>
      </c>
      <c r="AQ263" s="26">
        <f>IF(ISNUMBER(VLOOKUP($B263,'kpler max capa'!$A$1:$Q$263,8,0)),VLOOKUP($B263,'kpler max capa'!$A$1:$Q$263,10,0),0)</f>
        <v>1.1624000000000001</v>
      </c>
      <c r="AR263" s="26">
        <f>IF(ISNUMBER(VLOOKUP($B263,'kpler max capa'!$A$1:$Q$263,8,0)),VLOOKUP($B263,'kpler max capa'!$A$1:$Q$263,11,0),0)</f>
        <v>1.1624000000000001</v>
      </c>
      <c r="AS263" s="26">
        <f>IF(ISNUMBER(VLOOKUP($B263,'kpler max capa'!$A$1:$Q$263,9,0)),VLOOKUP($B263,'kpler max capa'!$A$1:$Q$263,12,0),0)</f>
        <v>1.1624000000000001</v>
      </c>
      <c r="AT263" s="26">
        <f>IF(ISNUMBER(VLOOKUP($B263,'kpler max capa'!$A$1:$Q$263,9,0)),VLOOKUP($B263,'kpler max capa'!$A$1:$Q$263,13,0),0)</f>
        <v>1.1624000000000001</v>
      </c>
      <c r="AU263" s="26">
        <f>IF(ISNUMBER(VLOOKUP($B263,'kpler max capa'!$A$1:$Q$263,9,0)),VLOOKUP($B263,'kpler max capa'!$A$1:$Q$263,14,0),0)</f>
        <v>1.1624000000000001</v>
      </c>
      <c r="AV263" s="26">
        <f>IF(ISNUMBER(VLOOKUP($B263,'kpler max capa'!$A$1:$Q$263,9,0)),VLOOKUP($B263,'kpler max capa'!$A$1:$Q$263,15,0),0)</f>
        <v>1.1624000000000001</v>
      </c>
      <c r="AW263" s="26">
        <f>IF(ISNUMBER(VLOOKUP($B263,'kpler max capa'!$A$1:$Q$263,9,0)),VLOOKUP($B263,'kpler max capa'!$A$1:$Q$263,16,0),0)</f>
        <v>1.1624000000000001</v>
      </c>
      <c r="AX263" s="26">
        <f>IF(ISNUMBER(VLOOKUP($B263,'kpler max capa'!$A$1:$Q$263,10,0)),VLOOKUP($B263,'kpler max capa'!$A$1:$Q$263,17,0),0)</f>
        <v>1.1624000000000001</v>
      </c>
      <c r="AY263" s="24">
        <f>IF(ISNUMBER(VLOOKUP($C263,'pp port max capa'!$A$1:$Q$500,2,0)),VLOOKUP($C263,'pp port max capa'!$A$1:$Q$500,2,0),0)</f>
        <v>0</v>
      </c>
      <c r="AZ263" s="24">
        <f>IF(ISNUMBER(VLOOKUP($C263,'pp port max capa'!$A$1:$Q$500,3,0)),VLOOKUP($C263,'pp port max capa'!$A$1:$Q$500,3,0),0)</f>
        <v>0</v>
      </c>
      <c r="BA263" s="24">
        <f>IF(ISNUMBER(VLOOKUP($C263,'pp port max capa'!$A$1:$Q$500,4,0)),VLOOKUP($C263,'pp port max capa'!$A$1:$Q$500,4,0),0)</f>
        <v>0</v>
      </c>
      <c r="BB263" s="24">
        <f>IF(ISNUMBER(VLOOKUP($C263,'pp port max capa'!$A$1:$Q$500,5,0)),VLOOKUP($C263,'pp port max capa'!$A$1:$Q$500,5,0),0)</f>
        <v>0</v>
      </c>
      <c r="BC263" s="24">
        <f>IF(ISNUMBER(VLOOKUP($C263,'pp port max capa'!$A$1:$Q$500,6,0)),VLOOKUP($C263,'pp port max capa'!$A$1:$Q$500,6,0),0)</f>
        <v>0</v>
      </c>
      <c r="BD263" s="24">
        <f>IF(ISNUMBER(VLOOKUP($C263,'pp port max capa'!$A$1:$Q$500,7,0)),VLOOKUP($C263,'pp port max capa'!$A$1:$Q$500,7,0),0)</f>
        <v>0</v>
      </c>
      <c r="BE263" s="24">
        <f>IF(ISNUMBER(VLOOKUP($C263,'pp port max capa'!$A$1:$Q$500,8,0)),VLOOKUP($C263,'pp port max capa'!$A$1:$Q$500,8,0),0)</f>
        <v>0</v>
      </c>
      <c r="BF263" s="24">
        <f>IF(ISNUMBER(VLOOKUP($C263,'pp port max capa'!$A$1:$Q$500,9,0)),VLOOKUP($C263,'pp port max capa'!$A$1:$Q$500,9,0),0)</f>
        <v>0</v>
      </c>
      <c r="BG263" s="24">
        <f>IF(ISNUMBER(VLOOKUP($C263,'pp port max capa'!$A$1:$Q$500,10,0)),VLOOKUP($C263,'pp port max capa'!$A$1:$Q$500,10,0),0)</f>
        <v>0</v>
      </c>
      <c r="BH263" s="24">
        <f>IF(ISNUMBER(VLOOKUP($C263,'pp port max capa'!$A$1:$Q$500,11,0)),VLOOKUP($C263,'pp port max capa'!$A$1:$Q$500,11,0),0)</f>
        <v>0</v>
      </c>
      <c r="BI263" s="24">
        <f>IF(ISNUMBER(VLOOKUP($C263,'pp port max capa'!$A$1:$Q$500,12,0)),VLOOKUP($C263,'pp port max capa'!$A$1:$Q$500,12,0),0)</f>
        <v>0</v>
      </c>
      <c r="BJ263" s="24">
        <f>IF(ISNUMBER(VLOOKUP($C263,'pp port max capa'!$A$1:$Q$500,13,0)),VLOOKUP($C263,'pp port max capa'!$A$1:$Q$500,13,0),0)</f>
        <v>0</v>
      </c>
      <c r="BK263" s="24">
        <f>IF(ISNUMBER(VLOOKUP($C263,'pp port max capa'!$A$1:$Q$500,14,0)),VLOOKUP($C263,'pp port max capa'!$A$1:$Q$500,14,0),0)</f>
        <v>0</v>
      </c>
      <c r="BL263" s="24">
        <f>IF(ISNUMBER(VLOOKUP($C263,'pp port max capa'!$A$1:$Q$500,15,0)),VLOOKUP($C263,'pp port max capa'!$A$1:$Q$500,15,0),0)</f>
        <v>0</v>
      </c>
      <c r="BM263" s="24">
        <f>IF(ISNUMBER(VLOOKUP($C263,'pp port max capa'!$A$1:$Q$500,16,0)),VLOOKUP($C263,'pp port max capa'!$A$1:$Q$500,16,0),0)</f>
        <v>0</v>
      </c>
      <c r="BN263" s="24">
        <f>IF(ISNUMBER(VLOOKUP($C263,'pp port max capa'!$A$1:$Q$500,17,0)),VLOOKUP($C263,'pp port max capa'!$A$1:$Q$500,17,0),0)</f>
        <v>0</v>
      </c>
      <c r="BO263" s="22">
        <f>IF(ISNUMBER(VLOOKUP($C263,'stpl port max capa'!$A$1:$Q$500,2,0)),VLOOKUP($C263,'stpl port max capa'!$A$1:$Q$500,2,0),0)</f>
        <v>0</v>
      </c>
      <c r="BP263" s="22">
        <f>IF(ISNUMBER(VLOOKUP($C263,'stpl port max capa'!$A$1:$Q$500,3,0)),VLOOKUP($C263,'stpl port max capa'!$A$1:$Q$500,3,0),0)</f>
        <v>0</v>
      </c>
      <c r="BQ263" s="22">
        <f>IF(ISNUMBER(VLOOKUP($C263,'stpl port max capa'!$A$1:$Q$500,4,0)),VLOOKUP($C263,'stpl port max capa'!$A$1:$Q$500,4,0),0)</f>
        <v>0</v>
      </c>
      <c r="BR263" s="22">
        <f>IF(ISNUMBER(VLOOKUP($C263,'stpl port max capa'!$A$1:$Q$500,5,0)),VLOOKUP($C263,'stpl port max capa'!$A$1:$Q$500,5,0),0)</f>
        <v>0</v>
      </c>
      <c r="BS263" s="22">
        <f>IF(ISNUMBER(VLOOKUP($C263,'stpl port max capa'!$A$1:$Q$500,6,0)),VLOOKUP($C263,'stpl port max capa'!$A$1:$Q$500,6,0),0)</f>
        <v>0</v>
      </c>
      <c r="BT263" s="22">
        <f>IF(ISNUMBER(VLOOKUP($C263,'stpl port max capa'!$A$1:$Q$500,7,0)),VLOOKUP($C263,'stpl port max capa'!$A$1:$Q$500,7,0),0)</f>
        <v>0</v>
      </c>
      <c r="BU263" s="22">
        <f>IF(ISNUMBER(VLOOKUP($C263,'stpl port max capa'!$A$1:$Q$500,8,0)),VLOOKUP($C263,'stpl port max capa'!$A$1:$Q$500,8,0),0)</f>
        <v>0</v>
      </c>
      <c r="BV263" s="22">
        <f>IF(ISNUMBER(VLOOKUP($C263,'stpl port max capa'!$A$1:$Q$500,9,0)),VLOOKUP($C263,'stpl port max capa'!$A$1:$Q$500,9,0),0)</f>
        <v>0</v>
      </c>
      <c r="BW263" s="22">
        <f>IF(ISNUMBER(VLOOKUP($C263,'stpl port max capa'!$A$1:$Q$500,10,0)),VLOOKUP($C263,'stpl port max capa'!$A$1:$Q$500,10,0),0)</f>
        <v>0</v>
      </c>
      <c r="BX263" s="22">
        <f>IF(ISNUMBER(VLOOKUP($C263,'stpl port max capa'!$A$1:$Q$500,11,0)),VLOOKUP($C263,'stpl port max capa'!$A$1:$Q$500,11,0),0)</f>
        <v>0</v>
      </c>
      <c r="BY263" s="22">
        <f>IF(ISNUMBER(VLOOKUP($C263,'stpl port max capa'!$A$1:$Q$500,12,0)),VLOOKUP($C263,'stpl port max capa'!$A$1:$Q$500,12,0),0)</f>
        <v>0</v>
      </c>
      <c r="BZ263" s="22">
        <f>IF(ISNUMBER(VLOOKUP($C263,'stpl port max capa'!$A$1:$Q$500,13,0)),VLOOKUP($C263,'stpl port max capa'!$A$1:$Q$500,13,0),0)</f>
        <v>0</v>
      </c>
      <c r="CA263" s="22">
        <f>IF(ISNUMBER(VLOOKUP($C263,'stpl port max capa'!$A$1:$Q$500,14,0)),VLOOKUP($C263,'stpl port max capa'!$A$1:$Q$500,14,0),0)</f>
        <v>0</v>
      </c>
      <c r="CB263" s="22">
        <f>IF(ISNUMBER(VLOOKUP($C263,'stpl port max capa'!$A$1:$Q$500,15,0)),VLOOKUP($C263,'stpl port max capa'!$A$1:$Q$500,15,0),0)</f>
        <v>0</v>
      </c>
      <c r="CC263" s="22">
        <f>IF(ISNUMBER(VLOOKUP($C263,'stpl port max capa'!$A$1:$Q$500,16,0)),VLOOKUP($C263,'stpl port max capa'!$A$1:$Q$500,16,0),0)</f>
        <v>0</v>
      </c>
      <c r="CD263" s="22">
        <f>IF(ISNUMBER(VLOOKUP($C263,'stpl port max capa'!$A$1:$Q$500,17,0)),VLOOKUP($C263,'stpl port max capa'!$A$1:$Q$500,17,0),0)</f>
        <v>0</v>
      </c>
    </row>
    <row r="264" spans="1:82" customFormat="1">
      <c r="A264">
        <v>268</v>
      </c>
      <c r="B264" t="s">
        <v>780</v>
      </c>
      <c r="C264" t="str">
        <f t="shared" si="73"/>
        <v>port 268 Jiangyin Xingcheng Special Steel Works</v>
      </c>
      <c r="D264" s="15" t="s">
        <v>1303</v>
      </c>
      <c r="E264" s="15">
        <f t="shared" si="75"/>
        <v>1</v>
      </c>
      <c r="F264" s="16" t="s">
        <v>2977</v>
      </c>
      <c r="G264" t="s">
        <v>972</v>
      </c>
      <c r="H264" t="s">
        <v>975</v>
      </c>
      <c r="I264" t="s">
        <v>2943</v>
      </c>
      <c r="J264" t="s">
        <v>781</v>
      </c>
      <c r="K264" s="1">
        <v>31.954150382602599</v>
      </c>
      <c r="L264" s="1">
        <v>120.329860455147</v>
      </c>
      <c r="M264" s="1" t="str">
        <f>VLOOKUP($F264,'[1]capi for highway network'!$D$1:$L$36,3,0)</f>
        <v>capi Jiangsu</v>
      </c>
      <c r="N264" s="1">
        <f>VLOOKUP($F264,'[1]capi for highway network'!$D$1:$L$36,7,0)</f>
        <v>32.060254999999998</v>
      </c>
      <c r="O264" s="1">
        <f>VLOOKUP($F264,'[1]capi for highway network'!$D$1:$L$36,8,0)</f>
        <v>118.79687699999999</v>
      </c>
      <c r="P264" s="13">
        <f t="shared" si="76"/>
        <v>0.52494555761648742</v>
      </c>
      <c r="Q264" s="13">
        <f t="shared" si="77"/>
        <v>0.52494555761648742</v>
      </c>
      <c r="R264" s="13">
        <f t="shared" si="78"/>
        <v>0.52494555761648742</v>
      </c>
      <c r="S264" s="13">
        <f t="shared" si="79"/>
        <v>0.52494555761648742</v>
      </c>
      <c r="T264" s="13">
        <f t="shared" si="80"/>
        <v>0.52494555761648742</v>
      </c>
      <c r="U264" s="13">
        <f t="shared" si="81"/>
        <v>0.52494555761648742</v>
      </c>
      <c r="V264" s="13">
        <f t="shared" si="82"/>
        <v>0.52494555761648742</v>
      </c>
      <c r="W264" s="13">
        <f t="shared" si="83"/>
        <v>0.52494555761648742</v>
      </c>
      <c r="X264" s="13">
        <f t="shared" si="84"/>
        <v>0.52494555761648742</v>
      </c>
      <c r="Y264" s="13">
        <f t="shared" si="85"/>
        <v>0.52494555761648742</v>
      </c>
      <c r="Z264" s="13">
        <f t="shared" si="86"/>
        <v>0.52494555761648742</v>
      </c>
      <c r="AA264" s="13">
        <f t="shared" si="87"/>
        <v>0.52494555761648742</v>
      </c>
      <c r="AB264" s="13">
        <f t="shared" si="88"/>
        <v>0.52494555761648742</v>
      </c>
      <c r="AC264" s="13">
        <f t="shared" si="89"/>
        <v>0.52494555761648742</v>
      </c>
      <c r="AD264" s="13">
        <f t="shared" si="90"/>
        <v>0.52494555761648742</v>
      </c>
      <c r="AE264" s="13">
        <f t="shared" si="91"/>
        <v>0.52494555761648742</v>
      </c>
      <c r="AF264">
        <f t="shared" si="74"/>
        <v>1</v>
      </c>
      <c r="AG264" t="s">
        <v>2938</v>
      </c>
      <c r="AI264" s="26">
        <f>IF(ISNUMBER(VLOOKUP($B264,'kpler max capa'!$A$1:$Q$263,2,0)),VLOOKUP($B264,'kpler max capa'!$A$1:$Q$263,2,0),0)</f>
        <v>6.9456000000000004E-2</v>
      </c>
      <c r="AJ264" s="26">
        <f>IF(ISNUMBER(VLOOKUP($B264,'kpler max capa'!$A$1:$Q$263,3,0)),VLOOKUP($B264,'kpler max capa'!$A$1:$Q$263,3,0),0)</f>
        <v>6.9456000000000004E-2</v>
      </c>
      <c r="AK264" s="26">
        <f>IF(ISNUMBER(VLOOKUP($B264,'kpler max capa'!$A$1:$Q$263,4,0)),VLOOKUP($B264,'kpler max capa'!$A$1:$Q$263,4,0),0)</f>
        <v>6.9456000000000004E-2</v>
      </c>
      <c r="AL264" s="26">
        <f>IF(ISNUMBER(VLOOKUP($B264,'kpler max capa'!$A$1:$Q$263,5,0)),VLOOKUP($B264,'kpler max capa'!$A$1:$Q$263,5,0),0)</f>
        <v>8.7644E-2</v>
      </c>
      <c r="AM264" s="26">
        <f>IF(ISNUMBER(VLOOKUP($B264,'kpler max capa'!$A$1:$Q$263,6,0)),VLOOKUP($B264,'kpler max capa'!$A$1:$Q$263,6,0),0)</f>
        <v>8.7644E-2</v>
      </c>
      <c r="AN264" s="26">
        <f>IF(ISNUMBER(VLOOKUP($B264,'kpler max capa'!$A$1:$Q$263,7,0)),VLOOKUP($B264,'kpler max capa'!$A$1:$Q$263,7,0),0)</f>
        <v>8.7644E-2</v>
      </c>
      <c r="AO264" s="26">
        <f>IF(ISNUMBER(VLOOKUP($B264,'kpler max capa'!$A$1:$Q$263,8,0)),VLOOKUP($B264,'kpler max capa'!$A$1:$Q$263,8,0),0)</f>
        <v>8.7644E-2</v>
      </c>
      <c r="AP264" s="26">
        <f>IF(ISNUMBER(VLOOKUP($B264,'kpler max capa'!$A$1:$Q$263,8,0)),VLOOKUP($B264,'kpler max capa'!$A$1:$Q$263,9,0),0)</f>
        <v>8.7644E-2</v>
      </c>
      <c r="AQ264" s="26">
        <f>IF(ISNUMBER(VLOOKUP($B264,'kpler max capa'!$A$1:$Q$263,8,0)),VLOOKUP($B264,'kpler max capa'!$A$1:$Q$263,10,0),0)</f>
        <v>8.7644E-2</v>
      </c>
      <c r="AR264" s="26">
        <f>IF(ISNUMBER(VLOOKUP($B264,'kpler max capa'!$A$1:$Q$263,8,0)),VLOOKUP($B264,'kpler max capa'!$A$1:$Q$263,11,0),0)</f>
        <v>8.7644E-2</v>
      </c>
      <c r="AS264" s="26">
        <f>IF(ISNUMBER(VLOOKUP($B264,'kpler max capa'!$A$1:$Q$263,9,0)),VLOOKUP($B264,'kpler max capa'!$A$1:$Q$263,12,0),0)</f>
        <v>8.7644E-2</v>
      </c>
      <c r="AT264" s="26">
        <f>IF(ISNUMBER(VLOOKUP($B264,'kpler max capa'!$A$1:$Q$263,9,0)),VLOOKUP($B264,'kpler max capa'!$A$1:$Q$263,13,0),0)</f>
        <v>8.7644E-2</v>
      </c>
      <c r="AU264" s="26">
        <f>IF(ISNUMBER(VLOOKUP($B264,'kpler max capa'!$A$1:$Q$263,9,0)),VLOOKUP($B264,'kpler max capa'!$A$1:$Q$263,14,0),0)</f>
        <v>8.7644E-2</v>
      </c>
      <c r="AV264" s="26">
        <f>IF(ISNUMBER(VLOOKUP($B264,'kpler max capa'!$A$1:$Q$263,9,0)),VLOOKUP($B264,'kpler max capa'!$A$1:$Q$263,15,0),0)</f>
        <v>8.7644E-2</v>
      </c>
      <c r="AW264" s="26">
        <f>IF(ISNUMBER(VLOOKUP($B264,'kpler max capa'!$A$1:$Q$263,9,0)),VLOOKUP($B264,'kpler max capa'!$A$1:$Q$263,16,0),0)</f>
        <v>8.7644E-2</v>
      </c>
      <c r="AX264" s="26">
        <f>IF(ISNUMBER(VLOOKUP($B264,'kpler max capa'!$A$1:$Q$263,10,0)),VLOOKUP($B264,'kpler max capa'!$A$1:$Q$263,17,0),0)</f>
        <v>8.7644E-2</v>
      </c>
      <c r="AY264" s="24">
        <f>IF(ISNUMBER(VLOOKUP($C264,'pp port max capa'!$A$1:$Q$500,2,0)),VLOOKUP($C264,'pp port max capa'!$A$1:$Q$500,2,0),0)</f>
        <v>0.52494555761648742</v>
      </c>
      <c r="AZ264" s="24">
        <f>IF(ISNUMBER(VLOOKUP($C264,'pp port max capa'!$A$1:$Q$500,3,0)),VLOOKUP($C264,'pp port max capa'!$A$1:$Q$500,3,0),0)</f>
        <v>0.52494555761648742</v>
      </c>
      <c r="BA264" s="24">
        <f>IF(ISNUMBER(VLOOKUP($C264,'pp port max capa'!$A$1:$Q$500,4,0)),VLOOKUP($C264,'pp port max capa'!$A$1:$Q$500,4,0),0)</f>
        <v>0.52494555761648742</v>
      </c>
      <c r="BB264" s="24">
        <f>IF(ISNUMBER(VLOOKUP($C264,'pp port max capa'!$A$1:$Q$500,5,0)),VLOOKUP($C264,'pp port max capa'!$A$1:$Q$500,5,0),0)</f>
        <v>0.52494555761648742</v>
      </c>
      <c r="BC264" s="24">
        <f>IF(ISNUMBER(VLOOKUP($C264,'pp port max capa'!$A$1:$Q$500,6,0)),VLOOKUP($C264,'pp port max capa'!$A$1:$Q$500,6,0),0)</f>
        <v>0.52494555761648742</v>
      </c>
      <c r="BD264" s="24">
        <f>IF(ISNUMBER(VLOOKUP($C264,'pp port max capa'!$A$1:$Q$500,7,0)),VLOOKUP($C264,'pp port max capa'!$A$1:$Q$500,7,0),0)</f>
        <v>0.52494555761648742</v>
      </c>
      <c r="BE264" s="24">
        <f>IF(ISNUMBER(VLOOKUP($C264,'pp port max capa'!$A$1:$Q$500,8,0)),VLOOKUP($C264,'pp port max capa'!$A$1:$Q$500,8,0),0)</f>
        <v>0.52494555761648742</v>
      </c>
      <c r="BF264" s="24">
        <f>IF(ISNUMBER(VLOOKUP($C264,'pp port max capa'!$A$1:$Q$500,9,0)),VLOOKUP($C264,'pp port max capa'!$A$1:$Q$500,9,0),0)</f>
        <v>0.52494555761648742</v>
      </c>
      <c r="BG264" s="24">
        <f>IF(ISNUMBER(VLOOKUP($C264,'pp port max capa'!$A$1:$Q$500,10,0)),VLOOKUP($C264,'pp port max capa'!$A$1:$Q$500,10,0),0)</f>
        <v>0.52494555761648742</v>
      </c>
      <c r="BH264" s="24">
        <f>IF(ISNUMBER(VLOOKUP($C264,'pp port max capa'!$A$1:$Q$500,11,0)),VLOOKUP($C264,'pp port max capa'!$A$1:$Q$500,11,0),0)</f>
        <v>0.52494555761648742</v>
      </c>
      <c r="BI264" s="24">
        <f>IF(ISNUMBER(VLOOKUP($C264,'pp port max capa'!$A$1:$Q$500,12,0)),VLOOKUP($C264,'pp port max capa'!$A$1:$Q$500,12,0),0)</f>
        <v>0.52494555761648742</v>
      </c>
      <c r="BJ264" s="24">
        <f>IF(ISNUMBER(VLOOKUP($C264,'pp port max capa'!$A$1:$Q$500,13,0)),VLOOKUP($C264,'pp port max capa'!$A$1:$Q$500,13,0),0)</f>
        <v>0.52494555761648742</v>
      </c>
      <c r="BK264" s="24">
        <f>IF(ISNUMBER(VLOOKUP($C264,'pp port max capa'!$A$1:$Q$500,14,0)),VLOOKUP($C264,'pp port max capa'!$A$1:$Q$500,14,0),0)</f>
        <v>0.52494555761648742</v>
      </c>
      <c r="BL264" s="24">
        <f>IF(ISNUMBER(VLOOKUP($C264,'pp port max capa'!$A$1:$Q$500,15,0)),VLOOKUP($C264,'pp port max capa'!$A$1:$Q$500,15,0),0)</f>
        <v>0.52494555761648742</v>
      </c>
      <c r="BM264" s="24">
        <f>IF(ISNUMBER(VLOOKUP($C264,'pp port max capa'!$A$1:$Q$500,16,0)),VLOOKUP($C264,'pp port max capa'!$A$1:$Q$500,16,0),0)</f>
        <v>0.52494555761648742</v>
      </c>
      <c r="BN264" s="24">
        <f>IF(ISNUMBER(VLOOKUP($C264,'pp port max capa'!$A$1:$Q$500,17,0)),VLOOKUP($C264,'pp port max capa'!$A$1:$Q$500,17,0),0)</f>
        <v>0.52494555761648742</v>
      </c>
      <c r="BO264" s="22">
        <f>IF(ISNUMBER(VLOOKUP($C264,'stpl port max capa'!$A$1:$Q$500,2,0)),VLOOKUP($C264,'stpl port max capa'!$A$1:$Q$500,2,0),0)</f>
        <v>0</v>
      </c>
      <c r="BP264" s="22">
        <f>IF(ISNUMBER(VLOOKUP($C264,'stpl port max capa'!$A$1:$Q$500,3,0)),VLOOKUP($C264,'stpl port max capa'!$A$1:$Q$500,3,0),0)</f>
        <v>0</v>
      </c>
      <c r="BQ264" s="22">
        <f>IF(ISNUMBER(VLOOKUP($C264,'stpl port max capa'!$A$1:$Q$500,4,0)),VLOOKUP($C264,'stpl port max capa'!$A$1:$Q$500,4,0),0)</f>
        <v>0</v>
      </c>
      <c r="BR264" s="22">
        <f>IF(ISNUMBER(VLOOKUP($C264,'stpl port max capa'!$A$1:$Q$500,5,0)),VLOOKUP($C264,'stpl port max capa'!$A$1:$Q$500,5,0),0)</f>
        <v>0</v>
      </c>
      <c r="BS264" s="22">
        <f>IF(ISNUMBER(VLOOKUP($C264,'stpl port max capa'!$A$1:$Q$500,6,0)),VLOOKUP($C264,'stpl port max capa'!$A$1:$Q$500,6,0),0)</f>
        <v>0</v>
      </c>
      <c r="BT264" s="22">
        <f>IF(ISNUMBER(VLOOKUP($C264,'stpl port max capa'!$A$1:$Q$500,7,0)),VLOOKUP($C264,'stpl port max capa'!$A$1:$Q$500,7,0),0)</f>
        <v>0</v>
      </c>
      <c r="BU264" s="22">
        <f>IF(ISNUMBER(VLOOKUP($C264,'stpl port max capa'!$A$1:$Q$500,8,0)),VLOOKUP($C264,'stpl port max capa'!$A$1:$Q$500,8,0),0)</f>
        <v>0</v>
      </c>
      <c r="BV264" s="22">
        <f>IF(ISNUMBER(VLOOKUP($C264,'stpl port max capa'!$A$1:$Q$500,9,0)),VLOOKUP($C264,'stpl port max capa'!$A$1:$Q$500,9,0),0)</f>
        <v>0</v>
      </c>
      <c r="BW264" s="22">
        <f>IF(ISNUMBER(VLOOKUP($C264,'stpl port max capa'!$A$1:$Q$500,10,0)),VLOOKUP($C264,'stpl port max capa'!$A$1:$Q$500,10,0),0)</f>
        <v>0</v>
      </c>
      <c r="BX264" s="22">
        <f>IF(ISNUMBER(VLOOKUP($C264,'stpl port max capa'!$A$1:$Q$500,11,0)),VLOOKUP($C264,'stpl port max capa'!$A$1:$Q$500,11,0),0)</f>
        <v>0</v>
      </c>
      <c r="BY264" s="22">
        <f>IF(ISNUMBER(VLOOKUP($C264,'stpl port max capa'!$A$1:$Q$500,12,0)),VLOOKUP($C264,'stpl port max capa'!$A$1:$Q$500,12,0),0)</f>
        <v>0</v>
      </c>
      <c r="BZ264" s="22">
        <f>IF(ISNUMBER(VLOOKUP($C264,'stpl port max capa'!$A$1:$Q$500,13,0)),VLOOKUP($C264,'stpl port max capa'!$A$1:$Q$500,13,0),0)</f>
        <v>0</v>
      </c>
      <c r="CA264" s="22">
        <f>IF(ISNUMBER(VLOOKUP($C264,'stpl port max capa'!$A$1:$Q$500,14,0)),VLOOKUP($C264,'stpl port max capa'!$A$1:$Q$500,14,0),0)</f>
        <v>0</v>
      </c>
      <c r="CB264" s="22">
        <f>IF(ISNUMBER(VLOOKUP($C264,'stpl port max capa'!$A$1:$Q$500,15,0)),VLOOKUP($C264,'stpl port max capa'!$A$1:$Q$500,15,0),0)</f>
        <v>0</v>
      </c>
      <c r="CC264" s="22">
        <f>IF(ISNUMBER(VLOOKUP($C264,'stpl port max capa'!$A$1:$Q$500,16,0)),VLOOKUP($C264,'stpl port max capa'!$A$1:$Q$500,16,0),0)</f>
        <v>0</v>
      </c>
      <c r="CD264" s="22">
        <f>IF(ISNUMBER(VLOOKUP($C264,'stpl port max capa'!$A$1:$Q$500,17,0)),VLOOKUP($C264,'stpl port max capa'!$A$1:$Q$500,17,0),0)</f>
        <v>0</v>
      </c>
    </row>
    <row r="265" spans="1:82" customFormat="1">
      <c r="A265">
        <v>269</v>
      </c>
      <c r="B265" t="s">
        <v>782</v>
      </c>
      <c r="C265" t="str">
        <f t="shared" si="73"/>
        <v>port 269 Longxuecun Shipyard</v>
      </c>
      <c r="D265" s="15"/>
      <c r="E265" s="15">
        <f t="shared" si="75"/>
        <v>0</v>
      </c>
      <c r="F265" s="16" t="s">
        <v>2990</v>
      </c>
      <c r="G265" t="s">
        <v>972</v>
      </c>
      <c r="H265" t="s">
        <v>975</v>
      </c>
      <c r="I265" t="e">
        <v>#N/A</v>
      </c>
      <c r="J265" t="s">
        <v>783</v>
      </c>
      <c r="K265" s="1">
        <v>22.692178063826301</v>
      </c>
      <c r="L265" s="1">
        <v>113.655982951024</v>
      </c>
      <c r="M265" s="1" t="str">
        <f>VLOOKUP($F265,'[1]capi for highway network'!$D$1:$L$36,3,0)</f>
        <v>capi Guangdong</v>
      </c>
      <c r="N265" s="1">
        <f>VLOOKUP($F265,'[1]capi for highway network'!$D$1:$L$36,7,0)</f>
        <v>23.129110000000001</v>
      </c>
      <c r="O265" s="1">
        <f>VLOOKUP($F265,'[1]capi for highway network'!$D$1:$L$36,8,0)</f>
        <v>113.264385</v>
      </c>
      <c r="P265" s="13">
        <f t="shared" si="76"/>
        <v>0</v>
      </c>
      <c r="Q265" s="13">
        <f t="shared" si="77"/>
        <v>0</v>
      </c>
      <c r="R265" s="13">
        <f t="shared" si="78"/>
        <v>0</v>
      </c>
      <c r="S265" s="13">
        <f t="shared" si="79"/>
        <v>0.19398399999999999</v>
      </c>
      <c r="T265" s="13">
        <f t="shared" si="80"/>
        <v>0.19398399999999999</v>
      </c>
      <c r="U265" s="13">
        <f t="shared" si="81"/>
        <v>0.19398399999999999</v>
      </c>
      <c r="V265" s="13">
        <f t="shared" si="82"/>
        <v>0.19398399999999999</v>
      </c>
      <c r="W265" s="13">
        <f t="shared" si="83"/>
        <v>0.19398399999999999</v>
      </c>
      <c r="X265" s="13">
        <f t="shared" si="84"/>
        <v>0.19398399999999999</v>
      </c>
      <c r="Y265" s="13">
        <f t="shared" si="85"/>
        <v>0.19398399999999999</v>
      </c>
      <c r="Z265" s="13">
        <f t="shared" si="86"/>
        <v>0.19398399999999999</v>
      </c>
      <c r="AA265" s="13">
        <f t="shared" si="87"/>
        <v>0.19398399999999999</v>
      </c>
      <c r="AB265" s="13">
        <f t="shared" si="88"/>
        <v>0.19398399999999999</v>
      </c>
      <c r="AC265" s="13">
        <f t="shared" si="89"/>
        <v>0.19398399999999999</v>
      </c>
      <c r="AD265" s="13">
        <f t="shared" si="90"/>
        <v>0.19398399999999999</v>
      </c>
      <c r="AE265" s="13">
        <f t="shared" si="91"/>
        <v>0.19398399999999999</v>
      </c>
      <c r="AF265">
        <f t="shared" si="74"/>
        <v>1</v>
      </c>
      <c r="AI265" s="26">
        <f>IF(ISNUMBER(VLOOKUP($B265,'kpler max capa'!$A$1:$Q$263,2,0)),VLOOKUP($B265,'kpler max capa'!$A$1:$Q$263,2,0),0)</f>
        <v>0</v>
      </c>
      <c r="AJ265" s="26">
        <f>IF(ISNUMBER(VLOOKUP($B265,'kpler max capa'!$A$1:$Q$263,3,0)),VLOOKUP($B265,'kpler max capa'!$A$1:$Q$263,3,0),0)</f>
        <v>0</v>
      </c>
      <c r="AK265" s="26">
        <f>IF(ISNUMBER(VLOOKUP($B265,'kpler max capa'!$A$1:$Q$263,4,0)),VLOOKUP($B265,'kpler max capa'!$A$1:$Q$263,4,0),0)</f>
        <v>0</v>
      </c>
      <c r="AL265" s="26">
        <f>IF(ISNUMBER(VLOOKUP($B265,'kpler max capa'!$A$1:$Q$263,5,0)),VLOOKUP($B265,'kpler max capa'!$A$1:$Q$263,5,0),0)</f>
        <v>0.19398399999999999</v>
      </c>
      <c r="AM265" s="26">
        <f>IF(ISNUMBER(VLOOKUP($B265,'kpler max capa'!$A$1:$Q$263,6,0)),VLOOKUP($B265,'kpler max capa'!$A$1:$Q$263,6,0),0)</f>
        <v>0.19398399999999999</v>
      </c>
      <c r="AN265" s="26">
        <f>IF(ISNUMBER(VLOOKUP($B265,'kpler max capa'!$A$1:$Q$263,7,0)),VLOOKUP($B265,'kpler max capa'!$A$1:$Q$263,7,0),0)</f>
        <v>0.19398399999999999</v>
      </c>
      <c r="AO265" s="26">
        <f>IF(ISNUMBER(VLOOKUP($B265,'kpler max capa'!$A$1:$Q$263,8,0)),VLOOKUP($B265,'kpler max capa'!$A$1:$Q$263,8,0),0)</f>
        <v>0.19398399999999999</v>
      </c>
      <c r="AP265" s="26">
        <f>IF(ISNUMBER(VLOOKUP($B265,'kpler max capa'!$A$1:$Q$263,8,0)),VLOOKUP($B265,'kpler max capa'!$A$1:$Q$263,9,0),0)</f>
        <v>0.19398399999999999</v>
      </c>
      <c r="AQ265" s="26">
        <f>IF(ISNUMBER(VLOOKUP($B265,'kpler max capa'!$A$1:$Q$263,8,0)),VLOOKUP($B265,'kpler max capa'!$A$1:$Q$263,10,0),0)</f>
        <v>0.19398399999999999</v>
      </c>
      <c r="AR265" s="26">
        <f>IF(ISNUMBER(VLOOKUP($B265,'kpler max capa'!$A$1:$Q$263,8,0)),VLOOKUP($B265,'kpler max capa'!$A$1:$Q$263,11,0),0)</f>
        <v>0.19398399999999999</v>
      </c>
      <c r="AS265" s="26">
        <f>IF(ISNUMBER(VLOOKUP($B265,'kpler max capa'!$A$1:$Q$263,9,0)),VLOOKUP($B265,'kpler max capa'!$A$1:$Q$263,12,0),0)</f>
        <v>0.19398399999999999</v>
      </c>
      <c r="AT265" s="26">
        <f>IF(ISNUMBER(VLOOKUP($B265,'kpler max capa'!$A$1:$Q$263,9,0)),VLOOKUP($B265,'kpler max capa'!$A$1:$Q$263,13,0),0)</f>
        <v>0.19398399999999999</v>
      </c>
      <c r="AU265" s="26">
        <f>IF(ISNUMBER(VLOOKUP($B265,'kpler max capa'!$A$1:$Q$263,9,0)),VLOOKUP($B265,'kpler max capa'!$A$1:$Q$263,14,0),0)</f>
        <v>0.19398399999999999</v>
      </c>
      <c r="AV265" s="26">
        <f>IF(ISNUMBER(VLOOKUP($B265,'kpler max capa'!$A$1:$Q$263,9,0)),VLOOKUP($B265,'kpler max capa'!$A$1:$Q$263,15,0),0)</f>
        <v>0.19398399999999999</v>
      </c>
      <c r="AW265" s="26">
        <f>IF(ISNUMBER(VLOOKUP($B265,'kpler max capa'!$A$1:$Q$263,9,0)),VLOOKUP($B265,'kpler max capa'!$A$1:$Q$263,16,0),0)</f>
        <v>0.19398399999999999</v>
      </c>
      <c r="AX265" s="26">
        <f>IF(ISNUMBER(VLOOKUP($B265,'kpler max capa'!$A$1:$Q$263,10,0)),VLOOKUP($B265,'kpler max capa'!$A$1:$Q$263,17,0),0)</f>
        <v>0.19398399999999999</v>
      </c>
      <c r="AY265" s="24">
        <f>IF(ISNUMBER(VLOOKUP($C265,'pp port max capa'!$A$1:$Q$500,2,0)),VLOOKUP($C265,'pp port max capa'!$A$1:$Q$500,2,0),0)</f>
        <v>0</v>
      </c>
      <c r="AZ265" s="24">
        <f>IF(ISNUMBER(VLOOKUP($C265,'pp port max capa'!$A$1:$Q$500,3,0)),VLOOKUP($C265,'pp port max capa'!$A$1:$Q$500,3,0),0)</f>
        <v>0</v>
      </c>
      <c r="BA265" s="24">
        <f>IF(ISNUMBER(VLOOKUP($C265,'pp port max capa'!$A$1:$Q$500,4,0)),VLOOKUP($C265,'pp port max capa'!$A$1:$Q$500,4,0),0)</f>
        <v>0</v>
      </c>
      <c r="BB265" s="24">
        <f>IF(ISNUMBER(VLOOKUP($C265,'pp port max capa'!$A$1:$Q$500,5,0)),VLOOKUP($C265,'pp port max capa'!$A$1:$Q$500,5,0),0)</f>
        <v>0</v>
      </c>
      <c r="BC265" s="24">
        <f>IF(ISNUMBER(VLOOKUP($C265,'pp port max capa'!$A$1:$Q$500,6,0)),VLOOKUP($C265,'pp port max capa'!$A$1:$Q$500,6,0),0)</f>
        <v>0</v>
      </c>
      <c r="BD265" s="24">
        <f>IF(ISNUMBER(VLOOKUP($C265,'pp port max capa'!$A$1:$Q$500,7,0)),VLOOKUP($C265,'pp port max capa'!$A$1:$Q$500,7,0),0)</f>
        <v>0</v>
      </c>
      <c r="BE265" s="24">
        <f>IF(ISNUMBER(VLOOKUP($C265,'pp port max capa'!$A$1:$Q$500,8,0)),VLOOKUP($C265,'pp port max capa'!$A$1:$Q$500,8,0),0)</f>
        <v>0</v>
      </c>
      <c r="BF265" s="24">
        <f>IF(ISNUMBER(VLOOKUP($C265,'pp port max capa'!$A$1:$Q$500,9,0)),VLOOKUP($C265,'pp port max capa'!$A$1:$Q$500,9,0),0)</f>
        <v>0</v>
      </c>
      <c r="BG265" s="24">
        <f>IF(ISNUMBER(VLOOKUP($C265,'pp port max capa'!$A$1:$Q$500,10,0)),VLOOKUP($C265,'pp port max capa'!$A$1:$Q$500,10,0),0)</f>
        <v>0</v>
      </c>
      <c r="BH265" s="24">
        <f>IF(ISNUMBER(VLOOKUP($C265,'pp port max capa'!$A$1:$Q$500,11,0)),VLOOKUP($C265,'pp port max capa'!$A$1:$Q$500,11,0),0)</f>
        <v>0</v>
      </c>
      <c r="BI265" s="24">
        <f>IF(ISNUMBER(VLOOKUP($C265,'pp port max capa'!$A$1:$Q$500,12,0)),VLOOKUP($C265,'pp port max capa'!$A$1:$Q$500,12,0),0)</f>
        <v>0</v>
      </c>
      <c r="BJ265" s="24">
        <f>IF(ISNUMBER(VLOOKUP($C265,'pp port max capa'!$A$1:$Q$500,13,0)),VLOOKUP($C265,'pp port max capa'!$A$1:$Q$500,13,0),0)</f>
        <v>0</v>
      </c>
      <c r="BK265" s="24">
        <f>IF(ISNUMBER(VLOOKUP($C265,'pp port max capa'!$A$1:$Q$500,14,0)),VLOOKUP($C265,'pp port max capa'!$A$1:$Q$500,14,0),0)</f>
        <v>0</v>
      </c>
      <c r="BL265" s="24">
        <f>IF(ISNUMBER(VLOOKUP($C265,'pp port max capa'!$A$1:$Q$500,15,0)),VLOOKUP($C265,'pp port max capa'!$A$1:$Q$500,15,0),0)</f>
        <v>0</v>
      </c>
      <c r="BM265" s="24">
        <f>IF(ISNUMBER(VLOOKUP($C265,'pp port max capa'!$A$1:$Q$500,16,0)),VLOOKUP($C265,'pp port max capa'!$A$1:$Q$500,16,0),0)</f>
        <v>0</v>
      </c>
      <c r="BN265" s="24">
        <f>IF(ISNUMBER(VLOOKUP($C265,'pp port max capa'!$A$1:$Q$500,17,0)),VLOOKUP($C265,'pp port max capa'!$A$1:$Q$500,17,0),0)</f>
        <v>0</v>
      </c>
      <c r="BO265" s="22">
        <f>IF(ISNUMBER(VLOOKUP($C265,'stpl port max capa'!$A$1:$Q$500,2,0)),VLOOKUP($C265,'stpl port max capa'!$A$1:$Q$500,2,0),0)</f>
        <v>0</v>
      </c>
      <c r="BP265" s="22">
        <f>IF(ISNUMBER(VLOOKUP($C265,'stpl port max capa'!$A$1:$Q$500,3,0)),VLOOKUP($C265,'stpl port max capa'!$A$1:$Q$500,3,0),0)</f>
        <v>0</v>
      </c>
      <c r="BQ265" s="22">
        <f>IF(ISNUMBER(VLOOKUP($C265,'stpl port max capa'!$A$1:$Q$500,4,0)),VLOOKUP($C265,'stpl port max capa'!$A$1:$Q$500,4,0),0)</f>
        <v>0</v>
      </c>
      <c r="BR265" s="22">
        <f>IF(ISNUMBER(VLOOKUP($C265,'stpl port max capa'!$A$1:$Q$500,5,0)),VLOOKUP($C265,'stpl port max capa'!$A$1:$Q$500,5,0),0)</f>
        <v>0</v>
      </c>
      <c r="BS265" s="22">
        <f>IF(ISNUMBER(VLOOKUP($C265,'stpl port max capa'!$A$1:$Q$500,6,0)),VLOOKUP($C265,'stpl port max capa'!$A$1:$Q$500,6,0),0)</f>
        <v>0</v>
      </c>
      <c r="BT265" s="22">
        <f>IF(ISNUMBER(VLOOKUP($C265,'stpl port max capa'!$A$1:$Q$500,7,0)),VLOOKUP($C265,'stpl port max capa'!$A$1:$Q$500,7,0),0)</f>
        <v>0</v>
      </c>
      <c r="BU265" s="22">
        <f>IF(ISNUMBER(VLOOKUP($C265,'stpl port max capa'!$A$1:$Q$500,8,0)),VLOOKUP($C265,'stpl port max capa'!$A$1:$Q$500,8,0),0)</f>
        <v>0</v>
      </c>
      <c r="BV265" s="22">
        <f>IF(ISNUMBER(VLOOKUP($C265,'stpl port max capa'!$A$1:$Q$500,9,0)),VLOOKUP($C265,'stpl port max capa'!$A$1:$Q$500,9,0),0)</f>
        <v>0</v>
      </c>
      <c r="BW265" s="22">
        <f>IF(ISNUMBER(VLOOKUP($C265,'stpl port max capa'!$A$1:$Q$500,10,0)),VLOOKUP($C265,'stpl port max capa'!$A$1:$Q$500,10,0),0)</f>
        <v>0</v>
      </c>
      <c r="BX265" s="22">
        <f>IF(ISNUMBER(VLOOKUP($C265,'stpl port max capa'!$A$1:$Q$500,11,0)),VLOOKUP($C265,'stpl port max capa'!$A$1:$Q$500,11,0),0)</f>
        <v>0</v>
      </c>
      <c r="BY265" s="22">
        <f>IF(ISNUMBER(VLOOKUP($C265,'stpl port max capa'!$A$1:$Q$500,12,0)),VLOOKUP($C265,'stpl port max capa'!$A$1:$Q$500,12,0),0)</f>
        <v>0</v>
      </c>
      <c r="BZ265" s="22">
        <f>IF(ISNUMBER(VLOOKUP($C265,'stpl port max capa'!$A$1:$Q$500,13,0)),VLOOKUP($C265,'stpl port max capa'!$A$1:$Q$500,13,0),0)</f>
        <v>0</v>
      </c>
      <c r="CA265" s="22">
        <f>IF(ISNUMBER(VLOOKUP($C265,'stpl port max capa'!$A$1:$Q$500,14,0)),VLOOKUP($C265,'stpl port max capa'!$A$1:$Q$500,14,0),0)</f>
        <v>0</v>
      </c>
      <c r="CB265" s="22">
        <f>IF(ISNUMBER(VLOOKUP($C265,'stpl port max capa'!$A$1:$Q$500,15,0)),VLOOKUP($C265,'stpl port max capa'!$A$1:$Q$500,15,0),0)</f>
        <v>0</v>
      </c>
      <c r="CC265" s="22">
        <f>IF(ISNUMBER(VLOOKUP($C265,'stpl port max capa'!$A$1:$Q$500,16,0)),VLOOKUP($C265,'stpl port max capa'!$A$1:$Q$500,16,0),0)</f>
        <v>0</v>
      </c>
      <c r="CD265" s="22">
        <f>IF(ISNUMBER(VLOOKUP($C265,'stpl port max capa'!$A$1:$Q$500,17,0)),VLOOKUP($C265,'stpl port max capa'!$A$1:$Q$500,17,0),0)</f>
        <v>0</v>
      </c>
    </row>
    <row r="266" spans="1:82" customFormat="1">
      <c r="A266">
        <v>270</v>
      </c>
      <c r="B266" t="s">
        <v>784</v>
      </c>
      <c r="C266" t="str">
        <f t="shared" si="73"/>
        <v>port 270 Huaneng Nanjing</v>
      </c>
      <c r="D266" s="15" t="s">
        <v>1304</v>
      </c>
      <c r="E266" s="15">
        <f t="shared" si="75"/>
        <v>1</v>
      </c>
      <c r="F266" s="16" t="s">
        <v>2977</v>
      </c>
      <c r="G266" t="s">
        <v>973</v>
      </c>
      <c r="H266" t="s">
        <v>1017</v>
      </c>
      <c r="I266" t="s">
        <v>2943</v>
      </c>
      <c r="J266" t="s">
        <v>785</v>
      </c>
      <c r="K266" s="1">
        <v>32.201514019820799</v>
      </c>
      <c r="L266" s="1">
        <v>118.755576106299</v>
      </c>
      <c r="M266" s="1" t="str">
        <f>VLOOKUP($F266,'[1]capi for highway network'!$D$1:$L$36,3,0)</f>
        <v>capi Jiangsu</v>
      </c>
      <c r="N266" s="1">
        <f>VLOOKUP($F266,'[1]capi for highway network'!$D$1:$L$36,7,0)</f>
        <v>32.060254999999998</v>
      </c>
      <c r="O266" s="1">
        <f>VLOOKUP($F266,'[1]capi for highway network'!$D$1:$L$36,8,0)</f>
        <v>118.79687699999999</v>
      </c>
      <c r="P266" s="13">
        <f t="shared" si="76"/>
        <v>23.915170938043008</v>
      </c>
      <c r="Q266" s="13">
        <f t="shared" si="77"/>
        <v>23.915170938043008</v>
      </c>
      <c r="R266" s="13">
        <f t="shared" si="78"/>
        <v>23.915170938043008</v>
      </c>
      <c r="S266" s="13">
        <f t="shared" si="79"/>
        <v>23.915170938043008</v>
      </c>
      <c r="T266" s="13">
        <f t="shared" si="80"/>
        <v>23.915170938043008</v>
      </c>
      <c r="U266" s="13">
        <f t="shared" si="81"/>
        <v>23.915170938043008</v>
      </c>
      <c r="V266" s="13">
        <f t="shared" si="82"/>
        <v>23.915170938043008</v>
      </c>
      <c r="W266" s="13">
        <f t="shared" si="83"/>
        <v>23.915170938043008</v>
      </c>
      <c r="X266" s="13">
        <f t="shared" si="84"/>
        <v>23.915170938043008</v>
      </c>
      <c r="Y266" s="13">
        <f t="shared" si="85"/>
        <v>20.632043681612902</v>
      </c>
      <c r="Z266" s="13">
        <f t="shared" si="86"/>
        <v>20.632043681612902</v>
      </c>
      <c r="AA266" s="13">
        <f t="shared" si="87"/>
        <v>20.632043681612902</v>
      </c>
      <c r="AB266" s="13">
        <f t="shared" si="88"/>
        <v>20.632043681612902</v>
      </c>
      <c r="AC266" s="13">
        <f t="shared" si="89"/>
        <v>20.632043681612902</v>
      </c>
      <c r="AD266" s="13">
        <f t="shared" si="90"/>
        <v>20.632043681612902</v>
      </c>
      <c r="AE266" s="13">
        <f t="shared" si="91"/>
        <v>20.632043681612902</v>
      </c>
      <c r="AF266">
        <f t="shared" si="74"/>
        <v>1</v>
      </c>
      <c r="AI266" s="26">
        <f>IF(ISNUMBER(VLOOKUP($B266,'kpler max capa'!$A$1:$Q$263,2,0)),VLOOKUP($B266,'kpler max capa'!$A$1:$Q$263,2,0),0)</f>
        <v>9.1004000000000002E-2</v>
      </c>
      <c r="AJ266" s="26">
        <f>IF(ISNUMBER(VLOOKUP($B266,'kpler max capa'!$A$1:$Q$263,3,0)),VLOOKUP($B266,'kpler max capa'!$A$1:$Q$263,3,0),0)</f>
        <v>9.1004000000000002E-2</v>
      </c>
      <c r="AK266" s="26">
        <f>IF(ISNUMBER(VLOOKUP($B266,'kpler max capa'!$A$1:$Q$263,4,0)),VLOOKUP($B266,'kpler max capa'!$A$1:$Q$263,4,0),0)</f>
        <v>9.1004000000000002E-2</v>
      </c>
      <c r="AL266" s="26">
        <f>IF(ISNUMBER(VLOOKUP($B266,'kpler max capa'!$A$1:$Q$263,5,0)),VLOOKUP($B266,'kpler max capa'!$A$1:$Q$263,5,0),0)</f>
        <v>9.1004000000000002E-2</v>
      </c>
      <c r="AM266" s="26">
        <f>IF(ISNUMBER(VLOOKUP($B266,'kpler max capa'!$A$1:$Q$263,6,0)),VLOOKUP($B266,'kpler max capa'!$A$1:$Q$263,6,0),0)</f>
        <v>9.1004000000000002E-2</v>
      </c>
      <c r="AN266" s="26">
        <f>IF(ISNUMBER(VLOOKUP($B266,'kpler max capa'!$A$1:$Q$263,7,0)),VLOOKUP($B266,'kpler max capa'!$A$1:$Q$263,7,0),0)</f>
        <v>9.1004000000000002E-2</v>
      </c>
      <c r="AO266" s="26">
        <f>IF(ISNUMBER(VLOOKUP($B266,'kpler max capa'!$A$1:$Q$263,8,0)),VLOOKUP($B266,'kpler max capa'!$A$1:$Q$263,8,0),0)</f>
        <v>9.1004000000000002E-2</v>
      </c>
      <c r="AP266" s="26">
        <f>IF(ISNUMBER(VLOOKUP($B266,'kpler max capa'!$A$1:$Q$263,8,0)),VLOOKUP($B266,'kpler max capa'!$A$1:$Q$263,9,0),0)</f>
        <v>9.1004000000000002E-2</v>
      </c>
      <c r="AQ266" s="26">
        <f>IF(ISNUMBER(VLOOKUP($B266,'kpler max capa'!$A$1:$Q$263,8,0)),VLOOKUP($B266,'kpler max capa'!$A$1:$Q$263,10,0),0)</f>
        <v>9.1004000000000002E-2</v>
      </c>
      <c r="AR266" s="26">
        <f>IF(ISNUMBER(VLOOKUP($B266,'kpler max capa'!$A$1:$Q$263,8,0)),VLOOKUP($B266,'kpler max capa'!$A$1:$Q$263,11,0),0)</f>
        <v>9.1004000000000002E-2</v>
      </c>
      <c r="AS266" s="26">
        <f>IF(ISNUMBER(VLOOKUP($B266,'kpler max capa'!$A$1:$Q$263,9,0)),VLOOKUP($B266,'kpler max capa'!$A$1:$Q$263,12,0),0)</f>
        <v>9.1004000000000002E-2</v>
      </c>
      <c r="AT266" s="26">
        <f>IF(ISNUMBER(VLOOKUP($B266,'kpler max capa'!$A$1:$Q$263,9,0)),VLOOKUP($B266,'kpler max capa'!$A$1:$Q$263,13,0),0)</f>
        <v>9.1004000000000002E-2</v>
      </c>
      <c r="AU266" s="26">
        <f>IF(ISNUMBER(VLOOKUP($B266,'kpler max capa'!$A$1:$Q$263,9,0)),VLOOKUP($B266,'kpler max capa'!$A$1:$Q$263,14,0),0)</f>
        <v>9.1004000000000002E-2</v>
      </c>
      <c r="AV266" s="26">
        <f>IF(ISNUMBER(VLOOKUP($B266,'kpler max capa'!$A$1:$Q$263,9,0)),VLOOKUP($B266,'kpler max capa'!$A$1:$Q$263,15,0),0)</f>
        <v>9.1004000000000002E-2</v>
      </c>
      <c r="AW266" s="26">
        <f>IF(ISNUMBER(VLOOKUP($B266,'kpler max capa'!$A$1:$Q$263,9,0)),VLOOKUP($B266,'kpler max capa'!$A$1:$Q$263,16,0),0)</f>
        <v>9.1004000000000002E-2</v>
      </c>
      <c r="AX266" s="26">
        <f>IF(ISNUMBER(VLOOKUP($B266,'kpler max capa'!$A$1:$Q$263,10,0)),VLOOKUP($B266,'kpler max capa'!$A$1:$Q$263,17,0),0)</f>
        <v>9.1004000000000002E-2</v>
      </c>
      <c r="AY266" s="24">
        <f>IF(ISNUMBER(VLOOKUP($C266,'pp port max capa'!$A$1:$Q$500,2,0)),VLOOKUP($C266,'pp port max capa'!$A$1:$Q$500,2,0),0)</f>
        <v>8.2551709380430083</v>
      </c>
      <c r="AZ266" s="24">
        <f>IF(ISNUMBER(VLOOKUP($C266,'pp port max capa'!$A$1:$Q$500,3,0)),VLOOKUP($C266,'pp port max capa'!$A$1:$Q$500,3,0),0)</f>
        <v>8.2551709380430083</v>
      </c>
      <c r="BA266" s="24">
        <f>IF(ISNUMBER(VLOOKUP($C266,'pp port max capa'!$A$1:$Q$500,4,0)),VLOOKUP($C266,'pp port max capa'!$A$1:$Q$500,4,0),0)</f>
        <v>8.2551709380430083</v>
      </c>
      <c r="BB266" s="24">
        <f>IF(ISNUMBER(VLOOKUP($C266,'pp port max capa'!$A$1:$Q$500,5,0)),VLOOKUP($C266,'pp port max capa'!$A$1:$Q$500,5,0),0)</f>
        <v>8.2551709380430083</v>
      </c>
      <c r="BC266" s="24">
        <f>IF(ISNUMBER(VLOOKUP($C266,'pp port max capa'!$A$1:$Q$500,6,0)),VLOOKUP($C266,'pp port max capa'!$A$1:$Q$500,6,0),0)</f>
        <v>8.2551709380430083</v>
      </c>
      <c r="BD266" s="24">
        <f>IF(ISNUMBER(VLOOKUP($C266,'pp port max capa'!$A$1:$Q$500,7,0)),VLOOKUP($C266,'pp port max capa'!$A$1:$Q$500,7,0),0)</f>
        <v>8.2551709380430083</v>
      </c>
      <c r="BE266" s="24">
        <f>IF(ISNUMBER(VLOOKUP($C266,'pp port max capa'!$A$1:$Q$500,8,0)),VLOOKUP($C266,'pp port max capa'!$A$1:$Q$500,8,0),0)</f>
        <v>8.2551709380430083</v>
      </c>
      <c r="BF266" s="24">
        <f>IF(ISNUMBER(VLOOKUP($C266,'pp port max capa'!$A$1:$Q$500,9,0)),VLOOKUP($C266,'pp port max capa'!$A$1:$Q$500,9,0),0)</f>
        <v>8.2551709380430083</v>
      </c>
      <c r="BG266" s="24">
        <f>IF(ISNUMBER(VLOOKUP($C266,'pp port max capa'!$A$1:$Q$500,10,0)),VLOOKUP($C266,'pp port max capa'!$A$1:$Q$500,10,0),0)</f>
        <v>8.2551709380430083</v>
      </c>
      <c r="BH266" s="24">
        <f>IF(ISNUMBER(VLOOKUP($C266,'pp port max capa'!$A$1:$Q$500,11,0)),VLOOKUP($C266,'pp port max capa'!$A$1:$Q$500,11,0),0)</f>
        <v>4.9720436816129023</v>
      </c>
      <c r="BI266" s="24">
        <f>IF(ISNUMBER(VLOOKUP($C266,'pp port max capa'!$A$1:$Q$500,12,0)),VLOOKUP($C266,'pp port max capa'!$A$1:$Q$500,12,0),0)</f>
        <v>4.9720436816129023</v>
      </c>
      <c r="BJ266" s="24">
        <f>IF(ISNUMBER(VLOOKUP($C266,'pp port max capa'!$A$1:$Q$500,13,0)),VLOOKUP($C266,'pp port max capa'!$A$1:$Q$500,13,0),0)</f>
        <v>4.9720436816129023</v>
      </c>
      <c r="BK266" s="24">
        <f>IF(ISNUMBER(VLOOKUP($C266,'pp port max capa'!$A$1:$Q$500,14,0)),VLOOKUP($C266,'pp port max capa'!$A$1:$Q$500,14,0),0)</f>
        <v>4.9720436816129023</v>
      </c>
      <c r="BL266" s="24">
        <f>IF(ISNUMBER(VLOOKUP($C266,'pp port max capa'!$A$1:$Q$500,15,0)),VLOOKUP($C266,'pp port max capa'!$A$1:$Q$500,15,0),0)</f>
        <v>4.9720436816129023</v>
      </c>
      <c r="BM266" s="24">
        <f>IF(ISNUMBER(VLOOKUP($C266,'pp port max capa'!$A$1:$Q$500,16,0)),VLOOKUP($C266,'pp port max capa'!$A$1:$Q$500,16,0),0)</f>
        <v>4.9720436816129023</v>
      </c>
      <c r="BN266" s="24">
        <f>IF(ISNUMBER(VLOOKUP($C266,'pp port max capa'!$A$1:$Q$500,17,0)),VLOOKUP($C266,'pp port max capa'!$A$1:$Q$500,17,0),0)</f>
        <v>4.9720436816129023</v>
      </c>
      <c r="BO266" s="22">
        <f>IF(ISNUMBER(VLOOKUP($C266,'stpl port max capa'!$A$1:$Q$500,2,0)),VLOOKUP($C266,'stpl port max capa'!$A$1:$Q$500,2,0),0)</f>
        <v>15.66</v>
      </c>
      <c r="BP266" s="22">
        <f>IF(ISNUMBER(VLOOKUP($C266,'stpl port max capa'!$A$1:$Q$500,3,0)),VLOOKUP($C266,'stpl port max capa'!$A$1:$Q$500,3,0),0)</f>
        <v>15.66</v>
      </c>
      <c r="BQ266" s="22">
        <f>IF(ISNUMBER(VLOOKUP($C266,'stpl port max capa'!$A$1:$Q$500,4,0)),VLOOKUP($C266,'stpl port max capa'!$A$1:$Q$500,4,0),0)</f>
        <v>15.66</v>
      </c>
      <c r="BR266" s="22">
        <f>IF(ISNUMBER(VLOOKUP($C266,'stpl port max capa'!$A$1:$Q$500,5,0)),VLOOKUP($C266,'stpl port max capa'!$A$1:$Q$500,5,0),0)</f>
        <v>15.66</v>
      </c>
      <c r="BS266" s="22">
        <f>IF(ISNUMBER(VLOOKUP($C266,'stpl port max capa'!$A$1:$Q$500,6,0)),VLOOKUP($C266,'stpl port max capa'!$A$1:$Q$500,6,0),0)</f>
        <v>15.66</v>
      </c>
      <c r="BT266" s="22">
        <f>IF(ISNUMBER(VLOOKUP($C266,'stpl port max capa'!$A$1:$Q$500,7,0)),VLOOKUP($C266,'stpl port max capa'!$A$1:$Q$500,7,0),0)</f>
        <v>15.66</v>
      </c>
      <c r="BU266" s="22">
        <f>IF(ISNUMBER(VLOOKUP($C266,'stpl port max capa'!$A$1:$Q$500,8,0)),VLOOKUP($C266,'stpl port max capa'!$A$1:$Q$500,8,0),0)</f>
        <v>15.66</v>
      </c>
      <c r="BV266" s="22">
        <f>IF(ISNUMBER(VLOOKUP($C266,'stpl port max capa'!$A$1:$Q$500,9,0)),VLOOKUP($C266,'stpl port max capa'!$A$1:$Q$500,9,0),0)</f>
        <v>15.66</v>
      </c>
      <c r="BW266" s="22">
        <f>IF(ISNUMBER(VLOOKUP($C266,'stpl port max capa'!$A$1:$Q$500,10,0)),VLOOKUP($C266,'stpl port max capa'!$A$1:$Q$500,10,0),0)</f>
        <v>15.66</v>
      </c>
      <c r="BX266" s="22">
        <f>IF(ISNUMBER(VLOOKUP($C266,'stpl port max capa'!$A$1:$Q$500,11,0)),VLOOKUP($C266,'stpl port max capa'!$A$1:$Q$500,11,0),0)</f>
        <v>15.66</v>
      </c>
      <c r="BY266" s="22">
        <f>IF(ISNUMBER(VLOOKUP($C266,'stpl port max capa'!$A$1:$Q$500,12,0)),VLOOKUP($C266,'stpl port max capa'!$A$1:$Q$500,12,0),0)</f>
        <v>15.66</v>
      </c>
      <c r="BZ266" s="22">
        <f>IF(ISNUMBER(VLOOKUP($C266,'stpl port max capa'!$A$1:$Q$500,13,0)),VLOOKUP($C266,'stpl port max capa'!$A$1:$Q$500,13,0),0)</f>
        <v>15.66</v>
      </c>
      <c r="CA266" s="22">
        <f>IF(ISNUMBER(VLOOKUP($C266,'stpl port max capa'!$A$1:$Q$500,14,0)),VLOOKUP($C266,'stpl port max capa'!$A$1:$Q$500,14,0),0)</f>
        <v>15.66</v>
      </c>
      <c r="CB266" s="22">
        <f>IF(ISNUMBER(VLOOKUP($C266,'stpl port max capa'!$A$1:$Q$500,15,0)),VLOOKUP($C266,'stpl port max capa'!$A$1:$Q$500,15,0),0)</f>
        <v>15.66</v>
      </c>
      <c r="CC266" s="22">
        <f>IF(ISNUMBER(VLOOKUP($C266,'stpl port max capa'!$A$1:$Q$500,16,0)),VLOOKUP($C266,'stpl port max capa'!$A$1:$Q$500,16,0),0)</f>
        <v>15.66</v>
      </c>
      <c r="CD266" s="22">
        <f>IF(ISNUMBER(VLOOKUP($C266,'stpl port max capa'!$A$1:$Q$500,17,0)),VLOOKUP($C266,'stpl port max capa'!$A$1:$Q$500,17,0),0)</f>
        <v>15.66</v>
      </c>
    </row>
    <row r="267" spans="1:82" customFormat="1">
      <c r="A267">
        <v>271</v>
      </c>
      <c r="B267" t="s">
        <v>786</v>
      </c>
      <c r="C267" t="str">
        <f t="shared" si="73"/>
        <v>port 271 Shanghai Shidongkou II</v>
      </c>
      <c r="D267" s="15"/>
      <c r="E267" s="15">
        <f t="shared" si="75"/>
        <v>0</v>
      </c>
      <c r="F267" s="16" t="s">
        <v>2993</v>
      </c>
      <c r="G267" t="s">
        <v>972</v>
      </c>
      <c r="H267" t="s">
        <v>975</v>
      </c>
      <c r="I267" t="e">
        <v>#N/A</v>
      </c>
      <c r="J267" t="s">
        <v>787</v>
      </c>
      <c r="K267" s="1">
        <v>31.478830591742501</v>
      </c>
      <c r="L267" s="1">
        <v>121.386431937434</v>
      </c>
      <c r="M267" s="1" t="str">
        <f>VLOOKUP($F267,'[1]capi for highway network'!$D$1:$L$36,3,0)</f>
        <v>capi Shanghai</v>
      </c>
      <c r="N267" s="1">
        <f>VLOOKUP($F267,'[1]capi for highway network'!$D$1:$L$36,7,0)</f>
        <v>31.230416000000002</v>
      </c>
      <c r="O267" s="1">
        <f>VLOOKUP($F267,'[1]capi for highway network'!$D$1:$L$36,8,0)</f>
        <v>121.47370100000001</v>
      </c>
      <c r="P267" s="13">
        <f t="shared" si="76"/>
        <v>6.5315719999999997</v>
      </c>
      <c r="Q267" s="13">
        <f t="shared" si="77"/>
        <v>6.5315719999999997</v>
      </c>
      <c r="R267" s="13">
        <f t="shared" si="78"/>
        <v>6.5315719999999997</v>
      </c>
      <c r="S267" s="13">
        <f t="shared" si="79"/>
        <v>6.5315719999999997</v>
      </c>
      <c r="T267" s="13">
        <f t="shared" si="80"/>
        <v>6.5315719999999997</v>
      </c>
      <c r="U267" s="13">
        <f t="shared" si="81"/>
        <v>6.5315719999999997</v>
      </c>
      <c r="V267" s="13">
        <f t="shared" si="82"/>
        <v>6.5315719999999997</v>
      </c>
      <c r="W267" s="13">
        <f t="shared" si="83"/>
        <v>6.5315719999999997</v>
      </c>
      <c r="X267" s="13">
        <f t="shared" si="84"/>
        <v>6.5315719999999997</v>
      </c>
      <c r="Y267" s="13">
        <f t="shared" si="85"/>
        <v>6.5315719999999997</v>
      </c>
      <c r="Z267" s="13">
        <f t="shared" si="86"/>
        <v>6.5315719999999997</v>
      </c>
      <c r="AA267" s="13">
        <f t="shared" si="87"/>
        <v>6.5315719999999997</v>
      </c>
      <c r="AB267" s="13">
        <f t="shared" si="88"/>
        <v>6.5315719999999997</v>
      </c>
      <c r="AC267" s="13">
        <f t="shared" si="89"/>
        <v>6.5315719999999997</v>
      </c>
      <c r="AD267" s="13">
        <f t="shared" si="90"/>
        <v>6.5315719999999997</v>
      </c>
      <c r="AE267" s="13">
        <f t="shared" si="91"/>
        <v>6.5315719999999997</v>
      </c>
      <c r="AF267">
        <f t="shared" si="74"/>
        <v>1</v>
      </c>
      <c r="AI267" s="26">
        <f>IF(ISNUMBER(VLOOKUP($B267,'kpler max capa'!$A$1:$Q$263,2,0)),VLOOKUP($B267,'kpler max capa'!$A$1:$Q$263,2,0),0)</f>
        <v>6.5315719999999997</v>
      </c>
      <c r="AJ267" s="26">
        <f>IF(ISNUMBER(VLOOKUP($B267,'kpler max capa'!$A$1:$Q$263,3,0)),VLOOKUP($B267,'kpler max capa'!$A$1:$Q$263,3,0),0)</f>
        <v>6.5315719999999997</v>
      </c>
      <c r="AK267" s="26">
        <f>IF(ISNUMBER(VLOOKUP($B267,'kpler max capa'!$A$1:$Q$263,4,0)),VLOOKUP($B267,'kpler max capa'!$A$1:$Q$263,4,0),0)</f>
        <v>6.5315719999999997</v>
      </c>
      <c r="AL267" s="26">
        <f>IF(ISNUMBER(VLOOKUP($B267,'kpler max capa'!$A$1:$Q$263,5,0)),VLOOKUP($B267,'kpler max capa'!$A$1:$Q$263,5,0),0)</f>
        <v>6.5315719999999997</v>
      </c>
      <c r="AM267" s="26">
        <f>IF(ISNUMBER(VLOOKUP($B267,'kpler max capa'!$A$1:$Q$263,6,0)),VLOOKUP($B267,'kpler max capa'!$A$1:$Q$263,6,0),0)</f>
        <v>6.5315719999999997</v>
      </c>
      <c r="AN267" s="26">
        <f>IF(ISNUMBER(VLOOKUP($B267,'kpler max capa'!$A$1:$Q$263,7,0)),VLOOKUP($B267,'kpler max capa'!$A$1:$Q$263,7,0),0)</f>
        <v>6.5315719999999997</v>
      </c>
      <c r="AO267" s="26">
        <f>IF(ISNUMBER(VLOOKUP($B267,'kpler max capa'!$A$1:$Q$263,8,0)),VLOOKUP($B267,'kpler max capa'!$A$1:$Q$263,8,0),0)</f>
        <v>6.5315719999999997</v>
      </c>
      <c r="AP267" s="26">
        <f>IF(ISNUMBER(VLOOKUP($B267,'kpler max capa'!$A$1:$Q$263,8,0)),VLOOKUP($B267,'kpler max capa'!$A$1:$Q$263,9,0),0)</f>
        <v>6.5315719999999997</v>
      </c>
      <c r="AQ267" s="26">
        <f>IF(ISNUMBER(VLOOKUP($B267,'kpler max capa'!$A$1:$Q$263,8,0)),VLOOKUP($B267,'kpler max capa'!$A$1:$Q$263,10,0),0)</f>
        <v>6.5315719999999997</v>
      </c>
      <c r="AR267" s="26">
        <f>IF(ISNUMBER(VLOOKUP($B267,'kpler max capa'!$A$1:$Q$263,8,0)),VLOOKUP($B267,'kpler max capa'!$A$1:$Q$263,11,0),0)</f>
        <v>6.5315719999999997</v>
      </c>
      <c r="AS267" s="26">
        <f>IF(ISNUMBER(VLOOKUP($B267,'kpler max capa'!$A$1:$Q$263,9,0)),VLOOKUP($B267,'kpler max capa'!$A$1:$Q$263,12,0),0)</f>
        <v>6.5315719999999997</v>
      </c>
      <c r="AT267" s="26">
        <f>IF(ISNUMBER(VLOOKUP($B267,'kpler max capa'!$A$1:$Q$263,9,0)),VLOOKUP($B267,'kpler max capa'!$A$1:$Q$263,13,0),0)</f>
        <v>6.5315719999999997</v>
      </c>
      <c r="AU267" s="26">
        <f>IF(ISNUMBER(VLOOKUP($B267,'kpler max capa'!$A$1:$Q$263,9,0)),VLOOKUP($B267,'kpler max capa'!$A$1:$Q$263,14,0),0)</f>
        <v>6.5315719999999997</v>
      </c>
      <c r="AV267" s="26">
        <f>IF(ISNUMBER(VLOOKUP($B267,'kpler max capa'!$A$1:$Q$263,9,0)),VLOOKUP($B267,'kpler max capa'!$A$1:$Q$263,15,0),0)</f>
        <v>6.5315719999999997</v>
      </c>
      <c r="AW267" s="26">
        <f>IF(ISNUMBER(VLOOKUP($B267,'kpler max capa'!$A$1:$Q$263,9,0)),VLOOKUP($B267,'kpler max capa'!$A$1:$Q$263,16,0),0)</f>
        <v>6.5315719999999997</v>
      </c>
      <c r="AX267" s="26">
        <f>IF(ISNUMBER(VLOOKUP($B267,'kpler max capa'!$A$1:$Q$263,10,0)),VLOOKUP($B267,'kpler max capa'!$A$1:$Q$263,17,0),0)</f>
        <v>6.5315719999999997</v>
      </c>
      <c r="AY267" s="24">
        <f>IF(ISNUMBER(VLOOKUP($C267,'pp port max capa'!$A$1:$Q$500,2,0)),VLOOKUP($C267,'pp port max capa'!$A$1:$Q$500,2,0),0)</f>
        <v>0</v>
      </c>
      <c r="AZ267" s="24">
        <f>IF(ISNUMBER(VLOOKUP($C267,'pp port max capa'!$A$1:$Q$500,3,0)),VLOOKUP($C267,'pp port max capa'!$A$1:$Q$500,3,0),0)</f>
        <v>0</v>
      </c>
      <c r="BA267" s="24">
        <f>IF(ISNUMBER(VLOOKUP($C267,'pp port max capa'!$A$1:$Q$500,4,0)),VLOOKUP($C267,'pp port max capa'!$A$1:$Q$500,4,0),0)</f>
        <v>0</v>
      </c>
      <c r="BB267" s="24">
        <f>IF(ISNUMBER(VLOOKUP($C267,'pp port max capa'!$A$1:$Q$500,5,0)),VLOOKUP($C267,'pp port max capa'!$A$1:$Q$500,5,0),0)</f>
        <v>0</v>
      </c>
      <c r="BC267" s="24">
        <f>IF(ISNUMBER(VLOOKUP($C267,'pp port max capa'!$A$1:$Q$500,6,0)),VLOOKUP($C267,'pp port max capa'!$A$1:$Q$500,6,0),0)</f>
        <v>0</v>
      </c>
      <c r="BD267" s="24">
        <f>IF(ISNUMBER(VLOOKUP($C267,'pp port max capa'!$A$1:$Q$500,7,0)),VLOOKUP($C267,'pp port max capa'!$A$1:$Q$500,7,0),0)</f>
        <v>0</v>
      </c>
      <c r="BE267" s="24">
        <f>IF(ISNUMBER(VLOOKUP($C267,'pp port max capa'!$A$1:$Q$500,8,0)),VLOOKUP($C267,'pp port max capa'!$A$1:$Q$500,8,0),0)</f>
        <v>0</v>
      </c>
      <c r="BF267" s="24">
        <f>IF(ISNUMBER(VLOOKUP($C267,'pp port max capa'!$A$1:$Q$500,9,0)),VLOOKUP($C267,'pp port max capa'!$A$1:$Q$500,9,0),0)</f>
        <v>0</v>
      </c>
      <c r="BG267" s="24">
        <f>IF(ISNUMBER(VLOOKUP($C267,'pp port max capa'!$A$1:$Q$500,10,0)),VLOOKUP($C267,'pp port max capa'!$A$1:$Q$500,10,0),0)</f>
        <v>0</v>
      </c>
      <c r="BH267" s="24">
        <f>IF(ISNUMBER(VLOOKUP($C267,'pp port max capa'!$A$1:$Q$500,11,0)),VLOOKUP($C267,'pp port max capa'!$A$1:$Q$500,11,0),0)</f>
        <v>0</v>
      </c>
      <c r="BI267" s="24">
        <f>IF(ISNUMBER(VLOOKUP($C267,'pp port max capa'!$A$1:$Q$500,12,0)),VLOOKUP($C267,'pp port max capa'!$A$1:$Q$500,12,0),0)</f>
        <v>0</v>
      </c>
      <c r="BJ267" s="24">
        <f>IF(ISNUMBER(VLOOKUP($C267,'pp port max capa'!$A$1:$Q$500,13,0)),VLOOKUP($C267,'pp port max capa'!$A$1:$Q$500,13,0),0)</f>
        <v>0</v>
      </c>
      <c r="BK267" s="24">
        <f>IF(ISNUMBER(VLOOKUP($C267,'pp port max capa'!$A$1:$Q$500,14,0)),VLOOKUP($C267,'pp port max capa'!$A$1:$Q$500,14,0),0)</f>
        <v>0</v>
      </c>
      <c r="BL267" s="24">
        <f>IF(ISNUMBER(VLOOKUP($C267,'pp port max capa'!$A$1:$Q$500,15,0)),VLOOKUP($C267,'pp port max capa'!$A$1:$Q$500,15,0),0)</f>
        <v>0</v>
      </c>
      <c r="BM267" s="24">
        <f>IF(ISNUMBER(VLOOKUP($C267,'pp port max capa'!$A$1:$Q$500,16,0)),VLOOKUP($C267,'pp port max capa'!$A$1:$Q$500,16,0),0)</f>
        <v>0</v>
      </c>
      <c r="BN267" s="24">
        <f>IF(ISNUMBER(VLOOKUP($C267,'pp port max capa'!$A$1:$Q$500,17,0)),VLOOKUP($C267,'pp port max capa'!$A$1:$Q$500,17,0),0)</f>
        <v>0</v>
      </c>
      <c r="BO267" s="22">
        <f>IF(ISNUMBER(VLOOKUP($C267,'stpl port max capa'!$A$1:$Q$500,2,0)),VLOOKUP($C267,'stpl port max capa'!$A$1:$Q$500,2,0),0)</f>
        <v>0</v>
      </c>
      <c r="BP267" s="22">
        <f>IF(ISNUMBER(VLOOKUP($C267,'stpl port max capa'!$A$1:$Q$500,3,0)),VLOOKUP($C267,'stpl port max capa'!$A$1:$Q$500,3,0),0)</f>
        <v>0</v>
      </c>
      <c r="BQ267" s="22">
        <f>IF(ISNUMBER(VLOOKUP($C267,'stpl port max capa'!$A$1:$Q$500,4,0)),VLOOKUP($C267,'stpl port max capa'!$A$1:$Q$500,4,0),0)</f>
        <v>0</v>
      </c>
      <c r="BR267" s="22">
        <f>IF(ISNUMBER(VLOOKUP($C267,'stpl port max capa'!$A$1:$Q$500,5,0)),VLOOKUP($C267,'stpl port max capa'!$A$1:$Q$500,5,0),0)</f>
        <v>0</v>
      </c>
      <c r="BS267" s="22">
        <f>IF(ISNUMBER(VLOOKUP($C267,'stpl port max capa'!$A$1:$Q$500,6,0)),VLOOKUP($C267,'stpl port max capa'!$A$1:$Q$500,6,0),0)</f>
        <v>0</v>
      </c>
      <c r="BT267" s="22">
        <f>IF(ISNUMBER(VLOOKUP($C267,'stpl port max capa'!$A$1:$Q$500,7,0)),VLOOKUP($C267,'stpl port max capa'!$A$1:$Q$500,7,0),0)</f>
        <v>0</v>
      </c>
      <c r="BU267" s="22">
        <f>IF(ISNUMBER(VLOOKUP($C267,'stpl port max capa'!$A$1:$Q$500,8,0)),VLOOKUP($C267,'stpl port max capa'!$A$1:$Q$500,8,0),0)</f>
        <v>0</v>
      </c>
      <c r="BV267" s="22">
        <f>IF(ISNUMBER(VLOOKUP($C267,'stpl port max capa'!$A$1:$Q$500,9,0)),VLOOKUP($C267,'stpl port max capa'!$A$1:$Q$500,9,0),0)</f>
        <v>0</v>
      </c>
      <c r="BW267" s="22">
        <f>IF(ISNUMBER(VLOOKUP($C267,'stpl port max capa'!$A$1:$Q$500,10,0)),VLOOKUP($C267,'stpl port max capa'!$A$1:$Q$500,10,0),0)</f>
        <v>0</v>
      </c>
      <c r="BX267" s="22">
        <f>IF(ISNUMBER(VLOOKUP($C267,'stpl port max capa'!$A$1:$Q$500,11,0)),VLOOKUP($C267,'stpl port max capa'!$A$1:$Q$500,11,0),0)</f>
        <v>0</v>
      </c>
      <c r="BY267" s="22">
        <f>IF(ISNUMBER(VLOOKUP($C267,'stpl port max capa'!$A$1:$Q$500,12,0)),VLOOKUP($C267,'stpl port max capa'!$A$1:$Q$500,12,0),0)</f>
        <v>0</v>
      </c>
      <c r="BZ267" s="22">
        <f>IF(ISNUMBER(VLOOKUP($C267,'stpl port max capa'!$A$1:$Q$500,13,0)),VLOOKUP($C267,'stpl port max capa'!$A$1:$Q$500,13,0),0)</f>
        <v>0</v>
      </c>
      <c r="CA267" s="22">
        <f>IF(ISNUMBER(VLOOKUP($C267,'stpl port max capa'!$A$1:$Q$500,14,0)),VLOOKUP($C267,'stpl port max capa'!$A$1:$Q$500,14,0),0)</f>
        <v>0</v>
      </c>
      <c r="CB267" s="22">
        <f>IF(ISNUMBER(VLOOKUP($C267,'stpl port max capa'!$A$1:$Q$500,15,0)),VLOOKUP($C267,'stpl port max capa'!$A$1:$Q$500,15,0),0)</f>
        <v>0</v>
      </c>
      <c r="CC267" s="22">
        <f>IF(ISNUMBER(VLOOKUP($C267,'stpl port max capa'!$A$1:$Q$500,16,0)),VLOOKUP($C267,'stpl port max capa'!$A$1:$Q$500,16,0),0)</f>
        <v>0</v>
      </c>
      <c r="CD267" s="22">
        <f>IF(ISNUMBER(VLOOKUP($C267,'stpl port max capa'!$A$1:$Q$500,17,0)),VLOOKUP($C267,'stpl port max capa'!$A$1:$Q$500,17,0),0)</f>
        <v>0</v>
      </c>
    </row>
    <row r="268" spans="1:82" customFormat="1">
      <c r="A268">
        <v>272</v>
      </c>
      <c r="B268" t="s">
        <v>788</v>
      </c>
      <c r="C268" t="str">
        <f t="shared" si="73"/>
        <v>port 272 Qingdao Agribulk</v>
      </c>
      <c r="D268" s="15"/>
      <c r="E268" s="15">
        <f t="shared" si="75"/>
        <v>0</v>
      </c>
      <c r="F268" s="16" t="s">
        <v>2981</v>
      </c>
      <c r="G268" t="s">
        <v>972</v>
      </c>
      <c r="H268" t="s">
        <v>1003</v>
      </c>
      <c r="I268" t="e">
        <v>#N/A</v>
      </c>
      <c r="J268" t="s">
        <v>789</v>
      </c>
      <c r="K268" s="1">
        <v>35.994821400175198</v>
      </c>
      <c r="L268" s="1">
        <v>120.190315559848</v>
      </c>
      <c r="M268" s="1" t="str">
        <f>VLOOKUP($F268,'[1]capi for highway network'!$D$1:$L$36,3,0)</f>
        <v>capi Shandong</v>
      </c>
      <c r="N268" s="1">
        <f>VLOOKUP($F268,'[1]capi for highway network'!$D$1:$L$36,7,0)</f>
        <v>36.651200000000003</v>
      </c>
      <c r="O268" s="1">
        <f>VLOOKUP($F268,'[1]capi for highway network'!$D$1:$L$36,8,0)</f>
        <v>117.12009500000001</v>
      </c>
      <c r="P268" s="13">
        <f t="shared" si="76"/>
        <v>3.6968000000000001E-2</v>
      </c>
      <c r="Q268" s="13">
        <f t="shared" si="77"/>
        <v>3.6968000000000001E-2</v>
      </c>
      <c r="R268" s="13">
        <f t="shared" si="78"/>
        <v>3.6968000000000001E-2</v>
      </c>
      <c r="S268" s="13">
        <f t="shared" si="79"/>
        <v>3.6968000000000001E-2</v>
      </c>
      <c r="T268" s="13">
        <f t="shared" si="80"/>
        <v>3.6968000000000001E-2</v>
      </c>
      <c r="U268" s="13">
        <f t="shared" si="81"/>
        <v>3.6968000000000001E-2</v>
      </c>
      <c r="V268" s="13">
        <f t="shared" si="82"/>
        <v>3.6968000000000001E-2</v>
      </c>
      <c r="W268" s="13">
        <f t="shared" si="83"/>
        <v>3.6968000000000001E-2</v>
      </c>
      <c r="X268" s="13">
        <f t="shared" si="84"/>
        <v>3.6968000000000001E-2</v>
      </c>
      <c r="Y268" s="13">
        <f t="shared" si="85"/>
        <v>3.6968000000000001E-2</v>
      </c>
      <c r="Z268" s="13">
        <f t="shared" si="86"/>
        <v>3.6968000000000001E-2</v>
      </c>
      <c r="AA268" s="13">
        <f t="shared" si="87"/>
        <v>3.6968000000000001E-2</v>
      </c>
      <c r="AB268" s="13">
        <f t="shared" si="88"/>
        <v>3.6968000000000001E-2</v>
      </c>
      <c r="AC268" s="13">
        <f t="shared" si="89"/>
        <v>3.6968000000000001E-2</v>
      </c>
      <c r="AD268" s="13">
        <f t="shared" si="90"/>
        <v>3.6968000000000001E-2</v>
      </c>
      <c r="AE268" s="13">
        <f t="shared" si="91"/>
        <v>3.6968000000000001E-2</v>
      </c>
      <c r="AF268">
        <f t="shared" si="74"/>
        <v>1</v>
      </c>
      <c r="AG268" t="s">
        <v>2907</v>
      </c>
      <c r="AH268" t="s">
        <v>2904</v>
      </c>
      <c r="AI268" s="26">
        <f>IF(ISNUMBER(VLOOKUP($B268,'kpler max capa'!$A$1:$Q$263,2,0)),VLOOKUP($B268,'kpler max capa'!$A$1:$Q$263,2,0),0)</f>
        <v>3.6968000000000001E-2</v>
      </c>
      <c r="AJ268" s="26">
        <f>IF(ISNUMBER(VLOOKUP($B268,'kpler max capa'!$A$1:$Q$263,3,0)),VLOOKUP($B268,'kpler max capa'!$A$1:$Q$263,3,0),0)</f>
        <v>3.6968000000000001E-2</v>
      </c>
      <c r="AK268" s="26">
        <f>IF(ISNUMBER(VLOOKUP($B268,'kpler max capa'!$A$1:$Q$263,4,0)),VLOOKUP($B268,'kpler max capa'!$A$1:$Q$263,4,0),0)</f>
        <v>3.6968000000000001E-2</v>
      </c>
      <c r="AL268" s="26">
        <f>IF(ISNUMBER(VLOOKUP($B268,'kpler max capa'!$A$1:$Q$263,5,0)),VLOOKUP($B268,'kpler max capa'!$A$1:$Q$263,5,0),0)</f>
        <v>3.6968000000000001E-2</v>
      </c>
      <c r="AM268" s="26">
        <f>IF(ISNUMBER(VLOOKUP($B268,'kpler max capa'!$A$1:$Q$263,6,0)),VLOOKUP($B268,'kpler max capa'!$A$1:$Q$263,6,0),0)</f>
        <v>3.6968000000000001E-2</v>
      </c>
      <c r="AN268" s="26">
        <f>IF(ISNUMBER(VLOOKUP($B268,'kpler max capa'!$A$1:$Q$263,7,0)),VLOOKUP($B268,'kpler max capa'!$A$1:$Q$263,7,0),0)</f>
        <v>3.6968000000000001E-2</v>
      </c>
      <c r="AO268" s="26">
        <f>IF(ISNUMBER(VLOOKUP($B268,'kpler max capa'!$A$1:$Q$263,8,0)),VLOOKUP($B268,'kpler max capa'!$A$1:$Q$263,8,0),0)</f>
        <v>3.6968000000000001E-2</v>
      </c>
      <c r="AP268" s="26">
        <f>IF(ISNUMBER(VLOOKUP($B268,'kpler max capa'!$A$1:$Q$263,8,0)),VLOOKUP($B268,'kpler max capa'!$A$1:$Q$263,9,0),0)</f>
        <v>3.6968000000000001E-2</v>
      </c>
      <c r="AQ268" s="26">
        <f>IF(ISNUMBER(VLOOKUP($B268,'kpler max capa'!$A$1:$Q$263,8,0)),VLOOKUP($B268,'kpler max capa'!$A$1:$Q$263,10,0),0)</f>
        <v>3.6968000000000001E-2</v>
      </c>
      <c r="AR268" s="26">
        <f>IF(ISNUMBER(VLOOKUP($B268,'kpler max capa'!$A$1:$Q$263,8,0)),VLOOKUP($B268,'kpler max capa'!$A$1:$Q$263,11,0),0)</f>
        <v>3.6968000000000001E-2</v>
      </c>
      <c r="AS268" s="26">
        <f>IF(ISNUMBER(VLOOKUP($B268,'kpler max capa'!$A$1:$Q$263,9,0)),VLOOKUP($B268,'kpler max capa'!$A$1:$Q$263,12,0),0)</f>
        <v>3.6968000000000001E-2</v>
      </c>
      <c r="AT268" s="26">
        <f>IF(ISNUMBER(VLOOKUP($B268,'kpler max capa'!$A$1:$Q$263,9,0)),VLOOKUP($B268,'kpler max capa'!$A$1:$Q$263,13,0),0)</f>
        <v>3.6968000000000001E-2</v>
      </c>
      <c r="AU268" s="26">
        <f>IF(ISNUMBER(VLOOKUP($B268,'kpler max capa'!$A$1:$Q$263,9,0)),VLOOKUP($B268,'kpler max capa'!$A$1:$Q$263,14,0),0)</f>
        <v>3.6968000000000001E-2</v>
      </c>
      <c r="AV268" s="26">
        <f>IF(ISNUMBER(VLOOKUP($B268,'kpler max capa'!$A$1:$Q$263,9,0)),VLOOKUP($B268,'kpler max capa'!$A$1:$Q$263,15,0),0)</f>
        <v>3.6968000000000001E-2</v>
      </c>
      <c r="AW268" s="26">
        <f>IF(ISNUMBER(VLOOKUP($B268,'kpler max capa'!$A$1:$Q$263,9,0)),VLOOKUP($B268,'kpler max capa'!$A$1:$Q$263,16,0),0)</f>
        <v>3.6968000000000001E-2</v>
      </c>
      <c r="AX268" s="26">
        <f>IF(ISNUMBER(VLOOKUP($B268,'kpler max capa'!$A$1:$Q$263,10,0)),VLOOKUP($B268,'kpler max capa'!$A$1:$Q$263,17,0),0)</f>
        <v>3.6968000000000001E-2</v>
      </c>
      <c r="AY268" s="24">
        <f>IF(ISNUMBER(VLOOKUP($C268,'pp port max capa'!$A$1:$Q$500,2,0)),VLOOKUP($C268,'pp port max capa'!$A$1:$Q$500,2,0),0)</f>
        <v>0</v>
      </c>
      <c r="AZ268" s="24">
        <f>IF(ISNUMBER(VLOOKUP($C268,'pp port max capa'!$A$1:$Q$500,3,0)),VLOOKUP($C268,'pp port max capa'!$A$1:$Q$500,3,0),0)</f>
        <v>0</v>
      </c>
      <c r="BA268" s="24">
        <f>IF(ISNUMBER(VLOOKUP($C268,'pp port max capa'!$A$1:$Q$500,4,0)),VLOOKUP($C268,'pp port max capa'!$A$1:$Q$500,4,0),0)</f>
        <v>0</v>
      </c>
      <c r="BB268" s="24">
        <f>IF(ISNUMBER(VLOOKUP($C268,'pp port max capa'!$A$1:$Q$500,5,0)),VLOOKUP($C268,'pp port max capa'!$A$1:$Q$500,5,0),0)</f>
        <v>0</v>
      </c>
      <c r="BC268" s="24">
        <f>IF(ISNUMBER(VLOOKUP($C268,'pp port max capa'!$A$1:$Q$500,6,0)),VLOOKUP($C268,'pp port max capa'!$A$1:$Q$500,6,0),0)</f>
        <v>0</v>
      </c>
      <c r="BD268" s="24">
        <f>IF(ISNUMBER(VLOOKUP($C268,'pp port max capa'!$A$1:$Q$500,7,0)),VLOOKUP($C268,'pp port max capa'!$A$1:$Q$500,7,0),0)</f>
        <v>0</v>
      </c>
      <c r="BE268" s="24">
        <f>IF(ISNUMBER(VLOOKUP($C268,'pp port max capa'!$A$1:$Q$500,8,0)),VLOOKUP($C268,'pp port max capa'!$A$1:$Q$500,8,0),0)</f>
        <v>0</v>
      </c>
      <c r="BF268" s="24">
        <f>IF(ISNUMBER(VLOOKUP($C268,'pp port max capa'!$A$1:$Q$500,9,0)),VLOOKUP($C268,'pp port max capa'!$A$1:$Q$500,9,0),0)</f>
        <v>0</v>
      </c>
      <c r="BG268" s="24">
        <f>IF(ISNUMBER(VLOOKUP($C268,'pp port max capa'!$A$1:$Q$500,10,0)),VLOOKUP($C268,'pp port max capa'!$A$1:$Q$500,10,0),0)</f>
        <v>0</v>
      </c>
      <c r="BH268" s="24">
        <f>IF(ISNUMBER(VLOOKUP($C268,'pp port max capa'!$A$1:$Q$500,11,0)),VLOOKUP($C268,'pp port max capa'!$A$1:$Q$500,11,0),0)</f>
        <v>0</v>
      </c>
      <c r="BI268" s="24">
        <f>IF(ISNUMBER(VLOOKUP($C268,'pp port max capa'!$A$1:$Q$500,12,0)),VLOOKUP($C268,'pp port max capa'!$A$1:$Q$500,12,0),0)</f>
        <v>0</v>
      </c>
      <c r="BJ268" s="24">
        <f>IF(ISNUMBER(VLOOKUP($C268,'pp port max capa'!$A$1:$Q$500,13,0)),VLOOKUP($C268,'pp port max capa'!$A$1:$Q$500,13,0),0)</f>
        <v>0</v>
      </c>
      <c r="BK268" s="24">
        <f>IF(ISNUMBER(VLOOKUP($C268,'pp port max capa'!$A$1:$Q$500,14,0)),VLOOKUP($C268,'pp port max capa'!$A$1:$Q$500,14,0),0)</f>
        <v>0</v>
      </c>
      <c r="BL268" s="24">
        <f>IF(ISNUMBER(VLOOKUP($C268,'pp port max capa'!$A$1:$Q$500,15,0)),VLOOKUP($C268,'pp port max capa'!$A$1:$Q$500,15,0),0)</f>
        <v>0</v>
      </c>
      <c r="BM268" s="24">
        <f>IF(ISNUMBER(VLOOKUP($C268,'pp port max capa'!$A$1:$Q$500,16,0)),VLOOKUP($C268,'pp port max capa'!$A$1:$Q$500,16,0),0)</f>
        <v>0</v>
      </c>
      <c r="BN268" s="24">
        <f>IF(ISNUMBER(VLOOKUP($C268,'pp port max capa'!$A$1:$Q$500,17,0)),VLOOKUP($C268,'pp port max capa'!$A$1:$Q$500,17,0),0)</f>
        <v>0</v>
      </c>
      <c r="BO268" s="22">
        <f>IF(ISNUMBER(VLOOKUP($C268,'stpl port max capa'!$A$1:$Q$500,2,0)),VLOOKUP($C268,'stpl port max capa'!$A$1:$Q$500,2,0),0)</f>
        <v>0</v>
      </c>
      <c r="BP268" s="22">
        <f>IF(ISNUMBER(VLOOKUP($C268,'stpl port max capa'!$A$1:$Q$500,3,0)),VLOOKUP($C268,'stpl port max capa'!$A$1:$Q$500,3,0),0)</f>
        <v>0</v>
      </c>
      <c r="BQ268" s="22">
        <f>IF(ISNUMBER(VLOOKUP($C268,'stpl port max capa'!$A$1:$Q$500,4,0)),VLOOKUP($C268,'stpl port max capa'!$A$1:$Q$500,4,0),0)</f>
        <v>0</v>
      </c>
      <c r="BR268" s="22">
        <f>IF(ISNUMBER(VLOOKUP($C268,'stpl port max capa'!$A$1:$Q$500,5,0)),VLOOKUP($C268,'stpl port max capa'!$A$1:$Q$500,5,0),0)</f>
        <v>0</v>
      </c>
      <c r="BS268" s="22">
        <f>IF(ISNUMBER(VLOOKUP($C268,'stpl port max capa'!$A$1:$Q$500,6,0)),VLOOKUP($C268,'stpl port max capa'!$A$1:$Q$500,6,0),0)</f>
        <v>0</v>
      </c>
      <c r="BT268" s="22">
        <f>IF(ISNUMBER(VLOOKUP($C268,'stpl port max capa'!$A$1:$Q$500,7,0)),VLOOKUP($C268,'stpl port max capa'!$A$1:$Q$500,7,0),0)</f>
        <v>0</v>
      </c>
      <c r="BU268" s="22">
        <f>IF(ISNUMBER(VLOOKUP($C268,'stpl port max capa'!$A$1:$Q$500,8,0)),VLOOKUP($C268,'stpl port max capa'!$A$1:$Q$500,8,0),0)</f>
        <v>0</v>
      </c>
      <c r="BV268" s="22">
        <f>IF(ISNUMBER(VLOOKUP($C268,'stpl port max capa'!$A$1:$Q$500,9,0)),VLOOKUP($C268,'stpl port max capa'!$A$1:$Q$500,9,0),0)</f>
        <v>0</v>
      </c>
      <c r="BW268" s="22">
        <f>IF(ISNUMBER(VLOOKUP($C268,'stpl port max capa'!$A$1:$Q$500,10,0)),VLOOKUP($C268,'stpl port max capa'!$A$1:$Q$500,10,0),0)</f>
        <v>0</v>
      </c>
      <c r="BX268" s="22">
        <f>IF(ISNUMBER(VLOOKUP($C268,'stpl port max capa'!$A$1:$Q$500,11,0)),VLOOKUP($C268,'stpl port max capa'!$A$1:$Q$500,11,0),0)</f>
        <v>0</v>
      </c>
      <c r="BY268" s="22">
        <f>IF(ISNUMBER(VLOOKUP($C268,'stpl port max capa'!$A$1:$Q$500,12,0)),VLOOKUP($C268,'stpl port max capa'!$A$1:$Q$500,12,0),0)</f>
        <v>0</v>
      </c>
      <c r="BZ268" s="22">
        <f>IF(ISNUMBER(VLOOKUP($C268,'stpl port max capa'!$A$1:$Q$500,13,0)),VLOOKUP($C268,'stpl port max capa'!$A$1:$Q$500,13,0),0)</f>
        <v>0</v>
      </c>
      <c r="CA268" s="22">
        <f>IF(ISNUMBER(VLOOKUP($C268,'stpl port max capa'!$A$1:$Q$500,14,0)),VLOOKUP($C268,'stpl port max capa'!$A$1:$Q$500,14,0),0)</f>
        <v>0</v>
      </c>
      <c r="CB268" s="22">
        <f>IF(ISNUMBER(VLOOKUP($C268,'stpl port max capa'!$A$1:$Q$500,15,0)),VLOOKUP($C268,'stpl port max capa'!$A$1:$Q$500,15,0),0)</f>
        <v>0</v>
      </c>
      <c r="CC268" s="22">
        <f>IF(ISNUMBER(VLOOKUP($C268,'stpl port max capa'!$A$1:$Q$500,16,0)),VLOOKUP($C268,'stpl port max capa'!$A$1:$Q$500,16,0),0)</f>
        <v>0</v>
      </c>
      <c r="CD268" s="22">
        <f>IF(ISNUMBER(VLOOKUP($C268,'stpl port max capa'!$A$1:$Q$500,17,0)),VLOOKUP($C268,'stpl port max capa'!$A$1:$Q$500,17,0),0)</f>
        <v>0</v>
      </c>
    </row>
    <row r="269" spans="1:82" customFormat="1">
      <c r="A269">
        <v>273</v>
      </c>
      <c r="B269" t="s">
        <v>790</v>
      </c>
      <c r="C269" t="str">
        <f t="shared" si="73"/>
        <v>port 273 Sinograin Malt</v>
      </c>
      <c r="D269" s="15"/>
      <c r="E269" s="15">
        <f t="shared" si="75"/>
        <v>0</v>
      </c>
      <c r="F269" s="16" t="s">
        <v>2988</v>
      </c>
      <c r="G269" t="s">
        <v>972</v>
      </c>
      <c r="H269" t="s">
        <v>975</v>
      </c>
      <c r="I269" t="e">
        <v>#N/A</v>
      </c>
      <c r="J269" t="s">
        <v>791</v>
      </c>
      <c r="K269" s="1">
        <v>31.949715357827301</v>
      </c>
      <c r="L269" s="1">
        <v>120.311481782887</v>
      </c>
      <c r="M269" s="1" t="str">
        <f>VLOOKUP($F269,'[1]capi for highway network'!$D$1:$L$36,3,0)</f>
        <v>capi Jiangsu</v>
      </c>
      <c r="N269" s="1">
        <f>VLOOKUP($F269,'[1]capi for highway network'!$D$1:$L$36,7,0)</f>
        <v>32.060254999999998</v>
      </c>
      <c r="O269" s="1">
        <f>VLOOKUP($F269,'[1]capi for highway network'!$D$1:$L$36,8,0)</f>
        <v>118.79687699999999</v>
      </c>
      <c r="P269" s="13">
        <f t="shared" si="76"/>
        <v>0.14050000000000001</v>
      </c>
      <c r="Q269" s="13">
        <f t="shared" si="77"/>
        <v>0.14050000000000001</v>
      </c>
      <c r="R269" s="13">
        <f t="shared" si="78"/>
        <v>0.14050000000000001</v>
      </c>
      <c r="S269" s="13">
        <f t="shared" si="79"/>
        <v>0.14050000000000001</v>
      </c>
      <c r="T269" s="13">
        <f t="shared" si="80"/>
        <v>0.14050000000000001</v>
      </c>
      <c r="U269" s="13">
        <f t="shared" si="81"/>
        <v>0.14050000000000001</v>
      </c>
      <c r="V269" s="13">
        <f t="shared" si="82"/>
        <v>0.14050000000000001</v>
      </c>
      <c r="W269" s="13">
        <f t="shared" si="83"/>
        <v>0.14050000000000001</v>
      </c>
      <c r="X269" s="13">
        <f t="shared" si="84"/>
        <v>0.14050000000000001</v>
      </c>
      <c r="Y269" s="13">
        <f t="shared" si="85"/>
        <v>0.14050000000000001</v>
      </c>
      <c r="Z269" s="13">
        <f t="shared" si="86"/>
        <v>0.14050000000000001</v>
      </c>
      <c r="AA269" s="13">
        <f t="shared" si="87"/>
        <v>0.14050000000000001</v>
      </c>
      <c r="AB269" s="13">
        <f t="shared" si="88"/>
        <v>0.14050000000000001</v>
      </c>
      <c r="AC269" s="13">
        <f t="shared" si="89"/>
        <v>0.14050000000000001</v>
      </c>
      <c r="AD269" s="13">
        <f t="shared" si="90"/>
        <v>0.14050000000000001</v>
      </c>
      <c r="AE269" s="13">
        <f t="shared" si="91"/>
        <v>0.14050000000000001</v>
      </c>
      <c r="AF269">
        <f t="shared" si="74"/>
        <v>1</v>
      </c>
      <c r="AG269" t="s">
        <v>2938</v>
      </c>
      <c r="AI269" s="26">
        <f>IF(ISNUMBER(VLOOKUP($B269,'kpler max capa'!$A$1:$Q$263,2,0)),VLOOKUP($B269,'kpler max capa'!$A$1:$Q$263,2,0),0)</f>
        <v>0.14050000000000001</v>
      </c>
      <c r="AJ269" s="26">
        <f>IF(ISNUMBER(VLOOKUP($B269,'kpler max capa'!$A$1:$Q$263,3,0)),VLOOKUP($B269,'kpler max capa'!$A$1:$Q$263,3,0),0)</f>
        <v>0.14050000000000001</v>
      </c>
      <c r="AK269" s="26">
        <f>IF(ISNUMBER(VLOOKUP($B269,'kpler max capa'!$A$1:$Q$263,4,0)),VLOOKUP($B269,'kpler max capa'!$A$1:$Q$263,4,0),0)</f>
        <v>0.14050000000000001</v>
      </c>
      <c r="AL269" s="26">
        <f>IF(ISNUMBER(VLOOKUP($B269,'kpler max capa'!$A$1:$Q$263,5,0)),VLOOKUP($B269,'kpler max capa'!$A$1:$Q$263,5,0),0)</f>
        <v>0.14050000000000001</v>
      </c>
      <c r="AM269" s="26">
        <f>IF(ISNUMBER(VLOOKUP($B269,'kpler max capa'!$A$1:$Q$263,6,0)),VLOOKUP($B269,'kpler max capa'!$A$1:$Q$263,6,0),0)</f>
        <v>0.14050000000000001</v>
      </c>
      <c r="AN269" s="26">
        <f>IF(ISNUMBER(VLOOKUP($B269,'kpler max capa'!$A$1:$Q$263,7,0)),VLOOKUP($B269,'kpler max capa'!$A$1:$Q$263,7,0),0)</f>
        <v>0.14050000000000001</v>
      </c>
      <c r="AO269" s="26">
        <f>IF(ISNUMBER(VLOOKUP($B269,'kpler max capa'!$A$1:$Q$263,8,0)),VLOOKUP($B269,'kpler max capa'!$A$1:$Q$263,8,0),0)</f>
        <v>0.14050000000000001</v>
      </c>
      <c r="AP269" s="26">
        <f>IF(ISNUMBER(VLOOKUP($B269,'kpler max capa'!$A$1:$Q$263,8,0)),VLOOKUP($B269,'kpler max capa'!$A$1:$Q$263,9,0),0)</f>
        <v>0.14050000000000001</v>
      </c>
      <c r="AQ269" s="26">
        <f>IF(ISNUMBER(VLOOKUP($B269,'kpler max capa'!$A$1:$Q$263,8,0)),VLOOKUP($B269,'kpler max capa'!$A$1:$Q$263,10,0),0)</f>
        <v>0.14050000000000001</v>
      </c>
      <c r="AR269" s="26">
        <f>IF(ISNUMBER(VLOOKUP($B269,'kpler max capa'!$A$1:$Q$263,8,0)),VLOOKUP($B269,'kpler max capa'!$A$1:$Q$263,11,0),0)</f>
        <v>0.14050000000000001</v>
      </c>
      <c r="AS269" s="26">
        <f>IF(ISNUMBER(VLOOKUP($B269,'kpler max capa'!$A$1:$Q$263,9,0)),VLOOKUP($B269,'kpler max capa'!$A$1:$Q$263,12,0),0)</f>
        <v>0.14050000000000001</v>
      </c>
      <c r="AT269" s="26">
        <f>IF(ISNUMBER(VLOOKUP($B269,'kpler max capa'!$A$1:$Q$263,9,0)),VLOOKUP($B269,'kpler max capa'!$A$1:$Q$263,13,0),0)</f>
        <v>0.14050000000000001</v>
      </c>
      <c r="AU269" s="26">
        <f>IF(ISNUMBER(VLOOKUP($B269,'kpler max capa'!$A$1:$Q$263,9,0)),VLOOKUP($B269,'kpler max capa'!$A$1:$Q$263,14,0),0)</f>
        <v>0.14050000000000001</v>
      </c>
      <c r="AV269" s="26">
        <f>IF(ISNUMBER(VLOOKUP($B269,'kpler max capa'!$A$1:$Q$263,9,0)),VLOOKUP($B269,'kpler max capa'!$A$1:$Q$263,15,0),0)</f>
        <v>0.14050000000000001</v>
      </c>
      <c r="AW269" s="26">
        <f>IF(ISNUMBER(VLOOKUP($B269,'kpler max capa'!$A$1:$Q$263,9,0)),VLOOKUP($B269,'kpler max capa'!$A$1:$Q$263,16,0),0)</f>
        <v>0.14050000000000001</v>
      </c>
      <c r="AX269" s="26">
        <f>IF(ISNUMBER(VLOOKUP($B269,'kpler max capa'!$A$1:$Q$263,10,0)),VLOOKUP($B269,'kpler max capa'!$A$1:$Q$263,17,0),0)</f>
        <v>0.14050000000000001</v>
      </c>
      <c r="AY269" s="24">
        <f>IF(ISNUMBER(VLOOKUP($C269,'pp port max capa'!$A$1:$Q$500,2,0)),VLOOKUP($C269,'pp port max capa'!$A$1:$Q$500,2,0),0)</f>
        <v>0</v>
      </c>
      <c r="AZ269" s="24">
        <f>IF(ISNUMBER(VLOOKUP($C269,'pp port max capa'!$A$1:$Q$500,3,0)),VLOOKUP($C269,'pp port max capa'!$A$1:$Q$500,3,0),0)</f>
        <v>0</v>
      </c>
      <c r="BA269" s="24">
        <f>IF(ISNUMBER(VLOOKUP($C269,'pp port max capa'!$A$1:$Q$500,4,0)),VLOOKUP($C269,'pp port max capa'!$A$1:$Q$500,4,0),0)</f>
        <v>0</v>
      </c>
      <c r="BB269" s="24">
        <f>IF(ISNUMBER(VLOOKUP($C269,'pp port max capa'!$A$1:$Q$500,5,0)),VLOOKUP($C269,'pp port max capa'!$A$1:$Q$500,5,0),0)</f>
        <v>0</v>
      </c>
      <c r="BC269" s="24">
        <f>IF(ISNUMBER(VLOOKUP($C269,'pp port max capa'!$A$1:$Q$500,6,0)),VLOOKUP($C269,'pp port max capa'!$A$1:$Q$500,6,0),0)</f>
        <v>0</v>
      </c>
      <c r="BD269" s="24">
        <f>IF(ISNUMBER(VLOOKUP($C269,'pp port max capa'!$A$1:$Q$500,7,0)),VLOOKUP($C269,'pp port max capa'!$A$1:$Q$500,7,0),0)</f>
        <v>0</v>
      </c>
      <c r="BE269" s="24">
        <f>IF(ISNUMBER(VLOOKUP($C269,'pp port max capa'!$A$1:$Q$500,8,0)),VLOOKUP($C269,'pp port max capa'!$A$1:$Q$500,8,0),0)</f>
        <v>0</v>
      </c>
      <c r="BF269" s="24">
        <f>IF(ISNUMBER(VLOOKUP($C269,'pp port max capa'!$A$1:$Q$500,9,0)),VLOOKUP($C269,'pp port max capa'!$A$1:$Q$500,9,0),0)</f>
        <v>0</v>
      </c>
      <c r="BG269" s="24">
        <f>IF(ISNUMBER(VLOOKUP($C269,'pp port max capa'!$A$1:$Q$500,10,0)),VLOOKUP($C269,'pp port max capa'!$A$1:$Q$500,10,0),0)</f>
        <v>0</v>
      </c>
      <c r="BH269" s="24">
        <f>IF(ISNUMBER(VLOOKUP($C269,'pp port max capa'!$A$1:$Q$500,11,0)),VLOOKUP($C269,'pp port max capa'!$A$1:$Q$500,11,0),0)</f>
        <v>0</v>
      </c>
      <c r="BI269" s="24">
        <f>IF(ISNUMBER(VLOOKUP($C269,'pp port max capa'!$A$1:$Q$500,12,0)),VLOOKUP($C269,'pp port max capa'!$A$1:$Q$500,12,0),0)</f>
        <v>0</v>
      </c>
      <c r="BJ269" s="24">
        <f>IF(ISNUMBER(VLOOKUP($C269,'pp port max capa'!$A$1:$Q$500,13,0)),VLOOKUP($C269,'pp port max capa'!$A$1:$Q$500,13,0),0)</f>
        <v>0</v>
      </c>
      <c r="BK269" s="24">
        <f>IF(ISNUMBER(VLOOKUP($C269,'pp port max capa'!$A$1:$Q$500,14,0)),VLOOKUP($C269,'pp port max capa'!$A$1:$Q$500,14,0),0)</f>
        <v>0</v>
      </c>
      <c r="BL269" s="24">
        <f>IF(ISNUMBER(VLOOKUP($C269,'pp port max capa'!$A$1:$Q$500,15,0)),VLOOKUP($C269,'pp port max capa'!$A$1:$Q$500,15,0),0)</f>
        <v>0</v>
      </c>
      <c r="BM269" s="24">
        <f>IF(ISNUMBER(VLOOKUP($C269,'pp port max capa'!$A$1:$Q$500,16,0)),VLOOKUP($C269,'pp port max capa'!$A$1:$Q$500,16,0),0)</f>
        <v>0</v>
      </c>
      <c r="BN269" s="24">
        <f>IF(ISNUMBER(VLOOKUP($C269,'pp port max capa'!$A$1:$Q$500,17,0)),VLOOKUP($C269,'pp port max capa'!$A$1:$Q$500,17,0),0)</f>
        <v>0</v>
      </c>
      <c r="BO269" s="22">
        <f>IF(ISNUMBER(VLOOKUP($C269,'stpl port max capa'!$A$1:$Q$500,2,0)),VLOOKUP($C269,'stpl port max capa'!$A$1:$Q$500,2,0),0)</f>
        <v>0</v>
      </c>
      <c r="BP269" s="22">
        <f>IF(ISNUMBER(VLOOKUP($C269,'stpl port max capa'!$A$1:$Q$500,3,0)),VLOOKUP($C269,'stpl port max capa'!$A$1:$Q$500,3,0),0)</f>
        <v>0</v>
      </c>
      <c r="BQ269" s="22">
        <f>IF(ISNUMBER(VLOOKUP($C269,'stpl port max capa'!$A$1:$Q$500,4,0)),VLOOKUP($C269,'stpl port max capa'!$A$1:$Q$500,4,0),0)</f>
        <v>0</v>
      </c>
      <c r="BR269" s="22">
        <f>IF(ISNUMBER(VLOOKUP($C269,'stpl port max capa'!$A$1:$Q$500,5,0)),VLOOKUP($C269,'stpl port max capa'!$A$1:$Q$500,5,0),0)</f>
        <v>0</v>
      </c>
      <c r="BS269" s="22">
        <f>IF(ISNUMBER(VLOOKUP($C269,'stpl port max capa'!$A$1:$Q$500,6,0)),VLOOKUP($C269,'stpl port max capa'!$A$1:$Q$500,6,0),0)</f>
        <v>0</v>
      </c>
      <c r="BT269" s="22">
        <f>IF(ISNUMBER(VLOOKUP($C269,'stpl port max capa'!$A$1:$Q$500,7,0)),VLOOKUP($C269,'stpl port max capa'!$A$1:$Q$500,7,0),0)</f>
        <v>0</v>
      </c>
      <c r="BU269" s="22">
        <f>IF(ISNUMBER(VLOOKUP($C269,'stpl port max capa'!$A$1:$Q$500,8,0)),VLOOKUP($C269,'stpl port max capa'!$A$1:$Q$500,8,0),0)</f>
        <v>0</v>
      </c>
      <c r="BV269" s="22">
        <f>IF(ISNUMBER(VLOOKUP($C269,'stpl port max capa'!$A$1:$Q$500,9,0)),VLOOKUP($C269,'stpl port max capa'!$A$1:$Q$500,9,0),0)</f>
        <v>0</v>
      </c>
      <c r="BW269" s="22">
        <f>IF(ISNUMBER(VLOOKUP($C269,'stpl port max capa'!$A$1:$Q$500,10,0)),VLOOKUP($C269,'stpl port max capa'!$A$1:$Q$500,10,0),0)</f>
        <v>0</v>
      </c>
      <c r="BX269" s="22">
        <f>IF(ISNUMBER(VLOOKUP($C269,'stpl port max capa'!$A$1:$Q$500,11,0)),VLOOKUP($C269,'stpl port max capa'!$A$1:$Q$500,11,0),0)</f>
        <v>0</v>
      </c>
      <c r="BY269" s="22">
        <f>IF(ISNUMBER(VLOOKUP($C269,'stpl port max capa'!$A$1:$Q$500,12,0)),VLOOKUP($C269,'stpl port max capa'!$A$1:$Q$500,12,0),0)</f>
        <v>0</v>
      </c>
      <c r="BZ269" s="22">
        <f>IF(ISNUMBER(VLOOKUP($C269,'stpl port max capa'!$A$1:$Q$500,13,0)),VLOOKUP($C269,'stpl port max capa'!$A$1:$Q$500,13,0),0)</f>
        <v>0</v>
      </c>
      <c r="CA269" s="22">
        <f>IF(ISNUMBER(VLOOKUP($C269,'stpl port max capa'!$A$1:$Q$500,14,0)),VLOOKUP($C269,'stpl port max capa'!$A$1:$Q$500,14,0),0)</f>
        <v>0</v>
      </c>
      <c r="CB269" s="22">
        <f>IF(ISNUMBER(VLOOKUP($C269,'stpl port max capa'!$A$1:$Q$500,15,0)),VLOOKUP($C269,'stpl port max capa'!$A$1:$Q$500,15,0),0)</f>
        <v>0</v>
      </c>
      <c r="CC269" s="22">
        <f>IF(ISNUMBER(VLOOKUP($C269,'stpl port max capa'!$A$1:$Q$500,16,0)),VLOOKUP($C269,'stpl port max capa'!$A$1:$Q$500,16,0),0)</f>
        <v>0</v>
      </c>
      <c r="CD269" s="22">
        <f>IF(ISNUMBER(VLOOKUP($C269,'stpl port max capa'!$A$1:$Q$500,17,0)),VLOOKUP($C269,'stpl port max capa'!$A$1:$Q$500,17,0),0)</f>
        <v>0</v>
      </c>
    </row>
    <row r="270" spans="1:82" customFormat="1">
      <c r="A270">
        <v>274</v>
      </c>
      <c r="B270" t="s">
        <v>792</v>
      </c>
      <c r="C270" t="str">
        <f t="shared" si="73"/>
        <v>port 274 Maanshan</v>
      </c>
      <c r="D270" s="15" t="s">
        <v>1305</v>
      </c>
      <c r="E270" s="15">
        <f t="shared" si="75"/>
        <v>1</v>
      </c>
      <c r="F270" s="16" t="s">
        <v>2978</v>
      </c>
      <c r="G270" t="s">
        <v>973</v>
      </c>
      <c r="H270" t="s">
        <v>975</v>
      </c>
      <c r="I270" t="s">
        <v>2943</v>
      </c>
      <c r="J270" t="s">
        <v>793</v>
      </c>
      <c r="K270" s="1">
        <v>31.741187912692801</v>
      </c>
      <c r="L270" s="1">
        <v>118.474861418169</v>
      </c>
      <c r="M270" s="1" t="str">
        <f>VLOOKUP($F270,'[1]capi for highway network'!$D$1:$L$36,3,0)</f>
        <v>capi Anhui</v>
      </c>
      <c r="N270" s="1">
        <f>VLOOKUP($F270,'[1]capi for highway network'!$D$1:$L$36,7,0)</f>
        <v>31.820591</v>
      </c>
      <c r="O270" s="1">
        <f>VLOOKUP($F270,'[1]capi for highway network'!$D$1:$L$36,8,0)</f>
        <v>117.22721900000001</v>
      </c>
      <c r="P270" s="13">
        <f t="shared" si="76"/>
        <v>5.729688433096773</v>
      </c>
      <c r="Q270" s="13">
        <f t="shared" si="77"/>
        <v>5.729688433096773</v>
      </c>
      <c r="R270" s="13">
        <f t="shared" si="78"/>
        <v>5.729688433096773</v>
      </c>
      <c r="S270" s="13">
        <f t="shared" si="79"/>
        <v>5.729688433096773</v>
      </c>
      <c r="T270" s="13">
        <f t="shared" si="80"/>
        <v>5.729688433096773</v>
      </c>
      <c r="U270" s="13">
        <f t="shared" si="81"/>
        <v>5.729688433096773</v>
      </c>
      <c r="V270" s="13">
        <f t="shared" si="82"/>
        <v>5.729688433096773</v>
      </c>
      <c r="W270" s="13">
        <f t="shared" si="83"/>
        <v>5.729688433096773</v>
      </c>
      <c r="X270" s="13">
        <f t="shared" si="84"/>
        <v>5.729688433096773</v>
      </c>
      <c r="Y270" s="13">
        <f t="shared" si="85"/>
        <v>5.729688433096773</v>
      </c>
      <c r="Z270" s="13">
        <f t="shared" si="86"/>
        <v>5.729688433096773</v>
      </c>
      <c r="AA270" s="13">
        <f t="shared" si="87"/>
        <v>5.729688433096773</v>
      </c>
      <c r="AB270" s="13">
        <f t="shared" si="88"/>
        <v>5.729688433096773</v>
      </c>
      <c r="AC270" s="13">
        <f t="shared" si="89"/>
        <v>5.729688433096773</v>
      </c>
      <c r="AD270" s="13">
        <f t="shared" si="90"/>
        <v>5.729688433096773</v>
      </c>
      <c r="AE270" s="13">
        <f t="shared" si="91"/>
        <v>5.729688433096773</v>
      </c>
      <c r="AF270">
        <f t="shared" si="74"/>
        <v>1</v>
      </c>
      <c r="AG270" t="s">
        <v>2941</v>
      </c>
      <c r="AI270" s="26">
        <f>IF(ISNUMBER(VLOOKUP($B270,'kpler max capa'!$A$1:$Q$263,2,0)),VLOOKUP($B270,'kpler max capa'!$A$1:$Q$263,2,0),0)</f>
        <v>0.17635600000000001</v>
      </c>
      <c r="AJ270" s="26">
        <f>IF(ISNUMBER(VLOOKUP($B270,'kpler max capa'!$A$1:$Q$263,3,0)),VLOOKUP($B270,'kpler max capa'!$A$1:$Q$263,3,0),0)</f>
        <v>0.17635600000000001</v>
      </c>
      <c r="AK270" s="26">
        <f>IF(ISNUMBER(VLOOKUP($B270,'kpler max capa'!$A$1:$Q$263,4,0)),VLOOKUP($B270,'kpler max capa'!$A$1:$Q$263,4,0),0)</f>
        <v>0.17635600000000001</v>
      </c>
      <c r="AL270" s="26">
        <f>IF(ISNUMBER(VLOOKUP($B270,'kpler max capa'!$A$1:$Q$263,5,0)),VLOOKUP($B270,'kpler max capa'!$A$1:$Q$263,5,0),0)</f>
        <v>0.17635600000000001</v>
      </c>
      <c r="AM270" s="26">
        <f>IF(ISNUMBER(VLOOKUP($B270,'kpler max capa'!$A$1:$Q$263,6,0)),VLOOKUP($B270,'kpler max capa'!$A$1:$Q$263,6,0),0)</f>
        <v>0.17635600000000001</v>
      </c>
      <c r="AN270" s="26">
        <f>IF(ISNUMBER(VLOOKUP($B270,'kpler max capa'!$A$1:$Q$263,7,0)),VLOOKUP($B270,'kpler max capa'!$A$1:$Q$263,7,0),0)</f>
        <v>0.17635600000000001</v>
      </c>
      <c r="AO270" s="26">
        <f>IF(ISNUMBER(VLOOKUP($B270,'kpler max capa'!$A$1:$Q$263,8,0)),VLOOKUP($B270,'kpler max capa'!$A$1:$Q$263,8,0),0)</f>
        <v>0.17635600000000001</v>
      </c>
      <c r="AP270" s="26">
        <f>IF(ISNUMBER(VLOOKUP($B270,'kpler max capa'!$A$1:$Q$263,8,0)),VLOOKUP($B270,'kpler max capa'!$A$1:$Q$263,9,0),0)</f>
        <v>0.17635600000000001</v>
      </c>
      <c r="AQ270" s="26">
        <f>IF(ISNUMBER(VLOOKUP($B270,'kpler max capa'!$A$1:$Q$263,8,0)),VLOOKUP($B270,'kpler max capa'!$A$1:$Q$263,10,0),0)</f>
        <v>0.17635600000000001</v>
      </c>
      <c r="AR270" s="26">
        <f>IF(ISNUMBER(VLOOKUP($B270,'kpler max capa'!$A$1:$Q$263,8,0)),VLOOKUP($B270,'kpler max capa'!$A$1:$Q$263,11,0),0)</f>
        <v>0.17635600000000001</v>
      </c>
      <c r="AS270" s="26">
        <f>IF(ISNUMBER(VLOOKUP($B270,'kpler max capa'!$A$1:$Q$263,9,0)),VLOOKUP($B270,'kpler max capa'!$A$1:$Q$263,12,0),0)</f>
        <v>0.17635600000000001</v>
      </c>
      <c r="AT270" s="26">
        <f>IF(ISNUMBER(VLOOKUP($B270,'kpler max capa'!$A$1:$Q$263,9,0)),VLOOKUP($B270,'kpler max capa'!$A$1:$Q$263,13,0),0)</f>
        <v>0.17635600000000001</v>
      </c>
      <c r="AU270" s="26">
        <f>IF(ISNUMBER(VLOOKUP($B270,'kpler max capa'!$A$1:$Q$263,9,0)),VLOOKUP($B270,'kpler max capa'!$A$1:$Q$263,14,0),0)</f>
        <v>0.17635600000000001</v>
      </c>
      <c r="AV270" s="26">
        <f>IF(ISNUMBER(VLOOKUP($B270,'kpler max capa'!$A$1:$Q$263,9,0)),VLOOKUP($B270,'kpler max capa'!$A$1:$Q$263,15,0),0)</f>
        <v>0.17635600000000001</v>
      </c>
      <c r="AW270" s="26">
        <f>IF(ISNUMBER(VLOOKUP($B270,'kpler max capa'!$A$1:$Q$263,9,0)),VLOOKUP($B270,'kpler max capa'!$A$1:$Q$263,16,0),0)</f>
        <v>0.17635600000000001</v>
      </c>
      <c r="AX270" s="26">
        <f>IF(ISNUMBER(VLOOKUP($B270,'kpler max capa'!$A$1:$Q$263,10,0)),VLOOKUP($B270,'kpler max capa'!$A$1:$Q$263,17,0),0)</f>
        <v>0.17635600000000001</v>
      </c>
      <c r="AY270" s="24">
        <f>IF(ISNUMBER(VLOOKUP($C270,'pp port max capa'!$A$1:$Q$500,2,0)),VLOOKUP($C270,'pp port max capa'!$A$1:$Q$500,2,0),0)</f>
        <v>5.729688433096773</v>
      </c>
      <c r="AZ270" s="24">
        <f>IF(ISNUMBER(VLOOKUP($C270,'pp port max capa'!$A$1:$Q$500,3,0)),VLOOKUP($C270,'pp port max capa'!$A$1:$Q$500,3,0),0)</f>
        <v>5.729688433096773</v>
      </c>
      <c r="BA270" s="24">
        <f>IF(ISNUMBER(VLOOKUP($C270,'pp port max capa'!$A$1:$Q$500,4,0)),VLOOKUP($C270,'pp port max capa'!$A$1:$Q$500,4,0),0)</f>
        <v>5.729688433096773</v>
      </c>
      <c r="BB270" s="24">
        <f>IF(ISNUMBER(VLOOKUP($C270,'pp port max capa'!$A$1:$Q$500,5,0)),VLOOKUP($C270,'pp port max capa'!$A$1:$Q$500,5,0),0)</f>
        <v>5.729688433096773</v>
      </c>
      <c r="BC270" s="24">
        <f>IF(ISNUMBER(VLOOKUP($C270,'pp port max capa'!$A$1:$Q$500,6,0)),VLOOKUP($C270,'pp port max capa'!$A$1:$Q$500,6,0),0)</f>
        <v>5.729688433096773</v>
      </c>
      <c r="BD270" s="24">
        <f>IF(ISNUMBER(VLOOKUP($C270,'pp port max capa'!$A$1:$Q$500,7,0)),VLOOKUP($C270,'pp port max capa'!$A$1:$Q$500,7,0),0)</f>
        <v>5.729688433096773</v>
      </c>
      <c r="BE270" s="24">
        <f>IF(ISNUMBER(VLOOKUP($C270,'pp port max capa'!$A$1:$Q$500,8,0)),VLOOKUP($C270,'pp port max capa'!$A$1:$Q$500,8,0),0)</f>
        <v>5.729688433096773</v>
      </c>
      <c r="BF270" s="24">
        <f>IF(ISNUMBER(VLOOKUP($C270,'pp port max capa'!$A$1:$Q$500,9,0)),VLOOKUP($C270,'pp port max capa'!$A$1:$Q$500,9,0),0)</f>
        <v>5.729688433096773</v>
      </c>
      <c r="BG270" s="24">
        <f>IF(ISNUMBER(VLOOKUP($C270,'pp port max capa'!$A$1:$Q$500,10,0)),VLOOKUP($C270,'pp port max capa'!$A$1:$Q$500,10,0),0)</f>
        <v>5.729688433096773</v>
      </c>
      <c r="BH270" s="24">
        <f>IF(ISNUMBER(VLOOKUP($C270,'pp port max capa'!$A$1:$Q$500,11,0)),VLOOKUP($C270,'pp port max capa'!$A$1:$Q$500,11,0),0)</f>
        <v>5.729688433096773</v>
      </c>
      <c r="BI270" s="24">
        <f>IF(ISNUMBER(VLOOKUP($C270,'pp port max capa'!$A$1:$Q$500,12,0)),VLOOKUP($C270,'pp port max capa'!$A$1:$Q$500,12,0),0)</f>
        <v>5.729688433096773</v>
      </c>
      <c r="BJ270" s="24">
        <f>IF(ISNUMBER(VLOOKUP($C270,'pp port max capa'!$A$1:$Q$500,13,0)),VLOOKUP($C270,'pp port max capa'!$A$1:$Q$500,13,0),0)</f>
        <v>5.729688433096773</v>
      </c>
      <c r="BK270" s="24">
        <f>IF(ISNUMBER(VLOOKUP($C270,'pp port max capa'!$A$1:$Q$500,14,0)),VLOOKUP($C270,'pp port max capa'!$A$1:$Q$500,14,0),0)</f>
        <v>5.729688433096773</v>
      </c>
      <c r="BL270" s="24">
        <f>IF(ISNUMBER(VLOOKUP($C270,'pp port max capa'!$A$1:$Q$500,15,0)),VLOOKUP($C270,'pp port max capa'!$A$1:$Q$500,15,0),0)</f>
        <v>5.729688433096773</v>
      </c>
      <c r="BM270" s="24">
        <f>IF(ISNUMBER(VLOOKUP($C270,'pp port max capa'!$A$1:$Q$500,16,0)),VLOOKUP($C270,'pp port max capa'!$A$1:$Q$500,16,0),0)</f>
        <v>5.729688433096773</v>
      </c>
      <c r="BN270" s="24">
        <f>IF(ISNUMBER(VLOOKUP($C270,'pp port max capa'!$A$1:$Q$500,17,0)),VLOOKUP($C270,'pp port max capa'!$A$1:$Q$500,17,0),0)</f>
        <v>5.729688433096773</v>
      </c>
      <c r="BO270" s="22">
        <f>IF(ISNUMBER(VLOOKUP($C270,'stpl port max capa'!$A$1:$Q$500,2,0)),VLOOKUP($C270,'stpl port max capa'!$A$1:$Q$500,2,0),0)</f>
        <v>0</v>
      </c>
      <c r="BP270" s="22">
        <f>IF(ISNUMBER(VLOOKUP($C270,'stpl port max capa'!$A$1:$Q$500,3,0)),VLOOKUP($C270,'stpl port max capa'!$A$1:$Q$500,3,0),0)</f>
        <v>0</v>
      </c>
      <c r="BQ270" s="22">
        <f>IF(ISNUMBER(VLOOKUP($C270,'stpl port max capa'!$A$1:$Q$500,4,0)),VLOOKUP($C270,'stpl port max capa'!$A$1:$Q$500,4,0),0)</f>
        <v>0</v>
      </c>
      <c r="BR270" s="22">
        <f>IF(ISNUMBER(VLOOKUP($C270,'stpl port max capa'!$A$1:$Q$500,5,0)),VLOOKUP($C270,'stpl port max capa'!$A$1:$Q$500,5,0),0)</f>
        <v>0</v>
      </c>
      <c r="BS270" s="22">
        <f>IF(ISNUMBER(VLOOKUP($C270,'stpl port max capa'!$A$1:$Q$500,6,0)),VLOOKUP($C270,'stpl port max capa'!$A$1:$Q$500,6,0),0)</f>
        <v>0</v>
      </c>
      <c r="BT270" s="22">
        <f>IF(ISNUMBER(VLOOKUP($C270,'stpl port max capa'!$A$1:$Q$500,7,0)),VLOOKUP($C270,'stpl port max capa'!$A$1:$Q$500,7,0),0)</f>
        <v>0</v>
      </c>
      <c r="BU270" s="22">
        <f>IF(ISNUMBER(VLOOKUP($C270,'stpl port max capa'!$A$1:$Q$500,8,0)),VLOOKUP($C270,'stpl port max capa'!$A$1:$Q$500,8,0),0)</f>
        <v>0</v>
      </c>
      <c r="BV270" s="22">
        <f>IF(ISNUMBER(VLOOKUP($C270,'stpl port max capa'!$A$1:$Q$500,9,0)),VLOOKUP($C270,'stpl port max capa'!$A$1:$Q$500,9,0),0)</f>
        <v>0</v>
      </c>
      <c r="BW270" s="22">
        <f>IF(ISNUMBER(VLOOKUP($C270,'stpl port max capa'!$A$1:$Q$500,10,0)),VLOOKUP($C270,'stpl port max capa'!$A$1:$Q$500,10,0),0)</f>
        <v>0</v>
      </c>
      <c r="BX270" s="22">
        <f>IF(ISNUMBER(VLOOKUP($C270,'stpl port max capa'!$A$1:$Q$500,11,0)),VLOOKUP($C270,'stpl port max capa'!$A$1:$Q$500,11,0),0)</f>
        <v>0</v>
      </c>
      <c r="BY270" s="22">
        <f>IF(ISNUMBER(VLOOKUP($C270,'stpl port max capa'!$A$1:$Q$500,12,0)),VLOOKUP($C270,'stpl port max capa'!$A$1:$Q$500,12,0),0)</f>
        <v>0</v>
      </c>
      <c r="BZ270" s="22">
        <f>IF(ISNUMBER(VLOOKUP($C270,'stpl port max capa'!$A$1:$Q$500,13,0)),VLOOKUP($C270,'stpl port max capa'!$A$1:$Q$500,13,0),0)</f>
        <v>0</v>
      </c>
      <c r="CA270" s="22">
        <f>IF(ISNUMBER(VLOOKUP($C270,'stpl port max capa'!$A$1:$Q$500,14,0)),VLOOKUP($C270,'stpl port max capa'!$A$1:$Q$500,14,0),0)</f>
        <v>0</v>
      </c>
      <c r="CB270" s="22">
        <f>IF(ISNUMBER(VLOOKUP($C270,'stpl port max capa'!$A$1:$Q$500,15,0)),VLOOKUP($C270,'stpl port max capa'!$A$1:$Q$500,15,0),0)</f>
        <v>0</v>
      </c>
      <c r="CC270" s="22">
        <f>IF(ISNUMBER(VLOOKUP($C270,'stpl port max capa'!$A$1:$Q$500,16,0)),VLOOKUP($C270,'stpl port max capa'!$A$1:$Q$500,16,0),0)</f>
        <v>0</v>
      </c>
      <c r="CD270" s="22">
        <f>IF(ISNUMBER(VLOOKUP($C270,'stpl port max capa'!$A$1:$Q$500,17,0)),VLOOKUP($C270,'stpl port max capa'!$A$1:$Q$500,17,0),0)</f>
        <v>0</v>
      </c>
    </row>
    <row r="271" spans="1:82" customFormat="1">
      <c r="A271">
        <v>275</v>
      </c>
      <c r="B271" t="s">
        <v>794</v>
      </c>
      <c r="C271" t="str">
        <f t="shared" si="73"/>
        <v>port 275 Hefei Lujiang power station</v>
      </c>
      <c r="D271" s="15" t="s">
        <v>1306</v>
      </c>
      <c r="E271" s="15">
        <f t="shared" si="75"/>
        <v>1</v>
      </c>
      <c r="F271" s="16" t="s">
        <v>2978</v>
      </c>
      <c r="G271" t="s">
        <v>973</v>
      </c>
      <c r="H271" t="s">
        <v>975</v>
      </c>
      <c r="I271" t="s">
        <v>2943</v>
      </c>
      <c r="J271" t="s">
        <v>1018</v>
      </c>
      <c r="K271" s="1">
        <v>31.149387999999998</v>
      </c>
      <c r="L271" s="1">
        <v>117.45458499999999</v>
      </c>
      <c r="M271" s="1" t="str">
        <f>VLOOKUP($F271,'[1]capi for highway network'!$D$1:$L$36,3,0)</f>
        <v>capi Anhui</v>
      </c>
      <c r="N271" s="1">
        <f>VLOOKUP($F271,'[1]capi for highway network'!$D$1:$L$36,7,0)</f>
        <v>31.820591</v>
      </c>
      <c r="O271" s="1">
        <f>VLOOKUP($F271,'[1]capi for highway network'!$D$1:$L$36,8,0)</f>
        <v>117.22721900000001</v>
      </c>
      <c r="P271" s="13">
        <f t="shared" si="76"/>
        <v>0</v>
      </c>
      <c r="Q271" s="13">
        <f t="shared" si="77"/>
        <v>0</v>
      </c>
      <c r="R271" s="13">
        <f t="shared" si="78"/>
        <v>0</v>
      </c>
      <c r="S271" s="13">
        <f t="shared" si="79"/>
        <v>0</v>
      </c>
      <c r="T271" s="13">
        <f t="shared" si="80"/>
        <v>5.1239454176344079</v>
      </c>
      <c r="U271" s="13">
        <f t="shared" si="81"/>
        <v>5.1239454176344079</v>
      </c>
      <c r="V271" s="13">
        <f t="shared" si="82"/>
        <v>5.1239454176344079</v>
      </c>
      <c r="W271" s="13">
        <f t="shared" si="83"/>
        <v>5.1239454176344079</v>
      </c>
      <c r="X271" s="13">
        <f t="shared" si="84"/>
        <v>5.1239454176344079</v>
      </c>
      <c r="Y271" s="13">
        <f t="shared" si="85"/>
        <v>5.1239454176344079</v>
      </c>
      <c r="Z271" s="13">
        <f t="shared" si="86"/>
        <v>5.1239454176344079</v>
      </c>
      <c r="AA271" s="13">
        <f t="shared" si="87"/>
        <v>5.1239454176344079</v>
      </c>
      <c r="AB271" s="13">
        <f t="shared" si="88"/>
        <v>5.1239454176344079</v>
      </c>
      <c r="AC271" s="13">
        <f t="shared" si="89"/>
        <v>5.1239454176344079</v>
      </c>
      <c r="AD271" s="13">
        <f t="shared" si="90"/>
        <v>5.1239454176344079</v>
      </c>
      <c r="AE271" s="13">
        <f t="shared" si="91"/>
        <v>5.1239454176344079</v>
      </c>
      <c r="AF271">
        <f t="shared" si="74"/>
        <v>1</v>
      </c>
      <c r="AI271" s="26">
        <f>IF(ISNUMBER(VLOOKUP($B271,'kpler max capa'!$A$1:$Q$263,2,0)),VLOOKUP($B271,'kpler max capa'!$A$1:$Q$263,2,0),0)</f>
        <v>0</v>
      </c>
      <c r="AJ271" s="26">
        <f>IF(ISNUMBER(VLOOKUP($B271,'kpler max capa'!$A$1:$Q$263,3,0)),VLOOKUP($B271,'kpler max capa'!$A$1:$Q$263,3,0),0)</f>
        <v>0</v>
      </c>
      <c r="AK271" s="26">
        <f>IF(ISNUMBER(VLOOKUP($B271,'kpler max capa'!$A$1:$Q$263,4,0)),VLOOKUP($B271,'kpler max capa'!$A$1:$Q$263,4,0),0)</f>
        <v>0</v>
      </c>
      <c r="AL271" s="26">
        <f>IF(ISNUMBER(VLOOKUP($B271,'kpler max capa'!$A$1:$Q$263,5,0)),VLOOKUP($B271,'kpler max capa'!$A$1:$Q$263,5,0),0)</f>
        <v>0</v>
      </c>
      <c r="AM271" s="26">
        <f>IF(ISNUMBER(VLOOKUP($B271,'kpler max capa'!$A$1:$Q$263,6,0)),VLOOKUP($B271,'kpler max capa'!$A$1:$Q$263,6,0),0)</f>
        <v>0</v>
      </c>
      <c r="AN271" s="26">
        <f>IF(ISNUMBER(VLOOKUP($B271,'kpler max capa'!$A$1:$Q$263,7,0)),VLOOKUP($B271,'kpler max capa'!$A$1:$Q$263,7,0),0)</f>
        <v>0</v>
      </c>
      <c r="AO271" s="26">
        <f>IF(ISNUMBER(VLOOKUP($B271,'kpler max capa'!$A$1:$Q$263,8,0)),VLOOKUP($B271,'kpler max capa'!$A$1:$Q$263,8,0),0)</f>
        <v>0</v>
      </c>
      <c r="AP271" s="26">
        <f>IF(ISNUMBER(VLOOKUP($B271,'kpler max capa'!$A$1:$Q$263,8,0)),VLOOKUP($B271,'kpler max capa'!$A$1:$Q$263,9,0),0)</f>
        <v>0</v>
      </c>
      <c r="AQ271" s="26">
        <f>IF(ISNUMBER(VLOOKUP($B271,'kpler max capa'!$A$1:$Q$263,8,0)),VLOOKUP($B271,'kpler max capa'!$A$1:$Q$263,10,0),0)</f>
        <v>0</v>
      </c>
      <c r="AR271" s="26">
        <f>IF(ISNUMBER(VLOOKUP($B271,'kpler max capa'!$A$1:$Q$263,8,0)),VLOOKUP($B271,'kpler max capa'!$A$1:$Q$263,11,0),0)</f>
        <v>0</v>
      </c>
      <c r="AS271" s="26">
        <f>IF(ISNUMBER(VLOOKUP($B271,'kpler max capa'!$A$1:$Q$263,9,0)),VLOOKUP($B271,'kpler max capa'!$A$1:$Q$263,12,0),0)</f>
        <v>0</v>
      </c>
      <c r="AT271" s="26">
        <f>IF(ISNUMBER(VLOOKUP($B271,'kpler max capa'!$A$1:$Q$263,9,0)),VLOOKUP($B271,'kpler max capa'!$A$1:$Q$263,13,0),0)</f>
        <v>0</v>
      </c>
      <c r="AU271" s="26">
        <f>IF(ISNUMBER(VLOOKUP($B271,'kpler max capa'!$A$1:$Q$263,9,0)),VLOOKUP($B271,'kpler max capa'!$A$1:$Q$263,14,0),0)</f>
        <v>0</v>
      </c>
      <c r="AV271" s="26">
        <f>IF(ISNUMBER(VLOOKUP($B271,'kpler max capa'!$A$1:$Q$263,9,0)),VLOOKUP($B271,'kpler max capa'!$A$1:$Q$263,15,0),0)</f>
        <v>0</v>
      </c>
      <c r="AW271" s="26">
        <f>IF(ISNUMBER(VLOOKUP($B271,'kpler max capa'!$A$1:$Q$263,9,0)),VLOOKUP($B271,'kpler max capa'!$A$1:$Q$263,16,0),0)</f>
        <v>0</v>
      </c>
      <c r="AX271" s="26">
        <f>IF(ISNUMBER(VLOOKUP($B271,'kpler max capa'!$A$1:$Q$263,10,0)),VLOOKUP($B271,'kpler max capa'!$A$1:$Q$263,17,0),0)</f>
        <v>0</v>
      </c>
      <c r="AY271" s="24">
        <f>IF(ISNUMBER(VLOOKUP($C271,'pp port max capa'!$A$1:$Q$500,2,0)),VLOOKUP($C271,'pp port max capa'!$A$1:$Q$500,2,0),0)</f>
        <v>0</v>
      </c>
      <c r="AZ271" s="24">
        <f>IF(ISNUMBER(VLOOKUP($C271,'pp port max capa'!$A$1:$Q$500,3,0)),VLOOKUP($C271,'pp port max capa'!$A$1:$Q$500,3,0),0)</f>
        <v>0</v>
      </c>
      <c r="BA271" s="24">
        <f>IF(ISNUMBER(VLOOKUP($C271,'pp port max capa'!$A$1:$Q$500,4,0)),VLOOKUP($C271,'pp port max capa'!$A$1:$Q$500,4,0),0)</f>
        <v>0</v>
      </c>
      <c r="BB271" s="24">
        <f>IF(ISNUMBER(VLOOKUP($C271,'pp port max capa'!$A$1:$Q$500,5,0)),VLOOKUP($C271,'pp port max capa'!$A$1:$Q$500,5,0),0)</f>
        <v>0</v>
      </c>
      <c r="BC271" s="24">
        <f>IF(ISNUMBER(VLOOKUP($C271,'pp port max capa'!$A$1:$Q$500,6,0)),VLOOKUP($C271,'pp port max capa'!$A$1:$Q$500,6,0),0)</f>
        <v>5.1239454176344079</v>
      </c>
      <c r="BD271" s="24">
        <f>IF(ISNUMBER(VLOOKUP($C271,'pp port max capa'!$A$1:$Q$500,7,0)),VLOOKUP($C271,'pp port max capa'!$A$1:$Q$500,7,0),0)</f>
        <v>5.1239454176344079</v>
      </c>
      <c r="BE271" s="24">
        <f>IF(ISNUMBER(VLOOKUP($C271,'pp port max capa'!$A$1:$Q$500,8,0)),VLOOKUP($C271,'pp port max capa'!$A$1:$Q$500,8,0),0)</f>
        <v>5.1239454176344079</v>
      </c>
      <c r="BF271" s="24">
        <f>IF(ISNUMBER(VLOOKUP($C271,'pp port max capa'!$A$1:$Q$500,9,0)),VLOOKUP($C271,'pp port max capa'!$A$1:$Q$500,9,0),0)</f>
        <v>5.1239454176344079</v>
      </c>
      <c r="BG271" s="24">
        <f>IF(ISNUMBER(VLOOKUP($C271,'pp port max capa'!$A$1:$Q$500,10,0)),VLOOKUP($C271,'pp port max capa'!$A$1:$Q$500,10,0),0)</f>
        <v>5.1239454176344079</v>
      </c>
      <c r="BH271" s="24">
        <f>IF(ISNUMBER(VLOOKUP($C271,'pp port max capa'!$A$1:$Q$500,11,0)),VLOOKUP($C271,'pp port max capa'!$A$1:$Q$500,11,0),0)</f>
        <v>5.1239454176344079</v>
      </c>
      <c r="BI271" s="24">
        <f>IF(ISNUMBER(VLOOKUP($C271,'pp port max capa'!$A$1:$Q$500,12,0)),VLOOKUP($C271,'pp port max capa'!$A$1:$Q$500,12,0),0)</f>
        <v>5.1239454176344079</v>
      </c>
      <c r="BJ271" s="24">
        <f>IF(ISNUMBER(VLOOKUP($C271,'pp port max capa'!$A$1:$Q$500,13,0)),VLOOKUP($C271,'pp port max capa'!$A$1:$Q$500,13,0),0)</f>
        <v>5.1239454176344079</v>
      </c>
      <c r="BK271" s="24">
        <f>IF(ISNUMBER(VLOOKUP($C271,'pp port max capa'!$A$1:$Q$500,14,0)),VLOOKUP($C271,'pp port max capa'!$A$1:$Q$500,14,0),0)</f>
        <v>5.1239454176344079</v>
      </c>
      <c r="BL271" s="24">
        <f>IF(ISNUMBER(VLOOKUP($C271,'pp port max capa'!$A$1:$Q$500,15,0)),VLOOKUP($C271,'pp port max capa'!$A$1:$Q$500,15,0),0)</f>
        <v>5.1239454176344079</v>
      </c>
      <c r="BM271" s="24">
        <f>IF(ISNUMBER(VLOOKUP($C271,'pp port max capa'!$A$1:$Q$500,16,0)),VLOOKUP($C271,'pp port max capa'!$A$1:$Q$500,16,0),0)</f>
        <v>5.1239454176344079</v>
      </c>
      <c r="BN271" s="24">
        <f>IF(ISNUMBER(VLOOKUP($C271,'pp port max capa'!$A$1:$Q$500,17,0)),VLOOKUP($C271,'pp port max capa'!$A$1:$Q$500,17,0),0)</f>
        <v>5.1239454176344079</v>
      </c>
      <c r="BO271" s="22">
        <f>IF(ISNUMBER(VLOOKUP($C271,'stpl port max capa'!$A$1:$Q$500,2,0)),VLOOKUP($C271,'stpl port max capa'!$A$1:$Q$500,2,0),0)</f>
        <v>0</v>
      </c>
      <c r="BP271" s="22">
        <f>IF(ISNUMBER(VLOOKUP($C271,'stpl port max capa'!$A$1:$Q$500,3,0)),VLOOKUP($C271,'stpl port max capa'!$A$1:$Q$500,3,0),0)</f>
        <v>0</v>
      </c>
      <c r="BQ271" s="22">
        <f>IF(ISNUMBER(VLOOKUP($C271,'stpl port max capa'!$A$1:$Q$500,4,0)),VLOOKUP($C271,'stpl port max capa'!$A$1:$Q$500,4,0),0)</f>
        <v>0</v>
      </c>
      <c r="BR271" s="22">
        <f>IF(ISNUMBER(VLOOKUP($C271,'stpl port max capa'!$A$1:$Q$500,5,0)),VLOOKUP($C271,'stpl port max capa'!$A$1:$Q$500,5,0),0)</f>
        <v>0</v>
      </c>
      <c r="BS271" s="22">
        <f>IF(ISNUMBER(VLOOKUP($C271,'stpl port max capa'!$A$1:$Q$500,6,0)),VLOOKUP($C271,'stpl port max capa'!$A$1:$Q$500,6,0),0)</f>
        <v>0</v>
      </c>
      <c r="BT271" s="22">
        <f>IF(ISNUMBER(VLOOKUP($C271,'stpl port max capa'!$A$1:$Q$500,7,0)),VLOOKUP($C271,'stpl port max capa'!$A$1:$Q$500,7,0),0)</f>
        <v>0</v>
      </c>
      <c r="BU271" s="22">
        <f>IF(ISNUMBER(VLOOKUP($C271,'stpl port max capa'!$A$1:$Q$500,8,0)),VLOOKUP($C271,'stpl port max capa'!$A$1:$Q$500,8,0),0)</f>
        <v>0</v>
      </c>
      <c r="BV271" s="22">
        <f>IF(ISNUMBER(VLOOKUP($C271,'stpl port max capa'!$A$1:$Q$500,9,0)),VLOOKUP($C271,'stpl port max capa'!$A$1:$Q$500,9,0),0)</f>
        <v>0</v>
      </c>
      <c r="BW271" s="22">
        <f>IF(ISNUMBER(VLOOKUP($C271,'stpl port max capa'!$A$1:$Q$500,10,0)),VLOOKUP($C271,'stpl port max capa'!$A$1:$Q$500,10,0),0)</f>
        <v>0</v>
      </c>
      <c r="BX271" s="22">
        <f>IF(ISNUMBER(VLOOKUP($C271,'stpl port max capa'!$A$1:$Q$500,11,0)),VLOOKUP($C271,'stpl port max capa'!$A$1:$Q$500,11,0),0)</f>
        <v>0</v>
      </c>
      <c r="BY271" s="22">
        <f>IF(ISNUMBER(VLOOKUP($C271,'stpl port max capa'!$A$1:$Q$500,12,0)),VLOOKUP($C271,'stpl port max capa'!$A$1:$Q$500,12,0),0)</f>
        <v>0</v>
      </c>
      <c r="BZ271" s="22">
        <f>IF(ISNUMBER(VLOOKUP($C271,'stpl port max capa'!$A$1:$Q$500,13,0)),VLOOKUP($C271,'stpl port max capa'!$A$1:$Q$500,13,0),0)</f>
        <v>0</v>
      </c>
      <c r="CA271" s="22">
        <f>IF(ISNUMBER(VLOOKUP($C271,'stpl port max capa'!$A$1:$Q$500,14,0)),VLOOKUP($C271,'stpl port max capa'!$A$1:$Q$500,14,0),0)</f>
        <v>0</v>
      </c>
      <c r="CB271" s="22">
        <f>IF(ISNUMBER(VLOOKUP($C271,'stpl port max capa'!$A$1:$Q$500,15,0)),VLOOKUP($C271,'stpl port max capa'!$A$1:$Q$500,15,0),0)</f>
        <v>0</v>
      </c>
      <c r="CC271" s="22">
        <f>IF(ISNUMBER(VLOOKUP($C271,'stpl port max capa'!$A$1:$Q$500,16,0)),VLOOKUP($C271,'stpl port max capa'!$A$1:$Q$500,16,0),0)</f>
        <v>0</v>
      </c>
      <c r="CD271" s="22">
        <f>IF(ISNUMBER(VLOOKUP($C271,'stpl port max capa'!$A$1:$Q$500,17,0)),VLOOKUP($C271,'stpl port max capa'!$A$1:$Q$500,17,0),0)</f>
        <v>0</v>
      </c>
    </row>
    <row r="272" spans="1:82" customFormat="1">
      <c r="A272">
        <v>276</v>
      </c>
      <c r="B272" t="s">
        <v>795</v>
      </c>
      <c r="C272" t="str">
        <f t="shared" si="73"/>
        <v>port 276 Huadian Wuhu power station</v>
      </c>
      <c r="D272" s="15" t="s">
        <v>1307</v>
      </c>
      <c r="E272" s="15">
        <f t="shared" si="75"/>
        <v>1</v>
      </c>
      <c r="F272" s="16" t="s">
        <v>2978</v>
      </c>
      <c r="G272" t="s">
        <v>973</v>
      </c>
      <c r="H272" t="s">
        <v>975</v>
      </c>
      <c r="I272" t="s">
        <v>2943</v>
      </c>
      <c r="J272" t="s">
        <v>1019</v>
      </c>
      <c r="K272" s="1">
        <v>31.2372348</v>
      </c>
      <c r="L272" s="1">
        <v>118.1497184</v>
      </c>
      <c r="M272" s="1" t="str">
        <f>VLOOKUP($F272,'[1]capi for highway network'!$D$1:$L$36,3,0)</f>
        <v>capi Anhui</v>
      </c>
      <c r="N272" s="1">
        <f>VLOOKUP($F272,'[1]capi for highway network'!$D$1:$L$36,7,0)</f>
        <v>31.820591</v>
      </c>
      <c r="O272" s="1">
        <f>VLOOKUP($F272,'[1]capi for highway network'!$D$1:$L$36,8,0)</f>
        <v>117.22721900000001</v>
      </c>
      <c r="P272" s="13">
        <f t="shared" si="76"/>
        <v>5.6363399593978487</v>
      </c>
      <c r="Q272" s="13">
        <f t="shared" si="77"/>
        <v>5.6363399593978487</v>
      </c>
      <c r="R272" s="13">
        <f t="shared" si="78"/>
        <v>5.6363399593978487</v>
      </c>
      <c r="S272" s="13">
        <f t="shared" si="79"/>
        <v>5.6363399593978487</v>
      </c>
      <c r="T272" s="13">
        <f t="shared" si="80"/>
        <v>9.5181167909390663</v>
      </c>
      <c r="U272" s="13">
        <f t="shared" si="81"/>
        <v>9.5181167909390663</v>
      </c>
      <c r="V272" s="13">
        <f t="shared" si="82"/>
        <v>9.5181167909390663</v>
      </c>
      <c r="W272" s="13">
        <f t="shared" si="83"/>
        <v>9.5181167909390663</v>
      </c>
      <c r="X272" s="13">
        <f t="shared" si="84"/>
        <v>9.5181167909390663</v>
      </c>
      <c r="Y272" s="13">
        <f t="shared" si="85"/>
        <v>9.5181167909390663</v>
      </c>
      <c r="Z272" s="13">
        <f t="shared" si="86"/>
        <v>9.5181167909390663</v>
      </c>
      <c r="AA272" s="13">
        <f t="shared" si="87"/>
        <v>9.5181167909390663</v>
      </c>
      <c r="AB272" s="13">
        <f t="shared" si="88"/>
        <v>9.5181167909390663</v>
      </c>
      <c r="AC272" s="13">
        <f t="shared" si="89"/>
        <v>9.5181167909390663</v>
      </c>
      <c r="AD272" s="13">
        <f t="shared" si="90"/>
        <v>9.5181167909390663</v>
      </c>
      <c r="AE272" s="13">
        <f t="shared" si="91"/>
        <v>9.5181167909390663</v>
      </c>
      <c r="AF272">
        <f t="shared" si="74"/>
        <v>1</v>
      </c>
      <c r="AI272" s="26">
        <f>IF(ISNUMBER(VLOOKUP($B272,'kpler max capa'!$A$1:$Q$263,2,0)),VLOOKUP($B272,'kpler max capa'!$A$1:$Q$263,2,0),0)</f>
        <v>0</v>
      </c>
      <c r="AJ272" s="26">
        <f>IF(ISNUMBER(VLOOKUP($B272,'kpler max capa'!$A$1:$Q$263,3,0)),VLOOKUP($B272,'kpler max capa'!$A$1:$Q$263,3,0),0)</f>
        <v>0</v>
      </c>
      <c r="AK272" s="26">
        <f>IF(ISNUMBER(VLOOKUP($B272,'kpler max capa'!$A$1:$Q$263,4,0)),VLOOKUP($B272,'kpler max capa'!$A$1:$Q$263,4,0),0)</f>
        <v>0</v>
      </c>
      <c r="AL272" s="26">
        <f>IF(ISNUMBER(VLOOKUP($B272,'kpler max capa'!$A$1:$Q$263,5,0)),VLOOKUP($B272,'kpler max capa'!$A$1:$Q$263,5,0),0)</f>
        <v>0</v>
      </c>
      <c r="AM272" s="26">
        <f>IF(ISNUMBER(VLOOKUP($B272,'kpler max capa'!$A$1:$Q$263,6,0)),VLOOKUP($B272,'kpler max capa'!$A$1:$Q$263,6,0),0)</f>
        <v>0</v>
      </c>
      <c r="AN272" s="26">
        <f>IF(ISNUMBER(VLOOKUP($B272,'kpler max capa'!$A$1:$Q$263,7,0)),VLOOKUP($B272,'kpler max capa'!$A$1:$Q$263,7,0),0)</f>
        <v>0</v>
      </c>
      <c r="AO272" s="26">
        <f>IF(ISNUMBER(VLOOKUP($B272,'kpler max capa'!$A$1:$Q$263,8,0)),VLOOKUP($B272,'kpler max capa'!$A$1:$Q$263,8,0),0)</f>
        <v>0</v>
      </c>
      <c r="AP272" s="26">
        <f>IF(ISNUMBER(VLOOKUP($B272,'kpler max capa'!$A$1:$Q$263,8,0)),VLOOKUP($B272,'kpler max capa'!$A$1:$Q$263,9,0),0)</f>
        <v>0</v>
      </c>
      <c r="AQ272" s="26">
        <f>IF(ISNUMBER(VLOOKUP($B272,'kpler max capa'!$A$1:$Q$263,8,0)),VLOOKUP($B272,'kpler max capa'!$A$1:$Q$263,10,0),0)</f>
        <v>0</v>
      </c>
      <c r="AR272" s="26">
        <f>IF(ISNUMBER(VLOOKUP($B272,'kpler max capa'!$A$1:$Q$263,8,0)),VLOOKUP($B272,'kpler max capa'!$A$1:$Q$263,11,0),0)</f>
        <v>0</v>
      </c>
      <c r="AS272" s="26">
        <f>IF(ISNUMBER(VLOOKUP($B272,'kpler max capa'!$A$1:$Q$263,9,0)),VLOOKUP($B272,'kpler max capa'!$A$1:$Q$263,12,0),0)</f>
        <v>0</v>
      </c>
      <c r="AT272" s="26">
        <f>IF(ISNUMBER(VLOOKUP($B272,'kpler max capa'!$A$1:$Q$263,9,0)),VLOOKUP($B272,'kpler max capa'!$A$1:$Q$263,13,0),0)</f>
        <v>0</v>
      </c>
      <c r="AU272" s="26">
        <f>IF(ISNUMBER(VLOOKUP($B272,'kpler max capa'!$A$1:$Q$263,9,0)),VLOOKUP($B272,'kpler max capa'!$A$1:$Q$263,14,0),0)</f>
        <v>0</v>
      </c>
      <c r="AV272" s="26">
        <f>IF(ISNUMBER(VLOOKUP($B272,'kpler max capa'!$A$1:$Q$263,9,0)),VLOOKUP($B272,'kpler max capa'!$A$1:$Q$263,15,0),0)</f>
        <v>0</v>
      </c>
      <c r="AW272" s="26">
        <f>IF(ISNUMBER(VLOOKUP($B272,'kpler max capa'!$A$1:$Q$263,9,0)),VLOOKUP($B272,'kpler max capa'!$A$1:$Q$263,16,0),0)</f>
        <v>0</v>
      </c>
      <c r="AX272" s="26">
        <f>IF(ISNUMBER(VLOOKUP($B272,'kpler max capa'!$A$1:$Q$263,10,0)),VLOOKUP($B272,'kpler max capa'!$A$1:$Q$263,17,0),0)</f>
        <v>0</v>
      </c>
      <c r="AY272" s="24">
        <f>IF(ISNUMBER(VLOOKUP($C272,'pp port max capa'!$A$1:$Q$500,2,0)),VLOOKUP($C272,'pp port max capa'!$A$1:$Q$500,2,0),0)</f>
        <v>5.6363399593978487</v>
      </c>
      <c r="AZ272" s="24">
        <f>IF(ISNUMBER(VLOOKUP($C272,'pp port max capa'!$A$1:$Q$500,3,0)),VLOOKUP($C272,'pp port max capa'!$A$1:$Q$500,3,0),0)</f>
        <v>5.6363399593978487</v>
      </c>
      <c r="BA272" s="24">
        <f>IF(ISNUMBER(VLOOKUP($C272,'pp port max capa'!$A$1:$Q$500,4,0)),VLOOKUP($C272,'pp port max capa'!$A$1:$Q$500,4,0),0)</f>
        <v>5.6363399593978487</v>
      </c>
      <c r="BB272" s="24">
        <f>IF(ISNUMBER(VLOOKUP($C272,'pp port max capa'!$A$1:$Q$500,5,0)),VLOOKUP($C272,'pp port max capa'!$A$1:$Q$500,5,0),0)</f>
        <v>5.6363399593978487</v>
      </c>
      <c r="BC272" s="24">
        <f>IF(ISNUMBER(VLOOKUP($C272,'pp port max capa'!$A$1:$Q$500,6,0)),VLOOKUP($C272,'pp port max capa'!$A$1:$Q$500,6,0),0)</f>
        <v>9.5181167909390663</v>
      </c>
      <c r="BD272" s="24">
        <f>IF(ISNUMBER(VLOOKUP($C272,'pp port max capa'!$A$1:$Q$500,7,0)),VLOOKUP($C272,'pp port max capa'!$A$1:$Q$500,7,0),0)</f>
        <v>9.5181167909390663</v>
      </c>
      <c r="BE272" s="24">
        <f>IF(ISNUMBER(VLOOKUP($C272,'pp port max capa'!$A$1:$Q$500,8,0)),VLOOKUP($C272,'pp port max capa'!$A$1:$Q$500,8,0),0)</f>
        <v>9.5181167909390663</v>
      </c>
      <c r="BF272" s="24">
        <f>IF(ISNUMBER(VLOOKUP($C272,'pp port max capa'!$A$1:$Q$500,9,0)),VLOOKUP($C272,'pp port max capa'!$A$1:$Q$500,9,0),0)</f>
        <v>9.5181167909390663</v>
      </c>
      <c r="BG272" s="24">
        <f>IF(ISNUMBER(VLOOKUP($C272,'pp port max capa'!$A$1:$Q$500,10,0)),VLOOKUP($C272,'pp port max capa'!$A$1:$Q$500,10,0),0)</f>
        <v>9.5181167909390663</v>
      </c>
      <c r="BH272" s="24">
        <f>IF(ISNUMBER(VLOOKUP($C272,'pp port max capa'!$A$1:$Q$500,11,0)),VLOOKUP($C272,'pp port max capa'!$A$1:$Q$500,11,0),0)</f>
        <v>9.5181167909390663</v>
      </c>
      <c r="BI272" s="24">
        <f>IF(ISNUMBER(VLOOKUP($C272,'pp port max capa'!$A$1:$Q$500,12,0)),VLOOKUP($C272,'pp port max capa'!$A$1:$Q$500,12,0),0)</f>
        <v>9.5181167909390663</v>
      </c>
      <c r="BJ272" s="24">
        <f>IF(ISNUMBER(VLOOKUP($C272,'pp port max capa'!$A$1:$Q$500,13,0)),VLOOKUP($C272,'pp port max capa'!$A$1:$Q$500,13,0),0)</f>
        <v>9.5181167909390663</v>
      </c>
      <c r="BK272" s="24">
        <f>IF(ISNUMBER(VLOOKUP($C272,'pp port max capa'!$A$1:$Q$500,14,0)),VLOOKUP($C272,'pp port max capa'!$A$1:$Q$500,14,0),0)</f>
        <v>9.5181167909390663</v>
      </c>
      <c r="BL272" s="24">
        <f>IF(ISNUMBER(VLOOKUP($C272,'pp port max capa'!$A$1:$Q$500,15,0)),VLOOKUP($C272,'pp port max capa'!$A$1:$Q$500,15,0),0)</f>
        <v>9.5181167909390663</v>
      </c>
      <c r="BM272" s="24">
        <f>IF(ISNUMBER(VLOOKUP($C272,'pp port max capa'!$A$1:$Q$500,16,0)),VLOOKUP($C272,'pp port max capa'!$A$1:$Q$500,16,0),0)</f>
        <v>9.5181167909390663</v>
      </c>
      <c r="BN272" s="24">
        <f>IF(ISNUMBER(VLOOKUP($C272,'pp port max capa'!$A$1:$Q$500,17,0)),VLOOKUP($C272,'pp port max capa'!$A$1:$Q$500,17,0),0)</f>
        <v>9.5181167909390663</v>
      </c>
      <c r="BO272" s="22">
        <f>IF(ISNUMBER(VLOOKUP($C272,'stpl port max capa'!$A$1:$Q$500,2,0)),VLOOKUP($C272,'stpl port max capa'!$A$1:$Q$500,2,0),0)</f>
        <v>0</v>
      </c>
      <c r="BP272" s="22">
        <f>IF(ISNUMBER(VLOOKUP($C272,'stpl port max capa'!$A$1:$Q$500,3,0)),VLOOKUP($C272,'stpl port max capa'!$A$1:$Q$500,3,0),0)</f>
        <v>0</v>
      </c>
      <c r="BQ272" s="22">
        <f>IF(ISNUMBER(VLOOKUP($C272,'stpl port max capa'!$A$1:$Q$500,4,0)),VLOOKUP($C272,'stpl port max capa'!$A$1:$Q$500,4,0),0)</f>
        <v>0</v>
      </c>
      <c r="BR272" s="22">
        <f>IF(ISNUMBER(VLOOKUP($C272,'stpl port max capa'!$A$1:$Q$500,5,0)),VLOOKUP($C272,'stpl port max capa'!$A$1:$Q$500,5,0),0)</f>
        <v>0</v>
      </c>
      <c r="BS272" s="22">
        <f>IF(ISNUMBER(VLOOKUP($C272,'stpl port max capa'!$A$1:$Q$500,6,0)),VLOOKUP($C272,'stpl port max capa'!$A$1:$Q$500,6,0),0)</f>
        <v>0</v>
      </c>
      <c r="BT272" s="22">
        <f>IF(ISNUMBER(VLOOKUP($C272,'stpl port max capa'!$A$1:$Q$500,7,0)),VLOOKUP($C272,'stpl port max capa'!$A$1:$Q$500,7,0),0)</f>
        <v>0</v>
      </c>
      <c r="BU272" s="22">
        <f>IF(ISNUMBER(VLOOKUP($C272,'stpl port max capa'!$A$1:$Q$500,8,0)),VLOOKUP($C272,'stpl port max capa'!$A$1:$Q$500,8,0),0)</f>
        <v>0</v>
      </c>
      <c r="BV272" s="22">
        <f>IF(ISNUMBER(VLOOKUP($C272,'stpl port max capa'!$A$1:$Q$500,9,0)),VLOOKUP($C272,'stpl port max capa'!$A$1:$Q$500,9,0),0)</f>
        <v>0</v>
      </c>
      <c r="BW272" s="22">
        <f>IF(ISNUMBER(VLOOKUP($C272,'stpl port max capa'!$A$1:$Q$500,10,0)),VLOOKUP($C272,'stpl port max capa'!$A$1:$Q$500,10,0),0)</f>
        <v>0</v>
      </c>
      <c r="BX272" s="22">
        <f>IF(ISNUMBER(VLOOKUP($C272,'stpl port max capa'!$A$1:$Q$500,11,0)),VLOOKUP($C272,'stpl port max capa'!$A$1:$Q$500,11,0),0)</f>
        <v>0</v>
      </c>
      <c r="BY272" s="22">
        <f>IF(ISNUMBER(VLOOKUP($C272,'stpl port max capa'!$A$1:$Q$500,12,0)),VLOOKUP($C272,'stpl port max capa'!$A$1:$Q$500,12,0),0)</f>
        <v>0</v>
      </c>
      <c r="BZ272" s="22">
        <f>IF(ISNUMBER(VLOOKUP($C272,'stpl port max capa'!$A$1:$Q$500,13,0)),VLOOKUP($C272,'stpl port max capa'!$A$1:$Q$500,13,0),0)</f>
        <v>0</v>
      </c>
      <c r="CA272" s="22">
        <f>IF(ISNUMBER(VLOOKUP($C272,'stpl port max capa'!$A$1:$Q$500,14,0)),VLOOKUP($C272,'stpl port max capa'!$A$1:$Q$500,14,0),0)</f>
        <v>0</v>
      </c>
      <c r="CB272" s="22">
        <f>IF(ISNUMBER(VLOOKUP($C272,'stpl port max capa'!$A$1:$Q$500,15,0)),VLOOKUP($C272,'stpl port max capa'!$A$1:$Q$500,15,0),0)</f>
        <v>0</v>
      </c>
      <c r="CC272" s="22">
        <f>IF(ISNUMBER(VLOOKUP($C272,'stpl port max capa'!$A$1:$Q$500,16,0)),VLOOKUP($C272,'stpl port max capa'!$A$1:$Q$500,16,0),0)</f>
        <v>0</v>
      </c>
      <c r="CD272" s="22">
        <f>IF(ISNUMBER(VLOOKUP($C272,'stpl port max capa'!$A$1:$Q$500,17,0)),VLOOKUP($C272,'stpl port max capa'!$A$1:$Q$500,17,0),0)</f>
        <v>0</v>
      </c>
    </row>
    <row r="273" spans="1:82" customFormat="1">
      <c r="A273">
        <v>277</v>
      </c>
      <c r="B273" t="s">
        <v>796</v>
      </c>
      <c r="C273" t="str">
        <f t="shared" si="73"/>
        <v>port 277 Ma'anshan Steel power station</v>
      </c>
      <c r="D273" s="15" t="s">
        <v>1308</v>
      </c>
      <c r="E273" s="15">
        <f t="shared" si="75"/>
        <v>1</v>
      </c>
      <c r="F273" s="16" t="s">
        <v>2978</v>
      </c>
      <c r="G273" t="s">
        <v>973</v>
      </c>
      <c r="H273" t="s">
        <v>975</v>
      </c>
      <c r="I273" t="s">
        <v>2943</v>
      </c>
      <c r="J273" t="s">
        <v>1020</v>
      </c>
      <c r="K273" s="1">
        <v>31.717469000000001</v>
      </c>
      <c r="L273" s="1">
        <v>118.46669900000001</v>
      </c>
      <c r="M273" s="1" t="str">
        <f>VLOOKUP($F273,'[1]capi for highway network'!$D$1:$L$36,3,0)</f>
        <v>capi Anhui</v>
      </c>
      <c r="N273" s="1">
        <f>VLOOKUP($F273,'[1]capi for highway network'!$D$1:$L$36,7,0)</f>
        <v>31.820591</v>
      </c>
      <c r="O273" s="1">
        <f>VLOOKUP($F273,'[1]capi for highway network'!$D$1:$L$36,8,0)</f>
        <v>117.22721900000001</v>
      </c>
      <c r="P273" s="13">
        <f t="shared" si="76"/>
        <v>2.0887417851666665</v>
      </c>
      <c r="Q273" s="13">
        <f t="shared" si="77"/>
        <v>2.0887417851666665</v>
      </c>
      <c r="R273" s="13">
        <f t="shared" si="78"/>
        <v>2.0887417851666665</v>
      </c>
      <c r="S273" s="13">
        <f t="shared" si="79"/>
        <v>2.0887417851666665</v>
      </c>
      <c r="T273" s="13">
        <f t="shared" si="80"/>
        <v>2.0887417851666665</v>
      </c>
      <c r="U273" s="13">
        <f t="shared" si="81"/>
        <v>2.0887417851666665</v>
      </c>
      <c r="V273" s="13">
        <f t="shared" si="82"/>
        <v>2.0887417851666665</v>
      </c>
      <c r="W273" s="13">
        <f t="shared" si="83"/>
        <v>2.0887417851666665</v>
      </c>
      <c r="X273" s="13">
        <f t="shared" si="84"/>
        <v>1.4027034275752688</v>
      </c>
      <c r="Y273" s="13">
        <f t="shared" si="85"/>
        <v>1.4027034275752688</v>
      </c>
      <c r="Z273" s="13">
        <f t="shared" si="86"/>
        <v>1.4027034275752688</v>
      </c>
      <c r="AA273" s="13">
        <f t="shared" si="87"/>
        <v>1.4027034275752688</v>
      </c>
      <c r="AB273" s="13">
        <f t="shared" si="88"/>
        <v>1.4027034275752688</v>
      </c>
      <c r="AC273" s="13">
        <f t="shared" si="89"/>
        <v>0.71666506998387092</v>
      </c>
      <c r="AD273" s="13">
        <f t="shared" si="90"/>
        <v>0.71666506998387092</v>
      </c>
      <c r="AE273" s="13">
        <f t="shared" si="91"/>
        <v>0.71666506998387092</v>
      </c>
      <c r="AF273">
        <f t="shared" si="74"/>
        <v>1</v>
      </c>
      <c r="AI273" s="26">
        <f>IF(ISNUMBER(VLOOKUP($B273,'kpler max capa'!$A$1:$Q$263,2,0)),VLOOKUP($B273,'kpler max capa'!$A$1:$Q$263,2,0),0)</f>
        <v>0</v>
      </c>
      <c r="AJ273" s="26">
        <f>IF(ISNUMBER(VLOOKUP($B273,'kpler max capa'!$A$1:$Q$263,3,0)),VLOOKUP($B273,'kpler max capa'!$A$1:$Q$263,3,0),0)</f>
        <v>0</v>
      </c>
      <c r="AK273" s="26">
        <f>IF(ISNUMBER(VLOOKUP($B273,'kpler max capa'!$A$1:$Q$263,4,0)),VLOOKUP($B273,'kpler max capa'!$A$1:$Q$263,4,0),0)</f>
        <v>0</v>
      </c>
      <c r="AL273" s="26">
        <f>IF(ISNUMBER(VLOOKUP($B273,'kpler max capa'!$A$1:$Q$263,5,0)),VLOOKUP($B273,'kpler max capa'!$A$1:$Q$263,5,0),0)</f>
        <v>0</v>
      </c>
      <c r="AM273" s="26">
        <f>IF(ISNUMBER(VLOOKUP($B273,'kpler max capa'!$A$1:$Q$263,6,0)),VLOOKUP($B273,'kpler max capa'!$A$1:$Q$263,6,0),0)</f>
        <v>0</v>
      </c>
      <c r="AN273" s="26">
        <f>IF(ISNUMBER(VLOOKUP($B273,'kpler max capa'!$A$1:$Q$263,7,0)),VLOOKUP($B273,'kpler max capa'!$A$1:$Q$263,7,0),0)</f>
        <v>0</v>
      </c>
      <c r="AO273" s="26">
        <f>IF(ISNUMBER(VLOOKUP($B273,'kpler max capa'!$A$1:$Q$263,8,0)),VLOOKUP($B273,'kpler max capa'!$A$1:$Q$263,8,0),0)</f>
        <v>0</v>
      </c>
      <c r="AP273" s="26">
        <f>IF(ISNUMBER(VLOOKUP($B273,'kpler max capa'!$A$1:$Q$263,8,0)),VLOOKUP($B273,'kpler max capa'!$A$1:$Q$263,9,0),0)</f>
        <v>0</v>
      </c>
      <c r="AQ273" s="26">
        <f>IF(ISNUMBER(VLOOKUP($B273,'kpler max capa'!$A$1:$Q$263,8,0)),VLOOKUP($B273,'kpler max capa'!$A$1:$Q$263,10,0),0)</f>
        <v>0</v>
      </c>
      <c r="AR273" s="26">
        <f>IF(ISNUMBER(VLOOKUP($B273,'kpler max capa'!$A$1:$Q$263,8,0)),VLOOKUP($B273,'kpler max capa'!$A$1:$Q$263,11,0),0)</f>
        <v>0</v>
      </c>
      <c r="AS273" s="26">
        <f>IF(ISNUMBER(VLOOKUP($B273,'kpler max capa'!$A$1:$Q$263,9,0)),VLOOKUP($B273,'kpler max capa'!$A$1:$Q$263,12,0),0)</f>
        <v>0</v>
      </c>
      <c r="AT273" s="26">
        <f>IF(ISNUMBER(VLOOKUP($B273,'kpler max capa'!$A$1:$Q$263,9,0)),VLOOKUP($B273,'kpler max capa'!$A$1:$Q$263,13,0),0)</f>
        <v>0</v>
      </c>
      <c r="AU273" s="26">
        <f>IF(ISNUMBER(VLOOKUP($B273,'kpler max capa'!$A$1:$Q$263,9,0)),VLOOKUP($B273,'kpler max capa'!$A$1:$Q$263,14,0),0)</f>
        <v>0</v>
      </c>
      <c r="AV273" s="26">
        <f>IF(ISNUMBER(VLOOKUP($B273,'kpler max capa'!$A$1:$Q$263,9,0)),VLOOKUP($B273,'kpler max capa'!$A$1:$Q$263,15,0),0)</f>
        <v>0</v>
      </c>
      <c r="AW273" s="26">
        <f>IF(ISNUMBER(VLOOKUP($B273,'kpler max capa'!$A$1:$Q$263,9,0)),VLOOKUP($B273,'kpler max capa'!$A$1:$Q$263,16,0),0)</f>
        <v>0</v>
      </c>
      <c r="AX273" s="26">
        <f>IF(ISNUMBER(VLOOKUP($B273,'kpler max capa'!$A$1:$Q$263,10,0)),VLOOKUP($B273,'kpler max capa'!$A$1:$Q$263,17,0),0)</f>
        <v>0</v>
      </c>
      <c r="AY273" s="24">
        <f>IF(ISNUMBER(VLOOKUP($C273,'pp port max capa'!$A$1:$Q$500,2,0)),VLOOKUP($C273,'pp port max capa'!$A$1:$Q$500,2,0),0)</f>
        <v>2.0887417851666665</v>
      </c>
      <c r="AZ273" s="24">
        <f>IF(ISNUMBER(VLOOKUP($C273,'pp port max capa'!$A$1:$Q$500,3,0)),VLOOKUP($C273,'pp port max capa'!$A$1:$Q$500,3,0),0)</f>
        <v>2.0887417851666665</v>
      </c>
      <c r="BA273" s="24">
        <f>IF(ISNUMBER(VLOOKUP($C273,'pp port max capa'!$A$1:$Q$500,4,0)),VLOOKUP($C273,'pp port max capa'!$A$1:$Q$500,4,0),0)</f>
        <v>2.0887417851666665</v>
      </c>
      <c r="BB273" s="24">
        <f>IF(ISNUMBER(VLOOKUP($C273,'pp port max capa'!$A$1:$Q$500,5,0)),VLOOKUP($C273,'pp port max capa'!$A$1:$Q$500,5,0),0)</f>
        <v>2.0887417851666665</v>
      </c>
      <c r="BC273" s="24">
        <f>IF(ISNUMBER(VLOOKUP($C273,'pp port max capa'!$A$1:$Q$500,6,0)),VLOOKUP($C273,'pp port max capa'!$A$1:$Q$500,6,0),0)</f>
        <v>2.0887417851666665</v>
      </c>
      <c r="BD273" s="24">
        <f>IF(ISNUMBER(VLOOKUP($C273,'pp port max capa'!$A$1:$Q$500,7,0)),VLOOKUP($C273,'pp port max capa'!$A$1:$Q$500,7,0),0)</f>
        <v>2.0887417851666665</v>
      </c>
      <c r="BE273" s="24">
        <f>IF(ISNUMBER(VLOOKUP($C273,'pp port max capa'!$A$1:$Q$500,8,0)),VLOOKUP($C273,'pp port max capa'!$A$1:$Q$500,8,0),0)</f>
        <v>2.0887417851666665</v>
      </c>
      <c r="BF273" s="24">
        <f>IF(ISNUMBER(VLOOKUP($C273,'pp port max capa'!$A$1:$Q$500,9,0)),VLOOKUP($C273,'pp port max capa'!$A$1:$Q$500,9,0),0)</f>
        <v>2.0887417851666665</v>
      </c>
      <c r="BG273" s="24">
        <f>IF(ISNUMBER(VLOOKUP($C273,'pp port max capa'!$A$1:$Q$500,10,0)),VLOOKUP($C273,'pp port max capa'!$A$1:$Q$500,10,0),0)</f>
        <v>1.4027034275752688</v>
      </c>
      <c r="BH273" s="24">
        <f>IF(ISNUMBER(VLOOKUP($C273,'pp port max capa'!$A$1:$Q$500,11,0)),VLOOKUP($C273,'pp port max capa'!$A$1:$Q$500,11,0),0)</f>
        <v>1.4027034275752688</v>
      </c>
      <c r="BI273" s="24">
        <f>IF(ISNUMBER(VLOOKUP($C273,'pp port max capa'!$A$1:$Q$500,12,0)),VLOOKUP($C273,'pp port max capa'!$A$1:$Q$500,12,0),0)</f>
        <v>1.4027034275752688</v>
      </c>
      <c r="BJ273" s="24">
        <f>IF(ISNUMBER(VLOOKUP($C273,'pp port max capa'!$A$1:$Q$500,13,0)),VLOOKUP($C273,'pp port max capa'!$A$1:$Q$500,13,0),0)</f>
        <v>1.4027034275752688</v>
      </c>
      <c r="BK273" s="24">
        <f>IF(ISNUMBER(VLOOKUP($C273,'pp port max capa'!$A$1:$Q$500,14,0)),VLOOKUP($C273,'pp port max capa'!$A$1:$Q$500,14,0),0)</f>
        <v>1.4027034275752688</v>
      </c>
      <c r="BL273" s="24">
        <f>IF(ISNUMBER(VLOOKUP($C273,'pp port max capa'!$A$1:$Q$500,15,0)),VLOOKUP($C273,'pp port max capa'!$A$1:$Q$500,15,0),0)</f>
        <v>0.71666506998387092</v>
      </c>
      <c r="BM273" s="24">
        <f>IF(ISNUMBER(VLOOKUP($C273,'pp port max capa'!$A$1:$Q$500,16,0)),VLOOKUP($C273,'pp port max capa'!$A$1:$Q$500,16,0),0)</f>
        <v>0.71666506998387092</v>
      </c>
      <c r="BN273" s="24">
        <f>IF(ISNUMBER(VLOOKUP($C273,'pp port max capa'!$A$1:$Q$500,17,0)),VLOOKUP($C273,'pp port max capa'!$A$1:$Q$500,17,0),0)</f>
        <v>0.71666506998387092</v>
      </c>
      <c r="BO273" s="22">
        <f>IF(ISNUMBER(VLOOKUP($C273,'stpl port max capa'!$A$1:$Q$500,2,0)),VLOOKUP($C273,'stpl port max capa'!$A$1:$Q$500,2,0),0)</f>
        <v>0</v>
      </c>
      <c r="BP273" s="22">
        <f>IF(ISNUMBER(VLOOKUP($C273,'stpl port max capa'!$A$1:$Q$500,3,0)),VLOOKUP($C273,'stpl port max capa'!$A$1:$Q$500,3,0),0)</f>
        <v>0</v>
      </c>
      <c r="BQ273" s="22">
        <f>IF(ISNUMBER(VLOOKUP($C273,'stpl port max capa'!$A$1:$Q$500,4,0)),VLOOKUP($C273,'stpl port max capa'!$A$1:$Q$500,4,0),0)</f>
        <v>0</v>
      </c>
      <c r="BR273" s="22">
        <f>IF(ISNUMBER(VLOOKUP($C273,'stpl port max capa'!$A$1:$Q$500,5,0)),VLOOKUP($C273,'stpl port max capa'!$A$1:$Q$500,5,0),0)</f>
        <v>0</v>
      </c>
      <c r="BS273" s="22">
        <f>IF(ISNUMBER(VLOOKUP($C273,'stpl port max capa'!$A$1:$Q$500,6,0)),VLOOKUP($C273,'stpl port max capa'!$A$1:$Q$500,6,0),0)</f>
        <v>0</v>
      </c>
      <c r="BT273" s="22">
        <f>IF(ISNUMBER(VLOOKUP($C273,'stpl port max capa'!$A$1:$Q$500,7,0)),VLOOKUP($C273,'stpl port max capa'!$A$1:$Q$500,7,0),0)</f>
        <v>0</v>
      </c>
      <c r="BU273" s="22">
        <f>IF(ISNUMBER(VLOOKUP($C273,'stpl port max capa'!$A$1:$Q$500,8,0)),VLOOKUP($C273,'stpl port max capa'!$A$1:$Q$500,8,0),0)</f>
        <v>0</v>
      </c>
      <c r="BV273" s="22">
        <f>IF(ISNUMBER(VLOOKUP($C273,'stpl port max capa'!$A$1:$Q$500,9,0)),VLOOKUP($C273,'stpl port max capa'!$A$1:$Q$500,9,0),0)</f>
        <v>0</v>
      </c>
      <c r="BW273" s="22">
        <f>IF(ISNUMBER(VLOOKUP($C273,'stpl port max capa'!$A$1:$Q$500,10,0)),VLOOKUP($C273,'stpl port max capa'!$A$1:$Q$500,10,0),0)</f>
        <v>0</v>
      </c>
      <c r="BX273" s="22">
        <f>IF(ISNUMBER(VLOOKUP($C273,'stpl port max capa'!$A$1:$Q$500,11,0)),VLOOKUP($C273,'stpl port max capa'!$A$1:$Q$500,11,0),0)</f>
        <v>0</v>
      </c>
      <c r="BY273" s="22">
        <f>IF(ISNUMBER(VLOOKUP($C273,'stpl port max capa'!$A$1:$Q$500,12,0)),VLOOKUP($C273,'stpl port max capa'!$A$1:$Q$500,12,0),0)</f>
        <v>0</v>
      </c>
      <c r="BZ273" s="22">
        <f>IF(ISNUMBER(VLOOKUP($C273,'stpl port max capa'!$A$1:$Q$500,13,0)),VLOOKUP($C273,'stpl port max capa'!$A$1:$Q$500,13,0),0)</f>
        <v>0</v>
      </c>
      <c r="CA273" s="22">
        <f>IF(ISNUMBER(VLOOKUP($C273,'stpl port max capa'!$A$1:$Q$500,14,0)),VLOOKUP($C273,'stpl port max capa'!$A$1:$Q$500,14,0),0)</f>
        <v>0</v>
      </c>
      <c r="CB273" s="22">
        <f>IF(ISNUMBER(VLOOKUP($C273,'stpl port max capa'!$A$1:$Q$500,15,0)),VLOOKUP($C273,'stpl port max capa'!$A$1:$Q$500,15,0),0)</f>
        <v>0</v>
      </c>
      <c r="CC273" s="22">
        <f>IF(ISNUMBER(VLOOKUP($C273,'stpl port max capa'!$A$1:$Q$500,16,0)),VLOOKUP($C273,'stpl port max capa'!$A$1:$Q$500,16,0),0)</f>
        <v>0</v>
      </c>
      <c r="CD273" s="22">
        <f>IF(ISNUMBER(VLOOKUP($C273,'stpl port max capa'!$A$1:$Q$500,17,0)),VLOOKUP($C273,'stpl port max capa'!$A$1:$Q$500,17,0),0)</f>
        <v>0</v>
      </c>
    </row>
    <row r="274" spans="1:82" customFormat="1">
      <c r="A274">
        <v>278</v>
      </c>
      <c r="B274" t="s">
        <v>797</v>
      </c>
      <c r="C274" t="str">
        <f t="shared" si="73"/>
        <v>port 278 Shanying Mill Ma'anshan power station</v>
      </c>
      <c r="D274" s="15" t="s">
        <v>1309</v>
      </c>
      <c r="E274" s="15">
        <f t="shared" si="75"/>
        <v>1</v>
      </c>
      <c r="F274" s="16" t="s">
        <v>2978</v>
      </c>
      <c r="G274" t="s">
        <v>973</v>
      </c>
      <c r="H274" t="s">
        <v>975</v>
      </c>
      <c r="I274" t="s">
        <v>2943</v>
      </c>
      <c r="J274" t="s">
        <v>1021</v>
      </c>
      <c r="K274" s="1">
        <v>31.735948</v>
      </c>
      <c r="L274" s="1">
        <v>118.488872</v>
      </c>
      <c r="M274" s="1" t="str">
        <f>VLOOKUP($F274,'[1]capi for highway network'!$D$1:$L$36,3,0)</f>
        <v>capi Anhui</v>
      </c>
      <c r="N274" s="1">
        <f>VLOOKUP($F274,'[1]capi for highway network'!$D$1:$L$36,7,0)</f>
        <v>31.820591</v>
      </c>
      <c r="O274" s="1">
        <f>VLOOKUP($F274,'[1]capi for highway network'!$D$1:$L$36,8,0)</f>
        <v>117.22721900000001</v>
      </c>
      <c r="P274" s="13">
        <f t="shared" si="76"/>
        <v>0.31851780888172032</v>
      </c>
      <c r="Q274" s="13">
        <f t="shared" si="77"/>
        <v>0.31851780888172032</v>
      </c>
      <c r="R274" s="13">
        <f t="shared" si="78"/>
        <v>0.5635315080215052</v>
      </c>
      <c r="S274" s="13">
        <f t="shared" si="79"/>
        <v>0.5635315080215052</v>
      </c>
      <c r="T274" s="13">
        <f t="shared" si="80"/>
        <v>0.5635315080215052</v>
      </c>
      <c r="U274" s="13">
        <f t="shared" si="81"/>
        <v>0.5635315080215052</v>
      </c>
      <c r="V274" s="13">
        <f t="shared" si="82"/>
        <v>0.5635315080215052</v>
      </c>
      <c r="W274" s="13">
        <f t="shared" si="83"/>
        <v>0.5635315080215052</v>
      </c>
      <c r="X274" s="13">
        <f t="shared" si="84"/>
        <v>0.5635315080215052</v>
      </c>
      <c r="Y274" s="13">
        <f t="shared" si="85"/>
        <v>0.5635315080215052</v>
      </c>
      <c r="Z274" s="13">
        <f t="shared" si="86"/>
        <v>0.5635315080215052</v>
      </c>
      <c r="AA274" s="13">
        <f t="shared" si="87"/>
        <v>0.5635315080215052</v>
      </c>
      <c r="AB274" s="13">
        <f t="shared" si="88"/>
        <v>0.5635315080215052</v>
      </c>
      <c r="AC274" s="13">
        <f t="shared" si="89"/>
        <v>0.5635315080215052</v>
      </c>
      <c r="AD274" s="13">
        <f t="shared" si="90"/>
        <v>0.5635315080215052</v>
      </c>
      <c r="AE274" s="13">
        <f t="shared" si="91"/>
        <v>0.5635315080215052</v>
      </c>
      <c r="AF274">
        <f t="shared" si="74"/>
        <v>1</v>
      </c>
      <c r="AI274" s="26">
        <f>IF(ISNUMBER(VLOOKUP($B274,'kpler max capa'!$A$1:$Q$263,2,0)),VLOOKUP($B274,'kpler max capa'!$A$1:$Q$263,2,0),0)</f>
        <v>0</v>
      </c>
      <c r="AJ274" s="26">
        <f>IF(ISNUMBER(VLOOKUP($B274,'kpler max capa'!$A$1:$Q$263,3,0)),VLOOKUP($B274,'kpler max capa'!$A$1:$Q$263,3,0),0)</f>
        <v>0</v>
      </c>
      <c r="AK274" s="26">
        <f>IF(ISNUMBER(VLOOKUP($B274,'kpler max capa'!$A$1:$Q$263,4,0)),VLOOKUP($B274,'kpler max capa'!$A$1:$Q$263,4,0),0)</f>
        <v>0</v>
      </c>
      <c r="AL274" s="26">
        <f>IF(ISNUMBER(VLOOKUP($B274,'kpler max capa'!$A$1:$Q$263,5,0)),VLOOKUP($B274,'kpler max capa'!$A$1:$Q$263,5,0),0)</f>
        <v>0</v>
      </c>
      <c r="AM274" s="26">
        <f>IF(ISNUMBER(VLOOKUP($B274,'kpler max capa'!$A$1:$Q$263,6,0)),VLOOKUP($B274,'kpler max capa'!$A$1:$Q$263,6,0),0)</f>
        <v>0</v>
      </c>
      <c r="AN274" s="26">
        <f>IF(ISNUMBER(VLOOKUP($B274,'kpler max capa'!$A$1:$Q$263,7,0)),VLOOKUP($B274,'kpler max capa'!$A$1:$Q$263,7,0),0)</f>
        <v>0</v>
      </c>
      <c r="AO274" s="26">
        <f>IF(ISNUMBER(VLOOKUP($B274,'kpler max capa'!$A$1:$Q$263,8,0)),VLOOKUP($B274,'kpler max capa'!$A$1:$Q$263,8,0),0)</f>
        <v>0</v>
      </c>
      <c r="AP274" s="26">
        <f>IF(ISNUMBER(VLOOKUP($B274,'kpler max capa'!$A$1:$Q$263,8,0)),VLOOKUP($B274,'kpler max capa'!$A$1:$Q$263,9,0),0)</f>
        <v>0</v>
      </c>
      <c r="AQ274" s="26">
        <f>IF(ISNUMBER(VLOOKUP($B274,'kpler max capa'!$A$1:$Q$263,8,0)),VLOOKUP($B274,'kpler max capa'!$A$1:$Q$263,10,0),0)</f>
        <v>0</v>
      </c>
      <c r="AR274" s="26">
        <f>IF(ISNUMBER(VLOOKUP($B274,'kpler max capa'!$A$1:$Q$263,8,0)),VLOOKUP($B274,'kpler max capa'!$A$1:$Q$263,11,0),0)</f>
        <v>0</v>
      </c>
      <c r="AS274" s="26">
        <f>IF(ISNUMBER(VLOOKUP($B274,'kpler max capa'!$A$1:$Q$263,9,0)),VLOOKUP($B274,'kpler max capa'!$A$1:$Q$263,12,0),0)</f>
        <v>0</v>
      </c>
      <c r="AT274" s="26">
        <f>IF(ISNUMBER(VLOOKUP($B274,'kpler max capa'!$A$1:$Q$263,9,0)),VLOOKUP($B274,'kpler max capa'!$A$1:$Q$263,13,0),0)</f>
        <v>0</v>
      </c>
      <c r="AU274" s="26">
        <f>IF(ISNUMBER(VLOOKUP($B274,'kpler max capa'!$A$1:$Q$263,9,0)),VLOOKUP($B274,'kpler max capa'!$A$1:$Q$263,14,0),0)</f>
        <v>0</v>
      </c>
      <c r="AV274" s="26">
        <f>IF(ISNUMBER(VLOOKUP($B274,'kpler max capa'!$A$1:$Q$263,9,0)),VLOOKUP($B274,'kpler max capa'!$A$1:$Q$263,15,0),0)</f>
        <v>0</v>
      </c>
      <c r="AW274" s="26">
        <f>IF(ISNUMBER(VLOOKUP($B274,'kpler max capa'!$A$1:$Q$263,9,0)),VLOOKUP($B274,'kpler max capa'!$A$1:$Q$263,16,0),0)</f>
        <v>0</v>
      </c>
      <c r="AX274" s="26">
        <f>IF(ISNUMBER(VLOOKUP($B274,'kpler max capa'!$A$1:$Q$263,10,0)),VLOOKUP($B274,'kpler max capa'!$A$1:$Q$263,17,0),0)</f>
        <v>0</v>
      </c>
      <c r="AY274" s="24">
        <f>IF(ISNUMBER(VLOOKUP($C274,'pp port max capa'!$A$1:$Q$500,2,0)),VLOOKUP($C274,'pp port max capa'!$A$1:$Q$500,2,0),0)</f>
        <v>0.31851780888172032</v>
      </c>
      <c r="AZ274" s="24">
        <f>IF(ISNUMBER(VLOOKUP($C274,'pp port max capa'!$A$1:$Q$500,3,0)),VLOOKUP($C274,'pp port max capa'!$A$1:$Q$500,3,0),0)</f>
        <v>0.31851780888172032</v>
      </c>
      <c r="BA274" s="24">
        <f>IF(ISNUMBER(VLOOKUP($C274,'pp port max capa'!$A$1:$Q$500,4,0)),VLOOKUP($C274,'pp port max capa'!$A$1:$Q$500,4,0),0)</f>
        <v>0.5635315080215052</v>
      </c>
      <c r="BB274" s="24">
        <f>IF(ISNUMBER(VLOOKUP($C274,'pp port max capa'!$A$1:$Q$500,5,0)),VLOOKUP($C274,'pp port max capa'!$A$1:$Q$500,5,0),0)</f>
        <v>0.5635315080215052</v>
      </c>
      <c r="BC274" s="24">
        <f>IF(ISNUMBER(VLOOKUP($C274,'pp port max capa'!$A$1:$Q$500,6,0)),VLOOKUP($C274,'pp port max capa'!$A$1:$Q$500,6,0),0)</f>
        <v>0.5635315080215052</v>
      </c>
      <c r="BD274" s="24">
        <f>IF(ISNUMBER(VLOOKUP($C274,'pp port max capa'!$A$1:$Q$500,7,0)),VLOOKUP($C274,'pp port max capa'!$A$1:$Q$500,7,0),0)</f>
        <v>0.5635315080215052</v>
      </c>
      <c r="BE274" s="24">
        <f>IF(ISNUMBER(VLOOKUP($C274,'pp port max capa'!$A$1:$Q$500,8,0)),VLOOKUP($C274,'pp port max capa'!$A$1:$Q$500,8,0),0)</f>
        <v>0.5635315080215052</v>
      </c>
      <c r="BF274" s="24">
        <f>IF(ISNUMBER(VLOOKUP($C274,'pp port max capa'!$A$1:$Q$500,9,0)),VLOOKUP($C274,'pp port max capa'!$A$1:$Q$500,9,0),0)</f>
        <v>0.5635315080215052</v>
      </c>
      <c r="BG274" s="24">
        <f>IF(ISNUMBER(VLOOKUP($C274,'pp port max capa'!$A$1:$Q$500,10,0)),VLOOKUP($C274,'pp port max capa'!$A$1:$Q$500,10,0),0)</f>
        <v>0.5635315080215052</v>
      </c>
      <c r="BH274" s="24">
        <f>IF(ISNUMBER(VLOOKUP($C274,'pp port max capa'!$A$1:$Q$500,11,0)),VLOOKUP($C274,'pp port max capa'!$A$1:$Q$500,11,0),0)</f>
        <v>0.5635315080215052</v>
      </c>
      <c r="BI274" s="24">
        <f>IF(ISNUMBER(VLOOKUP($C274,'pp port max capa'!$A$1:$Q$500,12,0)),VLOOKUP($C274,'pp port max capa'!$A$1:$Q$500,12,0),0)</f>
        <v>0.5635315080215052</v>
      </c>
      <c r="BJ274" s="24">
        <f>IF(ISNUMBER(VLOOKUP($C274,'pp port max capa'!$A$1:$Q$500,13,0)),VLOOKUP($C274,'pp port max capa'!$A$1:$Q$500,13,0),0)</f>
        <v>0.5635315080215052</v>
      </c>
      <c r="BK274" s="24">
        <f>IF(ISNUMBER(VLOOKUP($C274,'pp port max capa'!$A$1:$Q$500,14,0)),VLOOKUP($C274,'pp port max capa'!$A$1:$Q$500,14,0),0)</f>
        <v>0.5635315080215052</v>
      </c>
      <c r="BL274" s="24">
        <f>IF(ISNUMBER(VLOOKUP($C274,'pp port max capa'!$A$1:$Q$500,15,0)),VLOOKUP($C274,'pp port max capa'!$A$1:$Q$500,15,0),0)</f>
        <v>0.5635315080215052</v>
      </c>
      <c r="BM274" s="24">
        <f>IF(ISNUMBER(VLOOKUP($C274,'pp port max capa'!$A$1:$Q$500,16,0)),VLOOKUP($C274,'pp port max capa'!$A$1:$Q$500,16,0),0)</f>
        <v>0.5635315080215052</v>
      </c>
      <c r="BN274" s="24">
        <f>IF(ISNUMBER(VLOOKUP($C274,'pp port max capa'!$A$1:$Q$500,17,0)),VLOOKUP($C274,'pp port max capa'!$A$1:$Q$500,17,0),0)</f>
        <v>0.5635315080215052</v>
      </c>
      <c r="BO274" s="22">
        <f>IF(ISNUMBER(VLOOKUP($C274,'stpl port max capa'!$A$1:$Q$500,2,0)),VLOOKUP($C274,'stpl port max capa'!$A$1:$Q$500,2,0),0)</f>
        <v>0</v>
      </c>
      <c r="BP274" s="22">
        <f>IF(ISNUMBER(VLOOKUP($C274,'stpl port max capa'!$A$1:$Q$500,3,0)),VLOOKUP($C274,'stpl port max capa'!$A$1:$Q$500,3,0),0)</f>
        <v>0</v>
      </c>
      <c r="BQ274" s="22">
        <f>IF(ISNUMBER(VLOOKUP($C274,'stpl port max capa'!$A$1:$Q$500,4,0)),VLOOKUP($C274,'stpl port max capa'!$A$1:$Q$500,4,0),0)</f>
        <v>0</v>
      </c>
      <c r="BR274" s="22">
        <f>IF(ISNUMBER(VLOOKUP($C274,'stpl port max capa'!$A$1:$Q$500,5,0)),VLOOKUP($C274,'stpl port max capa'!$A$1:$Q$500,5,0),0)</f>
        <v>0</v>
      </c>
      <c r="BS274" s="22">
        <f>IF(ISNUMBER(VLOOKUP($C274,'stpl port max capa'!$A$1:$Q$500,6,0)),VLOOKUP($C274,'stpl port max capa'!$A$1:$Q$500,6,0),0)</f>
        <v>0</v>
      </c>
      <c r="BT274" s="22">
        <f>IF(ISNUMBER(VLOOKUP($C274,'stpl port max capa'!$A$1:$Q$500,7,0)),VLOOKUP($C274,'stpl port max capa'!$A$1:$Q$500,7,0),0)</f>
        <v>0</v>
      </c>
      <c r="BU274" s="22">
        <f>IF(ISNUMBER(VLOOKUP($C274,'stpl port max capa'!$A$1:$Q$500,8,0)),VLOOKUP($C274,'stpl port max capa'!$A$1:$Q$500,8,0),0)</f>
        <v>0</v>
      </c>
      <c r="BV274" s="22">
        <f>IF(ISNUMBER(VLOOKUP($C274,'stpl port max capa'!$A$1:$Q$500,9,0)),VLOOKUP($C274,'stpl port max capa'!$A$1:$Q$500,9,0),0)</f>
        <v>0</v>
      </c>
      <c r="BW274" s="22">
        <f>IF(ISNUMBER(VLOOKUP($C274,'stpl port max capa'!$A$1:$Q$500,10,0)),VLOOKUP($C274,'stpl port max capa'!$A$1:$Q$500,10,0),0)</f>
        <v>0</v>
      </c>
      <c r="BX274" s="22">
        <f>IF(ISNUMBER(VLOOKUP($C274,'stpl port max capa'!$A$1:$Q$500,11,0)),VLOOKUP($C274,'stpl port max capa'!$A$1:$Q$500,11,0),0)</f>
        <v>0</v>
      </c>
      <c r="BY274" s="22">
        <f>IF(ISNUMBER(VLOOKUP($C274,'stpl port max capa'!$A$1:$Q$500,12,0)),VLOOKUP($C274,'stpl port max capa'!$A$1:$Q$500,12,0),0)</f>
        <v>0</v>
      </c>
      <c r="BZ274" s="22">
        <f>IF(ISNUMBER(VLOOKUP($C274,'stpl port max capa'!$A$1:$Q$500,13,0)),VLOOKUP($C274,'stpl port max capa'!$A$1:$Q$500,13,0),0)</f>
        <v>0</v>
      </c>
      <c r="CA274" s="22">
        <f>IF(ISNUMBER(VLOOKUP($C274,'stpl port max capa'!$A$1:$Q$500,14,0)),VLOOKUP($C274,'stpl port max capa'!$A$1:$Q$500,14,0),0)</f>
        <v>0</v>
      </c>
      <c r="CB274" s="22">
        <f>IF(ISNUMBER(VLOOKUP($C274,'stpl port max capa'!$A$1:$Q$500,15,0)),VLOOKUP($C274,'stpl port max capa'!$A$1:$Q$500,15,0),0)</f>
        <v>0</v>
      </c>
      <c r="CC274" s="22">
        <f>IF(ISNUMBER(VLOOKUP($C274,'stpl port max capa'!$A$1:$Q$500,16,0)),VLOOKUP($C274,'stpl port max capa'!$A$1:$Q$500,16,0),0)</f>
        <v>0</v>
      </c>
      <c r="CD274" s="22">
        <f>IF(ISNUMBER(VLOOKUP($C274,'stpl port max capa'!$A$1:$Q$500,17,0)),VLOOKUP($C274,'stpl port max capa'!$A$1:$Q$500,17,0),0)</f>
        <v>0</v>
      </c>
    </row>
    <row r="275" spans="1:82" customFormat="1">
      <c r="A275">
        <v>279</v>
      </c>
      <c r="B275" t="s">
        <v>798</v>
      </c>
      <c r="C275" t="str">
        <f t="shared" si="73"/>
        <v>port 279 Sinopec Anqing power station</v>
      </c>
      <c r="D275" s="15" t="s">
        <v>1310</v>
      </c>
      <c r="E275" s="15">
        <f t="shared" si="75"/>
        <v>1</v>
      </c>
      <c r="F275" s="16" t="s">
        <v>2978</v>
      </c>
      <c r="G275" t="s">
        <v>973</v>
      </c>
      <c r="H275" t="s">
        <v>975</v>
      </c>
      <c r="I275" t="s">
        <v>2944</v>
      </c>
      <c r="J275" t="s">
        <v>1022</v>
      </c>
      <c r="K275" s="1">
        <v>30.513837200000001</v>
      </c>
      <c r="L275" s="1">
        <v>117.0198348</v>
      </c>
      <c r="M275" s="1" t="str">
        <f>VLOOKUP($F275,'[1]capi for highway network'!$D$1:$L$36,3,0)</f>
        <v>capi Anhui</v>
      </c>
      <c r="N275" s="1">
        <f>VLOOKUP($F275,'[1]capi for highway network'!$D$1:$L$36,7,0)</f>
        <v>31.820591</v>
      </c>
      <c r="O275" s="1">
        <f>VLOOKUP($F275,'[1]capi for highway network'!$D$1:$L$36,8,0)</f>
        <v>117.22721900000001</v>
      </c>
      <c r="P275" s="13">
        <f t="shared" si="76"/>
        <v>0.82692123459677402</v>
      </c>
      <c r="Q275" s="13">
        <f t="shared" si="77"/>
        <v>0.82692123459677402</v>
      </c>
      <c r="R275" s="13">
        <f t="shared" si="78"/>
        <v>0.82692123459677402</v>
      </c>
      <c r="S275" s="13">
        <f t="shared" si="79"/>
        <v>0.82692123459677402</v>
      </c>
      <c r="T275" s="13">
        <f t="shared" si="80"/>
        <v>0.82692123459677402</v>
      </c>
      <c r="U275" s="13">
        <f t="shared" si="81"/>
        <v>0.53086301480286724</v>
      </c>
      <c r="V275" s="13">
        <f t="shared" si="82"/>
        <v>0.53086301480286724</v>
      </c>
      <c r="W275" s="13">
        <f t="shared" si="83"/>
        <v>0.53086301480286724</v>
      </c>
      <c r="X275" s="13">
        <f t="shared" si="84"/>
        <v>0.53086301480286724</v>
      </c>
      <c r="Y275" s="13">
        <f t="shared" si="85"/>
        <v>0.53086301480286724</v>
      </c>
      <c r="Z275" s="13">
        <f t="shared" si="86"/>
        <v>0.53086301480286724</v>
      </c>
      <c r="AA275" s="13">
        <f t="shared" si="87"/>
        <v>0.53086301480286724</v>
      </c>
      <c r="AB275" s="13">
        <f t="shared" si="88"/>
        <v>0.24501369913978488</v>
      </c>
      <c r="AC275" s="13">
        <f t="shared" si="89"/>
        <v>0.24501369913978488</v>
      </c>
      <c r="AD275" s="13">
        <f t="shared" si="90"/>
        <v>0.24501369913978488</v>
      </c>
      <c r="AE275" s="13">
        <f t="shared" si="91"/>
        <v>0.24501369913978488</v>
      </c>
      <c r="AF275">
        <f t="shared" si="74"/>
        <v>1</v>
      </c>
      <c r="AI275" s="26">
        <f>IF(ISNUMBER(VLOOKUP($B275,'kpler max capa'!$A$1:$Q$263,2,0)),VLOOKUP($B275,'kpler max capa'!$A$1:$Q$263,2,0),0)</f>
        <v>0</v>
      </c>
      <c r="AJ275" s="26">
        <f>IF(ISNUMBER(VLOOKUP($B275,'kpler max capa'!$A$1:$Q$263,3,0)),VLOOKUP($B275,'kpler max capa'!$A$1:$Q$263,3,0),0)</f>
        <v>0</v>
      </c>
      <c r="AK275" s="26">
        <f>IF(ISNUMBER(VLOOKUP($B275,'kpler max capa'!$A$1:$Q$263,4,0)),VLOOKUP($B275,'kpler max capa'!$A$1:$Q$263,4,0),0)</f>
        <v>0</v>
      </c>
      <c r="AL275" s="26">
        <f>IF(ISNUMBER(VLOOKUP($B275,'kpler max capa'!$A$1:$Q$263,5,0)),VLOOKUP($B275,'kpler max capa'!$A$1:$Q$263,5,0),0)</f>
        <v>0</v>
      </c>
      <c r="AM275" s="26">
        <f>IF(ISNUMBER(VLOOKUP($B275,'kpler max capa'!$A$1:$Q$263,6,0)),VLOOKUP($B275,'kpler max capa'!$A$1:$Q$263,6,0),0)</f>
        <v>0</v>
      </c>
      <c r="AN275" s="26">
        <f>IF(ISNUMBER(VLOOKUP($B275,'kpler max capa'!$A$1:$Q$263,7,0)),VLOOKUP($B275,'kpler max capa'!$A$1:$Q$263,7,0),0)</f>
        <v>0</v>
      </c>
      <c r="AO275" s="26">
        <f>IF(ISNUMBER(VLOOKUP($B275,'kpler max capa'!$A$1:$Q$263,8,0)),VLOOKUP($B275,'kpler max capa'!$A$1:$Q$263,8,0),0)</f>
        <v>0</v>
      </c>
      <c r="AP275" s="26">
        <f>IF(ISNUMBER(VLOOKUP($B275,'kpler max capa'!$A$1:$Q$263,8,0)),VLOOKUP($B275,'kpler max capa'!$A$1:$Q$263,9,0),0)</f>
        <v>0</v>
      </c>
      <c r="AQ275" s="26">
        <f>IF(ISNUMBER(VLOOKUP($B275,'kpler max capa'!$A$1:$Q$263,8,0)),VLOOKUP($B275,'kpler max capa'!$A$1:$Q$263,10,0),0)</f>
        <v>0</v>
      </c>
      <c r="AR275" s="26">
        <f>IF(ISNUMBER(VLOOKUP($B275,'kpler max capa'!$A$1:$Q$263,8,0)),VLOOKUP($B275,'kpler max capa'!$A$1:$Q$263,11,0),0)</f>
        <v>0</v>
      </c>
      <c r="AS275" s="26">
        <f>IF(ISNUMBER(VLOOKUP($B275,'kpler max capa'!$A$1:$Q$263,9,0)),VLOOKUP($B275,'kpler max capa'!$A$1:$Q$263,12,0),0)</f>
        <v>0</v>
      </c>
      <c r="AT275" s="26">
        <f>IF(ISNUMBER(VLOOKUP($B275,'kpler max capa'!$A$1:$Q$263,9,0)),VLOOKUP($B275,'kpler max capa'!$A$1:$Q$263,13,0),0)</f>
        <v>0</v>
      </c>
      <c r="AU275" s="26">
        <f>IF(ISNUMBER(VLOOKUP($B275,'kpler max capa'!$A$1:$Q$263,9,0)),VLOOKUP($B275,'kpler max capa'!$A$1:$Q$263,14,0),0)</f>
        <v>0</v>
      </c>
      <c r="AV275" s="26">
        <f>IF(ISNUMBER(VLOOKUP($B275,'kpler max capa'!$A$1:$Q$263,9,0)),VLOOKUP($B275,'kpler max capa'!$A$1:$Q$263,15,0),0)</f>
        <v>0</v>
      </c>
      <c r="AW275" s="26">
        <f>IF(ISNUMBER(VLOOKUP($B275,'kpler max capa'!$A$1:$Q$263,9,0)),VLOOKUP($B275,'kpler max capa'!$A$1:$Q$263,16,0),0)</f>
        <v>0</v>
      </c>
      <c r="AX275" s="26">
        <f>IF(ISNUMBER(VLOOKUP($B275,'kpler max capa'!$A$1:$Q$263,10,0)),VLOOKUP($B275,'kpler max capa'!$A$1:$Q$263,17,0),0)</f>
        <v>0</v>
      </c>
      <c r="AY275" s="24">
        <f>IF(ISNUMBER(VLOOKUP($C275,'pp port max capa'!$A$1:$Q$500,2,0)),VLOOKUP($C275,'pp port max capa'!$A$1:$Q$500,2,0),0)</f>
        <v>0.82692123459677402</v>
      </c>
      <c r="AZ275" s="24">
        <f>IF(ISNUMBER(VLOOKUP($C275,'pp port max capa'!$A$1:$Q$500,3,0)),VLOOKUP($C275,'pp port max capa'!$A$1:$Q$500,3,0),0)</f>
        <v>0.82692123459677402</v>
      </c>
      <c r="BA275" s="24">
        <f>IF(ISNUMBER(VLOOKUP($C275,'pp port max capa'!$A$1:$Q$500,4,0)),VLOOKUP($C275,'pp port max capa'!$A$1:$Q$500,4,0),0)</f>
        <v>0.82692123459677402</v>
      </c>
      <c r="BB275" s="24">
        <f>IF(ISNUMBER(VLOOKUP($C275,'pp port max capa'!$A$1:$Q$500,5,0)),VLOOKUP($C275,'pp port max capa'!$A$1:$Q$500,5,0),0)</f>
        <v>0.82692123459677402</v>
      </c>
      <c r="BC275" s="24">
        <f>IF(ISNUMBER(VLOOKUP($C275,'pp port max capa'!$A$1:$Q$500,6,0)),VLOOKUP($C275,'pp port max capa'!$A$1:$Q$500,6,0),0)</f>
        <v>0.82692123459677402</v>
      </c>
      <c r="BD275" s="24">
        <f>IF(ISNUMBER(VLOOKUP($C275,'pp port max capa'!$A$1:$Q$500,7,0)),VLOOKUP($C275,'pp port max capa'!$A$1:$Q$500,7,0),0)</f>
        <v>0.53086301480286724</v>
      </c>
      <c r="BE275" s="24">
        <f>IF(ISNUMBER(VLOOKUP($C275,'pp port max capa'!$A$1:$Q$500,8,0)),VLOOKUP($C275,'pp port max capa'!$A$1:$Q$500,8,0),0)</f>
        <v>0.53086301480286724</v>
      </c>
      <c r="BF275" s="24">
        <f>IF(ISNUMBER(VLOOKUP($C275,'pp port max capa'!$A$1:$Q$500,9,0)),VLOOKUP($C275,'pp port max capa'!$A$1:$Q$500,9,0),0)</f>
        <v>0.53086301480286724</v>
      </c>
      <c r="BG275" s="24">
        <f>IF(ISNUMBER(VLOOKUP($C275,'pp port max capa'!$A$1:$Q$500,10,0)),VLOOKUP($C275,'pp port max capa'!$A$1:$Q$500,10,0),0)</f>
        <v>0.53086301480286724</v>
      </c>
      <c r="BH275" s="24">
        <f>IF(ISNUMBER(VLOOKUP($C275,'pp port max capa'!$A$1:$Q$500,11,0)),VLOOKUP($C275,'pp port max capa'!$A$1:$Q$500,11,0),0)</f>
        <v>0.53086301480286724</v>
      </c>
      <c r="BI275" s="24">
        <f>IF(ISNUMBER(VLOOKUP($C275,'pp port max capa'!$A$1:$Q$500,12,0)),VLOOKUP($C275,'pp port max capa'!$A$1:$Q$500,12,0),0)</f>
        <v>0.53086301480286724</v>
      </c>
      <c r="BJ275" s="24">
        <f>IF(ISNUMBER(VLOOKUP($C275,'pp port max capa'!$A$1:$Q$500,13,0)),VLOOKUP($C275,'pp port max capa'!$A$1:$Q$500,13,0),0)</f>
        <v>0.53086301480286724</v>
      </c>
      <c r="BK275" s="24">
        <f>IF(ISNUMBER(VLOOKUP($C275,'pp port max capa'!$A$1:$Q$500,14,0)),VLOOKUP($C275,'pp port max capa'!$A$1:$Q$500,14,0),0)</f>
        <v>0.24501369913978488</v>
      </c>
      <c r="BL275" s="24">
        <f>IF(ISNUMBER(VLOOKUP($C275,'pp port max capa'!$A$1:$Q$500,15,0)),VLOOKUP($C275,'pp port max capa'!$A$1:$Q$500,15,0),0)</f>
        <v>0.24501369913978488</v>
      </c>
      <c r="BM275" s="24">
        <f>IF(ISNUMBER(VLOOKUP($C275,'pp port max capa'!$A$1:$Q$500,16,0)),VLOOKUP($C275,'pp port max capa'!$A$1:$Q$500,16,0),0)</f>
        <v>0.24501369913978488</v>
      </c>
      <c r="BN275" s="24">
        <f>IF(ISNUMBER(VLOOKUP($C275,'pp port max capa'!$A$1:$Q$500,17,0)),VLOOKUP($C275,'pp port max capa'!$A$1:$Q$500,17,0),0)</f>
        <v>0.24501369913978488</v>
      </c>
      <c r="BO275" s="22">
        <f>IF(ISNUMBER(VLOOKUP($C275,'stpl port max capa'!$A$1:$Q$500,2,0)),VLOOKUP($C275,'stpl port max capa'!$A$1:$Q$500,2,0),0)</f>
        <v>0</v>
      </c>
      <c r="BP275" s="22">
        <f>IF(ISNUMBER(VLOOKUP($C275,'stpl port max capa'!$A$1:$Q$500,3,0)),VLOOKUP($C275,'stpl port max capa'!$A$1:$Q$500,3,0),0)</f>
        <v>0</v>
      </c>
      <c r="BQ275" s="22">
        <f>IF(ISNUMBER(VLOOKUP($C275,'stpl port max capa'!$A$1:$Q$500,4,0)),VLOOKUP($C275,'stpl port max capa'!$A$1:$Q$500,4,0),0)</f>
        <v>0</v>
      </c>
      <c r="BR275" s="22">
        <f>IF(ISNUMBER(VLOOKUP($C275,'stpl port max capa'!$A$1:$Q$500,5,0)),VLOOKUP($C275,'stpl port max capa'!$A$1:$Q$500,5,0),0)</f>
        <v>0</v>
      </c>
      <c r="BS275" s="22">
        <f>IF(ISNUMBER(VLOOKUP($C275,'stpl port max capa'!$A$1:$Q$500,6,0)),VLOOKUP($C275,'stpl port max capa'!$A$1:$Q$500,6,0),0)</f>
        <v>0</v>
      </c>
      <c r="BT275" s="22">
        <f>IF(ISNUMBER(VLOOKUP($C275,'stpl port max capa'!$A$1:$Q$500,7,0)),VLOOKUP($C275,'stpl port max capa'!$A$1:$Q$500,7,0),0)</f>
        <v>0</v>
      </c>
      <c r="BU275" s="22">
        <f>IF(ISNUMBER(VLOOKUP($C275,'stpl port max capa'!$A$1:$Q$500,8,0)),VLOOKUP($C275,'stpl port max capa'!$A$1:$Q$500,8,0),0)</f>
        <v>0</v>
      </c>
      <c r="BV275" s="22">
        <f>IF(ISNUMBER(VLOOKUP($C275,'stpl port max capa'!$A$1:$Q$500,9,0)),VLOOKUP($C275,'stpl port max capa'!$A$1:$Q$500,9,0),0)</f>
        <v>0</v>
      </c>
      <c r="BW275" s="22">
        <f>IF(ISNUMBER(VLOOKUP($C275,'stpl port max capa'!$A$1:$Q$500,10,0)),VLOOKUP($C275,'stpl port max capa'!$A$1:$Q$500,10,0),0)</f>
        <v>0</v>
      </c>
      <c r="BX275" s="22">
        <f>IF(ISNUMBER(VLOOKUP($C275,'stpl port max capa'!$A$1:$Q$500,11,0)),VLOOKUP($C275,'stpl port max capa'!$A$1:$Q$500,11,0),0)</f>
        <v>0</v>
      </c>
      <c r="BY275" s="22">
        <f>IF(ISNUMBER(VLOOKUP($C275,'stpl port max capa'!$A$1:$Q$500,12,0)),VLOOKUP($C275,'stpl port max capa'!$A$1:$Q$500,12,0),0)</f>
        <v>0</v>
      </c>
      <c r="BZ275" s="22">
        <f>IF(ISNUMBER(VLOOKUP($C275,'stpl port max capa'!$A$1:$Q$500,13,0)),VLOOKUP($C275,'stpl port max capa'!$A$1:$Q$500,13,0),0)</f>
        <v>0</v>
      </c>
      <c r="CA275" s="22">
        <f>IF(ISNUMBER(VLOOKUP($C275,'stpl port max capa'!$A$1:$Q$500,14,0)),VLOOKUP($C275,'stpl port max capa'!$A$1:$Q$500,14,0),0)</f>
        <v>0</v>
      </c>
      <c r="CB275" s="22">
        <f>IF(ISNUMBER(VLOOKUP($C275,'stpl port max capa'!$A$1:$Q$500,15,0)),VLOOKUP($C275,'stpl port max capa'!$A$1:$Q$500,15,0),0)</f>
        <v>0</v>
      </c>
      <c r="CC275" s="22">
        <f>IF(ISNUMBER(VLOOKUP($C275,'stpl port max capa'!$A$1:$Q$500,16,0)),VLOOKUP($C275,'stpl port max capa'!$A$1:$Q$500,16,0),0)</f>
        <v>0</v>
      </c>
      <c r="CD275" s="22">
        <f>IF(ISNUMBER(VLOOKUP($C275,'stpl port max capa'!$A$1:$Q$500,17,0)),VLOOKUP($C275,'stpl port max capa'!$A$1:$Q$500,17,0),0)</f>
        <v>0</v>
      </c>
    </row>
    <row r="276" spans="1:82" customFormat="1">
      <c r="A276">
        <v>280</v>
      </c>
      <c r="B276" t="s">
        <v>799</v>
      </c>
      <c r="C276" t="str">
        <f t="shared" si="73"/>
        <v>port 280 Sinopec Anqing power station expension</v>
      </c>
      <c r="D276" s="15" t="s">
        <v>1311</v>
      </c>
      <c r="E276" s="15">
        <f t="shared" si="75"/>
        <v>1</v>
      </c>
      <c r="F276" s="16" t="s">
        <v>2978</v>
      </c>
      <c r="G276" t="s">
        <v>973</v>
      </c>
      <c r="H276" t="s">
        <v>975</v>
      </c>
      <c r="I276" t="s">
        <v>2947</v>
      </c>
      <c r="J276" t="s">
        <v>1022</v>
      </c>
      <c r="K276" s="1">
        <v>30.513837200000001</v>
      </c>
      <c r="L276" s="1">
        <v>117.0198348</v>
      </c>
      <c r="M276" s="1" t="str">
        <f>VLOOKUP($F276,'[1]capi for highway network'!$D$1:$L$36,3,0)</f>
        <v>capi Anhui</v>
      </c>
      <c r="N276" s="1">
        <f>VLOOKUP($F276,'[1]capi for highway network'!$D$1:$L$36,7,0)</f>
        <v>31.820591</v>
      </c>
      <c r="O276" s="1">
        <f>VLOOKUP($F276,'[1]capi for highway network'!$D$1:$L$36,8,0)</f>
        <v>117.22721900000001</v>
      </c>
      <c r="P276" s="13">
        <f t="shared" si="76"/>
        <v>0</v>
      </c>
      <c r="Q276" s="13">
        <f t="shared" si="77"/>
        <v>0</v>
      </c>
      <c r="R276" s="13">
        <f t="shared" si="78"/>
        <v>0</v>
      </c>
      <c r="S276" s="13">
        <f t="shared" si="79"/>
        <v>0</v>
      </c>
      <c r="T276" s="13">
        <f t="shared" si="80"/>
        <v>0</v>
      </c>
      <c r="U276" s="13">
        <f t="shared" si="81"/>
        <v>0</v>
      </c>
      <c r="V276" s="13">
        <f t="shared" si="82"/>
        <v>0</v>
      </c>
      <c r="W276" s="13">
        <f t="shared" si="83"/>
        <v>0</v>
      </c>
      <c r="X276" s="13">
        <f t="shared" si="84"/>
        <v>0</v>
      </c>
      <c r="Y276" s="13">
        <f t="shared" si="85"/>
        <v>0</v>
      </c>
      <c r="Z276" s="13">
        <f t="shared" si="86"/>
        <v>0</v>
      </c>
      <c r="AA276" s="13">
        <f t="shared" si="87"/>
        <v>0</v>
      </c>
      <c r="AB276" s="13">
        <f t="shared" si="88"/>
        <v>0</v>
      </c>
      <c r="AC276" s="13">
        <f t="shared" si="89"/>
        <v>0</v>
      </c>
      <c r="AD276" s="13">
        <f t="shared" si="90"/>
        <v>0</v>
      </c>
      <c r="AE276" s="13">
        <f t="shared" si="91"/>
        <v>0</v>
      </c>
      <c r="AF276">
        <f t="shared" si="74"/>
        <v>0</v>
      </c>
      <c r="AI276" s="26">
        <f>IF(ISNUMBER(VLOOKUP($B276,'kpler max capa'!$A$1:$Q$263,2,0)),VLOOKUP($B276,'kpler max capa'!$A$1:$Q$263,2,0),0)</f>
        <v>0</v>
      </c>
      <c r="AJ276" s="26">
        <f>IF(ISNUMBER(VLOOKUP($B276,'kpler max capa'!$A$1:$Q$263,3,0)),VLOOKUP($B276,'kpler max capa'!$A$1:$Q$263,3,0),0)</f>
        <v>0</v>
      </c>
      <c r="AK276" s="26">
        <f>IF(ISNUMBER(VLOOKUP($B276,'kpler max capa'!$A$1:$Q$263,4,0)),VLOOKUP($B276,'kpler max capa'!$A$1:$Q$263,4,0),0)</f>
        <v>0</v>
      </c>
      <c r="AL276" s="26">
        <f>IF(ISNUMBER(VLOOKUP($B276,'kpler max capa'!$A$1:$Q$263,5,0)),VLOOKUP($B276,'kpler max capa'!$A$1:$Q$263,5,0),0)</f>
        <v>0</v>
      </c>
      <c r="AM276" s="26">
        <f>IF(ISNUMBER(VLOOKUP($B276,'kpler max capa'!$A$1:$Q$263,6,0)),VLOOKUP($B276,'kpler max capa'!$A$1:$Q$263,6,0),0)</f>
        <v>0</v>
      </c>
      <c r="AN276" s="26">
        <f>IF(ISNUMBER(VLOOKUP($B276,'kpler max capa'!$A$1:$Q$263,7,0)),VLOOKUP($B276,'kpler max capa'!$A$1:$Q$263,7,0),0)</f>
        <v>0</v>
      </c>
      <c r="AO276" s="26">
        <f>IF(ISNUMBER(VLOOKUP($B276,'kpler max capa'!$A$1:$Q$263,8,0)),VLOOKUP($B276,'kpler max capa'!$A$1:$Q$263,8,0),0)</f>
        <v>0</v>
      </c>
      <c r="AP276" s="26">
        <f>IF(ISNUMBER(VLOOKUP($B276,'kpler max capa'!$A$1:$Q$263,8,0)),VLOOKUP($B276,'kpler max capa'!$A$1:$Q$263,9,0),0)</f>
        <v>0</v>
      </c>
      <c r="AQ276" s="26">
        <f>IF(ISNUMBER(VLOOKUP($B276,'kpler max capa'!$A$1:$Q$263,8,0)),VLOOKUP($B276,'kpler max capa'!$A$1:$Q$263,10,0),0)</f>
        <v>0</v>
      </c>
      <c r="AR276" s="26">
        <f>IF(ISNUMBER(VLOOKUP($B276,'kpler max capa'!$A$1:$Q$263,8,0)),VLOOKUP($B276,'kpler max capa'!$A$1:$Q$263,11,0),0)</f>
        <v>0</v>
      </c>
      <c r="AS276" s="26">
        <f>IF(ISNUMBER(VLOOKUP($B276,'kpler max capa'!$A$1:$Q$263,9,0)),VLOOKUP($B276,'kpler max capa'!$A$1:$Q$263,12,0),0)</f>
        <v>0</v>
      </c>
      <c r="AT276" s="26">
        <f>IF(ISNUMBER(VLOOKUP($B276,'kpler max capa'!$A$1:$Q$263,9,0)),VLOOKUP($B276,'kpler max capa'!$A$1:$Q$263,13,0),0)</f>
        <v>0</v>
      </c>
      <c r="AU276" s="26">
        <f>IF(ISNUMBER(VLOOKUP($B276,'kpler max capa'!$A$1:$Q$263,9,0)),VLOOKUP($B276,'kpler max capa'!$A$1:$Q$263,14,0),0)</f>
        <v>0</v>
      </c>
      <c r="AV276" s="26">
        <f>IF(ISNUMBER(VLOOKUP($B276,'kpler max capa'!$A$1:$Q$263,9,0)),VLOOKUP($B276,'kpler max capa'!$A$1:$Q$263,15,0),0)</f>
        <v>0</v>
      </c>
      <c r="AW276" s="26">
        <f>IF(ISNUMBER(VLOOKUP($B276,'kpler max capa'!$A$1:$Q$263,9,0)),VLOOKUP($B276,'kpler max capa'!$A$1:$Q$263,16,0),0)</f>
        <v>0</v>
      </c>
      <c r="AX276" s="26">
        <f>IF(ISNUMBER(VLOOKUP($B276,'kpler max capa'!$A$1:$Q$263,10,0)),VLOOKUP($B276,'kpler max capa'!$A$1:$Q$263,17,0),0)</f>
        <v>0</v>
      </c>
      <c r="AY276" s="24">
        <f>IF(ISNUMBER(VLOOKUP($C276,'pp port max capa'!$A$1:$Q$500,2,0)),VLOOKUP($C276,'pp port max capa'!$A$1:$Q$500,2,0),0)</f>
        <v>0</v>
      </c>
      <c r="AZ276" s="24">
        <f>IF(ISNUMBER(VLOOKUP($C276,'pp port max capa'!$A$1:$Q$500,3,0)),VLOOKUP($C276,'pp port max capa'!$A$1:$Q$500,3,0),0)</f>
        <v>0</v>
      </c>
      <c r="BA276" s="24">
        <f>IF(ISNUMBER(VLOOKUP($C276,'pp port max capa'!$A$1:$Q$500,4,0)),VLOOKUP($C276,'pp port max capa'!$A$1:$Q$500,4,0),0)</f>
        <v>0</v>
      </c>
      <c r="BB276" s="24">
        <f>IF(ISNUMBER(VLOOKUP($C276,'pp port max capa'!$A$1:$Q$500,5,0)),VLOOKUP($C276,'pp port max capa'!$A$1:$Q$500,5,0),0)</f>
        <v>0</v>
      </c>
      <c r="BC276" s="24">
        <f>IF(ISNUMBER(VLOOKUP($C276,'pp port max capa'!$A$1:$Q$500,6,0)),VLOOKUP($C276,'pp port max capa'!$A$1:$Q$500,6,0),0)</f>
        <v>0</v>
      </c>
      <c r="BD276" s="24">
        <f>IF(ISNUMBER(VLOOKUP($C276,'pp port max capa'!$A$1:$Q$500,7,0)),VLOOKUP($C276,'pp port max capa'!$A$1:$Q$500,7,0),0)</f>
        <v>0</v>
      </c>
      <c r="BE276" s="24">
        <f>IF(ISNUMBER(VLOOKUP($C276,'pp port max capa'!$A$1:$Q$500,8,0)),VLOOKUP($C276,'pp port max capa'!$A$1:$Q$500,8,0),0)</f>
        <v>0</v>
      </c>
      <c r="BF276" s="24">
        <f>IF(ISNUMBER(VLOOKUP($C276,'pp port max capa'!$A$1:$Q$500,9,0)),VLOOKUP($C276,'pp port max capa'!$A$1:$Q$500,9,0),0)</f>
        <v>0</v>
      </c>
      <c r="BG276" s="24">
        <f>IF(ISNUMBER(VLOOKUP($C276,'pp port max capa'!$A$1:$Q$500,10,0)),VLOOKUP($C276,'pp port max capa'!$A$1:$Q$500,10,0),0)</f>
        <v>0</v>
      </c>
      <c r="BH276" s="24">
        <f>IF(ISNUMBER(VLOOKUP($C276,'pp port max capa'!$A$1:$Q$500,11,0)),VLOOKUP($C276,'pp port max capa'!$A$1:$Q$500,11,0),0)</f>
        <v>0</v>
      </c>
      <c r="BI276" s="24">
        <f>IF(ISNUMBER(VLOOKUP($C276,'pp port max capa'!$A$1:$Q$500,12,0)),VLOOKUP($C276,'pp port max capa'!$A$1:$Q$500,12,0),0)</f>
        <v>0</v>
      </c>
      <c r="BJ276" s="24">
        <f>IF(ISNUMBER(VLOOKUP($C276,'pp port max capa'!$A$1:$Q$500,13,0)),VLOOKUP($C276,'pp port max capa'!$A$1:$Q$500,13,0),0)</f>
        <v>0</v>
      </c>
      <c r="BK276" s="24">
        <f>IF(ISNUMBER(VLOOKUP($C276,'pp port max capa'!$A$1:$Q$500,14,0)),VLOOKUP($C276,'pp port max capa'!$A$1:$Q$500,14,0),0)</f>
        <v>0</v>
      </c>
      <c r="BL276" s="24">
        <f>IF(ISNUMBER(VLOOKUP($C276,'pp port max capa'!$A$1:$Q$500,15,0)),VLOOKUP($C276,'pp port max capa'!$A$1:$Q$500,15,0),0)</f>
        <v>0</v>
      </c>
      <c r="BM276" s="24">
        <f>IF(ISNUMBER(VLOOKUP($C276,'pp port max capa'!$A$1:$Q$500,16,0)),VLOOKUP($C276,'pp port max capa'!$A$1:$Q$500,16,0),0)</f>
        <v>0</v>
      </c>
      <c r="BN276" s="24">
        <f>IF(ISNUMBER(VLOOKUP($C276,'pp port max capa'!$A$1:$Q$500,17,0)),VLOOKUP($C276,'pp port max capa'!$A$1:$Q$500,17,0),0)</f>
        <v>0</v>
      </c>
      <c r="BO276" s="22">
        <f>IF(ISNUMBER(VLOOKUP($C276,'stpl port max capa'!$A$1:$Q$500,2,0)),VLOOKUP($C276,'stpl port max capa'!$A$1:$Q$500,2,0),0)</f>
        <v>0</v>
      </c>
      <c r="BP276" s="22">
        <f>IF(ISNUMBER(VLOOKUP($C276,'stpl port max capa'!$A$1:$Q$500,3,0)),VLOOKUP($C276,'stpl port max capa'!$A$1:$Q$500,3,0),0)</f>
        <v>0</v>
      </c>
      <c r="BQ276" s="22">
        <f>IF(ISNUMBER(VLOOKUP($C276,'stpl port max capa'!$A$1:$Q$500,4,0)),VLOOKUP($C276,'stpl port max capa'!$A$1:$Q$500,4,0),0)</f>
        <v>0</v>
      </c>
      <c r="BR276" s="22">
        <f>IF(ISNUMBER(VLOOKUP($C276,'stpl port max capa'!$A$1:$Q$500,5,0)),VLOOKUP($C276,'stpl port max capa'!$A$1:$Q$500,5,0),0)</f>
        <v>0</v>
      </c>
      <c r="BS276" s="22">
        <f>IF(ISNUMBER(VLOOKUP($C276,'stpl port max capa'!$A$1:$Q$500,6,0)),VLOOKUP($C276,'stpl port max capa'!$A$1:$Q$500,6,0),0)</f>
        <v>0</v>
      </c>
      <c r="BT276" s="22">
        <f>IF(ISNUMBER(VLOOKUP($C276,'stpl port max capa'!$A$1:$Q$500,7,0)),VLOOKUP($C276,'stpl port max capa'!$A$1:$Q$500,7,0),0)</f>
        <v>0</v>
      </c>
      <c r="BU276" s="22">
        <f>IF(ISNUMBER(VLOOKUP($C276,'stpl port max capa'!$A$1:$Q$500,8,0)),VLOOKUP($C276,'stpl port max capa'!$A$1:$Q$500,8,0),0)</f>
        <v>0</v>
      </c>
      <c r="BV276" s="22">
        <f>IF(ISNUMBER(VLOOKUP($C276,'stpl port max capa'!$A$1:$Q$500,9,0)),VLOOKUP($C276,'stpl port max capa'!$A$1:$Q$500,9,0),0)</f>
        <v>0</v>
      </c>
      <c r="BW276" s="22">
        <f>IF(ISNUMBER(VLOOKUP($C276,'stpl port max capa'!$A$1:$Q$500,10,0)),VLOOKUP($C276,'stpl port max capa'!$A$1:$Q$500,10,0),0)</f>
        <v>0</v>
      </c>
      <c r="BX276" s="22">
        <f>IF(ISNUMBER(VLOOKUP($C276,'stpl port max capa'!$A$1:$Q$500,11,0)),VLOOKUP($C276,'stpl port max capa'!$A$1:$Q$500,11,0),0)</f>
        <v>0</v>
      </c>
      <c r="BY276" s="22">
        <f>IF(ISNUMBER(VLOOKUP($C276,'stpl port max capa'!$A$1:$Q$500,12,0)),VLOOKUP($C276,'stpl port max capa'!$A$1:$Q$500,12,0),0)</f>
        <v>0</v>
      </c>
      <c r="BZ276" s="22">
        <f>IF(ISNUMBER(VLOOKUP($C276,'stpl port max capa'!$A$1:$Q$500,13,0)),VLOOKUP($C276,'stpl port max capa'!$A$1:$Q$500,13,0),0)</f>
        <v>0</v>
      </c>
      <c r="CA276" s="22">
        <f>IF(ISNUMBER(VLOOKUP($C276,'stpl port max capa'!$A$1:$Q$500,14,0)),VLOOKUP($C276,'stpl port max capa'!$A$1:$Q$500,14,0),0)</f>
        <v>0</v>
      </c>
      <c r="CB276" s="22">
        <f>IF(ISNUMBER(VLOOKUP($C276,'stpl port max capa'!$A$1:$Q$500,15,0)),VLOOKUP($C276,'stpl port max capa'!$A$1:$Q$500,15,0),0)</f>
        <v>0</v>
      </c>
      <c r="CC276" s="22">
        <f>IF(ISNUMBER(VLOOKUP($C276,'stpl port max capa'!$A$1:$Q$500,16,0)),VLOOKUP($C276,'stpl port max capa'!$A$1:$Q$500,16,0),0)</f>
        <v>0</v>
      </c>
      <c r="CD276" s="22">
        <f>IF(ISNUMBER(VLOOKUP($C276,'stpl port max capa'!$A$1:$Q$500,17,0)),VLOOKUP($C276,'stpl port max capa'!$A$1:$Q$500,17,0),0)</f>
        <v>0</v>
      </c>
    </row>
    <row r="277" spans="1:82" customFormat="1">
      <c r="A277">
        <v>281</v>
      </c>
      <c r="B277" t="s">
        <v>800</v>
      </c>
      <c r="C277" t="str">
        <f t="shared" si="73"/>
        <v>port 281 Tongling Guodian power station</v>
      </c>
      <c r="D277" s="15" t="s">
        <v>1312</v>
      </c>
      <c r="E277" s="15">
        <f t="shared" si="75"/>
        <v>1</v>
      </c>
      <c r="F277" s="16" t="s">
        <v>2978</v>
      </c>
      <c r="G277" t="s">
        <v>973</v>
      </c>
      <c r="H277" t="s">
        <v>975</v>
      </c>
      <c r="I277" t="s">
        <v>2943</v>
      </c>
      <c r="J277" t="s">
        <v>1023</v>
      </c>
      <c r="K277" s="1">
        <v>31.070395999999999</v>
      </c>
      <c r="L277" s="1">
        <v>117.963132</v>
      </c>
      <c r="M277" s="1" t="str">
        <f>VLOOKUP($F277,'[1]capi for highway network'!$D$1:$L$36,3,0)</f>
        <v>capi Anhui</v>
      </c>
      <c r="N277" s="1">
        <f>VLOOKUP($F277,'[1]capi for highway network'!$D$1:$L$36,7,0)</f>
        <v>31.820591</v>
      </c>
      <c r="O277" s="1">
        <f>VLOOKUP($F277,'[1]capi for highway network'!$D$1:$L$36,8,0)</f>
        <v>117.22721900000001</v>
      </c>
      <c r="P277" s="13">
        <f t="shared" si="76"/>
        <v>5.2088076664516123</v>
      </c>
      <c r="Q277" s="13">
        <f t="shared" si="77"/>
        <v>5.2088076664516123</v>
      </c>
      <c r="R277" s="13">
        <f t="shared" si="78"/>
        <v>5.2088076664516123</v>
      </c>
      <c r="S277" s="13">
        <f t="shared" si="79"/>
        <v>5.2088076664516123</v>
      </c>
      <c r="T277" s="13">
        <f t="shared" si="80"/>
        <v>5.2088076664516123</v>
      </c>
      <c r="U277" s="13">
        <f t="shared" si="81"/>
        <v>5.2088076664516123</v>
      </c>
      <c r="V277" s="13">
        <f t="shared" si="82"/>
        <v>5.2088076664516123</v>
      </c>
      <c r="W277" s="13">
        <f t="shared" si="83"/>
        <v>5.2088076664516123</v>
      </c>
      <c r="X277" s="13">
        <f t="shared" si="84"/>
        <v>5.2088076664516123</v>
      </c>
      <c r="Y277" s="13">
        <f t="shared" si="85"/>
        <v>5.2088076664516123</v>
      </c>
      <c r="Z277" s="13">
        <f t="shared" si="86"/>
        <v>5.2088076664516123</v>
      </c>
      <c r="AA277" s="13">
        <f t="shared" si="87"/>
        <v>5.2088076664516123</v>
      </c>
      <c r="AB277" s="13">
        <f t="shared" si="88"/>
        <v>5.2088076664516123</v>
      </c>
      <c r="AC277" s="13">
        <f t="shared" si="89"/>
        <v>5.2088076664516123</v>
      </c>
      <c r="AD277" s="13">
        <f t="shared" si="90"/>
        <v>5.2088076664516123</v>
      </c>
      <c r="AE277" s="13">
        <f t="shared" si="91"/>
        <v>5.2088076664516123</v>
      </c>
      <c r="AF277">
        <f t="shared" si="74"/>
        <v>1</v>
      </c>
      <c r="AI277" s="26">
        <f>IF(ISNUMBER(VLOOKUP($B277,'kpler max capa'!$A$1:$Q$263,2,0)),VLOOKUP($B277,'kpler max capa'!$A$1:$Q$263,2,0),0)</f>
        <v>0</v>
      </c>
      <c r="AJ277" s="26">
        <f>IF(ISNUMBER(VLOOKUP($B277,'kpler max capa'!$A$1:$Q$263,3,0)),VLOOKUP($B277,'kpler max capa'!$A$1:$Q$263,3,0),0)</f>
        <v>0</v>
      </c>
      <c r="AK277" s="26">
        <f>IF(ISNUMBER(VLOOKUP($B277,'kpler max capa'!$A$1:$Q$263,4,0)),VLOOKUP($B277,'kpler max capa'!$A$1:$Q$263,4,0),0)</f>
        <v>0</v>
      </c>
      <c r="AL277" s="26">
        <f>IF(ISNUMBER(VLOOKUP($B277,'kpler max capa'!$A$1:$Q$263,5,0)),VLOOKUP($B277,'kpler max capa'!$A$1:$Q$263,5,0),0)</f>
        <v>0</v>
      </c>
      <c r="AM277" s="26">
        <f>IF(ISNUMBER(VLOOKUP($B277,'kpler max capa'!$A$1:$Q$263,6,0)),VLOOKUP($B277,'kpler max capa'!$A$1:$Q$263,6,0),0)</f>
        <v>0</v>
      </c>
      <c r="AN277" s="26">
        <f>IF(ISNUMBER(VLOOKUP($B277,'kpler max capa'!$A$1:$Q$263,7,0)),VLOOKUP($B277,'kpler max capa'!$A$1:$Q$263,7,0),0)</f>
        <v>0</v>
      </c>
      <c r="AO277" s="26">
        <f>IF(ISNUMBER(VLOOKUP($B277,'kpler max capa'!$A$1:$Q$263,8,0)),VLOOKUP($B277,'kpler max capa'!$A$1:$Q$263,8,0),0)</f>
        <v>0</v>
      </c>
      <c r="AP277" s="26">
        <f>IF(ISNUMBER(VLOOKUP($B277,'kpler max capa'!$A$1:$Q$263,8,0)),VLOOKUP($B277,'kpler max capa'!$A$1:$Q$263,9,0),0)</f>
        <v>0</v>
      </c>
      <c r="AQ277" s="26">
        <f>IF(ISNUMBER(VLOOKUP($B277,'kpler max capa'!$A$1:$Q$263,8,0)),VLOOKUP($B277,'kpler max capa'!$A$1:$Q$263,10,0),0)</f>
        <v>0</v>
      </c>
      <c r="AR277" s="26">
        <f>IF(ISNUMBER(VLOOKUP($B277,'kpler max capa'!$A$1:$Q$263,8,0)),VLOOKUP($B277,'kpler max capa'!$A$1:$Q$263,11,0),0)</f>
        <v>0</v>
      </c>
      <c r="AS277" s="26">
        <f>IF(ISNUMBER(VLOOKUP($B277,'kpler max capa'!$A$1:$Q$263,9,0)),VLOOKUP($B277,'kpler max capa'!$A$1:$Q$263,12,0),0)</f>
        <v>0</v>
      </c>
      <c r="AT277" s="26">
        <f>IF(ISNUMBER(VLOOKUP($B277,'kpler max capa'!$A$1:$Q$263,9,0)),VLOOKUP($B277,'kpler max capa'!$A$1:$Q$263,13,0),0)</f>
        <v>0</v>
      </c>
      <c r="AU277" s="26">
        <f>IF(ISNUMBER(VLOOKUP($B277,'kpler max capa'!$A$1:$Q$263,9,0)),VLOOKUP($B277,'kpler max capa'!$A$1:$Q$263,14,0),0)</f>
        <v>0</v>
      </c>
      <c r="AV277" s="26">
        <f>IF(ISNUMBER(VLOOKUP($B277,'kpler max capa'!$A$1:$Q$263,9,0)),VLOOKUP($B277,'kpler max capa'!$A$1:$Q$263,15,0),0)</f>
        <v>0</v>
      </c>
      <c r="AW277" s="26">
        <f>IF(ISNUMBER(VLOOKUP($B277,'kpler max capa'!$A$1:$Q$263,9,0)),VLOOKUP($B277,'kpler max capa'!$A$1:$Q$263,16,0),0)</f>
        <v>0</v>
      </c>
      <c r="AX277" s="26">
        <f>IF(ISNUMBER(VLOOKUP($B277,'kpler max capa'!$A$1:$Q$263,10,0)),VLOOKUP($B277,'kpler max capa'!$A$1:$Q$263,17,0),0)</f>
        <v>0</v>
      </c>
      <c r="AY277" s="24">
        <f>IF(ISNUMBER(VLOOKUP($C277,'pp port max capa'!$A$1:$Q$500,2,0)),VLOOKUP($C277,'pp port max capa'!$A$1:$Q$500,2,0),0)</f>
        <v>5.2088076664516123</v>
      </c>
      <c r="AZ277" s="24">
        <f>IF(ISNUMBER(VLOOKUP($C277,'pp port max capa'!$A$1:$Q$500,3,0)),VLOOKUP($C277,'pp port max capa'!$A$1:$Q$500,3,0),0)</f>
        <v>5.2088076664516123</v>
      </c>
      <c r="BA277" s="24">
        <f>IF(ISNUMBER(VLOOKUP($C277,'pp port max capa'!$A$1:$Q$500,4,0)),VLOOKUP($C277,'pp port max capa'!$A$1:$Q$500,4,0),0)</f>
        <v>5.2088076664516123</v>
      </c>
      <c r="BB277" s="24">
        <f>IF(ISNUMBER(VLOOKUP($C277,'pp port max capa'!$A$1:$Q$500,5,0)),VLOOKUP($C277,'pp port max capa'!$A$1:$Q$500,5,0),0)</f>
        <v>5.2088076664516123</v>
      </c>
      <c r="BC277" s="24">
        <f>IF(ISNUMBER(VLOOKUP($C277,'pp port max capa'!$A$1:$Q$500,6,0)),VLOOKUP($C277,'pp port max capa'!$A$1:$Q$500,6,0),0)</f>
        <v>5.2088076664516123</v>
      </c>
      <c r="BD277" s="24">
        <f>IF(ISNUMBER(VLOOKUP($C277,'pp port max capa'!$A$1:$Q$500,7,0)),VLOOKUP($C277,'pp port max capa'!$A$1:$Q$500,7,0),0)</f>
        <v>5.2088076664516123</v>
      </c>
      <c r="BE277" s="24">
        <f>IF(ISNUMBER(VLOOKUP($C277,'pp port max capa'!$A$1:$Q$500,8,0)),VLOOKUP($C277,'pp port max capa'!$A$1:$Q$500,8,0),0)</f>
        <v>5.2088076664516123</v>
      </c>
      <c r="BF277" s="24">
        <f>IF(ISNUMBER(VLOOKUP($C277,'pp port max capa'!$A$1:$Q$500,9,0)),VLOOKUP($C277,'pp port max capa'!$A$1:$Q$500,9,0),0)</f>
        <v>5.2088076664516123</v>
      </c>
      <c r="BG277" s="24">
        <f>IF(ISNUMBER(VLOOKUP($C277,'pp port max capa'!$A$1:$Q$500,10,0)),VLOOKUP($C277,'pp port max capa'!$A$1:$Q$500,10,0),0)</f>
        <v>5.2088076664516123</v>
      </c>
      <c r="BH277" s="24">
        <f>IF(ISNUMBER(VLOOKUP($C277,'pp port max capa'!$A$1:$Q$500,11,0)),VLOOKUP($C277,'pp port max capa'!$A$1:$Q$500,11,0),0)</f>
        <v>5.2088076664516123</v>
      </c>
      <c r="BI277" s="24">
        <f>IF(ISNUMBER(VLOOKUP($C277,'pp port max capa'!$A$1:$Q$500,12,0)),VLOOKUP($C277,'pp port max capa'!$A$1:$Q$500,12,0),0)</f>
        <v>5.2088076664516123</v>
      </c>
      <c r="BJ277" s="24">
        <f>IF(ISNUMBER(VLOOKUP($C277,'pp port max capa'!$A$1:$Q$500,13,0)),VLOOKUP($C277,'pp port max capa'!$A$1:$Q$500,13,0),0)</f>
        <v>5.2088076664516123</v>
      </c>
      <c r="BK277" s="24">
        <f>IF(ISNUMBER(VLOOKUP($C277,'pp port max capa'!$A$1:$Q$500,14,0)),VLOOKUP($C277,'pp port max capa'!$A$1:$Q$500,14,0),0)</f>
        <v>5.2088076664516123</v>
      </c>
      <c r="BL277" s="24">
        <f>IF(ISNUMBER(VLOOKUP($C277,'pp port max capa'!$A$1:$Q$500,15,0)),VLOOKUP($C277,'pp port max capa'!$A$1:$Q$500,15,0),0)</f>
        <v>5.2088076664516123</v>
      </c>
      <c r="BM277" s="24">
        <f>IF(ISNUMBER(VLOOKUP($C277,'pp port max capa'!$A$1:$Q$500,16,0)),VLOOKUP($C277,'pp port max capa'!$A$1:$Q$500,16,0),0)</f>
        <v>5.2088076664516123</v>
      </c>
      <c r="BN277" s="24">
        <f>IF(ISNUMBER(VLOOKUP($C277,'pp port max capa'!$A$1:$Q$500,17,0)),VLOOKUP($C277,'pp port max capa'!$A$1:$Q$500,17,0),0)</f>
        <v>5.2088076664516123</v>
      </c>
      <c r="BO277" s="22">
        <f>IF(ISNUMBER(VLOOKUP($C277,'stpl port max capa'!$A$1:$Q$500,2,0)),VLOOKUP($C277,'stpl port max capa'!$A$1:$Q$500,2,0),0)</f>
        <v>0</v>
      </c>
      <c r="BP277" s="22">
        <f>IF(ISNUMBER(VLOOKUP($C277,'stpl port max capa'!$A$1:$Q$500,3,0)),VLOOKUP($C277,'stpl port max capa'!$A$1:$Q$500,3,0),0)</f>
        <v>0</v>
      </c>
      <c r="BQ277" s="22">
        <f>IF(ISNUMBER(VLOOKUP($C277,'stpl port max capa'!$A$1:$Q$500,4,0)),VLOOKUP($C277,'stpl port max capa'!$A$1:$Q$500,4,0),0)</f>
        <v>0</v>
      </c>
      <c r="BR277" s="22">
        <f>IF(ISNUMBER(VLOOKUP($C277,'stpl port max capa'!$A$1:$Q$500,5,0)),VLOOKUP($C277,'stpl port max capa'!$A$1:$Q$500,5,0),0)</f>
        <v>0</v>
      </c>
      <c r="BS277" s="22">
        <f>IF(ISNUMBER(VLOOKUP($C277,'stpl port max capa'!$A$1:$Q$500,6,0)),VLOOKUP($C277,'stpl port max capa'!$A$1:$Q$500,6,0),0)</f>
        <v>0</v>
      </c>
      <c r="BT277" s="22">
        <f>IF(ISNUMBER(VLOOKUP($C277,'stpl port max capa'!$A$1:$Q$500,7,0)),VLOOKUP($C277,'stpl port max capa'!$A$1:$Q$500,7,0),0)</f>
        <v>0</v>
      </c>
      <c r="BU277" s="22">
        <f>IF(ISNUMBER(VLOOKUP($C277,'stpl port max capa'!$A$1:$Q$500,8,0)),VLOOKUP($C277,'stpl port max capa'!$A$1:$Q$500,8,0),0)</f>
        <v>0</v>
      </c>
      <c r="BV277" s="22">
        <f>IF(ISNUMBER(VLOOKUP($C277,'stpl port max capa'!$A$1:$Q$500,9,0)),VLOOKUP($C277,'stpl port max capa'!$A$1:$Q$500,9,0),0)</f>
        <v>0</v>
      </c>
      <c r="BW277" s="22">
        <f>IF(ISNUMBER(VLOOKUP($C277,'stpl port max capa'!$A$1:$Q$500,10,0)),VLOOKUP($C277,'stpl port max capa'!$A$1:$Q$500,10,0),0)</f>
        <v>0</v>
      </c>
      <c r="BX277" s="22">
        <f>IF(ISNUMBER(VLOOKUP($C277,'stpl port max capa'!$A$1:$Q$500,11,0)),VLOOKUP($C277,'stpl port max capa'!$A$1:$Q$500,11,0),0)</f>
        <v>0</v>
      </c>
      <c r="BY277" s="22">
        <f>IF(ISNUMBER(VLOOKUP($C277,'stpl port max capa'!$A$1:$Q$500,12,0)),VLOOKUP($C277,'stpl port max capa'!$A$1:$Q$500,12,0),0)</f>
        <v>0</v>
      </c>
      <c r="BZ277" s="22">
        <f>IF(ISNUMBER(VLOOKUP($C277,'stpl port max capa'!$A$1:$Q$500,13,0)),VLOOKUP($C277,'stpl port max capa'!$A$1:$Q$500,13,0),0)</f>
        <v>0</v>
      </c>
      <c r="CA277" s="22">
        <f>IF(ISNUMBER(VLOOKUP($C277,'stpl port max capa'!$A$1:$Q$500,14,0)),VLOOKUP($C277,'stpl port max capa'!$A$1:$Q$500,14,0),0)</f>
        <v>0</v>
      </c>
      <c r="CB277" s="22">
        <f>IF(ISNUMBER(VLOOKUP($C277,'stpl port max capa'!$A$1:$Q$500,15,0)),VLOOKUP($C277,'stpl port max capa'!$A$1:$Q$500,15,0),0)</f>
        <v>0</v>
      </c>
      <c r="CC277" s="22">
        <f>IF(ISNUMBER(VLOOKUP($C277,'stpl port max capa'!$A$1:$Q$500,16,0)),VLOOKUP($C277,'stpl port max capa'!$A$1:$Q$500,16,0),0)</f>
        <v>0</v>
      </c>
      <c r="CD277" s="22">
        <f>IF(ISNUMBER(VLOOKUP($C277,'stpl port max capa'!$A$1:$Q$500,17,0)),VLOOKUP($C277,'stpl port max capa'!$A$1:$Q$500,17,0),0)</f>
        <v>0</v>
      </c>
    </row>
    <row r="278" spans="1:82" customFormat="1">
      <c r="A278">
        <v>282</v>
      </c>
      <c r="B278" t="s">
        <v>801</v>
      </c>
      <c r="C278" t="str">
        <f t="shared" si="73"/>
        <v>port 282 WEnergy Ma'anshan Power Station</v>
      </c>
      <c r="D278" s="15" t="s">
        <v>1313</v>
      </c>
      <c r="E278" s="15">
        <f t="shared" si="75"/>
        <v>1</v>
      </c>
      <c r="F278" s="16" t="s">
        <v>2978</v>
      </c>
      <c r="G278" t="s">
        <v>973</v>
      </c>
      <c r="H278" t="s">
        <v>975</v>
      </c>
      <c r="I278" t="s">
        <v>2944</v>
      </c>
      <c r="J278" t="s">
        <v>1024</v>
      </c>
      <c r="K278" s="1">
        <v>31.737547599999999</v>
      </c>
      <c r="L278" s="1">
        <v>118.4796925</v>
      </c>
      <c r="M278" s="1" t="str">
        <f>VLOOKUP($F278,'[1]capi for highway network'!$D$1:$L$36,3,0)</f>
        <v>capi Anhui</v>
      </c>
      <c r="N278" s="1">
        <f>VLOOKUP($F278,'[1]capi for highway network'!$D$1:$L$36,7,0)</f>
        <v>31.820591</v>
      </c>
      <c r="O278" s="1">
        <f>VLOOKUP($F278,'[1]capi for highway network'!$D$1:$L$36,8,0)</f>
        <v>117.22721900000001</v>
      </c>
      <c r="P278" s="13">
        <f t="shared" si="76"/>
        <v>11.861822143978495</v>
      </c>
      <c r="Q278" s="13">
        <f t="shared" si="77"/>
        <v>11.861822143978495</v>
      </c>
      <c r="R278" s="13">
        <f t="shared" si="78"/>
        <v>11.861822143978495</v>
      </c>
      <c r="S278" s="13">
        <f t="shared" si="79"/>
        <v>11.861822143978495</v>
      </c>
      <c r="T278" s="13">
        <f t="shared" si="80"/>
        <v>11.861822143978495</v>
      </c>
      <c r="U278" s="13">
        <f t="shared" si="81"/>
        <v>11.861822143978495</v>
      </c>
      <c r="V278" s="13">
        <f t="shared" si="82"/>
        <v>11.861822143978495</v>
      </c>
      <c r="W278" s="13">
        <f t="shared" si="83"/>
        <v>11.861822143978495</v>
      </c>
      <c r="X278" s="13">
        <f t="shared" si="84"/>
        <v>11.861822143978495</v>
      </c>
      <c r="Y278" s="13">
        <f t="shared" si="85"/>
        <v>11.861822143978495</v>
      </c>
      <c r="Z278" s="13">
        <f t="shared" si="86"/>
        <v>10.109974195129032</v>
      </c>
      <c r="AA278" s="13">
        <f t="shared" si="87"/>
        <v>8.3581262462795696</v>
      </c>
      <c r="AB278" s="13">
        <f t="shared" si="88"/>
        <v>8.3581262462795696</v>
      </c>
      <c r="AC278" s="13">
        <f t="shared" si="89"/>
        <v>8.3581262462795696</v>
      </c>
      <c r="AD278" s="13">
        <f t="shared" si="90"/>
        <v>8.3581262462795696</v>
      </c>
      <c r="AE278" s="13">
        <f t="shared" si="91"/>
        <v>8.3581262462795696</v>
      </c>
      <c r="AF278">
        <f t="shared" si="74"/>
        <v>1</v>
      </c>
      <c r="AI278" s="26">
        <f>IF(ISNUMBER(VLOOKUP($B278,'kpler max capa'!$A$1:$Q$263,2,0)),VLOOKUP($B278,'kpler max capa'!$A$1:$Q$263,2,0),0)</f>
        <v>0</v>
      </c>
      <c r="AJ278" s="26">
        <f>IF(ISNUMBER(VLOOKUP($B278,'kpler max capa'!$A$1:$Q$263,3,0)),VLOOKUP($B278,'kpler max capa'!$A$1:$Q$263,3,0),0)</f>
        <v>0</v>
      </c>
      <c r="AK278" s="26">
        <f>IF(ISNUMBER(VLOOKUP($B278,'kpler max capa'!$A$1:$Q$263,4,0)),VLOOKUP($B278,'kpler max capa'!$A$1:$Q$263,4,0),0)</f>
        <v>0</v>
      </c>
      <c r="AL278" s="26">
        <f>IF(ISNUMBER(VLOOKUP($B278,'kpler max capa'!$A$1:$Q$263,5,0)),VLOOKUP($B278,'kpler max capa'!$A$1:$Q$263,5,0),0)</f>
        <v>0</v>
      </c>
      <c r="AM278" s="26">
        <f>IF(ISNUMBER(VLOOKUP($B278,'kpler max capa'!$A$1:$Q$263,6,0)),VLOOKUP($B278,'kpler max capa'!$A$1:$Q$263,6,0),0)</f>
        <v>0</v>
      </c>
      <c r="AN278" s="26">
        <f>IF(ISNUMBER(VLOOKUP($B278,'kpler max capa'!$A$1:$Q$263,7,0)),VLOOKUP($B278,'kpler max capa'!$A$1:$Q$263,7,0),0)</f>
        <v>0</v>
      </c>
      <c r="AO278" s="26">
        <f>IF(ISNUMBER(VLOOKUP($B278,'kpler max capa'!$A$1:$Q$263,8,0)),VLOOKUP($B278,'kpler max capa'!$A$1:$Q$263,8,0),0)</f>
        <v>0</v>
      </c>
      <c r="AP278" s="26">
        <f>IF(ISNUMBER(VLOOKUP($B278,'kpler max capa'!$A$1:$Q$263,8,0)),VLOOKUP($B278,'kpler max capa'!$A$1:$Q$263,9,0),0)</f>
        <v>0</v>
      </c>
      <c r="AQ278" s="26">
        <f>IF(ISNUMBER(VLOOKUP($B278,'kpler max capa'!$A$1:$Q$263,8,0)),VLOOKUP($B278,'kpler max capa'!$A$1:$Q$263,10,0),0)</f>
        <v>0</v>
      </c>
      <c r="AR278" s="26">
        <f>IF(ISNUMBER(VLOOKUP($B278,'kpler max capa'!$A$1:$Q$263,8,0)),VLOOKUP($B278,'kpler max capa'!$A$1:$Q$263,11,0),0)</f>
        <v>0</v>
      </c>
      <c r="AS278" s="26">
        <f>IF(ISNUMBER(VLOOKUP($B278,'kpler max capa'!$A$1:$Q$263,9,0)),VLOOKUP($B278,'kpler max capa'!$A$1:$Q$263,12,0),0)</f>
        <v>0</v>
      </c>
      <c r="AT278" s="26">
        <f>IF(ISNUMBER(VLOOKUP($B278,'kpler max capa'!$A$1:$Q$263,9,0)),VLOOKUP($B278,'kpler max capa'!$A$1:$Q$263,13,0),0)</f>
        <v>0</v>
      </c>
      <c r="AU278" s="26">
        <f>IF(ISNUMBER(VLOOKUP($B278,'kpler max capa'!$A$1:$Q$263,9,0)),VLOOKUP($B278,'kpler max capa'!$A$1:$Q$263,14,0),0)</f>
        <v>0</v>
      </c>
      <c r="AV278" s="26">
        <f>IF(ISNUMBER(VLOOKUP($B278,'kpler max capa'!$A$1:$Q$263,9,0)),VLOOKUP($B278,'kpler max capa'!$A$1:$Q$263,15,0),0)</f>
        <v>0</v>
      </c>
      <c r="AW278" s="26">
        <f>IF(ISNUMBER(VLOOKUP($B278,'kpler max capa'!$A$1:$Q$263,9,0)),VLOOKUP($B278,'kpler max capa'!$A$1:$Q$263,16,0),0)</f>
        <v>0</v>
      </c>
      <c r="AX278" s="26">
        <f>IF(ISNUMBER(VLOOKUP($B278,'kpler max capa'!$A$1:$Q$263,10,0)),VLOOKUP($B278,'kpler max capa'!$A$1:$Q$263,17,0),0)</f>
        <v>0</v>
      </c>
      <c r="AY278" s="24">
        <f>IF(ISNUMBER(VLOOKUP($C278,'pp port max capa'!$A$1:$Q$500,2,0)),VLOOKUP($C278,'pp port max capa'!$A$1:$Q$500,2,0),0)</f>
        <v>11.861822143978495</v>
      </c>
      <c r="AZ278" s="24">
        <f>IF(ISNUMBER(VLOOKUP($C278,'pp port max capa'!$A$1:$Q$500,3,0)),VLOOKUP($C278,'pp port max capa'!$A$1:$Q$500,3,0),0)</f>
        <v>11.861822143978495</v>
      </c>
      <c r="BA278" s="24">
        <f>IF(ISNUMBER(VLOOKUP($C278,'pp port max capa'!$A$1:$Q$500,4,0)),VLOOKUP($C278,'pp port max capa'!$A$1:$Q$500,4,0),0)</f>
        <v>11.861822143978495</v>
      </c>
      <c r="BB278" s="24">
        <f>IF(ISNUMBER(VLOOKUP($C278,'pp port max capa'!$A$1:$Q$500,5,0)),VLOOKUP($C278,'pp port max capa'!$A$1:$Q$500,5,0),0)</f>
        <v>11.861822143978495</v>
      </c>
      <c r="BC278" s="24">
        <f>IF(ISNUMBER(VLOOKUP($C278,'pp port max capa'!$A$1:$Q$500,6,0)),VLOOKUP($C278,'pp port max capa'!$A$1:$Q$500,6,0),0)</f>
        <v>11.861822143978495</v>
      </c>
      <c r="BD278" s="24">
        <f>IF(ISNUMBER(VLOOKUP($C278,'pp port max capa'!$A$1:$Q$500,7,0)),VLOOKUP($C278,'pp port max capa'!$A$1:$Q$500,7,0),0)</f>
        <v>11.861822143978495</v>
      </c>
      <c r="BE278" s="24">
        <f>IF(ISNUMBER(VLOOKUP($C278,'pp port max capa'!$A$1:$Q$500,8,0)),VLOOKUP($C278,'pp port max capa'!$A$1:$Q$500,8,0),0)</f>
        <v>11.861822143978495</v>
      </c>
      <c r="BF278" s="24">
        <f>IF(ISNUMBER(VLOOKUP($C278,'pp port max capa'!$A$1:$Q$500,9,0)),VLOOKUP($C278,'pp port max capa'!$A$1:$Q$500,9,0),0)</f>
        <v>11.861822143978495</v>
      </c>
      <c r="BG278" s="24">
        <f>IF(ISNUMBER(VLOOKUP($C278,'pp port max capa'!$A$1:$Q$500,10,0)),VLOOKUP($C278,'pp port max capa'!$A$1:$Q$500,10,0),0)</f>
        <v>11.861822143978495</v>
      </c>
      <c r="BH278" s="24">
        <f>IF(ISNUMBER(VLOOKUP($C278,'pp port max capa'!$A$1:$Q$500,11,0)),VLOOKUP($C278,'pp port max capa'!$A$1:$Q$500,11,0),0)</f>
        <v>11.861822143978495</v>
      </c>
      <c r="BI278" s="24">
        <f>IF(ISNUMBER(VLOOKUP($C278,'pp port max capa'!$A$1:$Q$500,12,0)),VLOOKUP($C278,'pp port max capa'!$A$1:$Q$500,12,0),0)</f>
        <v>10.109974195129032</v>
      </c>
      <c r="BJ278" s="24">
        <f>IF(ISNUMBER(VLOOKUP($C278,'pp port max capa'!$A$1:$Q$500,13,0)),VLOOKUP($C278,'pp port max capa'!$A$1:$Q$500,13,0),0)</f>
        <v>8.3581262462795696</v>
      </c>
      <c r="BK278" s="24">
        <f>IF(ISNUMBER(VLOOKUP($C278,'pp port max capa'!$A$1:$Q$500,14,0)),VLOOKUP($C278,'pp port max capa'!$A$1:$Q$500,14,0),0)</f>
        <v>8.3581262462795696</v>
      </c>
      <c r="BL278" s="24">
        <f>IF(ISNUMBER(VLOOKUP($C278,'pp port max capa'!$A$1:$Q$500,15,0)),VLOOKUP($C278,'pp port max capa'!$A$1:$Q$500,15,0),0)</f>
        <v>8.3581262462795696</v>
      </c>
      <c r="BM278" s="24">
        <f>IF(ISNUMBER(VLOOKUP($C278,'pp port max capa'!$A$1:$Q$500,16,0)),VLOOKUP($C278,'pp port max capa'!$A$1:$Q$500,16,0),0)</f>
        <v>8.3581262462795696</v>
      </c>
      <c r="BN278" s="24">
        <f>IF(ISNUMBER(VLOOKUP($C278,'pp port max capa'!$A$1:$Q$500,17,0)),VLOOKUP($C278,'pp port max capa'!$A$1:$Q$500,17,0),0)</f>
        <v>8.3581262462795696</v>
      </c>
      <c r="BO278" s="22">
        <f>IF(ISNUMBER(VLOOKUP($C278,'stpl port max capa'!$A$1:$Q$500,2,0)),VLOOKUP($C278,'stpl port max capa'!$A$1:$Q$500,2,0),0)</f>
        <v>0</v>
      </c>
      <c r="BP278" s="22">
        <f>IF(ISNUMBER(VLOOKUP($C278,'stpl port max capa'!$A$1:$Q$500,3,0)),VLOOKUP($C278,'stpl port max capa'!$A$1:$Q$500,3,0),0)</f>
        <v>0</v>
      </c>
      <c r="BQ278" s="22">
        <f>IF(ISNUMBER(VLOOKUP($C278,'stpl port max capa'!$A$1:$Q$500,4,0)),VLOOKUP($C278,'stpl port max capa'!$A$1:$Q$500,4,0),0)</f>
        <v>0</v>
      </c>
      <c r="BR278" s="22">
        <f>IF(ISNUMBER(VLOOKUP($C278,'stpl port max capa'!$A$1:$Q$500,5,0)),VLOOKUP($C278,'stpl port max capa'!$A$1:$Q$500,5,0),0)</f>
        <v>0</v>
      </c>
      <c r="BS278" s="22">
        <f>IF(ISNUMBER(VLOOKUP($C278,'stpl port max capa'!$A$1:$Q$500,6,0)),VLOOKUP($C278,'stpl port max capa'!$A$1:$Q$500,6,0),0)</f>
        <v>0</v>
      </c>
      <c r="BT278" s="22">
        <f>IF(ISNUMBER(VLOOKUP($C278,'stpl port max capa'!$A$1:$Q$500,7,0)),VLOOKUP($C278,'stpl port max capa'!$A$1:$Q$500,7,0),0)</f>
        <v>0</v>
      </c>
      <c r="BU278" s="22">
        <f>IF(ISNUMBER(VLOOKUP($C278,'stpl port max capa'!$A$1:$Q$500,8,0)),VLOOKUP($C278,'stpl port max capa'!$A$1:$Q$500,8,0),0)</f>
        <v>0</v>
      </c>
      <c r="BV278" s="22">
        <f>IF(ISNUMBER(VLOOKUP($C278,'stpl port max capa'!$A$1:$Q$500,9,0)),VLOOKUP($C278,'stpl port max capa'!$A$1:$Q$500,9,0),0)</f>
        <v>0</v>
      </c>
      <c r="BW278" s="22">
        <f>IF(ISNUMBER(VLOOKUP($C278,'stpl port max capa'!$A$1:$Q$500,10,0)),VLOOKUP($C278,'stpl port max capa'!$A$1:$Q$500,10,0),0)</f>
        <v>0</v>
      </c>
      <c r="BX278" s="22">
        <f>IF(ISNUMBER(VLOOKUP($C278,'stpl port max capa'!$A$1:$Q$500,11,0)),VLOOKUP($C278,'stpl port max capa'!$A$1:$Q$500,11,0),0)</f>
        <v>0</v>
      </c>
      <c r="BY278" s="22">
        <f>IF(ISNUMBER(VLOOKUP($C278,'stpl port max capa'!$A$1:$Q$500,12,0)),VLOOKUP($C278,'stpl port max capa'!$A$1:$Q$500,12,0),0)</f>
        <v>0</v>
      </c>
      <c r="BZ278" s="22">
        <f>IF(ISNUMBER(VLOOKUP($C278,'stpl port max capa'!$A$1:$Q$500,13,0)),VLOOKUP($C278,'stpl port max capa'!$A$1:$Q$500,13,0),0)</f>
        <v>0</v>
      </c>
      <c r="CA278" s="22">
        <f>IF(ISNUMBER(VLOOKUP($C278,'stpl port max capa'!$A$1:$Q$500,14,0)),VLOOKUP($C278,'stpl port max capa'!$A$1:$Q$500,14,0),0)</f>
        <v>0</v>
      </c>
      <c r="CB278" s="22">
        <f>IF(ISNUMBER(VLOOKUP($C278,'stpl port max capa'!$A$1:$Q$500,15,0)),VLOOKUP($C278,'stpl port max capa'!$A$1:$Q$500,15,0),0)</f>
        <v>0</v>
      </c>
      <c r="CC278" s="22">
        <f>IF(ISNUMBER(VLOOKUP($C278,'stpl port max capa'!$A$1:$Q$500,16,0)),VLOOKUP($C278,'stpl port max capa'!$A$1:$Q$500,16,0),0)</f>
        <v>0</v>
      </c>
      <c r="CD278" s="22">
        <f>IF(ISNUMBER(VLOOKUP($C278,'stpl port max capa'!$A$1:$Q$500,17,0)),VLOOKUP($C278,'stpl port max capa'!$A$1:$Q$500,17,0),0)</f>
        <v>0</v>
      </c>
    </row>
    <row r="279" spans="1:82" customFormat="1">
      <c r="A279">
        <v>283</v>
      </c>
      <c r="B279" t="s">
        <v>802</v>
      </c>
      <c r="C279" t="str">
        <f t="shared" si="73"/>
        <v>port 283 Wuhu Zhaoda power station</v>
      </c>
      <c r="D279" s="15" t="s">
        <v>1314</v>
      </c>
      <c r="E279" s="15">
        <f t="shared" si="75"/>
        <v>1</v>
      </c>
      <c r="F279" s="16" t="s">
        <v>2978</v>
      </c>
      <c r="G279" t="s">
        <v>973</v>
      </c>
      <c r="H279" t="s">
        <v>975</v>
      </c>
      <c r="I279" t="s">
        <v>2944</v>
      </c>
      <c r="J279" t="s">
        <v>1025</v>
      </c>
      <c r="K279" s="1">
        <v>31.452120000000001</v>
      </c>
      <c r="L279" s="1">
        <v>118.34447</v>
      </c>
      <c r="M279" s="1" t="str">
        <f>VLOOKUP($F279,'[1]capi for highway network'!$D$1:$L$36,3,0)</f>
        <v>capi Anhui</v>
      </c>
      <c r="N279" s="1">
        <f>VLOOKUP($F279,'[1]capi for highway network'!$D$1:$L$36,7,0)</f>
        <v>31.820591</v>
      </c>
      <c r="O279" s="1">
        <f>VLOOKUP($F279,'[1]capi for highway network'!$D$1:$L$36,8,0)</f>
        <v>117.22721900000001</v>
      </c>
      <c r="P279" s="13">
        <f t="shared" si="76"/>
        <v>0</v>
      </c>
      <c r="Q279" s="13">
        <f t="shared" si="77"/>
        <v>0</v>
      </c>
      <c r="R279" s="13">
        <f t="shared" si="78"/>
        <v>0</v>
      </c>
      <c r="S279" s="13">
        <f t="shared" si="79"/>
        <v>0</v>
      </c>
      <c r="T279" s="13">
        <f t="shared" si="80"/>
        <v>0</v>
      </c>
      <c r="U279" s="13">
        <f t="shared" si="81"/>
        <v>0</v>
      </c>
      <c r="V279" s="13">
        <f t="shared" si="82"/>
        <v>0</v>
      </c>
      <c r="W279" s="13">
        <f t="shared" si="83"/>
        <v>0</v>
      </c>
      <c r="X279" s="13">
        <f t="shared" si="84"/>
        <v>0</v>
      </c>
      <c r="Y279" s="13">
        <f t="shared" si="85"/>
        <v>0</v>
      </c>
      <c r="Z279" s="13">
        <f t="shared" si="86"/>
        <v>0</v>
      </c>
      <c r="AA279" s="13">
        <f t="shared" si="87"/>
        <v>0</v>
      </c>
      <c r="AB279" s="13">
        <f t="shared" si="88"/>
        <v>0</v>
      </c>
      <c r="AC279" s="13">
        <f t="shared" si="89"/>
        <v>0</v>
      </c>
      <c r="AD279" s="13">
        <f t="shared" si="90"/>
        <v>0</v>
      </c>
      <c r="AE279" s="13">
        <f t="shared" si="91"/>
        <v>0</v>
      </c>
      <c r="AF279">
        <f t="shared" si="74"/>
        <v>0</v>
      </c>
      <c r="AI279" s="26">
        <f>IF(ISNUMBER(VLOOKUP($B279,'kpler max capa'!$A$1:$Q$263,2,0)),VLOOKUP($B279,'kpler max capa'!$A$1:$Q$263,2,0),0)</f>
        <v>0</v>
      </c>
      <c r="AJ279" s="26">
        <f>IF(ISNUMBER(VLOOKUP($B279,'kpler max capa'!$A$1:$Q$263,3,0)),VLOOKUP($B279,'kpler max capa'!$A$1:$Q$263,3,0),0)</f>
        <v>0</v>
      </c>
      <c r="AK279" s="26">
        <f>IF(ISNUMBER(VLOOKUP($B279,'kpler max capa'!$A$1:$Q$263,4,0)),VLOOKUP($B279,'kpler max capa'!$A$1:$Q$263,4,0),0)</f>
        <v>0</v>
      </c>
      <c r="AL279" s="26">
        <f>IF(ISNUMBER(VLOOKUP($B279,'kpler max capa'!$A$1:$Q$263,5,0)),VLOOKUP($B279,'kpler max capa'!$A$1:$Q$263,5,0),0)</f>
        <v>0</v>
      </c>
      <c r="AM279" s="26">
        <f>IF(ISNUMBER(VLOOKUP($B279,'kpler max capa'!$A$1:$Q$263,6,0)),VLOOKUP($B279,'kpler max capa'!$A$1:$Q$263,6,0),0)</f>
        <v>0</v>
      </c>
      <c r="AN279" s="26">
        <f>IF(ISNUMBER(VLOOKUP($B279,'kpler max capa'!$A$1:$Q$263,7,0)),VLOOKUP($B279,'kpler max capa'!$A$1:$Q$263,7,0),0)</f>
        <v>0</v>
      </c>
      <c r="AO279" s="26">
        <f>IF(ISNUMBER(VLOOKUP($B279,'kpler max capa'!$A$1:$Q$263,8,0)),VLOOKUP($B279,'kpler max capa'!$A$1:$Q$263,8,0),0)</f>
        <v>0</v>
      </c>
      <c r="AP279" s="26">
        <f>IF(ISNUMBER(VLOOKUP($B279,'kpler max capa'!$A$1:$Q$263,8,0)),VLOOKUP($B279,'kpler max capa'!$A$1:$Q$263,9,0),0)</f>
        <v>0</v>
      </c>
      <c r="AQ279" s="26">
        <f>IF(ISNUMBER(VLOOKUP($B279,'kpler max capa'!$A$1:$Q$263,8,0)),VLOOKUP($B279,'kpler max capa'!$A$1:$Q$263,10,0),0)</f>
        <v>0</v>
      </c>
      <c r="AR279" s="26">
        <f>IF(ISNUMBER(VLOOKUP($B279,'kpler max capa'!$A$1:$Q$263,8,0)),VLOOKUP($B279,'kpler max capa'!$A$1:$Q$263,11,0),0)</f>
        <v>0</v>
      </c>
      <c r="AS279" s="26">
        <f>IF(ISNUMBER(VLOOKUP($B279,'kpler max capa'!$A$1:$Q$263,9,0)),VLOOKUP($B279,'kpler max capa'!$A$1:$Q$263,12,0),0)</f>
        <v>0</v>
      </c>
      <c r="AT279" s="26">
        <f>IF(ISNUMBER(VLOOKUP($B279,'kpler max capa'!$A$1:$Q$263,9,0)),VLOOKUP($B279,'kpler max capa'!$A$1:$Q$263,13,0),0)</f>
        <v>0</v>
      </c>
      <c r="AU279" s="26">
        <f>IF(ISNUMBER(VLOOKUP($B279,'kpler max capa'!$A$1:$Q$263,9,0)),VLOOKUP($B279,'kpler max capa'!$A$1:$Q$263,14,0),0)</f>
        <v>0</v>
      </c>
      <c r="AV279" s="26">
        <f>IF(ISNUMBER(VLOOKUP($B279,'kpler max capa'!$A$1:$Q$263,9,0)),VLOOKUP($B279,'kpler max capa'!$A$1:$Q$263,15,0),0)</f>
        <v>0</v>
      </c>
      <c r="AW279" s="26">
        <f>IF(ISNUMBER(VLOOKUP($B279,'kpler max capa'!$A$1:$Q$263,9,0)),VLOOKUP($B279,'kpler max capa'!$A$1:$Q$263,16,0),0)</f>
        <v>0</v>
      </c>
      <c r="AX279" s="26">
        <f>IF(ISNUMBER(VLOOKUP($B279,'kpler max capa'!$A$1:$Q$263,10,0)),VLOOKUP($B279,'kpler max capa'!$A$1:$Q$263,17,0),0)</f>
        <v>0</v>
      </c>
      <c r="AY279" s="24">
        <f>IF(ISNUMBER(VLOOKUP($C279,'pp port max capa'!$A$1:$Q$500,2,0)),VLOOKUP($C279,'pp port max capa'!$A$1:$Q$500,2,0),0)</f>
        <v>0</v>
      </c>
      <c r="AZ279" s="24">
        <f>IF(ISNUMBER(VLOOKUP($C279,'pp port max capa'!$A$1:$Q$500,3,0)),VLOOKUP($C279,'pp port max capa'!$A$1:$Q$500,3,0),0)</f>
        <v>0</v>
      </c>
      <c r="BA279" s="24">
        <f>IF(ISNUMBER(VLOOKUP($C279,'pp port max capa'!$A$1:$Q$500,4,0)),VLOOKUP($C279,'pp port max capa'!$A$1:$Q$500,4,0),0)</f>
        <v>0</v>
      </c>
      <c r="BB279" s="24">
        <f>IF(ISNUMBER(VLOOKUP($C279,'pp port max capa'!$A$1:$Q$500,5,0)),VLOOKUP($C279,'pp port max capa'!$A$1:$Q$500,5,0),0)</f>
        <v>0</v>
      </c>
      <c r="BC279" s="24">
        <f>IF(ISNUMBER(VLOOKUP($C279,'pp port max capa'!$A$1:$Q$500,6,0)),VLOOKUP($C279,'pp port max capa'!$A$1:$Q$500,6,0),0)</f>
        <v>0</v>
      </c>
      <c r="BD279" s="24">
        <f>IF(ISNUMBER(VLOOKUP($C279,'pp port max capa'!$A$1:$Q$500,7,0)),VLOOKUP($C279,'pp port max capa'!$A$1:$Q$500,7,0),0)</f>
        <v>0</v>
      </c>
      <c r="BE279" s="24">
        <f>IF(ISNUMBER(VLOOKUP($C279,'pp port max capa'!$A$1:$Q$500,8,0)),VLOOKUP($C279,'pp port max capa'!$A$1:$Q$500,8,0),0)</f>
        <v>0</v>
      </c>
      <c r="BF279" s="24">
        <f>IF(ISNUMBER(VLOOKUP($C279,'pp port max capa'!$A$1:$Q$500,9,0)),VLOOKUP($C279,'pp port max capa'!$A$1:$Q$500,9,0),0)</f>
        <v>0</v>
      </c>
      <c r="BG279" s="24">
        <f>IF(ISNUMBER(VLOOKUP($C279,'pp port max capa'!$A$1:$Q$500,10,0)),VLOOKUP($C279,'pp port max capa'!$A$1:$Q$500,10,0),0)</f>
        <v>0</v>
      </c>
      <c r="BH279" s="24">
        <f>IF(ISNUMBER(VLOOKUP($C279,'pp port max capa'!$A$1:$Q$500,11,0)),VLOOKUP($C279,'pp port max capa'!$A$1:$Q$500,11,0),0)</f>
        <v>0</v>
      </c>
      <c r="BI279" s="24">
        <f>IF(ISNUMBER(VLOOKUP($C279,'pp port max capa'!$A$1:$Q$500,12,0)),VLOOKUP($C279,'pp port max capa'!$A$1:$Q$500,12,0),0)</f>
        <v>0</v>
      </c>
      <c r="BJ279" s="24">
        <f>IF(ISNUMBER(VLOOKUP($C279,'pp port max capa'!$A$1:$Q$500,13,0)),VLOOKUP($C279,'pp port max capa'!$A$1:$Q$500,13,0),0)</f>
        <v>0</v>
      </c>
      <c r="BK279" s="24">
        <f>IF(ISNUMBER(VLOOKUP($C279,'pp port max capa'!$A$1:$Q$500,14,0)),VLOOKUP($C279,'pp port max capa'!$A$1:$Q$500,14,0),0)</f>
        <v>0</v>
      </c>
      <c r="BL279" s="24">
        <f>IF(ISNUMBER(VLOOKUP($C279,'pp port max capa'!$A$1:$Q$500,15,0)),VLOOKUP($C279,'pp port max capa'!$A$1:$Q$500,15,0),0)</f>
        <v>0</v>
      </c>
      <c r="BM279" s="24">
        <f>IF(ISNUMBER(VLOOKUP($C279,'pp port max capa'!$A$1:$Q$500,16,0)),VLOOKUP($C279,'pp port max capa'!$A$1:$Q$500,16,0),0)</f>
        <v>0</v>
      </c>
      <c r="BN279" s="24">
        <f>IF(ISNUMBER(VLOOKUP($C279,'pp port max capa'!$A$1:$Q$500,17,0)),VLOOKUP($C279,'pp port max capa'!$A$1:$Q$500,17,0),0)</f>
        <v>0</v>
      </c>
      <c r="BO279" s="22">
        <f>IF(ISNUMBER(VLOOKUP($C279,'stpl port max capa'!$A$1:$Q$500,2,0)),VLOOKUP($C279,'stpl port max capa'!$A$1:$Q$500,2,0),0)</f>
        <v>0</v>
      </c>
      <c r="BP279" s="22">
        <f>IF(ISNUMBER(VLOOKUP($C279,'stpl port max capa'!$A$1:$Q$500,3,0)),VLOOKUP($C279,'stpl port max capa'!$A$1:$Q$500,3,0),0)</f>
        <v>0</v>
      </c>
      <c r="BQ279" s="22">
        <f>IF(ISNUMBER(VLOOKUP($C279,'stpl port max capa'!$A$1:$Q$500,4,0)),VLOOKUP($C279,'stpl port max capa'!$A$1:$Q$500,4,0),0)</f>
        <v>0</v>
      </c>
      <c r="BR279" s="22">
        <f>IF(ISNUMBER(VLOOKUP($C279,'stpl port max capa'!$A$1:$Q$500,5,0)),VLOOKUP($C279,'stpl port max capa'!$A$1:$Q$500,5,0),0)</f>
        <v>0</v>
      </c>
      <c r="BS279" s="22">
        <f>IF(ISNUMBER(VLOOKUP($C279,'stpl port max capa'!$A$1:$Q$500,6,0)),VLOOKUP($C279,'stpl port max capa'!$A$1:$Q$500,6,0),0)</f>
        <v>0</v>
      </c>
      <c r="BT279" s="22">
        <f>IF(ISNUMBER(VLOOKUP($C279,'stpl port max capa'!$A$1:$Q$500,7,0)),VLOOKUP($C279,'stpl port max capa'!$A$1:$Q$500,7,0),0)</f>
        <v>0</v>
      </c>
      <c r="BU279" s="22">
        <f>IF(ISNUMBER(VLOOKUP($C279,'stpl port max capa'!$A$1:$Q$500,8,0)),VLOOKUP($C279,'stpl port max capa'!$A$1:$Q$500,8,0),0)</f>
        <v>0</v>
      </c>
      <c r="BV279" s="22">
        <f>IF(ISNUMBER(VLOOKUP($C279,'stpl port max capa'!$A$1:$Q$500,9,0)),VLOOKUP($C279,'stpl port max capa'!$A$1:$Q$500,9,0),0)</f>
        <v>0</v>
      </c>
      <c r="BW279" s="22">
        <f>IF(ISNUMBER(VLOOKUP($C279,'stpl port max capa'!$A$1:$Q$500,10,0)),VLOOKUP($C279,'stpl port max capa'!$A$1:$Q$500,10,0),0)</f>
        <v>0</v>
      </c>
      <c r="BX279" s="22">
        <f>IF(ISNUMBER(VLOOKUP($C279,'stpl port max capa'!$A$1:$Q$500,11,0)),VLOOKUP($C279,'stpl port max capa'!$A$1:$Q$500,11,0),0)</f>
        <v>0</v>
      </c>
      <c r="BY279" s="22">
        <f>IF(ISNUMBER(VLOOKUP($C279,'stpl port max capa'!$A$1:$Q$500,12,0)),VLOOKUP($C279,'stpl port max capa'!$A$1:$Q$500,12,0),0)</f>
        <v>0</v>
      </c>
      <c r="BZ279" s="22">
        <f>IF(ISNUMBER(VLOOKUP($C279,'stpl port max capa'!$A$1:$Q$500,13,0)),VLOOKUP($C279,'stpl port max capa'!$A$1:$Q$500,13,0),0)</f>
        <v>0</v>
      </c>
      <c r="CA279" s="22">
        <f>IF(ISNUMBER(VLOOKUP($C279,'stpl port max capa'!$A$1:$Q$500,14,0)),VLOOKUP($C279,'stpl port max capa'!$A$1:$Q$500,14,0),0)</f>
        <v>0</v>
      </c>
      <c r="CB279" s="22">
        <f>IF(ISNUMBER(VLOOKUP($C279,'stpl port max capa'!$A$1:$Q$500,15,0)),VLOOKUP($C279,'stpl port max capa'!$A$1:$Q$500,15,0),0)</f>
        <v>0</v>
      </c>
      <c r="CC279" s="22">
        <f>IF(ISNUMBER(VLOOKUP($C279,'stpl port max capa'!$A$1:$Q$500,16,0)),VLOOKUP($C279,'stpl port max capa'!$A$1:$Q$500,16,0),0)</f>
        <v>0</v>
      </c>
      <c r="CD279" s="22">
        <f>IF(ISNUMBER(VLOOKUP($C279,'stpl port max capa'!$A$1:$Q$500,17,0)),VLOOKUP($C279,'stpl port max capa'!$A$1:$Q$500,17,0),0)</f>
        <v>0</v>
      </c>
    </row>
    <row r="280" spans="1:82" customFormat="1">
      <c r="A280">
        <v>284</v>
      </c>
      <c r="B280" t="s">
        <v>803</v>
      </c>
      <c r="C280" t="str">
        <f t="shared" si="73"/>
        <v>port 284 Wuhu Zhongdian power station</v>
      </c>
      <c r="D280" s="15" t="s">
        <v>1315</v>
      </c>
      <c r="E280" s="15">
        <f t="shared" si="75"/>
        <v>1</v>
      </c>
      <c r="F280" s="16" t="s">
        <v>2978</v>
      </c>
      <c r="G280" t="s">
        <v>973</v>
      </c>
      <c r="H280" t="s">
        <v>975</v>
      </c>
      <c r="I280" t="s">
        <v>2944</v>
      </c>
      <c r="J280" t="s">
        <v>1025</v>
      </c>
      <c r="K280" s="1">
        <v>31.452120000000001</v>
      </c>
      <c r="L280" s="1">
        <v>118.34447</v>
      </c>
      <c r="M280" s="1" t="str">
        <f>VLOOKUP($F280,'[1]capi for highway network'!$D$1:$L$36,3,0)</f>
        <v>capi Anhui</v>
      </c>
      <c r="N280" s="1">
        <f>VLOOKUP($F280,'[1]capi for highway network'!$D$1:$L$36,7,0)</f>
        <v>31.820591</v>
      </c>
      <c r="O280" s="1">
        <f>VLOOKUP($F280,'[1]capi for highway network'!$D$1:$L$36,8,0)</f>
        <v>117.22721900000001</v>
      </c>
      <c r="P280" s="13">
        <f t="shared" si="76"/>
        <v>5.3801426885161288</v>
      </c>
      <c r="Q280" s="13">
        <f t="shared" si="77"/>
        <v>5.3801426885161288</v>
      </c>
      <c r="R280" s="13">
        <f t="shared" si="78"/>
        <v>5.3801426885161288</v>
      </c>
      <c r="S280" s="13">
        <f t="shared" si="79"/>
        <v>5.3801426885161288</v>
      </c>
      <c r="T280" s="13">
        <f t="shared" si="80"/>
        <v>5.3801426885161288</v>
      </c>
      <c r="U280" s="13">
        <f t="shared" si="81"/>
        <v>5.3801426885161288</v>
      </c>
      <c r="V280" s="13">
        <f t="shared" si="82"/>
        <v>5.3801426885161288</v>
      </c>
      <c r="W280" s="13">
        <f t="shared" si="83"/>
        <v>5.3801426885161288</v>
      </c>
      <c r="X280" s="13">
        <f t="shared" si="84"/>
        <v>5.3801426885161288</v>
      </c>
      <c r="Y280" s="13">
        <f t="shared" si="85"/>
        <v>5.3801426885161288</v>
      </c>
      <c r="Z280" s="13">
        <f t="shared" si="86"/>
        <v>5.3801426885161288</v>
      </c>
      <c r="AA280" s="13">
        <f t="shared" si="87"/>
        <v>5.3801426885161288</v>
      </c>
      <c r="AB280" s="13">
        <f t="shared" si="88"/>
        <v>5.3801426885161288</v>
      </c>
      <c r="AC280" s="13">
        <f t="shared" si="89"/>
        <v>5.3801426885161288</v>
      </c>
      <c r="AD280" s="13">
        <f t="shared" si="90"/>
        <v>5.3801426885161288</v>
      </c>
      <c r="AE280" s="13">
        <f t="shared" si="91"/>
        <v>5.3801426885161288</v>
      </c>
      <c r="AF280">
        <f t="shared" si="74"/>
        <v>1</v>
      </c>
      <c r="AI280" s="26">
        <f>IF(ISNUMBER(VLOOKUP($B280,'kpler max capa'!$A$1:$Q$263,2,0)),VLOOKUP($B280,'kpler max capa'!$A$1:$Q$263,2,0),0)</f>
        <v>0</v>
      </c>
      <c r="AJ280" s="26">
        <f>IF(ISNUMBER(VLOOKUP($B280,'kpler max capa'!$A$1:$Q$263,3,0)),VLOOKUP($B280,'kpler max capa'!$A$1:$Q$263,3,0),0)</f>
        <v>0</v>
      </c>
      <c r="AK280" s="26">
        <f>IF(ISNUMBER(VLOOKUP($B280,'kpler max capa'!$A$1:$Q$263,4,0)),VLOOKUP($B280,'kpler max capa'!$A$1:$Q$263,4,0),0)</f>
        <v>0</v>
      </c>
      <c r="AL280" s="26">
        <f>IF(ISNUMBER(VLOOKUP($B280,'kpler max capa'!$A$1:$Q$263,5,0)),VLOOKUP($B280,'kpler max capa'!$A$1:$Q$263,5,0),0)</f>
        <v>0</v>
      </c>
      <c r="AM280" s="26">
        <f>IF(ISNUMBER(VLOOKUP($B280,'kpler max capa'!$A$1:$Q$263,6,0)),VLOOKUP($B280,'kpler max capa'!$A$1:$Q$263,6,0),0)</f>
        <v>0</v>
      </c>
      <c r="AN280" s="26">
        <f>IF(ISNUMBER(VLOOKUP($B280,'kpler max capa'!$A$1:$Q$263,7,0)),VLOOKUP($B280,'kpler max capa'!$A$1:$Q$263,7,0),0)</f>
        <v>0</v>
      </c>
      <c r="AO280" s="26">
        <f>IF(ISNUMBER(VLOOKUP($B280,'kpler max capa'!$A$1:$Q$263,8,0)),VLOOKUP($B280,'kpler max capa'!$A$1:$Q$263,8,0),0)</f>
        <v>0</v>
      </c>
      <c r="AP280" s="26">
        <f>IF(ISNUMBER(VLOOKUP($B280,'kpler max capa'!$A$1:$Q$263,8,0)),VLOOKUP($B280,'kpler max capa'!$A$1:$Q$263,9,0),0)</f>
        <v>0</v>
      </c>
      <c r="AQ280" s="26">
        <f>IF(ISNUMBER(VLOOKUP($B280,'kpler max capa'!$A$1:$Q$263,8,0)),VLOOKUP($B280,'kpler max capa'!$A$1:$Q$263,10,0),0)</f>
        <v>0</v>
      </c>
      <c r="AR280" s="26">
        <f>IF(ISNUMBER(VLOOKUP($B280,'kpler max capa'!$A$1:$Q$263,8,0)),VLOOKUP($B280,'kpler max capa'!$A$1:$Q$263,11,0),0)</f>
        <v>0</v>
      </c>
      <c r="AS280" s="26">
        <f>IF(ISNUMBER(VLOOKUP($B280,'kpler max capa'!$A$1:$Q$263,9,0)),VLOOKUP($B280,'kpler max capa'!$A$1:$Q$263,12,0),0)</f>
        <v>0</v>
      </c>
      <c r="AT280" s="26">
        <f>IF(ISNUMBER(VLOOKUP($B280,'kpler max capa'!$A$1:$Q$263,9,0)),VLOOKUP($B280,'kpler max capa'!$A$1:$Q$263,13,0),0)</f>
        <v>0</v>
      </c>
      <c r="AU280" s="26">
        <f>IF(ISNUMBER(VLOOKUP($B280,'kpler max capa'!$A$1:$Q$263,9,0)),VLOOKUP($B280,'kpler max capa'!$A$1:$Q$263,14,0),0)</f>
        <v>0</v>
      </c>
      <c r="AV280" s="26">
        <f>IF(ISNUMBER(VLOOKUP($B280,'kpler max capa'!$A$1:$Q$263,9,0)),VLOOKUP($B280,'kpler max capa'!$A$1:$Q$263,15,0),0)</f>
        <v>0</v>
      </c>
      <c r="AW280" s="26">
        <f>IF(ISNUMBER(VLOOKUP($B280,'kpler max capa'!$A$1:$Q$263,9,0)),VLOOKUP($B280,'kpler max capa'!$A$1:$Q$263,16,0),0)</f>
        <v>0</v>
      </c>
      <c r="AX280" s="26">
        <f>IF(ISNUMBER(VLOOKUP($B280,'kpler max capa'!$A$1:$Q$263,10,0)),VLOOKUP($B280,'kpler max capa'!$A$1:$Q$263,17,0),0)</f>
        <v>0</v>
      </c>
      <c r="AY280" s="24">
        <f>IF(ISNUMBER(VLOOKUP($C280,'pp port max capa'!$A$1:$Q$500,2,0)),VLOOKUP($C280,'pp port max capa'!$A$1:$Q$500,2,0),0)</f>
        <v>5.3801426885161288</v>
      </c>
      <c r="AZ280" s="24">
        <f>IF(ISNUMBER(VLOOKUP($C280,'pp port max capa'!$A$1:$Q$500,3,0)),VLOOKUP($C280,'pp port max capa'!$A$1:$Q$500,3,0),0)</f>
        <v>5.3801426885161288</v>
      </c>
      <c r="BA280" s="24">
        <f>IF(ISNUMBER(VLOOKUP($C280,'pp port max capa'!$A$1:$Q$500,4,0)),VLOOKUP($C280,'pp port max capa'!$A$1:$Q$500,4,0),0)</f>
        <v>5.3801426885161288</v>
      </c>
      <c r="BB280" s="24">
        <f>IF(ISNUMBER(VLOOKUP($C280,'pp port max capa'!$A$1:$Q$500,5,0)),VLOOKUP($C280,'pp port max capa'!$A$1:$Q$500,5,0),0)</f>
        <v>5.3801426885161288</v>
      </c>
      <c r="BC280" s="24">
        <f>IF(ISNUMBER(VLOOKUP($C280,'pp port max capa'!$A$1:$Q$500,6,0)),VLOOKUP($C280,'pp port max capa'!$A$1:$Q$500,6,0),0)</f>
        <v>5.3801426885161288</v>
      </c>
      <c r="BD280" s="24">
        <f>IF(ISNUMBER(VLOOKUP($C280,'pp port max capa'!$A$1:$Q$500,7,0)),VLOOKUP($C280,'pp port max capa'!$A$1:$Q$500,7,0),0)</f>
        <v>5.3801426885161288</v>
      </c>
      <c r="BE280" s="24">
        <f>IF(ISNUMBER(VLOOKUP($C280,'pp port max capa'!$A$1:$Q$500,8,0)),VLOOKUP($C280,'pp port max capa'!$A$1:$Q$500,8,0),0)</f>
        <v>5.3801426885161288</v>
      </c>
      <c r="BF280" s="24">
        <f>IF(ISNUMBER(VLOOKUP($C280,'pp port max capa'!$A$1:$Q$500,9,0)),VLOOKUP($C280,'pp port max capa'!$A$1:$Q$500,9,0),0)</f>
        <v>5.3801426885161288</v>
      </c>
      <c r="BG280" s="24">
        <f>IF(ISNUMBER(VLOOKUP($C280,'pp port max capa'!$A$1:$Q$500,10,0)),VLOOKUP($C280,'pp port max capa'!$A$1:$Q$500,10,0),0)</f>
        <v>5.3801426885161288</v>
      </c>
      <c r="BH280" s="24">
        <f>IF(ISNUMBER(VLOOKUP($C280,'pp port max capa'!$A$1:$Q$500,11,0)),VLOOKUP($C280,'pp port max capa'!$A$1:$Q$500,11,0),0)</f>
        <v>5.3801426885161288</v>
      </c>
      <c r="BI280" s="24">
        <f>IF(ISNUMBER(VLOOKUP($C280,'pp port max capa'!$A$1:$Q$500,12,0)),VLOOKUP($C280,'pp port max capa'!$A$1:$Q$500,12,0),0)</f>
        <v>5.3801426885161288</v>
      </c>
      <c r="BJ280" s="24">
        <f>IF(ISNUMBER(VLOOKUP($C280,'pp port max capa'!$A$1:$Q$500,13,0)),VLOOKUP($C280,'pp port max capa'!$A$1:$Q$500,13,0),0)</f>
        <v>5.3801426885161288</v>
      </c>
      <c r="BK280" s="24">
        <f>IF(ISNUMBER(VLOOKUP($C280,'pp port max capa'!$A$1:$Q$500,14,0)),VLOOKUP($C280,'pp port max capa'!$A$1:$Q$500,14,0),0)</f>
        <v>5.3801426885161288</v>
      </c>
      <c r="BL280" s="24">
        <f>IF(ISNUMBER(VLOOKUP($C280,'pp port max capa'!$A$1:$Q$500,15,0)),VLOOKUP($C280,'pp port max capa'!$A$1:$Q$500,15,0),0)</f>
        <v>5.3801426885161288</v>
      </c>
      <c r="BM280" s="24">
        <f>IF(ISNUMBER(VLOOKUP($C280,'pp port max capa'!$A$1:$Q$500,16,0)),VLOOKUP($C280,'pp port max capa'!$A$1:$Q$500,16,0),0)</f>
        <v>5.3801426885161288</v>
      </c>
      <c r="BN280" s="24">
        <f>IF(ISNUMBER(VLOOKUP($C280,'pp port max capa'!$A$1:$Q$500,17,0)),VLOOKUP($C280,'pp port max capa'!$A$1:$Q$500,17,0),0)</f>
        <v>5.3801426885161288</v>
      </c>
      <c r="BO280" s="22">
        <f>IF(ISNUMBER(VLOOKUP($C280,'stpl port max capa'!$A$1:$Q$500,2,0)),VLOOKUP($C280,'stpl port max capa'!$A$1:$Q$500,2,0),0)</f>
        <v>0</v>
      </c>
      <c r="BP280" s="22">
        <f>IF(ISNUMBER(VLOOKUP($C280,'stpl port max capa'!$A$1:$Q$500,3,0)),VLOOKUP($C280,'stpl port max capa'!$A$1:$Q$500,3,0),0)</f>
        <v>0</v>
      </c>
      <c r="BQ280" s="22">
        <f>IF(ISNUMBER(VLOOKUP($C280,'stpl port max capa'!$A$1:$Q$500,4,0)),VLOOKUP($C280,'stpl port max capa'!$A$1:$Q$500,4,0),0)</f>
        <v>0</v>
      </c>
      <c r="BR280" s="22">
        <f>IF(ISNUMBER(VLOOKUP($C280,'stpl port max capa'!$A$1:$Q$500,5,0)),VLOOKUP($C280,'stpl port max capa'!$A$1:$Q$500,5,0),0)</f>
        <v>0</v>
      </c>
      <c r="BS280" s="22">
        <f>IF(ISNUMBER(VLOOKUP($C280,'stpl port max capa'!$A$1:$Q$500,6,0)),VLOOKUP($C280,'stpl port max capa'!$A$1:$Q$500,6,0),0)</f>
        <v>0</v>
      </c>
      <c r="BT280" s="22">
        <f>IF(ISNUMBER(VLOOKUP($C280,'stpl port max capa'!$A$1:$Q$500,7,0)),VLOOKUP($C280,'stpl port max capa'!$A$1:$Q$500,7,0),0)</f>
        <v>0</v>
      </c>
      <c r="BU280" s="22">
        <f>IF(ISNUMBER(VLOOKUP($C280,'stpl port max capa'!$A$1:$Q$500,8,0)),VLOOKUP($C280,'stpl port max capa'!$A$1:$Q$500,8,0),0)</f>
        <v>0</v>
      </c>
      <c r="BV280" s="22">
        <f>IF(ISNUMBER(VLOOKUP($C280,'stpl port max capa'!$A$1:$Q$500,9,0)),VLOOKUP($C280,'stpl port max capa'!$A$1:$Q$500,9,0),0)</f>
        <v>0</v>
      </c>
      <c r="BW280" s="22">
        <f>IF(ISNUMBER(VLOOKUP($C280,'stpl port max capa'!$A$1:$Q$500,10,0)),VLOOKUP($C280,'stpl port max capa'!$A$1:$Q$500,10,0),0)</f>
        <v>0</v>
      </c>
      <c r="BX280" s="22">
        <f>IF(ISNUMBER(VLOOKUP($C280,'stpl port max capa'!$A$1:$Q$500,11,0)),VLOOKUP($C280,'stpl port max capa'!$A$1:$Q$500,11,0),0)</f>
        <v>0</v>
      </c>
      <c r="BY280" s="22">
        <f>IF(ISNUMBER(VLOOKUP($C280,'stpl port max capa'!$A$1:$Q$500,12,0)),VLOOKUP($C280,'stpl port max capa'!$A$1:$Q$500,12,0),0)</f>
        <v>0</v>
      </c>
      <c r="BZ280" s="22">
        <f>IF(ISNUMBER(VLOOKUP($C280,'stpl port max capa'!$A$1:$Q$500,13,0)),VLOOKUP($C280,'stpl port max capa'!$A$1:$Q$500,13,0),0)</f>
        <v>0</v>
      </c>
      <c r="CA280" s="22">
        <f>IF(ISNUMBER(VLOOKUP($C280,'stpl port max capa'!$A$1:$Q$500,14,0)),VLOOKUP($C280,'stpl port max capa'!$A$1:$Q$500,14,0),0)</f>
        <v>0</v>
      </c>
      <c r="CB280" s="22">
        <f>IF(ISNUMBER(VLOOKUP($C280,'stpl port max capa'!$A$1:$Q$500,15,0)),VLOOKUP($C280,'stpl port max capa'!$A$1:$Q$500,15,0),0)</f>
        <v>0</v>
      </c>
      <c r="CC280" s="22">
        <f>IF(ISNUMBER(VLOOKUP($C280,'stpl port max capa'!$A$1:$Q$500,16,0)),VLOOKUP($C280,'stpl port max capa'!$A$1:$Q$500,16,0),0)</f>
        <v>0</v>
      </c>
      <c r="CD280" s="22">
        <f>IF(ISNUMBER(VLOOKUP($C280,'stpl port max capa'!$A$1:$Q$500,17,0)),VLOOKUP($C280,'stpl port max capa'!$A$1:$Q$500,17,0),0)</f>
        <v>0</v>
      </c>
    </row>
    <row r="281" spans="1:82" customFormat="1">
      <c r="A281">
        <v>285</v>
      </c>
      <c r="B281" t="s">
        <v>804</v>
      </c>
      <c r="C281" t="str">
        <f t="shared" si="73"/>
        <v>port 285 Changshou Chemical captive power station</v>
      </c>
      <c r="D281" s="15" t="s">
        <v>1316</v>
      </c>
      <c r="E281" s="15">
        <f t="shared" si="75"/>
        <v>1</v>
      </c>
      <c r="F281" s="16" t="s">
        <v>2983</v>
      </c>
      <c r="G281" t="s">
        <v>973</v>
      </c>
      <c r="H281" t="s">
        <v>975</v>
      </c>
      <c r="I281" t="s">
        <v>2948</v>
      </c>
      <c r="J281" t="s">
        <v>1026</v>
      </c>
      <c r="K281" s="1">
        <v>29.789707</v>
      </c>
      <c r="L281" s="1">
        <v>107.00288500000001</v>
      </c>
      <c r="M281" s="1" t="str">
        <f>VLOOKUP($F281,'[1]capi for highway network'!$D$1:$L$36,3,0)</f>
        <v>capi Chongqing</v>
      </c>
      <c r="N281" s="1">
        <f>VLOOKUP($F281,'[1]capi for highway network'!$D$1:$L$36,7,0)</f>
        <v>29.431586100000001</v>
      </c>
      <c r="O281" s="1">
        <f>VLOOKUP($F281,'[1]capi for highway network'!$D$1:$L$36,8,0)</f>
        <v>106.912251</v>
      </c>
      <c r="P281" s="13">
        <f t="shared" si="76"/>
        <v>0</v>
      </c>
      <c r="Q281" s="13">
        <f t="shared" si="77"/>
        <v>0</v>
      </c>
      <c r="R281" s="13">
        <f t="shared" si="78"/>
        <v>0</v>
      </c>
      <c r="S281" s="13">
        <f t="shared" si="79"/>
        <v>0</v>
      </c>
      <c r="T281" s="13">
        <f t="shared" si="80"/>
        <v>0</v>
      </c>
      <c r="U281" s="13">
        <f t="shared" si="81"/>
        <v>0</v>
      </c>
      <c r="V281" s="13">
        <f t="shared" si="82"/>
        <v>0</v>
      </c>
      <c r="W281" s="13">
        <f t="shared" si="83"/>
        <v>0</v>
      </c>
      <c r="X281" s="13">
        <f t="shared" si="84"/>
        <v>0</v>
      </c>
      <c r="Y281" s="13">
        <f t="shared" si="85"/>
        <v>0</v>
      </c>
      <c r="Z281" s="13">
        <f t="shared" si="86"/>
        <v>0</v>
      </c>
      <c r="AA281" s="13">
        <f t="shared" si="87"/>
        <v>0</v>
      </c>
      <c r="AB281" s="13">
        <f t="shared" si="88"/>
        <v>0</v>
      </c>
      <c r="AC281" s="13">
        <f t="shared" si="89"/>
        <v>0</v>
      </c>
      <c r="AD281" s="13">
        <f t="shared" si="90"/>
        <v>0</v>
      </c>
      <c r="AE281" s="13">
        <f t="shared" si="91"/>
        <v>0</v>
      </c>
      <c r="AF281">
        <f t="shared" si="74"/>
        <v>0</v>
      </c>
      <c r="AI281" s="26">
        <f>IF(ISNUMBER(VLOOKUP($B281,'kpler max capa'!$A$1:$Q$263,2,0)),VLOOKUP($B281,'kpler max capa'!$A$1:$Q$263,2,0),0)</f>
        <v>0</v>
      </c>
      <c r="AJ281" s="26">
        <f>IF(ISNUMBER(VLOOKUP($B281,'kpler max capa'!$A$1:$Q$263,3,0)),VLOOKUP($B281,'kpler max capa'!$A$1:$Q$263,3,0),0)</f>
        <v>0</v>
      </c>
      <c r="AK281" s="26">
        <f>IF(ISNUMBER(VLOOKUP($B281,'kpler max capa'!$A$1:$Q$263,4,0)),VLOOKUP($B281,'kpler max capa'!$A$1:$Q$263,4,0),0)</f>
        <v>0</v>
      </c>
      <c r="AL281" s="26">
        <f>IF(ISNUMBER(VLOOKUP($B281,'kpler max capa'!$A$1:$Q$263,5,0)),VLOOKUP($B281,'kpler max capa'!$A$1:$Q$263,5,0),0)</f>
        <v>0</v>
      </c>
      <c r="AM281" s="26">
        <f>IF(ISNUMBER(VLOOKUP($B281,'kpler max capa'!$A$1:$Q$263,6,0)),VLOOKUP($B281,'kpler max capa'!$A$1:$Q$263,6,0),0)</f>
        <v>0</v>
      </c>
      <c r="AN281" s="26">
        <f>IF(ISNUMBER(VLOOKUP($B281,'kpler max capa'!$A$1:$Q$263,7,0)),VLOOKUP($B281,'kpler max capa'!$A$1:$Q$263,7,0),0)</f>
        <v>0</v>
      </c>
      <c r="AO281" s="26">
        <f>IF(ISNUMBER(VLOOKUP($B281,'kpler max capa'!$A$1:$Q$263,8,0)),VLOOKUP($B281,'kpler max capa'!$A$1:$Q$263,8,0),0)</f>
        <v>0</v>
      </c>
      <c r="AP281" s="26">
        <f>IF(ISNUMBER(VLOOKUP($B281,'kpler max capa'!$A$1:$Q$263,8,0)),VLOOKUP($B281,'kpler max capa'!$A$1:$Q$263,9,0),0)</f>
        <v>0</v>
      </c>
      <c r="AQ281" s="26">
        <f>IF(ISNUMBER(VLOOKUP($B281,'kpler max capa'!$A$1:$Q$263,8,0)),VLOOKUP($B281,'kpler max capa'!$A$1:$Q$263,10,0),0)</f>
        <v>0</v>
      </c>
      <c r="AR281" s="26">
        <f>IF(ISNUMBER(VLOOKUP($B281,'kpler max capa'!$A$1:$Q$263,8,0)),VLOOKUP($B281,'kpler max capa'!$A$1:$Q$263,11,0),0)</f>
        <v>0</v>
      </c>
      <c r="AS281" s="26">
        <f>IF(ISNUMBER(VLOOKUP($B281,'kpler max capa'!$A$1:$Q$263,9,0)),VLOOKUP($B281,'kpler max capa'!$A$1:$Q$263,12,0),0)</f>
        <v>0</v>
      </c>
      <c r="AT281" s="26">
        <f>IF(ISNUMBER(VLOOKUP($B281,'kpler max capa'!$A$1:$Q$263,9,0)),VLOOKUP($B281,'kpler max capa'!$A$1:$Q$263,13,0),0)</f>
        <v>0</v>
      </c>
      <c r="AU281" s="26">
        <f>IF(ISNUMBER(VLOOKUP($B281,'kpler max capa'!$A$1:$Q$263,9,0)),VLOOKUP($B281,'kpler max capa'!$A$1:$Q$263,14,0),0)</f>
        <v>0</v>
      </c>
      <c r="AV281" s="26">
        <f>IF(ISNUMBER(VLOOKUP($B281,'kpler max capa'!$A$1:$Q$263,9,0)),VLOOKUP($B281,'kpler max capa'!$A$1:$Q$263,15,0),0)</f>
        <v>0</v>
      </c>
      <c r="AW281" s="26">
        <f>IF(ISNUMBER(VLOOKUP($B281,'kpler max capa'!$A$1:$Q$263,9,0)),VLOOKUP($B281,'kpler max capa'!$A$1:$Q$263,16,0),0)</f>
        <v>0</v>
      </c>
      <c r="AX281" s="26">
        <f>IF(ISNUMBER(VLOOKUP($B281,'kpler max capa'!$A$1:$Q$263,10,0)),VLOOKUP($B281,'kpler max capa'!$A$1:$Q$263,17,0),0)</f>
        <v>0</v>
      </c>
      <c r="AY281" s="24">
        <f>IF(ISNUMBER(VLOOKUP($C281,'pp port max capa'!$A$1:$Q$500,2,0)),VLOOKUP($C281,'pp port max capa'!$A$1:$Q$500,2,0),0)</f>
        <v>0</v>
      </c>
      <c r="AZ281" s="24">
        <f>IF(ISNUMBER(VLOOKUP($C281,'pp port max capa'!$A$1:$Q$500,3,0)),VLOOKUP($C281,'pp port max capa'!$A$1:$Q$500,3,0),0)</f>
        <v>0</v>
      </c>
      <c r="BA281" s="24">
        <f>IF(ISNUMBER(VLOOKUP($C281,'pp port max capa'!$A$1:$Q$500,4,0)),VLOOKUP($C281,'pp port max capa'!$A$1:$Q$500,4,0),0)</f>
        <v>0</v>
      </c>
      <c r="BB281" s="24">
        <f>IF(ISNUMBER(VLOOKUP($C281,'pp port max capa'!$A$1:$Q$500,5,0)),VLOOKUP($C281,'pp port max capa'!$A$1:$Q$500,5,0),0)</f>
        <v>0</v>
      </c>
      <c r="BC281" s="24">
        <f>IF(ISNUMBER(VLOOKUP($C281,'pp port max capa'!$A$1:$Q$500,6,0)),VLOOKUP($C281,'pp port max capa'!$A$1:$Q$500,6,0),0)</f>
        <v>0</v>
      </c>
      <c r="BD281" s="24">
        <f>IF(ISNUMBER(VLOOKUP($C281,'pp port max capa'!$A$1:$Q$500,7,0)),VLOOKUP($C281,'pp port max capa'!$A$1:$Q$500,7,0),0)</f>
        <v>0</v>
      </c>
      <c r="BE281" s="24">
        <f>IF(ISNUMBER(VLOOKUP($C281,'pp port max capa'!$A$1:$Q$500,8,0)),VLOOKUP($C281,'pp port max capa'!$A$1:$Q$500,8,0),0)</f>
        <v>0</v>
      </c>
      <c r="BF281" s="24">
        <f>IF(ISNUMBER(VLOOKUP($C281,'pp port max capa'!$A$1:$Q$500,9,0)),VLOOKUP($C281,'pp port max capa'!$A$1:$Q$500,9,0),0)</f>
        <v>0</v>
      </c>
      <c r="BG281" s="24">
        <f>IF(ISNUMBER(VLOOKUP($C281,'pp port max capa'!$A$1:$Q$500,10,0)),VLOOKUP($C281,'pp port max capa'!$A$1:$Q$500,10,0),0)</f>
        <v>0</v>
      </c>
      <c r="BH281" s="24">
        <f>IF(ISNUMBER(VLOOKUP($C281,'pp port max capa'!$A$1:$Q$500,11,0)),VLOOKUP($C281,'pp port max capa'!$A$1:$Q$500,11,0),0)</f>
        <v>0</v>
      </c>
      <c r="BI281" s="24">
        <f>IF(ISNUMBER(VLOOKUP($C281,'pp port max capa'!$A$1:$Q$500,12,0)),VLOOKUP($C281,'pp port max capa'!$A$1:$Q$500,12,0),0)</f>
        <v>0</v>
      </c>
      <c r="BJ281" s="24">
        <f>IF(ISNUMBER(VLOOKUP($C281,'pp port max capa'!$A$1:$Q$500,13,0)),VLOOKUP($C281,'pp port max capa'!$A$1:$Q$500,13,0),0)</f>
        <v>0</v>
      </c>
      <c r="BK281" s="24">
        <f>IF(ISNUMBER(VLOOKUP($C281,'pp port max capa'!$A$1:$Q$500,14,0)),VLOOKUP($C281,'pp port max capa'!$A$1:$Q$500,14,0),0)</f>
        <v>0</v>
      </c>
      <c r="BL281" s="24">
        <f>IF(ISNUMBER(VLOOKUP($C281,'pp port max capa'!$A$1:$Q$500,15,0)),VLOOKUP($C281,'pp port max capa'!$A$1:$Q$500,15,0),0)</f>
        <v>0</v>
      </c>
      <c r="BM281" s="24">
        <f>IF(ISNUMBER(VLOOKUP($C281,'pp port max capa'!$A$1:$Q$500,16,0)),VLOOKUP($C281,'pp port max capa'!$A$1:$Q$500,16,0),0)</f>
        <v>0</v>
      </c>
      <c r="BN281" s="24">
        <f>IF(ISNUMBER(VLOOKUP($C281,'pp port max capa'!$A$1:$Q$500,17,0)),VLOOKUP($C281,'pp port max capa'!$A$1:$Q$500,17,0),0)</f>
        <v>0</v>
      </c>
      <c r="BO281" s="22">
        <f>IF(ISNUMBER(VLOOKUP($C281,'stpl port max capa'!$A$1:$Q$500,2,0)),VLOOKUP($C281,'stpl port max capa'!$A$1:$Q$500,2,0),0)</f>
        <v>0</v>
      </c>
      <c r="BP281" s="22">
        <f>IF(ISNUMBER(VLOOKUP($C281,'stpl port max capa'!$A$1:$Q$500,3,0)),VLOOKUP($C281,'stpl port max capa'!$A$1:$Q$500,3,0),0)</f>
        <v>0</v>
      </c>
      <c r="BQ281" s="22">
        <f>IF(ISNUMBER(VLOOKUP($C281,'stpl port max capa'!$A$1:$Q$500,4,0)),VLOOKUP($C281,'stpl port max capa'!$A$1:$Q$500,4,0),0)</f>
        <v>0</v>
      </c>
      <c r="BR281" s="22">
        <f>IF(ISNUMBER(VLOOKUP($C281,'stpl port max capa'!$A$1:$Q$500,5,0)),VLOOKUP($C281,'stpl port max capa'!$A$1:$Q$500,5,0),0)</f>
        <v>0</v>
      </c>
      <c r="BS281" s="22">
        <f>IF(ISNUMBER(VLOOKUP($C281,'stpl port max capa'!$A$1:$Q$500,6,0)),VLOOKUP($C281,'stpl port max capa'!$A$1:$Q$500,6,0),0)</f>
        <v>0</v>
      </c>
      <c r="BT281" s="22">
        <f>IF(ISNUMBER(VLOOKUP($C281,'stpl port max capa'!$A$1:$Q$500,7,0)),VLOOKUP($C281,'stpl port max capa'!$A$1:$Q$500,7,0),0)</f>
        <v>0</v>
      </c>
      <c r="BU281" s="22">
        <f>IF(ISNUMBER(VLOOKUP($C281,'stpl port max capa'!$A$1:$Q$500,8,0)),VLOOKUP($C281,'stpl port max capa'!$A$1:$Q$500,8,0),0)</f>
        <v>0</v>
      </c>
      <c r="BV281" s="22">
        <f>IF(ISNUMBER(VLOOKUP($C281,'stpl port max capa'!$A$1:$Q$500,9,0)),VLOOKUP($C281,'stpl port max capa'!$A$1:$Q$500,9,0),0)</f>
        <v>0</v>
      </c>
      <c r="BW281" s="22">
        <f>IF(ISNUMBER(VLOOKUP($C281,'stpl port max capa'!$A$1:$Q$500,10,0)),VLOOKUP($C281,'stpl port max capa'!$A$1:$Q$500,10,0),0)</f>
        <v>0</v>
      </c>
      <c r="BX281" s="22">
        <f>IF(ISNUMBER(VLOOKUP($C281,'stpl port max capa'!$A$1:$Q$500,11,0)),VLOOKUP($C281,'stpl port max capa'!$A$1:$Q$500,11,0),0)</f>
        <v>0</v>
      </c>
      <c r="BY281" s="22">
        <f>IF(ISNUMBER(VLOOKUP($C281,'stpl port max capa'!$A$1:$Q$500,12,0)),VLOOKUP($C281,'stpl port max capa'!$A$1:$Q$500,12,0),0)</f>
        <v>0</v>
      </c>
      <c r="BZ281" s="22">
        <f>IF(ISNUMBER(VLOOKUP($C281,'stpl port max capa'!$A$1:$Q$500,13,0)),VLOOKUP($C281,'stpl port max capa'!$A$1:$Q$500,13,0),0)</f>
        <v>0</v>
      </c>
      <c r="CA281" s="22">
        <f>IF(ISNUMBER(VLOOKUP($C281,'stpl port max capa'!$A$1:$Q$500,14,0)),VLOOKUP($C281,'stpl port max capa'!$A$1:$Q$500,14,0),0)</f>
        <v>0</v>
      </c>
      <c r="CB281" s="22">
        <f>IF(ISNUMBER(VLOOKUP($C281,'stpl port max capa'!$A$1:$Q$500,15,0)),VLOOKUP($C281,'stpl port max capa'!$A$1:$Q$500,15,0),0)</f>
        <v>0</v>
      </c>
      <c r="CC281" s="22">
        <f>IF(ISNUMBER(VLOOKUP($C281,'stpl port max capa'!$A$1:$Q$500,16,0)),VLOOKUP($C281,'stpl port max capa'!$A$1:$Q$500,16,0),0)</f>
        <v>0</v>
      </c>
      <c r="CD281" s="22">
        <f>IF(ISNUMBER(VLOOKUP($C281,'stpl port max capa'!$A$1:$Q$500,17,0)),VLOOKUP($C281,'stpl port max capa'!$A$1:$Q$500,17,0),0)</f>
        <v>0</v>
      </c>
    </row>
    <row r="282" spans="1:82" customFormat="1">
      <c r="A282">
        <v>286</v>
      </c>
      <c r="B282" t="s">
        <v>805</v>
      </c>
      <c r="C282" t="str">
        <f t="shared" si="73"/>
        <v>port 286 Chongqing Longqiao power station</v>
      </c>
      <c r="D282" s="15" t="s">
        <v>1317</v>
      </c>
      <c r="E282" s="15">
        <f t="shared" si="75"/>
        <v>1</v>
      </c>
      <c r="F282" s="16" t="s">
        <v>2983</v>
      </c>
      <c r="G282" t="s">
        <v>973</v>
      </c>
      <c r="H282" t="s">
        <v>975</v>
      </c>
      <c r="I282" t="s">
        <v>2943</v>
      </c>
      <c r="J282" t="s">
        <v>1027</v>
      </c>
      <c r="K282" s="1">
        <v>29.707077200000001</v>
      </c>
      <c r="L282" s="1">
        <v>107.3033145</v>
      </c>
      <c r="M282" s="1" t="str">
        <f>VLOOKUP($F282,'[1]capi for highway network'!$D$1:$L$36,3,0)</f>
        <v>capi Chongqing</v>
      </c>
      <c r="N282" s="1">
        <f>VLOOKUP($F282,'[1]capi for highway network'!$D$1:$L$36,7,0)</f>
        <v>29.431586100000001</v>
      </c>
      <c r="O282" s="1">
        <f>VLOOKUP($F282,'[1]capi for highway network'!$D$1:$L$36,8,0)</f>
        <v>106.912251</v>
      </c>
      <c r="P282" s="13">
        <f t="shared" si="76"/>
        <v>1.8376027435483866</v>
      </c>
      <c r="Q282" s="13">
        <f t="shared" si="77"/>
        <v>1.8376027435483866</v>
      </c>
      <c r="R282" s="13">
        <f t="shared" si="78"/>
        <v>1.8376027435483866</v>
      </c>
      <c r="S282" s="13">
        <f t="shared" si="79"/>
        <v>1.8376027435483866</v>
      </c>
      <c r="T282" s="13">
        <f t="shared" si="80"/>
        <v>1.8376027435483866</v>
      </c>
      <c r="U282" s="13">
        <f t="shared" si="81"/>
        <v>1.8376027435483866</v>
      </c>
      <c r="V282" s="13">
        <f t="shared" si="82"/>
        <v>1.8376027435483866</v>
      </c>
      <c r="W282" s="13">
        <f t="shared" si="83"/>
        <v>1.8376027435483866</v>
      </c>
      <c r="X282" s="13">
        <f t="shared" si="84"/>
        <v>1.8376027435483866</v>
      </c>
      <c r="Y282" s="13">
        <f t="shared" si="85"/>
        <v>1.8376027435483866</v>
      </c>
      <c r="Z282" s="13">
        <f t="shared" si="86"/>
        <v>1.8376027435483866</v>
      </c>
      <c r="AA282" s="13">
        <f t="shared" si="87"/>
        <v>1.8376027435483866</v>
      </c>
      <c r="AB282" s="13">
        <f t="shared" si="88"/>
        <v>1.8376027435483866</v>
      </c>
      <c r="AC282" s="13">
        <f t="shared" si="89"/>
        <v>1.8376027435483866</v>
      </c>
      <c r="AD282" s="13">
        <f t="shared" si="90"/>
        <v>1.8376027435483866</v>
      </c>
      <c r="AE282" s="13">
        <f t="shared" si="91"/>
        <v>1.8376027435483866</v>
      </c>
      <c r="AF282">
        <f t="shared" si="74"/>
        <v>1</v>
      </c>
      <c r="AI282" s="26">
        <f>IF(ISNUMBER(VLOOKUP($B282,'kpler max capa'!$A$1:$Q$263,2,0)),VLOOKUP($B282,'kpler max capa'!$A$1:$Q$263,2,0),0)</f>
        <v>0</v>
      </c>
      <c r="AJ282" s="26">
        <f>IF(ISNUMBER(VLOOKUP($B282,'kpler max capa'!$A$1:$Q$263,3,0)),VLOOKUP($B282,'kpler max capa'!$A$1:$Q$263,3,0),0)</f>
        <v>0</v>
      </c>
      <c r="AK282" s="26">
        <f>IF(ISNUMBER(VLOOKUP($B282,'kpler max capa'!$A$1:$Q$263,4,0)),VLOOKUP($B282,'kpler max capa'!$A$1:$Q$263,4,0),0)</f>
        <v>0</v>
      </c>
      <c r="AL282" s="26">
        <f>IF(ISNUMBER(VLOOKUP($B282,'kpler max capa'!$A$1:$Q$263,5,0)),VLOOKUP($B282,'kpler max capa'!$A$1:$Q$263,5,0),0)</f>
        <v>0</v>
      </c>
      <c r="AM282" s="26">
        <f>IF(ISNUMBER(VLOOKUP($B282,'kpler max capa'!$A$1:$Q$263,6,0)),VLOOKUP($B282,'kpler max capa'!$A$1:$Q$263,6,0),0)</f>
        <v>0</v>
      </c>
      <c r="AN282" s="26">
        <f>IF(ISNUMBER(VLOOKUP($B282,'kpler max capa'!$A$1:$Q$263,7,0)),VLOOKUP($B282,'kpler max capa'!$A$1:$Q$263,7,0),0)</f>
        <v>0</v>
      </c>
      <c r="AO282" s="26">
        <f>IF(ISNUMBER(VLOOKUP($B282,'kpler max capa'!$A$1:$Q$263,8,0)),VLOOKUP($B282,'kpler max capa'!$A$1:$Q$263,8,0),0)</f>
        <v>0</v>
      </c>
      <c r="AP282" s="26">
        <f>IF(ISNUMBER(VLOOKUP($B282,'kpler max capa'!$A$1:$Q$263,8,0)),VLOOKUP($B282,'kpler max capa'!$A$1:$Q$263,9,0),0)</f>
        <v>0</v>
      </c>
      <c r="AQ282" s="26">
        <f>IF(ISNUMBER(VLOOKUP($B282,'kpler max capa'!$A$1:$Q$263,8,0)),VLOOKUP($B282,'kpler max capa'!$A$1:$Q$263,10,0),0)</f>
        <v>0</v>
      </c>
      <c r="AR282" s="26">
        <f>IF(ISNUMBER(VLOOKUP($B282,'kpler max capa'!$A$1:$Q$263,8,0)),VLOOKUP($B282,'kpler max capa'!$A$1:$Q$263,11,0),0)</f>
        <v>0</v>
      </c>
      <c r="AS282" s="26">
        <f>IF(ISNUMBER(VLOOKUP($B282,'kpler max capa'!$A$1:$Q$263,9,0)),VLOOKUP($B282,'kpler max capa'!$A$1:$Q$263,12,0),0)</f>
        <v>0</v>
      </c>
      <c r="AT282" s="26">
        <f>IF(ISNUMBER(VLOOKUP($B282,'kpler max capa'!$A$1:$Q$263,9,0)),VLOOKUP($B282,'kpler max capa'!$A$1:$Q$263,13,0),0)</f>
        <v>0</v>
      </c>
      <c r="AU282" s="26">
        <f>IF(ISNUMBER(VLOOKUP($B282,'kpler max capa'!$A$1:$Q$263,9,0)),VLOOKUP($B282,'kpler max capa'!$A$1:$Q$263,14,0),0)</f>
        <v>0</v>
      </c>
      <c r="AV282" s="26">
        <f>IF(ISNUMBER(VLOOKUP($B282,'kpler max capa'!$A$1:$Q$263,9,0)),VLOOKUP($B282,'kpler max capa'!$A$1:$Q$263,15,0),0)</f>
        <v>0</v>
      </c>
      <c r="AW282" s="26">
        <f>IF(ISNUMBER(VLOOKUP($B282,'kpler max capa'!$A$1:$Q$263,9,0)),VLOOKUP($B282,'kpler max capa'!$A$1:$Q$263,16,0),0)</f>
        <v>0</v>
      </c>
      <c r="AX282" s="26">
        <f>IF(ISNUMBER(VLOOKUP($B282,'kpler max capa'!$A$1:$Q$263,10,0)),VLOOKUP($B282,'kpler max capa'!$A$1:$Q$263,17,0),0)</f>
        <v>0</v>
      </c>
      <c r="AY282" s="24">
        <f>IF(ISNUMBER(VLOOKUP($C282,'pp port max capa'!$A$1:$Q$500,2,0)),VLOOKUP($C282,'pp port max capa'!$A$1:$Q$500,2,0),0)</f>
        <v>1.8376027435483866</v>
      </c>
      <c r="AZ282" s="24">
        <f>IF(ISNUMBER(VLOOKUP($C282,'pp port max capa'!$A$1:$Q$500,3,0)),VLOOKUP($C282,'pp port max capa'!$A$1:$Q$500,3,0),0)</f>
        <v>1.8376027435483866</v>
      </c>
      <c r="BA282" s="24">
        <f>IF(ISNUMBER(VLOOKUP($C282,'pp port max capa'!$A$1:$Q$500,4,0)),VLOOKUP($C282,'pp port max capa'!$A$1:$Q$500,4,0),0)</f>
        <v>1.8376027435483866</v>
      </c>
      <c r="BB282" s="24">
        <f>IF(ISNUMBER(VLOOKUP($C282,'pp port max capa'!$A$1:$Q$500,5,0)),VLOOKUP($C282,'pp port max capa'!$A$1:$Q$500,5,0),0)</f>
        <v>1.8376027435483866</v>
      </c>
      <c r="BC282" s="24">
        <f>IF(ISNUMBER(VLOOKUP($C282,'pp port max capa'!$A$1:$Q$500,6,0)),VLOOKUP($C282,'pp port max capa'!$A$1:$Q$500,6,0),0)</f>
        <v>1.8376027435483866</v>
      </c>
      <c r="BD282" s="24">
        <f>IF(ISNUMBER(VLOOKUP($C282,'pp port max capa'!$A$1:$Q$500,7,0)),VLOOKUP($C282,'pp port max capa'!$A$1:$Q$500,7,0),0)</f>
        <v>1.8376027435483866</v>
      </c>
      <c r="BE282" s="24">
        <f>IF(ISNUMBER(VLOOKUP($C282,'pp port max capa'!$A$1:$Q$500,8,0)),VLOOKUP($C282,'pp port max capa'!$A$1:$Q$500,8,0),0)</f>
        <v>1.8376027435483866</v>
      </c>
      <c r="BF282" s="24">
        <f>IF(ISNUMBER(VLOOKUP($C282,'pp port max capa'!$A$1:$Q$500,9,0)),VLOOKUP($C282,'pp port max capa'!$A$1:$Q$500,9,0),0)</f>
        <v>1.8376027435483866</v>
      </c>
      <c r="BG282" s="24">
        <f>IF(ISNUMBER(VLOOKUP($C282,'pp port max capa'!$A$1:$Q$500,10,0)),VLOOKUP($C282,'pp port max capa'!$A$1:$Q$500,10,0),0)</f>
        <v>1.8376027435483866</v>
      </c>
      <c r="BH282" s="24">
        <f>IF(ISNUMBER(VLOOKUP($C282,'pp port max capa'!$A$1:$Q$500,11,0)),VLOOKUP($C282,'pp port max capa'!$A$1:$Q$500,11,0),0)</f>
        <v>1.8376027435483866</v>
      </c>
      <c r="BI282" s="24">
        <f>IF(ISNUMBER(VLOOKUP($C282,'pp port max capa'!$A$1:$Q$500,12,0)),VLOOKUP($C282,'pp port max capa'!$A$1:$Q$500,12,0),0)</f>
        <v>1.8376027435483866</v>
      </c>
      <c r="BJ282" s="24">
        <f>IF(ISNUMBER(VLOOKUP($C282,'pp port max capa'!$A$1:$Q$500,13,0)),VLOOKUP($C282,'pp port max capa'!$A$1:$Q$500,13,0),0)</f>
        <v>1.8376027435483866</v>
      </c>
      <c r="BK282" s="24">
        <f>IF(ISNUMBER(VLOOKUP($C282,'pp port max capa'!$A$1:$Q$500,14,0)),VLOOKUP($C282,'pp port max capa'!$A$1:$Q$500,14,0),0)</f>
        <v>1.8376027435483866</v>
      </c>
      <c r="BL282" s="24">
        <f>IF(ISNUMBER(VLOOKUP($C282,'pp port max capa'!$A$1:$Q$500,15,0)),VLOOKUP($C282,'pp port max capa'!$A$1:$Q$500,15,0),0)</f>
        <v>1.8376027435483866</v>
      </c>
      <c r="BM282" s="24">
        <f>IF(ISNUMBER(VLOOKUP($C282,'pp port max capa'!$A$1:$Q$500,16,0)),VLOOKUP($C282,'pp port max capa'!$A$1:$Q$500,16,0),0)</f>
        <v>1.8376027435483866</v>
      </c>
      <c r="BN282" s="24">
        <f>IF(ISNUMBER(VLOOKUP($C282,'pp port max capa'!$A$1:$Q$500,17,0)),VLOOKUP($C282,'pp port max capa'!$A$1:$Q$500,17,0),0)</f>
        <v>1.8376027435483866</v>
      </c>
      <c r="BO282" s="22">
        <f>IF(ISNUMBER(VLOOKUP($C282,'stpl port max capa'!$A$1:$Q$500,2,0)),VLOOKUP($C282,'stpl port max capa'!$A$1:$Q$500,2,0),0)</f>
        <v>0</v>
      </c>
      <c r="BP282" s="22">
        <f>IF(ISNUMBER(VLOOKUP($C282,'stpl port max capa'!$A$1:$Q$500,3,0)),VLOOKUP($C282,'stpl port max capa'!$A$1:$Q$500,3,0),0)</f>
        <v>0</v>
      </c>
      <c r="BQ282" s="22">
        <f>IF(ISNUMBER(VLOOKUP($C282,'stpl port max capa'!$A$1:$Q$500,4,0)),VLOOKUP($C282,'stpl port max capa'!$A$1:$Q$500,4,0),0)</f>
        <v>0</v>
      </c>
      <c r="BR282" s="22">
        <f>IF(ISNUMBER(VLOOKUP($C282,'stpl port max capa'!$A$1:$Q$500,5,0)),VLOOKUP($C282,'stpl port max capa'!$A$1:$Q$500,5,0),0)</f>
        <v>0</v>
      </c>
      <c r="BS282" s="22">
        <f>IF(ISNUMBER(VLOOKUP($C282,'stpl port max capa'!$A$1:$Q$500,6,0)),VLOOKUP($C282,'stpl port max capa'!$A$1:$Q$500,6,0),0)</f>
        <v>0</v>
      </c>
      <c r="BT282" s="22">
        <f>IF(ISNUMBER(VLOOKUP($C282,'stpl port max capa'!$A$1:$Q$500,7,0)),VLOOKUP($C282,'stpl port max capa'!$A$1:$Q$500,7,0),0)</f>
        <v>0</v>
      </c>
      <c r="BU282" s="22">
        <f>IF(ISNUMBER(VLOOKUP($C282,'stpl port max capa'!$A$1:$Q$500,8,0)),VLOOKUP($C282,'stpl port max capa'!$A$1:$Q$500,8,0),0)</f>
        <v>0</v>
      </c>
      <c r="BV282" s="22">
        <f>IF(ISNUMBER(VLOOKUP($C282,'stpl port max capa'!$A$1:$Q$500,9,0)),VLOOKUP($C282,'stpl port max capa'!$A$1:$Q$500,9,0),0)</f>
        <v>0</v>
      </c>
      <c r="BW282" s="22">
        <f>IF(ISNUMBER(VLOOKUP($C282,'stpl port max capa'!$A$1:$Q$500,10,0)),VLOOKUP($C282,'stpl port max capa'!$A$1:$Q$500,10,0),0)</f>
        <v>0</v>
      </c>
      <c r="BX282" s="22">
        <f>IF(ISNUMBER(VLOOKUP($C282,'stpl port max capa'!$A$1:$Q$500,11,0)),VLOOKUP($C282,'stpl port max capa'!$A$1:$Q$500,11,0),0)</f>
        <v>0</v>
      </c>
      <c r="BY282" s="22">
        <f>IF(ISNUMBER(VLOOKUP($C282,'stpl port max capa'!$A$1:$Q$500,12,0)),VLOOKUP($C282,'stpl port max capa'!$A$1:$Q$500,12,0),0)</f>
        <v>0</v>
      </c>
      <c r="BZ282" s="22">
        <f>IF(ISNUMBER(VLOOKUP($C282,'stpl port max capa'!$A$1:$Q$500,13,0)),VLOOKUP($C282,'stpl port max capa'!$A$1:$Q$500,13,0),0)</f>
        <v>0</v>
      </c>
      <c r="CA282" s="22">
        <f>IF(ISNUMBER(VLOOKUP($C282,'stpl port max capa'!$A$1:$Q$500,14,0)),VLOOKUP($C282,'stpl port max capa'!$A$1:$Q$500,14,0),0)</f>
        <v>0</v>
      </c>
      <c r="CB282" s="22">
        <f>IF(ISNUMBER(VLOOKUP($C282,'stpl port max capa'!$A$1:$Q$500,15,0)),VLOOKUP($C282,'stpl port max capa'!$A$1:$Q$500,15,0),0)</f>
        <v>0</v>
      </c>
      <c r="CC282" s="22">
        <f>IF(ISNUMBER(VLOOKUP($C282,'stpl port max capa'!$A$1:$Q$500,16,0)),VLOOKUP($C282,'stpl port max capa'!$A$1:$Q$500,16,0),0)</f>
        <v>0</v>
      </c>
      <c r="CD282" s="22">
        <f>IF(ISNUMBER(VLOOKUP($C282,'stpl port max capa'!$A$1:$Q$500,17,0)),VLOOKUP($C282,'stpl port max capa'!$A$1:$Q$500,17,0),0)</f>
        <v>0</v>
      </c>
    </row>
    <row r="283" spans="1:82" customFormat="1">
      <c r="A283">
        <v>287</v>
      </c>
      <c r="B283" t="s">
        <v>806</v>
      </c>
      <c r="C283" t="str">
        <f t="shared" si="73"/>
        <v>port 287 Chongqing Nine Dragons Cogen power station</v>
      </c>
      <c r="D283" s="15" t="s">
        <v>1318</v>
      </c>
      <c r="E283" s="15">
        <f t="shared" si="75"/>
        <v>1</v>
      </c>
      <c r="F283" s="16" t="s">
        <v>2983</v>
      </c>
      <c r="G283" t="s">
        <v>973</v>
      </c>
      <c r="H283" t="s">
        <v>975</v>
      </c>
      <c r="I283" t="s">
        <v>2943</v>
      </c>
      <c r="J283" t="s">
        <v>1028</v>
      </c>
      <c r="K283" s="1">
        <v>29.291765999999999</v>
      </c>
      <c r="L283" s="1">
        <v>106.39684200000001</v>
      </c>
      <c r="M283" s="1" t="str">
        <f>VLOOKUP($F283,'[1]capi for highway network'!$D$1:$L$36,3,0)</f>
        <v>capi Chongqing</v>
      </c>
      <c r="N283" s="1">
        <f>VLOOKUP($F283,'[1]capi for highway network'!$D$1:$L$36,7,0)</f>
        <v>29.431586100000001</v>
      </c>
      <c r="O283" s="1">
        <f>VLOOKUP($F283,'[1]capi for highway network'!$D$1:$L$36,8,0)</f>
        <v>106.912251</v>
      </c>
      <c r="P283" s="13">
        <f t="shared" si="76"/>
        <v>0.63703561776344075</v>
      </c>
      <c r="Q283" s="13">
        <f t="shared" si="77"/>
        <v>0.63703561776344075</v>
      </c>
      <c r="R283" s="13">
        <f t="shared" si="78"/>
        <v>0.63703561776344075</v>
      </c>
      <c r="S283" s="13">
        <f t="shared" si="79"/>
        <v>0.63703561776344075</v>
      </c>
      <c r="T283" s="13">
        <f t="shared" si="80"/>
        <v>1.1515643859569891</v>
      </c>
      <c r="U283" s="13">
        <f t="shared" si="81"/>
        <v>1.1515643859569891</v>
      </c>
      <c r="V283" s="13">
        <f t="shared" si="82"/>
        <v>1.1515643859569891</v>
      </c>
      <c r="W283" s="13">
        <f t="shared" si="83"/>
        <v>1.1515643859569891</v>
      </c>
      <c r="X283" s="13">
        <f t="shared" si="84"/>
        <v>1.1515643859569891</v>
      </c>
      <c r="Y283" s="13">
        <f t="shared" si="85"/>
        <v>1.1515643859569891</v>
      </c>
      <c r="Z283" s="13">
        <f t="shared" si="86"/>
        <v>1.1515643859569891</v>
      </c>
      <c r="AA283" s="13">
        <f t="shared" si="87"/>
        <v>1.1515643859569891</v>
      </c>
      <c r="AB283" s="13">
        <f t="shared" si="88"/>
        <v>1.1515643859569891</v>
      </c>
      <c r="AC283" s="13">
        <f t="shared" si="89"/>
        <v>1.1515643859569891</v>
      </c>
      <c r="AD283" s="13">
        <f t="shared" si="90"/>
        <v>1.1515643859569891</v>
      </c>
      <c r="AE283" s="13">
        <f t="shared" si="91"/>
        <v>1.1515643859569891</v>
      </c>
      <c r="AF283">
        <f t="shared" si="74"/>
        <v>1</v>
      </c>
      <c r="AI283" s="26">
        <f>IF(ISNUMBER(VLOOKUP($B283,'kpler max capa'!$A$1:$Q$263,2,0)),VLOOKUP($B283,'kpler max capa'!$A$1:$Q$263,2,0),0)</f>
        <v>0</v>
      </c>
      <c r="AJ283" s="26">
        <f>IF(ISNUMBER(VLOOKUP($B283,'kpler max capa'!$A$1:$Q$263,3,0)),VLOOKUP($B283,'kpler max capa'!$A$1:$Q$263,3,0),0)</f>
        <v>0</v>
      </c>
      <c r="AK283" s="26">
        <f>IF(ISNUMBER(VLOOKUP($B283,'kpler max capa'!$A$1:$Q$263,4,0)),VLOOKUP($B283,'kpler max capa'!$A$1:$Q$263,4,0),0)</f>
        <v>0</v>
      </c>
      <c r="AL283" s="26">
        <f>IF(ISNUMBER(VLOOKUP($B283,'kpler max capa'!$A$1:$Q$263,5,0)),VLOOKUP($B283,'kpler max capa'!$A$1:$Q$263,5,0),0)</f>
        <v>0</v>
      </c>
      <c r="AM283" s="26">
        <f>IF(ISNUMBER(VLOOKUP($B283,'kpler max capa'!$A$1:$Q$263,6,0)),VLOOKUP($B283,'kpler max capa'!$A$1:$Q$263,6,0),0)</f>
        <v>0</v>
      </c>
      <c r="AN283" s="26">
        <f>IF(ISNUMBER(VLOOKUP($B283,'kpler max capa'!$A$1:$Q$263,7,0)),VLOOKUP($B283,'kpler max capa'!$A$1:$Q$263,7,0),0)</f>
        <v>0</v>
      </c>
      <c r="AO283" s="26">
        <f>IF(ISNUMBER(VLOOKUP($B283,'kpler max capa'!$A$1:$Q$263,8,0)),VLOOKUP($B283,'kpler max capa'!$A$1:$Q$263,8,0),0)</f>
        <v>0</v>
      </c>
      <c r="AP283" s="26">
        <f>IF(ISNUMBER(VLOOKUP($B283,'kpler max capa'!$A$1:$Q$263,8,0)),VLOOKUP($B283,'kpler max capa'!$A$1:$Q$263,9,0),0)</f>
        <v>0</v>
      </c>
      <c r="AQ283" s="26">
        <f>IF(ISNUMBER(VLOOKUP($B283,'kpler max capa'!$A$1:$Q$263,8,0)),VLOOKUP($B283,'kpler max capa'!$A$1:$Q$263,10,0),0)</f>
        <v>0</v>
      </c>
      <c r="AR283" s="26">
        <f>IF(ISNUMBER(VLOOKUP($B283,'kpler max capa'!$A$1:$Q$263,8,0)),VLOOKUP($B283,'kpler max capa'!$A$1:$Q$263,11,0),0)</f>
        <v>0</v>
      </c>
      <c r="AS283" s="26">
        <f>IF(ISNUMBER(VLOOKUP($B283,'kpler max capa'!$A$1:$Q$263,9,0)),VLOOKUP($B283,'kpler max capa'!$A$1:$Q$263,12,0),0)</f>
        <v>0</v>
      </c>
      <c r="AT283" s="26">
        <f>IF(ISNUMBER(VLOOKUP($B283,'kpler max capa'!$A$1:$Q$263,9,0)),VLOOKUP($B283,'kpler max capa'!$A$1:$Q$263,13,0),0)</f>
        <v>0</v>
      </c>
      <c r="AU283" s="26">
        <f>IF(ISNUMBER(VLOOKUP($B283,'kpler max capa'!$A$1:$Q$263,9,0)),VLOOKUP($B283,'kpler max capa'!$A$1:$Q$263,14,0),0)</f>
        <v>0</v>
      </c>
      <c r="AV283" s="26">
        <f>IF(ISNUMBER(VLOOKUP($B283,'kpler max capa'!$A$1:$Q$263,9,0)),VLOOKUP($B283,'kpler max capa'!$A$1:$Q$263,15,0),0)</f>
        <v>0</v>
      </c>
      <c r="AW283" s="26">
        <f>IF(ISNUMBER(VLOOKUP($B283,'kpler max capa'!$A$1:$Q$263,9,0)),VLOOKUP($B283,'kpler max capa'!$A$1:$Q$263,16,0),0)</f>
        <v>0</v>
      </c>
      <c r="AX283" s="26">
        <f>IF(ISNUMBER(VLOOKUP($B283,'kpler max capa'!$A$1:$Q$263,10,0)),VLOOKUP($B283,'kpler max capa'!$A$1:$Q$263,17,0),0)</f>
        <v>0</v>
      </c>
      <c r="AY283" s="24">
        <f>IF(ISNUMBER(VLOOKUP($C283,'pp port max capa'!$A$1:$Q$500,2,0)),VLOOKUP($C283,'pp port max capa'!$A$1:$Q$500,2,0),0)</f>
        <v>0.63703561776344075</v>
      </c>
      <c r="AZ283" s="24">
        <f>IF(ISNUMBER(VLOOKUP($C283,'pp port max capa'!$A$1:$Q$500,3,0)),VLOOKUP($C283,'pp port max capa'!$A$1:$Q$500,3,0),0)</f>
        <v>0.63703561776344075</v>
      </c>
      <c r="BA283" s="24">
        <f>IF(ISNUMBER(VLOOKUP($C283,'pp port max capa'!$A$1:$Q$500,4,0)),VLOOKUP($C283,'pp port max capa'!$A$1:$Q$500,4,0),0)</f>
        <v>0.63703561776344075</v>
      </c>
      <c r="BB283" s="24">
        <f>IF(ISNUMBER(VLOOKUP($C283,'pp port max capa'!$A$1:$Q$500,5,0)),VLOOKUP($C283,'pp port max capa'!$A$1:$Q$500,5,0),0)</f>
        <v>0.63703561776344075</v>
      </c>
      <c r="BC283" s="24">
        <f>IF(ISNUMBER(VLOOKUP($C283,'pp port max capa'!$A$1:$Q$500,6,0)),VLOOKUP($C283,'pp port max capa'!$A$1:$Q$500,6,0),0)</f>
        <v>1.1515643859569891</v>
      </c>
      <c r="BD283" s="24">
        <f>IF(ISNUMBER(VLOOKUP($C283,'pp port max capa'!$A$1:$Q$500,7,0)),VLOOKUP($C283,'pp port max capa'!$A$1:$Q$500,7,0),0)</f>
        <v>1.1515643859569891</v>
      </c>
      <c r="BE283" s="24">
        <f>IF(ISNUMBER(VLOOKUP($C283,'pp port max capa'!$A$1:$Q$500,8,0)),VLOOKUP($C283,'pp port max capa'!$A$1:$Q$500,8,0),0)</f>
        <v>1.1515643859569891</v>
      </c>
      <c r="BF283" s="24">
        <f>IF(ISNUMBER(VLOOKUP($C283,'pp port max capa'!$A$1:$Q$500,9,0)),VLOOKUP($C283,'pp port max capa'!$A$1:$Q$500,9,0),0)</f>
        <v>1.1515643859569891</v>
      </c>
      <c r="BG283" s="24">
        <f>IF(ISNUMBER(VLOOKUP($C283,'pp port max capa'!$A$1:$Q$500,10,0)),VLOOKUP($C283,'pp port max capa'!$A$1:$Q$500,10,0),0)</f>
        <v>1.1515643859569891</v>
      </c>
      <c r="BH283" s="24">
        <f>IF(ISNUMBER(VLOOKUP($C283,'pp port max capa'!$A$1:$Q$500,11,0)),VLOOKUP($C283,'pp port max capa'!$A$1:$Q$500,11,0),0)</f>
        <v>1.1515643859569891</v>
      </c>
      <c r="BI283" s="24">
        <f>IF(ISNUMBER(VLOOKUP($C283,'pp port max capa'!$A$1:$Q$500,12,0)),VLOOKUP($C283,'pp port max capa'!$A$1:$Q$500,12,0),0)</f>
        <v>1.1515643859569891</v>
      </c>
      <c r="BJ283" s="24">
        <f>IF(ISNUMBER(VLOOKUP($C283,'pp port max capa'!$A$1:$Q$500,13,0)),VLOOKUP($C283,'pp port max capa'!$A$1:$Q$500,13,0),0)</f>
        <v>1.1515643859569891</v>
      </c>
      <c r="BK283" s="24">
        <f>IF(ISNUMBER(VLOOKUP($C283,'pp port max capa'!$A$1:$Q$500,14,0)),VLOOKUP($C283,'pp port max capa'!$A$1:$Q$500,14,0),0)</f>
        <v>1.1515643859569891</v>
      </c>
      <c r="BL283" s="24">
        <f>IF(ISNUMBER(VLOOKUP($C283,'pp port max capa'!$A$1:$Q$500,15,0)),VLOOKUP($C283,'pp port max capa'!$A$1:$Q$500,15,0),0)</f>
        <v>1.1515643859569891</v>
      </c>
      <c r="BM283" s="24">
        <f>IF(ISNUMBER(VLOOKUP($C283,'pp port max capa'!$A$1:$Q$500,16,0)),VLOOKUP($C283,'pp port max capa'!$A$1:$Q$500,16,0),0)</f>
        <v>1.1515643859569891</v>
      </c>
      <c r="BN283" s="24">
        <f>IF(ISNUMBER(VLOOKUP($C283,'pp port max capa'!$A$1:$Q$500,17,0)),VLOOKUP($C283,'pp port max capa'!$A$1:$Q$500,17,0),0)</f>
        <v>1.1515643859569891</v>
      </c>
      <c r="BO283" s="22">
        <f>IF(ISNUMBER(VLOOKUP($C283,'stpl port max capa'!$A$1:$Q$500,2,0)),VLOOKUP($C283,'stpl port max capa'!$A$1:$Q$500,2,0),0)</f>
        <v>0</v>
      </c>
      <c r="BP283" s="22">
        <f>IF(ISNUMBER(VLOOKUP($C283,'stpl port max capa'!$A$1:$Q$500,3,0)),VLOOKUP($C283,'stpl port max capa'!$A$1:$Q$500,3,0),0)</f>
        <v>0</v>
      </c>
      <c r="BQ283" s="22">
        <f>IF(ISNUMBER(VLOOKUP($C283,'stpl port max capa'!$A$1:$Q$500,4,0)),VLOOKUP($C283,'stpl port max capa'!$A$1:$Q$500,4,0),0)</f>
        <v>0</v>
      </c>
      <c r="BR283" s="22">
        <f>IF(ISNUMBER(VLOOKUP($C283,'stpl port max capa'!$A$1:$Q$500,5,0)),VLOOKUP($C283,'stpl port max capa'!$A$1:$Q$500,5,0),0)</f>
        <v>0</v>
      </c>
      <c r="BS283" s="22">
        <f>IF(ISNUMBER(VLOOKUP($C283,'stpl port max capa'!$A$1:$Q$500,6,0)),VLOOKUP($C283,'stpl port max capa'!$A$1:$Q$500,6,0),0)</f>
        <v>0</v>
      </c>
      <c r="BT283" s="22">
        <f>IF(ISNUMBER(VLOOKUP($C283,'stpl port max capa'!$A$1:$Q$500,7,0)),VLOOKUP($C283,'stpl port max capa'!$A$1:$Q$500,7,0),0)</f>
        <v>0</v>
      </c>
      <c r="BU283" s="22">
        <f>IF(ISNUMBER(VLOOKUP($C283,'stpl port max capa'!$A$1:$Q$500,8,0)),VLOOKUP($C283,'stpl port max capa'!$A$1:$Q$500,8,0),0)</f>
        <v>0</v>
      </c>
      <c r="BV283" s="22">
        <f>IF(ISNUMBER(VLOOKUP($C283,'stpl port max capa'!$A$1:$Q$500,9,0)),VLOOKUP($C283,'stpl port max capa'!$A$1:$Q$500,9,0),0)</f>
        <v>0</v>
      </c>
      <c r="BW283" s="22">
        <f>IF(ISNUMBER(VLOOKUP($C283,'stpl port max capa'!$A$1:$Q$500,10,0)),VLOOKUP($C283,'stpl port max capa'!$A$1:$Q$500,10,0),0)</f>
        <v>0</v>
      </c>
      <c r="BX283" s="22">
        <f>IF(ISNUMBER(VLOOKUP($C283,'stpl port max capa'!$A$1:$Q$500,11,0)),VLOOKUP($C283,'stpl port max capa'!$A$1:$Q$500,11,0),0)</f>
        <v>0</v>
      </c>
      <c r="BY283" s="22">
        <f>IF(ISNUMBER(VLOOKUP($C283,'stpl port max capa'!$A$1:$Q$500,12,0)),VLOOKUP($C283,'stpl port max capa'!$A$1:$Q$500,12,0),0)</f>
        <v>0</v>
      </c>
      <c r="BZ283" s="22">
        <f>IF(ISNUMBER(VLOOKUP($C283,'stpl port max capa'!$A$1:$Q$500,13,0)),VLOOKUP($C283,'stpl port max capa'!$A$1:$Q$500,13,0),0)</f>
        <v>0</v>
      </c>
      <c r="CA283" s="22">
        <f>IF(ISNUMBER(VLOOKUP($C283,'stpl port max capa'!$A$1:$Q$500,14,0)),VLOOKUP($C283,'stpl port max capa'!$A$1:$Q$500,14,0),0)</f>
        <v>0</v>
      </c>
      <c r="CB283" s="22">
        <f>IF(ISNUMBER(VLOOKUP($C283,'stpl port max capa'!$A$1:$Q$500,15,0)),VLOOKUP($C283,'stpl port max capa'!$A$1:$Q$500,15,0),0)</f>
        <v>0</v>
      </c>
      <c r="CC283" s="22">
        <f>IF(ISNUMBER(VLOOKUP($C283,'stpl port max capa'!$A$1:$Q$500,16,0)),VLOOKUP($C283,'stpl port max capa'!$A$1:$Q$500,16,0),0)</f>
        <v>0</v>
      </c>
      <c r="CD283" s="22">
        <f>IF(ISNUMBER(VLOOKUP($C283,'stpl port max capa'!$A$1:$Q$500,17,0)),VLOOKUP($C283,'stpl port max capa'!$A$1:$Q$500,17,0),0)</f>
        <v>0</v>
      </c>
    </row>
    <row r="284" spans="1:82" customFormat="1">
      <c r="A284">
        <v>288</v>
      </c>
      <c r="B284" t="s">
        <v>807</v>
      </c>
      <c r="C284" t="str">
        <f t="shared" si="73"/>
        <v>port 288 Chongqing power station</v>
      </c>
      <c r="D284" s="15" t="s">
        <v>1319</v>
      </c>
      <c r="E284" s="15">
        <f t="shared" si="75"/>
        <v>1</v>
      </c>
      <c r="F284" s="16" t="s">
        <v>2983</v>
      </c>
      <c r="G284" t="s">
        <v>973</v>
      </c>
      <c r="H284" t="s">
        <v>975</v>
      </c>
      <c r="I284" t="s">
        <v>2944</v>
      </c>
      <c r="J284" t="s">
        <v>1029</v>
      </c>
      <c r="K284" s="1">
        <v>29.483456</v>
      </c>
      <c r="L284" s="1">
        <v>106.538984</v>
      </c>
      <c r="M284" s="1" t="str">
        <f>VLOOKUP($F284,'[1]capi for highway network'!$D$1:$L$36,3,0)</f>
        <v>capi Chongqing</v>
      </c>
      <c r="N284" s="1">
        <f>VLOOKUP($F284,'[1]capi for highway network'!$D$1:$L$36,7,0)</f>
        <v>29.431586100000001</v>
      </c>
      <c r="O284" s="1">
        <f>VLOOKUP($F284,'[1]capi for highway network'!$D$1:$L$36,8,0)</f>
        <v>106.912251</v>
      </c>
      <c r="P284" s="13">
        <f t="shared" si="76"/>
        <v>0</v>
      </c>
      <c r="Q284" s="13">
        <f t="shared" si="77"/>
        <v>0</v>
      </c>
      <c r="R284" s="13">
        <f t="shared" si="78"/>
        <v>0</v>
      </c>
      <c r="S284" s="13">
        <f t="shared" si="79"/>
        <v>0</v>
      </c>
      <c r="T284" s="13">
        <f t="shared" si="80"/>
        <v>0</v>
      </c>
      <c r="U284" s="13">
        <f t="shared" si="81"/>
        <v>0</v>
      </c>
      <c r="V284" s="13">
        <f t="shared" si="82"/>
        <v>0</v>
      </c>
      <c r="W284" s="13">
        <f t="shared" si="83"/>
        <v>0</v>
      </c>
      <c r="X284" s="13">
        <f t="shared" si="84"/>
        <v>0</v>
      </c>
      <c r="Y284" s="13">
        <f t="shared" si="85"/>
        <v>0</v>
      </c>
      <c r="Z284" s="13">
        <f t="shared" si="86"/>
        <v>0</v>
      </c>
      <c r="AA284" s="13">
        <f t="shared" si="87"/>
        <v>0</v>
      </c>
      <c r="AB284" s="13">
        <f t="shared" si="88"/>
        <v>0</v>
      </c>
      <c r="AC284" s="13">
        <f t="shared" si="89"/>
        <v>0</v>
      </c>
      <c r="AD284" s="13">
        <f t="shared" si="90"/>
        <v>0</v>
      </c>
      <c r="AE284" s="13">
        <f t="shared" si="91"/>
        <v>0</v>
      </c>
      <c r="AF284">
        <f t="shared" si="74"/>
        <v>0</v>
      </c>
      <c r="AI284" s="26">
        <f>IF(ISNUMBER(VLOOKUP($B284,'kpler max capa'!$A$1:$Q$263,2,0)),VLOOKUP($B284,'kpler max capa'!$A$1:$Q$263,2,0),0)</f>
        <v>0</v>
      </c>
      <c r="AJ284" s="26">
        <f>IF(ISNUMBER(VLOOKUP($B284,'kpler max capa'!$A$1:$Q$263,3,0)),VLOOKUP($B284,'kpler max capa'!$A$1:$Q$263,3,0),0)</f>
        <v>0</v>
      </c>
      <c r="AK284" s="26">
        <f>IF(ISNUMBER(VLOOKUP($B284,'kpler max capa'!$A$1:$Q$263,4,0)),VLOOKUP($B284,'kpler max capa'!$A$1:$Q$263,4,0),0)</f>
        <v>0</v>
      </c>
      <c r="AL284" s="26">
        <f>IF(ISNUMBER(VLOOKUP($B284,'kpler max capa'!$A$1:$Q$263,5,0)),VLOOKUP($B284,'kpler max capa'!$A$1:$Q$263,5,0),0)</f>
        <v>0</v>
      </c>
      <c r="AM284" s="26">
        <f>IF(ISNUMBER(VLOOKUP($B284,'kpler max capa'!$A$1:$Q$263,6,0)),VLOOKUP($B284,'kpler max capa'!$A$1:$Q$263,6,0),0)</f>
        <v>0</v>
      </c>
      <c r="AN284" s="26">
        <f>IF(ISNUMBER(VLOOKUP($B284,'kpler max capa'!$A$1:$Q$263,7,0)),VLOOKUP($B284,'kpler max capa'!$A$1:$Q$263,7,0),0)</f>
        <v>0</v>
      </c>
      <c r="AO284" s="26">
        <f>IF(ISNUMBER(VLOOKUP($B284,'kpler max capa'!$A$1:$Q$263,8,0)),VLOOKUP($B284,'kpler max capa'!$A$1:$Q$263,8,0),0)</f>
        <v>0</v>
      </c>
      <c r="AP284" s="26">
        <f>IF(ISNUMBER(VLOOKUP($B284,'kpler max capa'!$A$1:$Q$263,8,0)),VLOOKUP($B284,'kpler max capa'!$A$1:$Q$263,9,0),0)</f>
        <v>0</v>
      </c>
      <c r="AQ284" s="26">
        <f>IF(ISNUMBER(VLOOKUP($B284,'kpler max capa'!$A$1:$Q$263,8,0)),VLOOKUP($B284,'kpler max capa'!$A$1:$Q$263,10,0),0)</f>
        <v>0</v>
      </c>
      <c r="AR284" s="26">
        <f>IF(ISNUMBER(VLOOKUP($B284,'kpler max capa'!$A$1:$Q$263,8,0)),VLOOKUP($B284,'kpler max capa'!$A$1:$Q$263,11,0),0)</f>
        <v>0</v>
      </c>
      <c r="AS284" s="26">
        <f>IF(ISNUMBER(VLOOKUP($B284,'kpler max capa'!$A$1:$Q$263,9,0)),VLOOKUP($B284,'kpler max capa'!$A$1:$Q$263,12,0),0)</f>
        <v>0</v>
      </c>
      <c r="AT284" s="26">
        <f>IF(ISNUMBER(VLOOKUP($B284,'kpler max capa'!$A$1:$Q$263,9,0)),VLOOKUP($B284,'kpler max capa'!$A$1:$Q$263,13,0),0)</f>
        <v>0</v>
      </c>
      <c r="AU284" s="26">
        <f>IF(ISNUMBER(VLOOKUP($B284,'kpler max capa'!$A$1:$Q$263,9,0)),VLOOKUP($B284,'kpler max capa'!$A$1:$Q$263,14,0),0)</f>
        <v>0</v>
      </c>
      <c r="AV284" s="26">
        <f>IF(ISNUMBER(VLOOKUP($B284,'kpler max capa'!$A$1:$Q$263,9,0)),VLOOKUP($B284,'kpler max capa'!$A$1:$Q$263,15,0),0)</f>
        <v>0</v>
      </c>
      <c r="AW284" s="26">
        <f>IF(ISNUMBER(VLOOKUP($B284,'kpler max capa'!$A$1:$Q$263,9,0)),VLOOKUP($B284,'kpler max capa'!$A$1:$Q$263,16,0),0)</f>
        <v>0</v>
      </c>
      <c r="AX284" s="26">
        <f>IF(ISNUMBER(VLOOKUP($B284,'kpler max capa'!$A$1:$Q$263,10,0)),VLOOKUP($B284,'kpler max capa'!$A$1:$Q$263,17,0),0)</f>
        <v>0</v>
      </c>
      <c r="AY284" s="24">
        <f>IF(ISNUMBER(VLOOKUP($C284,'pp port max capa'!$A$1:$Q$500,2,0)),VLOOKUP($C284,'pp port max capa'!$A$1:$Q$500,2,0),0)</f>
        <v>0</v>
      </c>
      <c r="AZ284" s="24">
        <f>IF(ISNUMBER(VLOOKUP($C284,'pp port max capa'!$A$1:$Q$500,3,0)),VLOOKUP($C284,'pp port max capa'!$A$1:$Q$500,3,0),0)</f>
        <v>0</v>
      </c>
      <c r="BA284" s="24">
        <f>IF(ISNUMBER(VLOOKUP($C284,'pp port max capa'!$A$1:$Q$500,4,0)),VLOOKUP($C284,'pp port max capa'!$A$1:$Q$500,4,0),0)</f>
        <v>0</v>
      </c>
      <c r="BB284" s="24">
        <f>IF(ISNUMBER(VLOOKUP($C284,'pp port max capa'!$A$1:$Q$500,5,0)),VLOOKUP($C284,'pp port max capa'!$A$1:$Q$500,5,0),0)</f>
        <v>0</v>
      </c>
      <c r="BC284" s="24">
        <f>IF(ISNUMBER(VLOOKUP($C284,'pp port max capa'!$A$1:$Q$500,6,0)),VLOOKUP($C284,'pp port max capa'!$A$1:$Q$500,6,0),0)</f>
        <v>0</v>
      </c>
      <c r="BD284" s="24">
        <f>IF(ISNUMBER(VLOOKUP($C284,'pp port max capa'!$A$1:$Q$500,7,0)),VLOOKUP($C284,'pp port max capa'!$A$1:$Q$500,7,0),0)</f>
        <v>0</v>
      </c>
      <c r="BE284" s="24">
        <f>IF(ISNUMBER(VLOOKUP($C284,'pp port max capa'!$A$1:$Q$500,8,0)),VLOOKUP($C284,'pp port max capa'!$A$1:$Q$500,8,0),0)</f>
        <v>0</v>
      </c>
      <c r="BF284" s="24">
        <f>IF(ISNUMBER(VLOOKUP($C284,'pp port max capa'!$A$1:$Q$500,9,0)),VLOOKUP($C284,'pp port max capa'!$A$1:$Q$500,9,0),0)</f>
        <v>0</v>
      </c>
      <c r="BG284" s="24">
        <f>IF(ISNUMBER(VLOOKUP($C284,'pp port max capa'!$A$1:$Q$500,10,0)),VLOOKUP($C284,'pp port max capa'!$A$1:$Q$500,10,0),0)</f>
        <v>0</v>
      </c>
      <c r="BH284" s="24">
        <f>IF(ISNUMBER(VLOOKUP($C284,'pp port max capa'!$A$1:$Q$500,11,0)),VLOOKUP($C284,'pp port max capa'!$A$1:$Q$500,11,0),0)</f>
        <v>0</v>
      </c>
      <c r="BI284" s="24">
        <f>IF(ISNUMBER(VLOOKUP($C284,'pp port max capa'!$A$1:$Q$500,12,0)),VLOOKUP($C284,'pp port max capa'!$A$1:$Q$500,12,0),0)</f>
        <v>0</v>
      </c>
      <c r="BJ284" s="24">
        <f>IF(ISNUMBER(VLOOKUP($C284,'pp port max capa'!$A$1:$Q$500,13,0)),VLOOKUP($C284,'pp port max capa'!$A$1:$Q$500,13,0),0)</f>
        <v>0</v>
      </c>
      <c r="BK284" s="24">
        <f>IF(ISNUMBER(VLOOKUP($C284,'pp port max capa'!$A$1:$Q$500,14,0)),VLOOKUP($C284,'pp port max capa'!$A$1:$Q$500,14,0),0)</f>
        <v>0</v>
      </c>
      <c r="BL284" s="24">
        <f>IF(ISNUMBER(VLOOKUP($C284,'pp port max capa'!$A$1:$Q$500,15,0)),VLOOKUP($C284,'pp port max capa'!$A$1:$Q$500,15,0),0)</f>
        <v>0</v>
      </c>
      <c r="BM284" s="24">
        <f>IF(ISNUMBER(VLOOKUP($C284,'pp port max capa'!$A$1:$Q$500,16,0)),VLOOKUP($C284,'pp port max capa'!$A$1:$Q$500,16,0),0)</f>
        <v>0</v>
      </c>
      <c r="BN284" s="24">
        <f>IF(ISNUMBER(VLOOKUP($C284,'pp port max capa'!$A$1:$Q$500,17,0)),VLOOKUP($C284,'pp port max capa'!$A$1:$Q$500,17,0),0)</f>
        <v>0</v>
      </c>
      <c r="BO284" s="22">
        <f>IF(ISNUMBER(VLOOKUP($C284,'stpl port max capa'!$A$1:$Q$500,2,0)),VLOOKUP($C284,'stpl port max capa'!$A$1:$Q$500,2,0),0)</f>
        <v>0</v>
      </c>
      <c r="BP284" s="22">
        <f>IF(ISNUMBER(VLOOKUP($C284,'stpl port max capa'!$A$1:$Q$500,3,0)),VLOOKUP($C284,'stpl port max capa'!$A$1:$Q$500,3,0),0)</f>
        <v>0</v>
      </c>
      <c r="BQ284" s="22">
        <f>IF(ISNUMBER(VLOOKUP($C284,'stpl port max capa'!$A$1:$Q$500,4,0)),VLOOKUP($C284,'stpl port max capa'!$A$1:$Q$500,4,0),0)</f>
        <v>0</v>
      </c>
      <c r="BR284" s="22">
        <f>IF(ISNUMBER(VLOOKUP($C284,'stpl port max capa'!$A$1:$Q$500,5,0)),VLOOKUP($C284,'stpl port max capa'!$A$1:$Q$500,5,0),0)</f>
        <v>0</v>
      </c>
      <c r="BS284" s="22">
        <f>IF(ISNUMBER(VLOOKUP($C284,'stpl port max capa'!$A$1:$Q$500,6,0)),VLOOKUP($C284,'stpl port max capa'!$A$1:$Q$500,6,0),0)</f>
        <v>0</v>
      </c>
      <c r="BT284" s="22">
        <f>IF(ISNUMBER(VLOOKUP($C284,'stpl port max capa'!$A$1:$Q$500,7,0)),VLOOKUP($C284,'stpl port max capa'!$A$1:$Q$500,7,0),0)</f>
        <v>0</v>
      </c>
      <c r="BU284" s="22">
        <f>IF(ISNUMBER(VLOOKUP($C284,'stpl port max capa'!$A$1:$Q$500,8,0)),VLOOKUP($C284,'stpl port max capa'!$A$1:$Q$500,8,0),0)</f>
        <v>0</v>
      </c>
      <c r="BV284" s="22">
        <f>IF(ISNUMBER(VLOOKUP($C284,'stpl port max capa'!$A$1:$Q$500,9,0)),VLOOKUP($C284,'stpl port max capa'!$A$1:$Q$500,9,0),0)</f>
        <v>0</v>
      </c>
      <c r="BW284" s="22">
        <f>IF(ISNUMBER(VLOOKUP($C284,'stpl port max capa'!$A$1:$Q$500,10,0)),VLOOKUP($C284,'stpl port max capa'!$A$1:$Q$500,10,0),0)</f>
        <v>0</v>
      </c>
      <c r="BX284" s="22">
        <f>IF(ISNUMBER(VLOOKUP($C284,'stpl port max capa'!$A$1:$Q$500,11,0)),VLOOKUP($C284,'stpl port max capa'!$A$1:$Q$500,11,0),0)</f>
        <v>0</v>
      </c>
      <c r="BY284" s="22">
        <f>IF(ISNUMBER(VLOOKUP($C284,'stpl port max capa'!$A$1:$Q$500,12,0)),VLOOKUP($C284,'stpl port max capa'!$A$1:$Q$500,12,0),0)</f>
        <v>0</v>
      </c>
      <c r="BZ284" s="22">
        <f>IF(ISNUMBER(VLOOKUP($C284,'stpl port max capa'!$A$1:$Q$500,13,0)),VLOOKUP($C284,'stpl port max capa'!$A$1:$Q$500,13,0),0)</f>
        <v>0</v>
      </c>
      <c r="CA284" s="22">
        <f>IF(ISNUMBER(VLOOKUP($C284,'stpl port max capa'!$A$1:$Q$500,14,0)),VLOOKUP($C284,'stpl port max capa'!$A$1:$Q$500,14,0),0)</f>
        <v>0</v>
      </c>
      <c r="CB284" s="22">
        <f>IF(ISNUMBER(VLOOKUP($C284,'stpl port max capa'!$A$1:$Q$500,15,0)),VLOOKUP($C284,'stpl port max capa'!$A$1:$Q$500,15,0),0)</f>
        <v>0</v>
      </c>
      <c r="CC284" s="22">
        <f>IF(ISNUMBER(VLOOKUP($C284,'stpl port max capa'!$A$1:$Q$500,16,0)),VLOOKUP($C284,'stpl port max capa'!$A$1:$Q$500,16,0),0)</f>
        <v>0</v>
      </c>
      <c r="CD284" s="22">
        <f>IF(ISNUMBER(VLOOKUP($C284,'stpl port max capa'!$A$1:$Q$500,17,0)),VLOOKUP($C284,'stpl port max capa'!$A$1:$Q$500,17,0),0)</f>
        <v>0</v>
      </c>
    </row>
    <row r="285" spans="1:82" customFormat="1">
      <c r="A285">
        <v>289</v>
      </c>
      <c r="B285" t="s">
        <v>808</v>
      </c>
      <c r="C285" t="str">
        <f t="shared" si="73"/>
        <v>port 289 Chongqing Shizhu power station</v>
      </c>
      <c r="D285" s="15" t="s">
        <v>1320</v>
      </c>
      <c r="E285" s="15">
        <f t="shared" si="75"/>
        <v>1</v>
      </c>
      <c r="F285" s="16" t="s">
        <v>2983</v>
      </c>
      <c r="G285" t="s">
        <v>973</v>
      </c>
      <c r="H285" t="s">
        <v>975</v>
      </c>
      <c r="I285" t="s">
        <v>2943</v>
      </c>
      <c r="J285" t="s">
        <v>1030</v>
      </c>
      <c r="K285" s="1">
        <v>30.389970300000002</v>
      </c>
      <c r="L285" s="1">
        <v>108.22020550000001</v>
      </c>
      <c r="M285" s="1" t="str">
        <f>VLOOKUP($F285,'[1]capi for highway network'!$D$1:$L$36,3,0)</f>
        <v>capi Chongqing</v>
      </c>
      <c r="N285" s="1">
        <f>VLOOKUP($F285,'[1]capi for highway network'!$D$1:$L$36,7,0)</f>
        <v>29.431586100000001</v>
      </c>
      <c r="O285" s="1">
        <f>VLOOKUP($F285,'[1]capi for highway network'!$D$1:$L$36,8,0)</f>
        <v>106.912251</v>
      </c>
      <c r="P285" s="13">
        <f t="shared" si="76"/>
        <v>3.0384711387634411</v>
      </c>
      <c r="Q285" s="13">
        <f t="shared" si="77"/>
        <v>3.0384711387634411</v>
      </c>
      <c r="R285" s="13">
        <f t="shared" si="78"/>
        <v>3.0384711387634411</v>
      </c>
      <c r="S285" s="13">
        <f t="shared" si="79"/>
        <v>3.0384711387634411</v>
      </c>
      <c r="T285" s="13">
        <f t="shared" si="80"/>
        <v>3.0384711387634411</v>
      </c>
      <c r="U285" s="13">
        <f t="shared" si="81"/>
        <v>3.0384711387634411</v>
      </c>
      <c r="V285" s="13">
        <f t="shared" si="82"/>
        <v>3.0384711387634411</v>
      </c>
      <c r="W285" s="13">
        <f t="shared" si="83"/>
        <v>3.0384711387634411</v>
      </c>
      <c r="X285" s="13">
        <f t="shared" si="84"/>
        <v>3.0384711387634411</v>
      </c>
      <c r="Y285" s="13">
        <f t="shared" si="85"/>
        <v>3.0384711387634411</v>
      </c>
      <c r="Z285" s="13">
        <f t="shared" si="86"/>
        <v>3.0384711387634411</v>
      </c>
      <c r="AA285" s="13">
        <f t="shared" si="87"/>
        <v>3.0384711387634411</v>
      </c>
      <c r="AB285" s="13">
        <f t="shared" si="88"/>
        <v>3.0384711387634411</v>
      </c>
      <c r="AC285" s="13">
        <f t="shared" si="89"/>
        <v>3.0384711387634411</v>
      </c>
      <c r="AD285" s="13">
        <f t="shared" si="90"/>
        <v>3.0384711387634411</v>
      </c>
      <c r="AE285" s="13">
        <f t="shared" si="91"/>
        <v>3.0384711387634411</v>
      </c>
      <c r="AF285">
        <f t="shared" si="74"/>
        <v>1</v>
      </c>
      <c r="AI285" s="26">
        <f>IF(ISNUMBER(VLOOKUP($B285,'kpler max capa'!$A$1:$Q$263,2,0)),VLOOKUP($B285,'kpler max capa'!$A$1:$Q$263,2,0),0)</f>
        <v>0</v>
      </c>
      <c r="AJ285" s="26">
        <f>IF(ISNUMBER(VLOOKUP($B285,'kpler max capa'!$A$1:$Q$263,3,0)),VLOOKUP($B285,'kpler max capa'!$A$1:$Q$263,3,0),0)</f>
        <v>0</v>
      </c>
      <c r="AK285" s="26">
        <f>IF(ISNUMBER(VLOOKUP($B285,'kpler max capa'!$A$1:$Q$263,4,0)),VLOOKUP($B285,'kpler max capa'!$A$1:$Q$263,4,0),0)</f>
        <v>0</v>
      </c>
      <c r="AL285" s="26">
        <f>IF(ISNUMBER(VLOOKUP($B285,'kpler max capa'!$A$1:$Q$263,5,0)),VLOOKUP($B285,'kpler max capa'!$A$1:$Q$263,5,0),0)</f>
        <v>0</v>
      </c>
      <c r="AM285" s="26">
        <f>IF(ISNUMBER(VLOOKUP($B285,'kpler max capa'!$A$1:$Q$263,6,0)),VLOOKUP($B285,'kpler max capa'!$A$1:$Q$263,6,0),0)</f>
        <v>0</v>
      </c>
      <c r="AN285" s="26">
        <f>IF(ISNUMBER(VLOOKUP($B285,'kpler max capa'!$A$1:$Q$263,7,0)),VLOOKUP($B285,'kpler max capa'!$A$1:$Q$263,7,0),0)</f>
        <v>0</v>
      </c>
      <c r="AO285" s="26">
        <f>IF(ISNUMBER(VLOOKUP($B285,'kpler max capa'!$A$1:$Q$263,8,0)),VLOOKUP($B285,'kpler max capa'!$A$1:$Q$263,8,0),0)</f>
        <v>0</v>
      </c>
      <c r="AP285" s="26">
        <f>IF(ISNUMBER(VLOOKUP($B285,'kpler max capa'!$A$1:$Q$263,8,0)),VLOOKUP($B285,'kpler max capa'!$A$1:$Q$263,9,0),0)</f>
        <v>0</v>
      </c>
      <c r="AQ285" s="26">
        <f>IF(ISNUMBER(VLOOKUP($B285,'kpler max capa'!$A$1:$Q$263,8,0)),VLOOKUP($B285,'kpler max capa'!$A$1:$Q$263,10,0),0)</f>
        <v>0</v>
      </c>
      <c r="AR285" s="26">
        <f>IF(ISNUMBER(VLOOKUP($B285,'kpler max capa'!$A$1:$Q$263,8,0)),VLOOKUP($B285,'kpler max capa'!$A$1:$Q$263,11,0),0)</f>
        <v>0</v>
      </c>
      <c r="AS285" s="26">
        <f>IF(ISNUMBER(VLOOKUP($B285,'kpler max capa'!$A$1:$Q$263,9,0)),VLOOKUP($B285,'kpler max capa'!$A$1:$Q$263,12,0),0)</f>
        <v>0</v>
      </c>
      <c r="AT285" s="26">
        <f>IF(ISNUMBER(VLOOKUP($B285,'kpler max capa'!$A$1:$Q$263,9,0)),VLOOKUP($B285,'kpler max capa'!$A$1:$Q$263,13,0),0)</f>
        <v>0</v>
      </c>
      <c r="AU285" s="26">
        <f>IF(ISNUMBER(VLOOKUP($B285,'kpler max capa'!$A$1:$Q$263,9,0)),VLOOKUP($B285,'kpler max capa'!$A$1:$Q$263,14,0),0)</f>
        <v>0</v>
      </c>
      <c r="AV285" s="26">
        <f>IF(ISNUMBER(VLOOKUP($B285,'kpler max capa'!$A$1:$Q$263,9,0)),VLOOKUP($B285,'kpler max capa'!$A$1:$Q$263,15,0),0)</f>
        <v>0</v>
      </c>
      <c r="AW285" s="26">
        <f>IF(ISNUMBER(VLOOKUP($B285,'kpler max capa'!$A$1:$Q$263,9,0)),VLOOKUP($B285,'kpler max capa'!$A$1:$Q$263,16,0),0)</f>
        <v>0</v>
      </c>
      <c r="AX285" s="26">
        <f>IF(ISNUMBER(VLOOKUP($B285,'kpler max capa'!$A$1:$Q$263,10,0)),VLOOKUP($B285,'kpler max capa'!$A$1:$Q$263,17,0),0)</f>
        <v>0</v>
      </c>
      <c r="AY285" s="24">
        <f>IF(ISNUMBER(VLOOKUP($C285,'pp port max capa'!$A$1:$Q$500,2,0)),VLOOKUP($C285,'pp port max capa'!$A$1:$Q$500,2,0),0)</f>
        <v>3.0384711387634411</v>
      </c>
      <c r="AZ285" s="24">
        <f>IF(ISNUMBER(VLOOKUP($C285,'pp port max capa'!$A$1:$Q$500,3,0)),VLOOKUP($C285,'pp port max capa'!$A$1:$Q$500,3,0),0)</f>
        <v>3.0384711387634411</v>
      </c>
      <c r="BA285" s="24">
        <f>IF(ISNUMBER(VLOOKUP($C285,'pp port max capa'!$A$1:$Q$500,4,0)),VLOOKUP($C285,'pp port max capa'!$A$1:$Q$500,4,0),0)</f>
        <v>3.0384711387634411</v>
      </c>
      <c r="BB285" s="24">
        <f>IF(ISNUMBER(VLOOKUP($C285,'pp port max capa'!$A$1:$Q$500,5,0)),VLOOKUP($C285,'pp port max capa'!$A$1:$Q$500,5,0),0)</f>
        <v>3.0384711387634411</v>
      </c>
      <c r="BC285" s="24">
        <f>IF(ISNUMBER(VLOOKUP($C285,'pp port max capa'!$A$1:$Q$500,6,0)),VLOOKUP($C285,'pp port max capa'!$A$1:$Q$500,6,0),0)</f>
        <v>3.0384711387634411</v>
      </c>
      <c r="BD285" s="24">
        <f>IF(ISNUMBER(VLOOKUP($C285,'pp port max capa'!$A$1:$Q$500,7,0)),VLOOKUP($C285,'pp port max capa'!$A$1:$Q$500,7,0),0)</f>
        <v>3.0384711387634411</v>
      </c>
      <c r="BE285" s="24">
        <f>IF(ISNUMBER(VLOOKUP($C285,'pp port max capa'!$A$1:$Q$500,8,0)),VLOOKUP($C285,'pp port max capa'!$A$1:$Q$500,8,0),0)</f>
        <v>3.0384711387634411</v>
      </c>
      <c r="BF285" s="24">
        <f>IF(ISNUMBER(VLOOKUP($C285,'pp port max capa'!$A$1:$Q$500,9,0)),VLOOKUP($C285,'pp port max capa'!$A$1:$Q$500,9,0),0)</f>
        <v>3.0384711387634411</v>
      </c>
      <c r="BG285" s="24">
        <f>IF(ISNUMBER(VLOOKUP($C285,'pp port max capa'!$A$1:$Q$500,10,0)),VLOOKUP($C285,'pp port max capa'!$A$1:$Q$500,10,0),0)</f>
        <v>3.0384711387634411</v>
      </c>
      <c r="BH285" s="24">
        <f>IF(ISNUMBER(VLOOKUP($C285,'pp port max capa'!$A$1:$Q$500,11,0)),VLOOKUP($C285,'pp port max capa'!$A$1:$Q$500,11,0),0)</f>
        <v>3.0384711387634411</v>
      </c>
      <c r="BI285" s="24">
        <f>IF(ISNUMBER(VLOOKUP($C285,'pp port max capa'!$A$1:$Q$500,12,0)),VLOOKUP($C285,'pp port max capa'!$A$1:$Q$500,12,0),0)</f>
        <v>3.0384711387634411</v>
      </c>
      <c r="BJ285" s="24">
        <f>IF(ISNUMBER(VLOOKUP($C285,'pp port max capa'!$A$1:$Q$500,13,0)),VLOOKUP($C285,'pp port max capa'!$A$1:$Q$500,13,0),0)</f>
        <v>3.0384711387634411</v>
      </c>
      <c r="BK285" s="24">
        <f>IF(ISNUMBER(VLOOKUP($C285,'pp port max capa'!$A$1:$Q$500,14,0)),VLOOKUP($C285,'pp port max capa'!$A$1:$Q$500,14,0),0)</f>
        <v>3.0384711387634411</v>
      </c>
      <c r="BL285" s="24">
        <f>IF(ISNUMBER(VLOOKUP($C285,'pp port max capa'!$A$1:$Q$500,15,0)),VLOOKUP($C285,'pp port max capa'!$A$1:$Q$500,15,0),0)</f>
        <v>3.0384711387634411</v>
      </c>
      <c r="BM285" s="24">
        <f>IF(ISNUMBER(VLOOKUP($C285,'pp port max capa'!$A$1:$Q$500,16,0)),VLOOKUP($C285,'pp port max capa'!$A$1:$Q$500,16,0),0)</f>
        <v>3.0384711387634411</v>
      </c>
      <c r="BN285" s="24">
        <f>IF(ISNUMBER(VLOOKUP($C285,'pp port max capa'!$A$1:$Q$500,17,0)),VLOOKUP($C285,'pp port max capa'!$A$1:$Q$500,17,0),0)</f>
        <v>3.0384711387634411</v>
      </c>
      <c r="BO285" s="22">
        <f>IF(ISNUMBER(VLOOKUP($C285,'stpl port max capa'!$A$1:$Q$500,2,0)),VLOOKUP($C285,'stpl port max capa'!$A$1:$Q$500,2,0),0)</f>
        <v>0</v>
      </c>
      <c r="BP285" s="22">
        <f>IF(ISNUMBER(VLOOKUP($C285,'stpl port max capa'!$A$1:$Q$500,3,0)),VLOOKUP($C285,'stpl port max capa'!$A$1:$Q$500,3,0),0)</f>
        <v>0</v>
      </c>
      <c r="BQ285" s="22">
        <f>IF(ISNUMBER(VLOOKUP($C285,'stpl port max capa'!$A$1:$Q$500,4,0)),VLOOKUP($C285,'stpl port max capa'!$A$1:$Q$500,4,0),0)</f>
        <v>0</v>
      </c>
      <c r="BR285" s="22">
        <f>IF(ISNUMBER(VLOOKUP($C285,'stpl port max capa'!$A$1:$Q$500,5,0)),VLOOKUP($C285,'stpl port max capa'!$A$1:$Q$500,5,0),0)</f>
        <v>0</v>
      </c>
      <c r="BS285" s="22">
        <f>IF(ISNUMBER(VLOOKUP($C285,'stpl port max capa'!$A$1:$Q$500,6,0)),VLOOKUP($C285,'stpl port max capa'!$A$1:$Q$500,6,0),0)</f>
        <v>0</v>
      </c>
      <c r="BT285" s="22">
        <f>IF(ISNUMBER(VLOOKUP($C285,'stpl port max capa'!$A$1:$Q$500,7,0)),VLOOKUP($C285,'stpl port max capa'!$A$1:$Q$500,7,0),0)</f>
        <v>0</v>
      </c>
      <c r="BU285" s="22">
        <f>IF(ISNUMBER(VLOOKUP($C285,'stpl port max capa'!$A$1:$Q$500,8,0)),VLOOKUP($C285,'stpl port max capa'!$A$1:$Q$500,8,0),0)</f>
        <v>0</v>
      </c>
      <c r="BV285" s="22">
        <f>IF(ISNUMBER(VLOOKUP($C285,'stpl port max capa'!$A$1:$Q$500,9,0)),VLOOKUP($C285,'stpl port max capa'!$A$1:$Q$500,9,0),0)</f>
        <v>0</v>
      </c>
      <c r="BW285" s="22">
        <f>IF(ISNUMBER(VLOOKUP($C285,'stpl port max capa'!$A$1:$Q$500,10,0)),VLOOKUP($C285,'stpl port max capa'!$A$1:$Q$500,10,0),0)</f>
        <v>0</v>
      </c>
      <c r="BX285" s="22">
        <f>IF(ISNUMBER(VLOOKUP($C285,'stpl port max capa'!$A$1:$Q$500,11,0)),VLOOKUP($C285,'stpl port max capa'!$A$1:$Q$500,11,0),0)</f>
        <v>0</v>
      </c>
      <c r="BY285" s="22">
        <f>IF(ISNUMBER(VLOOKUP($C285,'stpl port max capa'!$A$1:$Q$500,12,0)),VLOOKUP($C285,'stpl port max capa'!$A$1:$Q$500,12,0),0)</f>
        <v>0</v>
      </c>
      <c r="BZ285" s="22">
        <f>IF(ISNUMBER(VLOOKUP($C285,'stpl port max capa'!$A$1:$Q$500,13,0)),VLOOKUP($C285,'stpl port max capa'!$A$1:$Q$500,13,0),0)</f>
        <v>0</v>
      </c>
      <c r="CA285" s="22">
        <f>IF(ISNUMBER(VLOOKUP($C285,'stpl port max capa'!$A$1:$Q$500,14,0)),VLOOKUP($C285,'stpl port max capa'!$A$1:$Q$500,14,0),0)</f>
        <v>0</v>
      </c>
      <c r="CB285" s="22">
        <f>IF(ISNUMBER(VLOOKUP($C285,'stpl port max capa'!$A$1:$Q$500,15,0)),VLOOKUP($C285,'stpl port max capa'!$A$1:$Q$500,15,0),0)</f>
        <v>0</v>
      </c>
      <c r="CC285" s="22">
        <f>IF(ISNUMBER(VLOOKUP($C285,'stpl port max capa'!$A$1:$Q$500,16,0)),VLOOKUP($C285,'stpl port max capa'!$A$1:$Q$500,16,0),0)</f>
        <v>0</v>
      </c>
      <c r="CD285" s="22">
        <f>IF(ISNUMBER(VLOOKUP($C285,'stpl port max capa'!$A$1:$Q$500,17,0)),VLOOKUP($C285,'stpl port max capa'!$A$1:$Q$500,17,0),0)</f>
        <v>0</v>
      </c>
    </row>
    <row r="286" spans="1:82" customFormat="1">
      <c r="A286">
        <v>290</v>
      </c>
      <c r="B286" t="s">
        <v>809</v>
      </c>
      <c r="C286" t="str">
        <f t="shared" si="73"/>
        <v>port 290 Chongqing Shuanghuai power station</v>
      </c>
      <c r="D286" s="15" t="s">
        <v>1321</v>
      </c>
      <c r="E286" s="15">
        <f t="shared" si="75"/>
        <v>1</v>
      </c>
      <c r="F286" s="16" t="s">
        <v>2983</v>
      </c>
      <c r="G286" t="s">
        <v>973</v>
      </c>
      <c r="H286" t="s">
        <v>975</v>
      </c>
      <c r="I286" t="s">
        <v>2943</v>
      </c>
      <c r="J286" t="s">
        <v>1031</v>
      </c>
      <c r="K286" s="1">
        <v>30.161107399999999</v>
      </c>
      <c r="L286" s="1">
        <v>106.5480599</v>
      </c>
      <c r="M286" s="1" t="str">
        <f>VLOOKUP($F286,'[1]capi for highway network'!$D$1:$L$36,3,0)</f>
        <v>capi Chongqing</v>
      </c>
      <c r="N286" s="1">
        <f>VLOOKUP($F286,'[1]capi for highway network'!$D$1:$L$36,7,0)</f>
        <v>29.431586100000001</v>
      </c>
      <c r="O286" s="1">
        <f>VLOOKUP($F286,'[1]capi for highway network'!$D$1:$L$36,8,0)</f>
        <v>106.912251</v>
      </c>
      <c r="P286" s="13">
        <f t="shared" si="76"/>
        <v>8.0641098073118265</v>
      </c>
      <c r="Q286" s="13">
        <f t="shared" si="77"/>
        <v>8.0641098073118265</v>
      </c>
      <c r="R286" s="13">
        <f t="shared" si="78"/>
        <v>8.0641098073118265</v>
      </c>
      <c r="S286" s="13">
        <f t="shared" si="79"/>
        <v>8.0641098073118265</v>
      </c>
      <c r="T286" s="13">
        <f t="shared" si="80"/>
        <v>8.0641098073118265</v>
      </c>
      <c r="U286" s="13">
        <f t="shared" si="81"/>
        <v>8.0641098073118265</v>
      </c>
      <c r="V286" s="13">
        <f t="shared" si="82"/>
        <v>8.0641098073118265</v>
      </c>
      <c r="W286" s="13">
        <f t="shared" si="83"/>
        <v>8.0641098073118265</v>
      </c>
      <c r="X286" s="13">
        <f t="shared" si="84"/>
        <v>8.0641098073118265</v>
      </c>
      <c r="Y286" s="13">
        <f t="shared" si="85"/>
        <v>8.0641098073118265</v>
      </c>
      <c r="Z286" s="13">
        <f t="shared" si="86"/>
        <v>8.0641098073118265</v>
      </c>
      <c r="AA286" s="13">
        <f t="shared" si="87"/>
        <v>8.0641098073118265</v>
      </c>
      <c r="AB286" s="13">
        <f t="shared" si="88"/>
        <v>8.0641098073118265</v>
      </c>
      <c r="AC286" s="13">
        <f t="shared" si="89"/>
        <v>8.0641098073118265</v>
      </c>
      <c r="AD286" s="13">
        <f t="shared" si="90"/>
        <v>8.0641098073118265</v>
      </c>
      <c r="AE286" s="13">
        <f t="shared" si="91"/>
        <v>8.0641098073118265</v>
      </c>
      <c r="AF286">
        <f t="shared" si="74"/>
        <v>1</v>
      </c>
      <c r="AI286" s="26">
        <f>IF(ISNUMBER(VLOOKUP($B286,'kpler max capa'!$A$1:$Q$263,2,0)),VLOOKUP($B286,'kpler max capa'!$A$1:$Q$263,2,0),0)</f>
        <v>0</v>
      </c>
      <c r="AJ286" s="26">
        <f>IF(ISNUMBER(VLOOKUP($B286,'kpler max capa'!$A$1:$Q$263,3,0)),VLOOKUP($B286,'kpler max capa'!$A$1:$Q$263,3,0),0)</f>
        <v>0</v>
      </c>
      <c r="AK286" s="26">
        <f>IF(ISNUMBER(VLOOKUP($B286,'kpler max capa'!$A$1:$Q$263,4,0)),VLOOKUP($B286,'kpler max capa'!$A$1:$Q$263,4,0),0)</f>
        <v>0</v>
      </c>
      <c r="AL286" s="26">
        <f>IF(ISNUMBER(VLOOKUP($B286,'kpler max capa'!$A$1:$Q$263,5,0)),VLOOKUP($B286,'kpler max capa'!$A$1:$Q$263,5,0),0)</f>
        <v>0</v>
      </c>
      <c r="AM286" s="26">
        <f>IF(ISNUMBER(VLOOKUP($B286,'kpler max capa'!$A$1:$Q$263,6,0)),VLOOKUP($B286,'kpler max capa'!$A$1:$Q$263,6,0),0)</f>
        <v>0</v>
      </c>
      <c r="AN286" s="26">
        <f>IF(ISNUMBER(VLOOKUP($B286,'kpler max capa'!$A$1:$Q$263,7,0)),VLOOKUP($B286,'kpler max capa'!$A$1:$Q$263,7,0),0)</f>
        <v>0</v>
      </c>
      <c r="AO286" s="26">
        <f>IF(ISNUMBER(VLOOKUP($B286,'kpler max capa'!$A$1:$Q$263,8,0)),VLOOKUP($B286,'kpler max capa'!$A$1:$Q$263,8,0),0)</f>
        <v>0</v>
      </c>
      <c r="AP286" s="26">
        <f>IF(ISNUMBER(VLOOKUP($B286,'kpler max capa'!$A$1:$Q$263,8,0)),VLOOKUP($B286,'kpler max capa'!$A$1:$Q$263,9,0),0)</f>
        <v>0</v>
      </c>
      <c r="AQ286" s="26">
        <f>IF(ISNUMBER(VLOOKUP($B286,'kpler max capa'!$A$1:$Q$263,8,0)),VLOOKUP($B286,'kpler max capa'!$A$1:$Q$263,10,0),0)</f>
        <v>0</v>
      </c>
      <c r="AR286" s="26">
        <f>IF(ISNUMBER(VLOOKUP($B286,'kpler max capa'!$A$1:$Q$263,8,0)),VLOOKUP($B286,'kpler max capa'!$A$1:$Q$263,11,0),0)</f>
        <v>0</v>
      </c>
      <c r="AS286" s="26">
        <f>IF(ISNUMBER(VLOOKUP($B286,'kpler max capa'!$A$1:$Q$263,9,0)),VLOOKUP($B286,'kpler max capa'!$A$1:$Q$263,12,0),0)</f>
        <v>0</v>
      </c>
      <c r="AT286" s="26">
        <f>IF(ISNUMBER(VLOOKUP($B286,'kpler max capa'!$A$1:$Q$263,9,0)),VLOOKUP($B286,'kpler max capa'!$A$1:$Q$263,13,0),0)</f>
        <v>0</v>
      </c>
      <c r="AU286" s="26">
        <f>IF(ISNUMBER(VLOOKUP($B286,'kpler max capa'!$A$1:$Q$263,9,0)),VLOOKUP($B286,'kpler max capa'!$A$1:$Q$263,14,0),0)</f>
        <v>0</v>
      </c>
      <c r="AV286" s="26">
        <f>IF(ISNUMBER(VLOOKUP($B286,'kpler max capa'!$A$1:$Q$263,9,0)),VLOOKUP($B286,'kpler max capa'!$A$1:$Q$263,15,0),0)</f>
        <v>0</v>
      </c>
      <c r="AW286" s="26">
        <f>IF(ISNUMBER(VLOOKUP($B286,'kpler max capa'!$A$1:$Q$263,9,0)),VLOOKUP($B286,'kpler max capa'!$A$1:$Q$263,16,0),0)</f>
        <v>0</v>
      </c>
      <c r="AX286" s="26">
        <f>IF(ISNUMBER(VLOOKUP($B286,'kpler max capa'!$A$1:$Q$263,10,0)),VLOOKUP($B286,'kpler max capa'!$A$1:$Q$263,17,0),0)</f>
        <v>0</v>
      </c>
      <c r="AY286" s="24">
        <f>IF(ISNUMBER(VLOOKUP($C286,'pp port max capa'!$A$1:$Q$500,2,0)),VLOOKUP($C286,'pp port max capa'!$A$1:$Q$500,2,0),0)</f>
        <v>8.0641098073118265</v>
      </c>
      <c r="AZ286" s="24">
        <f>IF(ISNUMBER(VLOOKUP($C286,'pp port max capa'!$A$1:$Q$500,3,0)),VLOOKUP($C286,'pp port max capa'!$A$1:$Q$500,3,0),0)</f>
        <v>8.0641098073118265</v>
      </c>
      <c r="BA286" s="24">
        <f>IF(ISNUMBER(VLOOKUP($C286,'pp port max capa'!$A$1:$Q$500,4,0)),VLOOKUP($C286,'pp port max capa'!$A$1:$Q$500,4,0),0)</f>
        <v>8.0641098073118265</v>
      </c>
      <c r="BB286" s="24">
        <f>IF(ISNUMBER(VLOOKUP($C286,'pp port max capa'!$A$1:$Q$500,5,0)),VLOOKUP($C286,'pp port max capa'!$A$1:$Q$500,5,0),0)</f>
        <v>8.0641098073118265</v>
      </c>
      <c r="BC286" s="24">
        <f>IF(ISNUMBER(VLOOKUP($C286,'pp port max capa'!$A$1:$Q$500,6,0)),VLOOKUP($C286,'pp port max capa'!$A$1:$Q$500,6,0),0)</f>
        <v>8.0641098073118265</v>
      </c>
      <c r="BD286" s="24">
        <f>IF(ISNUMBER(VLOOKUP($C286,'pp port max capa'!$A$1:$Q$500,7,0)),VLOOKUP($C286,'pp port max capa'!$A$1:$Q$500,7,0),0)</f>
        <v>8.0641098073118265</v>
      </c>
      <c r="BE286" s="24">
        <f>IF(ISNUMBER(VLOOKUP($C286,'pp port max capa'!$A$1:$Q$500,8,0)),VLOOKUP($C286,'pp port max capa'!$A$1:$Q$500,8,0),0)</f>
        <v>8.0641098073118265</v>
      </c>
      <c r="BF286" s="24">
        <f>IF(ISNUMBER(VLOOKUP($C286,'pp port max capa'!$A$1:$Q$500,9,0)),VLOOKUP($C286,'pp port max capa'!$A$1:$Q$500,9,0),0)</f>
        <v>8.0641098073118265</v>
      </c>
      <c r="BG286" s="24">
        <f>IF(ISNUMBER(VLOOKUP($C286,'pp port max capa'!$A$1:$Q$500,10,0)),VLOOKUP($C286,'pp port max capa'!$A$1:$Q$500,10,0),0)</f>
        <v>8.0641098073118265</v>
      </c>
      <c r="BH286" s="24">
        <f>IF(ISNUMBER(VLOOKUP($C286,'pp port max capa'!$A$1:$Q$500,11,0)),VLOOKUP($C286,'pp port max capa'!$A$1:$Q$500,11,0),0)</f>
        <v>8.0641098073118265</v>
      </c>
      <c r="BI286" s="24">
        <f>IF(ISNUMBER(VLOOKUP($C286,'pp port max capa'!$A$1:$Q$500,12,0)),VLOOKUP($C286,'pp port max capa'!$A$1:$Q$500,12,0),0)</f>
        <v>8.0641098073118265</v>
      </c>
      <c r="BJ286" s="24">
        <f>IF(ISNUMBER(VLOOKUP($C286,'pp port max capa'!$A$1:$Q$500,13,0)),VLOOKUP($C286,'pp port max capa'!$A$1:$Q$500,13,0),0)</f>
        <v>8.0641098073118265</v>
      </c>
      <c r="BK286" s="24">
        <f>IF(ISNUMBER(VLOOKUP($C286,'pp port max capa'!$A$1:$Q$500,14,0)),VLOOKUP($C286,'pp port max capa'!$A$1:$Q$500,14,0),0)</f>
        <v>8.0641098073118265</v>
      </c>
      <c r="BL286" s="24">
        <f>IF(ISNUMBER(VLOOKUP($C286,'pp port max capa'!$A$1:$Q$500,15,0)),VLOOKUP($C286,'pp port max capa'!$A$1:$Q$500,15,0),0)</f>
        <v>8.0641098073118265</v>
      </c>
      <c r="BM286" s="24">
        <f>IF(ISNUMBER(VLOOKUP($C286,'pp port max capa'!$A$1:$Q$500,16,0)),VLOOKUP($C286,'pp port max capa'!$A$1:$Q$500,16,0),0)</f>
        <v>8.0641098073118265</v>
      </c>
      <c r="BN286" s="24">
        <f>IF(ISNUMBER(VLOOKUP($C286,'pp port max capa'!$A$1:$Q$500,17,0)),VLOOKUP($C286,'pp port max capa'!$A$1:$Q$500,17,0),0)</f>
        <v>8.0641098073118265</v>
      </c>
      <c r="BO286" s="22">
        <f>IF(ISNUMBER(VLOOKUP($C286,'stpl port max capa'!$A$1:$Q$500,2,0)),VLOOKUP($C286,'stpl port max capa'!$A$1:$Q$500,2,0),0)</f>
        <v>0</v>
      </c>
      <c r="BP286" s="22">
        <f>IF(ISNUMBER(VLOOKUP($C286,'stpl port max capa'!$A$1:$Q$500,3,0)),VLOOKUP($C286,'stpl port max capa'!$A$1:$Q$500,3,0),0)</f>
        <v>0</v>
      </c>
      <c r="BQ286" s="22">
        <f>IF(ISNUMBER(VLOOKUP($C286,'stpl port max capa'!$A$1:$Q$500,4,0)),VLOOKUP($C286,'stpl port max capa'!$A$1:$Q$500,4,0),0)</f>
        <v>0</v>
      </c>
      <c r="BR286" s="22">
        <f>IF(ISNUMBER(VLOOKUP($C286,'stpl port max capa'!$A$1:$Q$500,5,0)),VLOOKUP($C286,'stpl port max capa'!$A$1:$Q$500,5,0),0)</f>
        <v>0</v>
      </c>
      <c r="BS286" s="22">
        <f>IF(ISNUMBER(VLOOKUP($C286,'stpl port max capa'!$A$1:$Q$500,6,0)),VLOOKUP($C286,'stpl port max capa'!$A$1:$Q$500,6,0),0)</f>
        <v>0</v>
      </c>
      <c r="BT286" s="22">
        <f>IF(ISNUMBER(VLOOKUP($C286,'stpl port max capa'!$A$1:$Q$500,7,0)),VLOOKUP($C286,'stpl port max capa'!$A$1:$Q$500,7,0),0)</f>
        <v>0</v>
      </c>
      <c r="BU286" s="22">
        <f>IF(ISNUMBER(VLOOKUP($C286,'stpl port max capa'!$A$1:$Q$500,8,0)),VLOOKUP($C286,'stpl port max capa'!$A$1:$Q$500,8,0),0)</f>
        <v>0</v>
      </c>
      <c r="BV286" s="22">
        <f>IF(ISNUMBER(VLOOKUP($C286,'stpl port max capa'!$A$1:$Q$500,9,0)),VLOOKUP($C286,'stpl port max capa'!$A$1:$Q$500,9,0),0)</f>
        <v>0</v>
      </c>
      <c r="BW286" s="22">
        <f>IF(ISNUMBER(VLOOKUP($C286,'stpl port max capa'!$A$1:$Q$500,10,0)),VLOOKUP($C286,'stpl port max capa'!$A$1:$Q$500,10,0),0)</f>
        <v>0</v>
      </c>
      <c r="BX286" s="22">
        <f>IF(ISNUMBER(VLOOKUP($C286,'stpl port max capa'!$A$1:$Q$500,11,0)),VLOOKUP($C286,'stpl port max capa'!$A$1:$Q$500,11,0),0)</f>
        <v>0</v>
      </c>
      <c r="BY286" s="22">
        <f>IF(ISNUMBER(VLOOKUP($C286,'stpl port max capa'!$A$1:$Q$500,12,0)),VLOOKUP($C286,'stpl port max capa'!$A$1:$Q$500,12,0),0)</f>
        <v>0</v>
      </c>
      <c r="BZ286" s="22">
        <f>IF(ISNUMBER(VLOOKUP($C286,'stpl port max capa'!$A$1:$Q$500,13,0)),VLOOKUP($C286,'stpl port max capa'!$A$1:$Q$500,13,0),0)</f>
        <v>0</v>
      </c>
      <c r="CA286" s="22">
        <f>IF(ISNUMBER(VLOOKUP($C286,'stpl port max capa'!$A$1:$Q$500,14,0)),VLOOKUP($C286,'stpl port max capa'!$A$1:$Q$500,14,0),0)</f>
        <v>0</v>
      </c>
      <c r="CB286" s="22">
        <f>IF(ISNUMBER(VLOOKUP($C286,'stpl port max capa'!$A$1:$Q$500,15,0)),VLOOKUP($C286,'stpl port max capa'!$A$1:$Q$500,15,0),0)</f>
        <v>0</v>
      </c>
      <c r="CC286" s="22">
        <f>IF(ISNUMBER(VLOOKUP($C286,'stpl port max capa'!$A$1:$Q$500,16,0)),VLOOKUP($C286,'stpl port max capa'!$A$1:$Q$500,16,0),0)</f>
        <v>0</v>
      </c>
      <c r="CD286" s="22">
        <f>IF(ISNUMBER(VLOOKUP($C286,'stpl port max capa'!$A$1:$Q$500,17,0)),VLOOKUP($C286,'stpl port max capa'!$A$1:$Q$500,17,0),0)</f>
        <v>0</v>
      </c>
    </row>
    <row r="287" spans="1:82" customFormat="1">
      <c r="A287">
        <v>291</v>
      </c>
      <c r="B287" t="s">
        <v>810</v>
      </c>
      <c r="C287" t="str">
        <f t="shared" si="73"/>
        <v>port 291 Huadian Fengjie power station</v>
      </c>
      <c r="D287" s="15" t="s">
        <v>1322</v>
      </c>
      <c r="E287" s="15">
        <f t="shared" si="75"/>
        <v>1</v>
      </c>
      <c r="F287" s="16" t="s">
        <v>2983</v>
      </c>
      <c r="G287" t="s">
        <v>973</v>
      </c>
      <c r="H287" t="s">
        <v>975</v>
      </c>
      <c r="I287" t="s">
        <v>2943</v>
      </c>
      <c r="J287" t="s">
        <v>1032</v>
      </c>
      <c r="K287" s="1">
        <v>31.118822000000002</v>
      </c>
      <c r="L287" s="1">
        <v>109.447256</v>
      </c>
      <c r="M287" s="1" t="str">
        <f>VLOOKUP($F287,'[1]capi for highway network'!$D$1:$L$36,3,0)</f>
        <v>capi Chongqing</v>
      </c>
      <c r="N287" s="1">
        <f>VLOOKUP($F287,'[1]capi for highway network'!$D$1:$L$36,7,0)</f>
        <v>29.431586100000001</v>
      </c>
      <c r="O287" s="1">
        <f>VLOOKUP($F287,'[1]capi for highway network'!$D$1:$L$36,8,0)</f>
        <v>106.912251</v>
      </c>
      <c r="P287" s="13">
        <f t="shared" si="76"/>
        <v>0</v>
      </c>
      <c r="Q287" s="13">
        <f t="shared" si="77"/>
        <v>0</v>
      </c>
      <c r="R287" s="13">
        <f t="shared" si="78"/>
        <v>4.7352796967741924</v>
      </c>
      <c r="S287" s="13">
        <f t="shared" si="79"/>
        <v>4.7352796967741924</v>
      </c>
      <c r="T287" s="13">
        <f t="shared" si="80"/>
        <v>4.7352796967741924</v>
      </c>
      <c r="U287" s="13">
        <f t="shared" si="81"/>
        <v>4.7352796967741924</v>
      </c>
      <c r="V287" s="13">
        <f t="shared" si="82"/>
        <v>4.7352796967741924</v>
      </c>
      <c r="W287" s="13">
        <f t="shared" si="83"/>
        <v>4.7352796967741924</v>
      </c>
      <c r="X287" s="13">
        <f t="shared" si="84"/>
        <v>4.7352796967741924</v>
      </c>
      <c r="Y287" s="13">
        <f t="shared" si="85"/>
        <v>4.7352796967741924</v>
      </c>
      <c r="Z287" s="13">
        <f t="shared" si="86"/>
        <v>4.7352796967741924</v>
      </c>
      <c r="AA287" s="13">
        <f t="shared" si="87"/>
        <v>4.7352796967741924</v>
      </c>
      <c r="AB287" s="13">
        <f t="shared" si="88"/>
        <v>4.7352796967741924</v>
      </c>
      <c r="AC287" s="13">
        <f t="shared" si="89"/>
        <v>4.7352796967741924</v>
      </c>
      <c r="AD287" s="13">
        <f t="shared" si="90"/>
        <v>4.7352796967741924</v>
      </c>
      <c r="AE287" s="13">
        <f t="shared" si="91"/>
        <v>4.7352796967741924</v>
      </c>
      <c r="AF287">
        <f t="shared" si="74"/>
        <v>1</v>
      </c>
      <c r="AI287" s="26">
        <f>IF(ISNUMBER(VLOOKUP($B287,'kpler max capa'!$A$1:$Q$263,2,0)),VLOOKUP($B287,'kpler max capa'!$A$1:$Q$263,2,0),0)</f>
        <v>0</v>
      </c>
      <c r="AJ287" s="26">
        <f>IF(ISNUMBER(VLOOKUP($B287,'kpler max capa'!$A$1:$Q$263,3,0)),VLOOKUP($B287,'kpler max capa'!$A$1:$Q$263,3,0),0)</f>
        <v>0</v>
      </c>
      <c r="AK287" s="26">
        <f>IF(ISNUMBER(VLOOKUP($B287,'kpler max capa'!$A$1:$Q$263,4,0)),VLOOKUP($B287,'kpler max capa'!$A$1:$Q$263,4,0),0)</f>
        <v>0</v>
      </c>
      <c r="AL287" s="26">
        <f>IF(ISNUMBER(VLOOKUP($B287,'kpler max capa'!$A$1:$Q$263,5,0)),VLOOKUP($B287,'kpler max capa'!$A$1:$Q$263,5,0),0)</f>
        <v>0</v>
      </c>
      <c r="AM287" s="26">
        <f>IF(ISNUMBER(VLOOKUP($B287,'kpler max capa'!$A$1:$Q$263,6,0)),VLOOKUP($B287,'kpler max capa'!$A$1:$Q$263,6,0),0)</f>
        <v>0</v>
      </c>
      <c r="AN287" s="26">
        <f>IF(ISNUMBER(VLOOKUP($B287,'kpler max capa'!$A$1:$Q$263,7,0)),VLOOKUP($B287,'kpler max capa'!$A$1:$Q$263,7,0),0)</f>
        <v>0</v>
      </c>
      <c r="AO287" s="26">
        <f>IF(ISNUMBER(VLOOKUP($B287,'kpler max capa'!$A$1:$Q$263,8,0)),VLOOKUP($B287,'kpler max capa'!$A$1:$Q$263,8,0),0)</f>
        <v>0</v>
      </c>
      <c r="AP287" s="26">
        <f>IF(ISNUMBER(VLOOKUP($B287,'kpler max capa'!$A$1:$Q$263,8,0)),VLOOKUP($B287,'kpler max capa'!$A$1:$Q$263,9,0),0)</f>
        <v>0</v>
      </c>
      <c r="AQ287" s="26">
        <f>IF(ISNUMBER(VLOOKUP($B287,'kpler max capa'!$A$1:$Q$263,8,0)),VLOOKUP($B287,'kpler max capa'!$A$1:$Q$263,10,0),0)</f>
        <v>0</v>
      </c>
      <c r="AR287" s="26">
        <f>IF(ISNUMBER(VLOOKUP($B287,'kpler max capa'!$A$1:$Q$263,8,0)),VLOOKUP($B287,'kpler max capa'!$A$1:$Q$263,11,0),0)</f>
        <v>0</v>
      </c>
      <c r="AS287" s="26">
        <f>IF(ISNUMBER(VLOOKUP($B287,'kpler max capa'!$A$1:$Q$263,9,0)),VLOOKUP($B287,'kpler max capa'!$A$1:$Q$263,12,0),0)</f>
        <v>0</v>
      </c>
      <c r="AT287" s="26">
        <f>IF(ISNUMBER(VLOOKUP($B287,'kpler max capa'!$A$1:$Q$263,9,0)),VLOOKUP($B287,'kpler max capa'!$A$1:$Q$263,13,0),0)</f>
        <v>0</v>
      </c>
      <c r="AU287" s="26">
        <f>IF(ISNUMBER(VLOOKUP($B287,'kpler max capa'!$A$1:$Q$263,9,0)),VLOOKUP($B287,'kpler max capa'!$A$1:$Q$263,14,0),0)</f>
        <v>0</v>
      </c>
      <c r="AV287" s="26">
        <f>IF(ISNUMBER(VLOOKUP($B287,'kpler max capa'!$A$1:$Q$263,9,0)),VLOOKUP($B287,'kpler max capa'!$A$1:$Q$263,15,0),0)</f>
        <v>0</v>
      </c>
      <c r="AW287" s="26">
        <f>IF(ISNUMBER(VLOOKUP($B287,'kpler max capa'!$A$1:$Q$263,9,0)),VLOOKUP($B287,'kpler max capa'!$A$1:$Q$263,16,0),0)</f>
        <v>0</v>
      </c>
      <c r="AX287" s="26">
        <f>IF(ISNUMBER(VLOOKUP($B287,'kpler max capa'!$A$1:$Q$263,10,0)),VLOOKUP($B287,'kpler max capa'!$A$1:$Q$263,17,0),0)</f>
        <v>0</v>
      </c>
      <c r="AY287" s="24">
        <f>IF(ISNUMBER(VLOOKUP($C287,'pp port max capa'!$A$1:$Q$500,2,0)),VLOOKUP($C287,'pp port max capa'!$A$1:$Q$500,2,0),0)</f>
        <v>0</v>
      </c>
      <c r="AZ287" s="24">
        <f>IF(ISNUMBER(VLOOKUP($C287,'pp port max capa'!$A$1:$Q$500,3,0)),VLOOKUP($C287,'pp port max capa'!$A$1:$Q$500,3,0),0)</f>
        <v>0</v>
      </c>
      <c r="BA287" s="24">
        <f>IF(ISNUMBER(VLOOKUP($C287,'pp port max capa'!$A$1:$Q$500,4,0)),VLOOKUP($C287,'pp port max capa'!$A$1:$Q$500,4,0),0)</f>
        <v>4.7352796967741924</v>
      </c>
      <c r="BB287" s="24">
        <f>IF(ISNUMBER(VLOOKUP($C287,'pp port max capa'!$A$1:$Q$500,5,0)),VLOOKUP($C287,'pp port max capa'!$A$1:$Q$500,5,0),0)</f>
        <v>4.7352796967741924</v>
      </c>
      <c r="BC287" s="24">
        <f>IF(ISNUMBER(VLOOKUP($C287,'pp port max capa'!$A$1:$Q$500,6,0)),VLOOKUP($C287,'pp port max capa'!$A$1:$Q$500,6,0),0)</f>
        <v>4.7352796967741924</v>
      </c>
      <c r="BD287" s="24">
        <f>IF(ISNUMBER(VLOOKUP($C287,'pp port max capa'!$A$1:$Q$500,7,0)),VLOOKUP($C287,'pp port max capa'!$A$1:$Q$500,7,0),0)</f>
        <v>4.7352796967741924</v>
      </c>
      <c r="BE287" s="24">
        <f>IF(ISNUMBER(VLOOKUP($C287,'pp port max capa'!$A$1:$Q$500,8,0)),VLOOKUP($C287,'pp port max capa'!$A$1:$Q$500,8,0),0)</f>
        <v>4.7352796967741924</v>
      </c>
      <c r="BF287" s="24">
        <f>IF(ISNUMBER(VLOOKUP($C287,'pp port max capa'!$A$1:$Q$500,9,0)),VLOOKUP($C287,'pp port max capa'!$A$1:$Q$500,9,0),0)</f>
        <v>4.7352796967741924</v>
      </c>
      <c r="BG287" s="24">
        <f>IF(ISNUMBER(VLOOKUP($C287,'pp port max capa'!$A$1:$Q$500,10,0)),VLOOKUP($C287,'pp port max capa'!$A$1:$Q$500,10,0),0)</f>
        <v>4.7352796967741924</v>
      </c>
      <c r="BH287" s="24">
        <f>IF(ISNUMBER(VLOOKUP($C287,'pp port max capa'!$A$1:$Q$500,11,0)),VLOOKUP($C287,'pp port max capa'!$A$1:$Q$500,11,0),0)</f>
        <v>4.7352796967741924</v>
      </c>
      <c r="BI287" s="24">
        <f>IF(ISNUMBER(VLOOKUP($C287,'pp port max capa'!$A$1:$Q$500,12,0)),VLOOKUP($C287,'pp port max capa'!$A$1:$Q$500,12,0),0)</f>
        <v>4.7352796967741924</v>
      </c>
      <c r="BJ287" s="24">
        <f>IF(ISNUMBER(VLOOKUP($C287,'pp port max capa'!$A$1:$Q$500,13,0)),VLOOKUP($C287,'pp port max capa'!$A$1:$Q$500,13,0),0)</f>
        <v>4.7352796967741924</v>
      </c>
      <c r="BK287" s="24">
        <f>IF(ISNUMBER(VLOOKUP($C287,'pp port max capa'!$A$1:$Q$500,14,0)),VLOOKUP($C287,'pp port max capa'!$A$1:$Q$500,14,0),0)</f>
        <v>4.7352796967741924</v>
      </c>
      <c r="BL287" s="24">
        <f>IF(ISNUMBER(VLOOKUP($C287,'pp port max capa'!$A$1:$Q$500,15,0)),VLOOKUP($C287,'pp port max capa'!$A$1:$Q$500,15,0),0)</f>
        <v>4.7352796967741924</v>
      </c>
      <c r="BM287" s="24">
        <f>IF(ISNUMBER(VLOOKUP($C287,'pp port max capa'!$A$1:$Q$500,16,0)),VLOOKUP($C287,'pp port max capa'!$A$1:$Q$500,16,0),0)</f>
        <v>4.7352796967741924</v>
      </c>
      <c r="BN287" s="24">
        <f>IF(ISNUMBER(VLOOKUP($C287,'pp port max capa'!$A$1:$Q$500,17,0)),VLOOKUP($C287,'pp port max capa'!$A$1:$Q$500,17,0),0)</f>
        <v>4.7352796967741924</v>
      </c>
      <c r="BO287" s="22">
        <f>IF(ISNUMBER(VLOOKUP($C287,'stpl port max capa'!$A$1:$Q$500,2,0)),VLOOKUP($C287,'stpl port max capa'!$A$1:$Q$500,2,0),0)</f>
        <v>0</v>
      </c>
      <c r="BP287" s="22">
        <f>IF(ISNUMBER(VLOOKUP($C287,'stpl port max capa'!$A$1:$Q$500,3,0)),VLOOKUP($C287,'stpl port max capa'!$A$1:$Q$500,3,0),0)</f>
        <v>0</v>
      </c>
      <c r="BQ287" s="22">
        <f>IF(ISNUMBER(VLOOKUP($C287,'stpl port max capa'!$A$1:$Q$500,4,0)),VLOOKUP($C287,'stpl port max capa'!$A$1:$Q$500,4,0),0)</f>
        <v>0</v>
      </c>
      <c r="BR287" s="22">
        <f>IF(ISNUMBER(VLOOKUP($C287,'stpl port max capa'!$A$1:$Q$500,5,0)),VLOOKUP($C287,'stpl port max capa'!$A$1:$Q$500,5,0),0)</f>
        <v>0</v>
      </c>
      <c r="BS287" s="22">
        <f>IF(ISNUMBER(VLOOKUP($C287,'stpl port max capa'!$A$1:$Q$500,6,0)),VLOOKUP($C287,'stpl port max capa'!$A$1:$Q$500,6,0),0)</f>
        <v>0</v>
      </c>
      <c r="BT287" s="22">
        <f>IF(ISNUMBER(VLOOKUP($C287,'stpl port max capa'!$A$1:$Q$500,7,0)),VLOOKUP($C287,'stpl port max capa'!$A$1:$Q$500,7,0),0)</f>
        <v>0</v>
      </c>
      <c r="BU287" s="22">
        <f>IF(ISNUMBER(VLOOKUP($C287,'stpl port max capa'!$A$1:$Q$500,8,0)),VLOOKUP($C287,'stpl port max capa'!$A$1:$Q$500,8,0),0)</f>
        <v>0</v>
      </c>
      <c r="BV287" s="22">
        <f>IF(ISNUMBER(VLOOKUP($C287,'stpl port max capa'!$A$1:$Q$500,9,0)),VLOOKUP($C287,'stpl port max capa'!$A$1:$Q$500,9,0),0)</f>
        <v>0</v>
      </c>
      <c r="BW287" s="22">
        <f>IF(ISNUMBER(VLOOKUP($C287,'stpl port max capa'!$A$1:$Q$500,10,0)),VLOOKUP($C287,'stpl port max capa'!$A$1:$Q$500,10,0),0)</f>
        <v>0</v>
      </c>
      <c r="BX287" s="22">
        <f>IF(ISNUMBER(VLOOKUP($C287,'stpl port max capa'!$A$1:$Q$500,11,0)),VLOOKUP($C287,'stpl port max capa'!$A$1:$Q$500,11,0),0)</f>
        <v>0</v>
      </c>
      <c r="BY287" s="22">
        <f>IF(ISNUMBER(VLOOKUP($C287,'stpl port max capa'!$A$1:$Q$500,12,0)),VLOOKUP($C287,'stpl port max capa'!$A$1:$Q$500,12,0),0)</f>
        <v>0</v>
      </c>
      <c r="BZ287" s="22">
        <f>IF(ISNUMBER(VLOOKUP($C287,'stpl port max capa'!$A$1:$Q$500,13,0)),VLOOKUP($C287,'stpl port max capa'!$A$1:$Q$500,13,0),0)</f>
        <v>0</v>
      </c>
      <c r="CA287" s="22">
        <f>IF(ISNUMBER(VLOOKUP($C287,'stpl port max capa'!$A$1:$Q$500,14,0)),VLOOKUP($C287,'stpl port max capa'!$A$1:$Q$500,14,0),0)</f>
        <v>0</v>
      </c>
      <c r="CB287" s="22">
        <f>IF(ISNUMBER(VLOOKUP($C287,'stpl port max capa'!$A$1:$Q$500,15,0)),VLOOKUP($C287,'stpl port max capa'!$A$1:$Q$500,15,0),0)</f>
        <v>0</v>
      </c>
      <c r="CC287" s="22">
        <f>IF(ISNUMBER(VLOOKUP($C287,'stpl port max capa'!$A$1:$Q$500,16,0)),VLOOKUP($C287,'stpl port max capa'!$A$1:$Q$500,16,0),0)</f>
        <v>0</v>
      </c>
      <c r="CD287" s="22">
        <f>IF(ISNUMBER(VLOOKUP($C287,'stpl port max capa'!$A$1:$Q$500,17,0)),VLOOKUP($C287,'stpl port max capa'!$A$1:$Q$500,17,0),0)</f>
        <v>0</v>
      </c>
    </row>
    <row r="288" spans="1:82" customFormat="1">
      <c r="A288">
        <v>292</v>
      </c>
      <c r="B288" t="s">
        <v>811</v>
      </c>
      <c r="C288" t="str">
        <f t="shared" si="73"/>
        <v>port 292 Huaneng Jiangjin power station</v>
      </c>
      <c r="D288" s="15" t="s">
        <v>1323</v>
      </c>
      <c r="E288" s="15">
        <f t="shared" si="75"/>
        <v>1</v>
      </c>
      <c r="F288" s="16" t="s">
        <v>2983</v>
      </c>
      <c r="G288" t="s">
        <v>973</v>
      </c>
      <c r="H288" t="s">
        <v>975</v>
      </c>
      <c r="I288" t="s">
        <v>2946</v>
      </c>
      <c r="J288" t="s">
        <v>1033</v>
      </c>
      <c r="K288" s="1">
        <v>29.290555000000001</v>
      </c>
      <c r="L288" s="1">
        <v>106.25416</v>
      </c>
      <c r="M288" s="1" t="str">
        <f>VLOOKUP($F288,'[1]capi for highway network'!$D$1:$L$36,3,0)</f>
        <v>capi Chongqing</v>
      </c>
      <c r="N288" s="1">
        <f>VLOOKUP($F288,'[1]capi for highway network'!$D$1:$L$36,7,0)</f>
        <v>29.431586100000001</v>
      </c>
      <c r="O288" s="1">
        <f>VLOOKUP($F288,'[1]capi for highway network'!$D$1:$L$36,8,0)</f>
        <v>106.912251</v>
      </c>
      <c r="P288" s="13">
        <f t="shared" si="76"/>
        <v>0</v>
      </c>
      <c r="Q288" s="13">
        <f t="shared" si="77"/>
        <v>0</v>
      </c>
      <c r="R288" s="13">
        <f t="shared" si="78"/>
        <v>0</v>
      </c>
      <c r="S288" s="13">
        <f t="shared" si="79"/>
        <v>0</v>
      </c>
      <c r="T288" s="13">
        <f t="shared" si="80"/>
        <v>0</v>
      </c>
      <c r="U288" s="13">
        <f t="shared" si="81"/>
        <v>0</v>
      </c>
      <c r="V288" s="13">
        <f t="shared" si="82"/>
        <v>0</v>
      </c>
      <c r="W288" s="13">
        <f t="shared" si="83"/>
        <v>0</v>
      </c>
      <c r="X288" s="13">
        <f t="shared" si="84"/>
        <v>0</v>
      </c>
      <c r="Y288" s="13">
        <f t="shared" si="85"/>
        <v>0</v>
      </c>
      <c r="Z288" s="13">
        <f t="shared" si="86"/>
        <v>0</v>
      </c>
      <c r="AA288" s="13">
        <f t="shared" si="87"/>
        <v>0</v>
      </c>
      <c r="AB288" s="13">
        <f t="shared" si="88"/>
        <v>0</v>
      </c>
      <c r="AC288" s="13">
        <f t="shared" si="89"/>
        <v>0</v>
      </c>
      <c r="AD288" s="13">
        <f t="shared" si="90"/>
        <v>0</v>
      </c>
      <c r="AE288" s="13">
        <f t="shared" si="91"/>
        <v>0</v>
      </c>
      <c r="AF288">
        <f t="shared" si="74"/>
        <v>0</v>
      </c>
      <c r="AI288" s="26">
        <f>IF(ISNUMBER(VLOOKUP($B288,'kpler max capa'!$A$1:$Q$263,2,0)),VLOOKUP($B288,'kpler max capa'!$A$1:$Q$263,2,0),0)</f>
        <v>0</v>
      </c>
      <c r="AJ288" s="26">
        <f>IF(ISNUMBER(VLOOKUP($B288,'kpler max capa'!$A$1:$Q$263,3,0)),VLOOKUP($B288,'kpler max capa'!$A$1:$Q$263,3,0),0)</f>
        <v>0</v>
      </c>
      <c r="AK288" s="26">
        <f>IF(ISNUMBER(VLOOKUP($B288,'kpler max capa'!$A$1:$Q$263,4,0)),VLOOKUP($B288,'kpler max capa'!$A$1:$Q$263,4,0),0)</f>
        <v>0</v>
      </c>
      <c r="AL288" s="26">
        <f>IF(ISNUMBER(VLOOKUP($B288,'kpler max capa'!$A$1:$Q$263,5,0)),VLOOKUP($B288,'kpler max capa'!$A$1:$Q$263,5,0),0)</f>
        <v>0</v>
      </c>
      <c r="AM288" s="26">
        <f>IF(ISNUMBER(VLOOKUP($B288,'kpler max capa'!$A$1:$Q$263,6,0)),VLOOKUP($B288,'kpler max capa'!$A$1:$Q$263,6,0),0)</f>
        <v>0</v>
      </c>
      <c r="AN288" s="26">
        <f>IF(ISNUMBER(VLOOKUP($B288,'kpler max capa'!$A$1:$Q$263,7,0)),VLOOKUP($B288,'kpler max capa'!$A$1:$Q$263,7,0),0)</f>
        <v>0</v>
      </c>
      <c r="AO288" s="26">
        <f>IF(ISNUMBER(VLOOKUP($B288,'kpler max capa'!$A$1:$Q$263,8,0)),VLOOKUP($B288,'kpler max capa'!$A$1:$Q$263,8,0),0)</f>
        <v>0</v>
      </c>
      <c r="AP288" s="26">
        <f>IF(ISNUMBER(VLOOKUP($B288,'kpler max capa'!$A$1:$Q$263,8,0)),VLOOKUP($B288,'kpler max capa'!$A$1:$Q$263,9,0),0)</f>
        <v>0</v>
      </c>
      <c r="AQ288" s="26">
        <f>IF(ISNUMBER(VLOOKUP($B288,'kpler max capa'!$A$1:$Q$263,8,0)),VLOOKUP($B288,'kpler max capa'!$A$1:$Q$263,10,0),0)</f>
        <v>0</v>
      </c>
      <c r="AR288" s="26">
        <f>IF(ISNUMBER(VLOOKUP($B288,'kpler max capa'!$A$1:$Q$263,8,0)),VLOOKUP($B288,'kpler max capa'!$A$1:$Q$263,11,0),0)</f>
        <v>0</v>
      </c>
      <c r="AS288" s="26">
        <f>IF(ISNUMBER(VLOOKUP($B288,'kpler max capa'!$A$1:$Q$263,9,0)),VLOOKUP($B288,'kpler max capa'!$A$1:$Q$263,12,0),0)</f>
        <v>0</v>
      </c>
      <c r="AT288" s="26">
        <f>IF(ISNUMBER(VLOOKUP($B288,'kpler max capa'!$A$1:$Q$263,9,0)),VLOOKUP($B288,'kpler max capa'!$A$1:$Q$263,13,0),0)</f>
        <v>0</v>
      </c>
      <c r="AU288" s="26">
        <f>IF(ISNUMBER(VLOOKUP($B288,'kpler max capa'!$A$1:$Q$263,9,0)),VLOOKUP($B288,'kpler max capa'!$A$1:$Q$263,14,0),0)</f>
        <v>0</v>
      </c>
      <c r="AV288" s="26">
        <f>IF(ISNUMBER(VLOOKUP($B288,'kpler max capa'!$A$1:$Q$263,9,0)),VLOOKUP($B288,'kpler max capa'!$A$1:$Q$263,15,0),0)</f>
        <v>0</v>
      </c>
      <c r="AW288" s="26">
        <f>IF(ISNUMBER(VLOOKUP($B288,'kpler max capa'!$A$1:$Q$263,9,0)),VLOOKUP($B288,'kpler max capa'!$A$1:$Q$263,16,0),0)</f>
        <v>0</v>
      </c>
      <c r="AX288" s="26">
        <f>IF(ISNUMBER(VLOOKUP($B288,'kpler max capa'!$A$1:$Q$263,10,0)),VLOOKUP($B288,'kpler max capa'!$A$1:$Q$263,17,0),0)</f>
        <v>0</v>
      </c>
      <c r="AY288" s="24">
        <f>IF(ISNUMBER(VLOOKUP($C288,'pp port max capa'!$A$1:$Q$500,2,0)),VLOOKUP($C288,'pp port max capa'!$A$1:$Q$500,2,0),0)</f>
        <v>0</v>
      </c>
      <c r="AZ288" s="24">
        <f>IF(ISNUMBER(VLOOKUP($C288,'pp port max capa'!$A$1:$Q$500,3,0)),VLOOKUP($C288,'pp port max capa'!$A$1:$Q$500,3,0),0)</f>
        <v>0</v>
      </c>
      <c r="BA288" s="24">
        <f>IF(ISNUMBER(VLOOKUP($C288,'pp port max capa'!$A$1:$Q$500,4,0)),VLOOKUP($C288,'pp port max capa'!$A$1:$Q$500,4,0),0)</f>
        <v>0</v>
      </c>
      <c r="BB288" s="24">
        <f>IF(ISNUMBER(VLOOKUP($C288,'pp port max capa'!$A$1:$Q$500,5,0)),VLOOKUP($C288,'pp port max capa'!$A$1:$Q$500,5,0),0)</f>
        <v>0</v>
      </c>
      <c r="BC288" s="24">
        <f>IF(ISNUMBER(VLOOKUP($C288,'pp port max capa'!$A$1:$Q$500,6,0)),VLOOKUP($C288,'pp port max capa'!$A$1:$Q$500,6,0),0)</f>
        <v>0</v>
      </c>
      <c r="BD288" s="24">
        <f>IF(ISNUMBER(VLOOKUP($C288,'pp port max capa'!$A$1:$Q$500,7,0)),VLOOKUP($C288,'pp port max capa'!$A$1:$Q$500,7,0),0)</f>
        <v>0</v>
      </c>
      <c r="BE288" s="24">
        <f>IF(ISNUMBER(VLOOKUP($C288,'pp port max capa'!$A$1:$Q$500,8,0)),VLOOKUP($C288,'pp port max capa'!$A$1:$Q$500,8,0),0)</f>
        <v>0</v>
      </c>
      <c r="BF288" s="24">
        <f>IF(ISNUMBER(VLOOKUP($C288,'pp port max capa'!$A$1:$Q$500,9,0)),VLOOKUP($C288,'pp port max capa'!$A$1:$Q$500,9,0),0)</f>
        <v>0</v>
      </c>
      <c r="BG288" s="24">
        <f>IF(ISNUMBER(VLOOKUP($C288,'pp port max capa'!$A$1:$Q$500,10,0)),VLOOKUP($C288,'pp port max capa'!$A$1:$Q$500,10,0),0)</f>
        <v>0</v>
      </c>
      <c r="BH288" s="24">
        <f>IF(ISNUMBER(VLOOKUP($C288,'pp port max capa'!$A$1:$Q$500,11,0)),VLOOKUP($C288,'pp port max capa'!$A$1:$Q$500,11,0),0)</f>
        <v>0</v>
      </c>
      <c r="BI288" s="24">
        <f>IF(ISNUMBER(VLOOKUP($C288,'pp port max capa'!$A$1:$Q$500,12,0)),VLOOKUP($C288,'pp port max capa'!$A$1:$Q$500,12,0),0)</f>
        <v>0</v>
      </c>
      <c r="BJ288" s="24">
        <f>IF(ISNUMBER(VLOOKUP($C288,'pp port max capa'!$A$1:$Q$500,13,0)),VLOOKUP($C288,'pp port max capa'!$A$1:$Q$500,13,0),0)</f>
        <v>0</v>
      </c>
      <c r="BK288" s="24">
        <f>IF(ISNUMBER(VLOOKUP($C288,'pp port max capa'!$A$1:$Q$500,14,0)),VLOOKUP($C288,'pp port max capa'!$A$1:$Q$500,14,0),0)</f>
        <v>0</v>
      </c>
      <c r="BL288" s="24">
        <f>IF(ISNUMBER(VLOOKUP($C288,'pp port max capa'!$A$1:$Q$500,15,0)),VLOOKUP($C288,'pp port max capa'!$A$1:$Q$500,15,0),0)</f>
        <v>0</v>
      </c>
      <c r="BM288" s="24">
        <f>IF(ISNUMBER(VLOOKUP($C288,'pp port max capa'!$A$1:$Q$500,16,0)),VLOOKUP($C288,'pp port max capa'!$A$1:$Q$500,16,0),0)</f>
        <v>0</v>
      </c>
      <c r="BN288" s="24">
        <f>IF(ISNUMBER(VLOOKUP($C288,'pp port max capa'!$A$1:$Q$500,17,0)),VLOOKUP($C288,'pp port max capa'!$A$1:$Q$500,17,0),0)</f>
        <v>0</v>
      </c>
      <c r="BO288" s="22">
        <f>IF(ISNUMBER(VLOOKUP($C288,'stpl port max capa'!$A$1:$Q$500,2,0)),VLOOKUP($C288,'stpl port max capa'!$A$1:$Q$500,2,0),0)</f>
        <v>0</v>
      </c>
      <c r="BP288" s="22">
        <f>IF(ISNUMBER(VLOOKUP($C288,'stpl port max capa'!$A$1:$Q$500,3,0)),VLOOKUP($C288,'stpl port max capa'!$A$1:$Q$500,3,0),0)</f>
        <v>0</v>
      </c>
      <c r="BQ288" s="22">
        <f>IF(ISNUMBER(VLOOKUP($C288,'stpl port max capa'!$A$1:$Q$500,4,0)),VLOOKUP($C288,'stpl port max capa'!$A$1:$Q$500,4,0),0)</f>
        <v>0</v>
      </c>
      <c r="BR288" s="22">
        <f>IF(ISNUMBER(VLOOKUP($C288,'stpl port max capa'!$A$1:$Q$500,5,0)),VLOOKUP($C288,'stpl port max capa'!$A$1:$Q$500,5,0),0)</f>
        <v>0</v>
      </c>
      <c r="BS288" s="22">
        <f>IF(ISNUMBER(VLOOKUP($C288,'stpl port max capa'!$A$1:$Q$500,6,0)),VLOOKUP($C288,'stpl port max capa'!$A$1:$Q$500,6,0),0)</f>
        <v>0</v>
      </c>
      <c r="BT288" s="22">
        <f>IF(ISNUMBER(VLOOKUP($C288,'stpl port max capa'!$A$1:$Q$500,7,0)),VLOOKUP($C288,'stpl port max capa'!$A$1:$Q$500,7,0),0)</f>
        <v>0</v>
      </c>
      <c r="BU288" s="22">
        <f>IF(ISNUMBER(VLOOKUP($C288,'stpl port max capa'!$A$1:$Q$500,8,0)),VLOOKUP($C288,'stpl port max capa'!$A$1:$Q$500,8,0),0)</f>
        <v>0</v>
      </c>
      <c r="BV288" s="22">
        <f>IF(ISNUMBER(VLOOKUP($C288,'stpl port max capa'!$A$1:$Q$500,9,0)),VLOOKUP($C288,'stpl port max capa'!$A$1:$Q$500,9,0),0)</f>
        <v>0</v>
      </c>
      <c r="BW288" s="22">
        <f>IF(ISNUMBER(VLOOKUP($C288,'stpl port max capa'!$A$1:$Q$500,10,0)),VLOOKUP($C288,'stpl port max capa'!$A$1:$Q$500,10,0),0)</f>
        <v>0</v>
      </c>
      <c r="BX288" s="22">
        <f>IF(ISNUMBER(VLOOKUP($C288,'stpl port max capa'!$A$1:$Q$500,11,0)),VLOOKUP($C288,'stpl port max capa'!$A$1:$Q$500,11,0),0)</f>
        <v>0</v>
      </c>
      <c r="BY288" s="22">
        <f>IF(ISNUMBER(VLOOKUP($C288,'stpl port max capa'!$A$1:$Q$500,12,0)),VLOOKUP($C288,'stpl port max capa'!$A$1:$Q$500,12,0),0)</f>
        <v>0</v>
      </c>
      <c r="BZ288" s="22">
        <f>IF(ISNUMBER(VLOOKUP($C288,'stpl port max capa'!$A$1:$Q$500,13,0)),VLOOKUP($C288,'stpl port max capa'!$A$1:$Q$500,13,0),0)</f>
        <v>0</v>
      </c>
      <c r="CA288" s="22">
        <f>IF(ISNUMBER(VLOOKUP($C288,'stpl port max capa'!$A$1:$Q$500,14,0)),VLOOKUP($C288,'stpl port max capa'!$A$1:$Q$500,14,0),0)</f>
        <v>0</v>
      </c>
      <c r="CB288" s="22">
        <f>IF(ISNUMBER(VLOOKUP($C288,'stpl port max capa'!$A$1:$Q$500,15,0)),VLOOKUP($C288,'stpl port max capa'!$A$1:$Q$500,15,0),0)</f>
        <v>0</v>
      </c>
      <c r="CC288" s="22">
        <f>IF(ISNUMBER(VLOOKUP($C288,'stpl port max capa'!$A$1:$Q$500,16,0)),VLOOKUP($C288,'stpl port max capa'!$A$1:$Q$500,16,0),0)</f>
        <v>0</v>
      </c>
      <c r="CD288" s="22">
        <f>IF(ISNUMBER(VLOOKUP($C288,'stpl port max capa'!$A$1:$Q$500,17,0)),VLOOKUP($C288,'stpl port max capa'!$A$1:$Q$500,17,0),0)</f>
        <v>0</v>
      </c>
    </row>
    <row r="289" spans="1:82" customFormat="1">
      <c r="A289">
        <v>293</v>
      </c>
      <c r="B289" t="s">
        <v>812</v>
      </c>
      <c r="C289" t="str">
        <f t="shared" si="73"/>
        <v>port 293 Huaneng Luohuang power station</v>
      </c>
      <c r="D289" s="15" t="s">
        <v>1324</v>
      </c>
      <c r="E289" s="15">
        <f t="shared" si="75"/>
        <v>1</v>
      </c>
      <c r="F289" s="16" t="s">
        <v>2983</v>
      </c>
      <c r="G289" t="s">
        <v>973</v>
      </c>
      <c r="H289" t="s">
        <v>975</v>
      </c>
      <c r="I289" t="s">
        <v>2943</v>
      </c>
      <c r="J289" t="s">
        <v>1034</v>
      </c>
      <c r="K289" s="1">
        <v>29.3473635</v>
      </c>
      <c r="L289" s="1">
        <v>106.4331816</v>
      </c>
      <c r="M289" s="1" t="str">
        <f>VLOOKUP($F289,'[1]capi for highway network'!$D$1:$L$36,3,0)</f>
        <v>capi Chongqing</v>
      </c>
      <c r="N289" s="1">
        <f>VLOOKUP($F289,'[1]capi for highway network'!$D$1:$L$36,7,0)</f>
        <v>29.431586100000001</v>
      </c>
      <c r="O289" s="1">
        <f>VLOOKUP($F289,'[1]capi for highway network'!$D$1:$L$36,8,0)</f>
        <v>106.912251</v>
      </c>
      <c r="P289" s="13">
        <f t="shared" si="76"/>
        <v>13.034728794236557</v>
      </c>
      <c r="Q289" s="13">
        <f t="shared" si="77"/>
        <v>13.034728794236557</v>
      </c>
      <c r="R289" s="13">
        <f t="shared" si="78"/>
        <v>13.034728794236557</v>
      </c>
      <c r="S289" s="13">
        <f t="shared" si="79"/>
        <v>13.034728794236557</v>
      </c>
      <c r="T289" s="13">
        <f t="shared" si="80"/>
        <v>13.034728794236557</v>
      </c>
      <c r="U289" s="13">
        <f t="shared" si="81"/>
        <v>13.034728794236557</v>
      </c>
      <c r="V289" s="13">
        <f t="shared" si="82"/>
        <v>11.123621940946235</v>
      </c>
      <c r="W289" s="13">
        <f t="shared" si="83"/>
        <v>9.2125150876559125</v>
      </c>
      <c r="X289" s="13">
        <f t="shared" si="84"/>
        <v>9.2125150876559125</v>
      </c>
      <c r="Y289" s="13">
        <f t="shared" si="85"/>
        <v>9.2125150876559125</v>
      </c>
      <c r="Z289" s="13">
        <f t="shared" si="86"/>
        <v>9.2125150876559125</v>
      </c>
      <c r="AA289" s="13">
        <f t="shared" si="87"/>
        <v>9.2125150876559125</v>
      </c>
      <c r="AB289" s="13">
        <f t="shared" si="88"/>
        <v>9.2125150876559125</v>
      </c>
      <c r="AC289" s="13">
        <f t="shared" si="89"/>
        <v>5.3903013810752674</v>
      </c>
      <c r="AD289" s="13">
        <f t="shared" si="90"/>
        <v>5.3903013810752674</v>
      </c>
      <c r="AE289" s="13">
        <f t="shared" si="91"/>
        <v>5.3903013810752674</v>
      </c>
      <c r="AF289">
        <f t="shared" si="74"/>
        <v>1</v>
      </c>
      <c r="AI289" s="26">
        <f>IF(ISNUMBER(VLOOKUP($B289,'kpler max capa'!$A$1:$Q$263,2,0)),VLOOKUP($B289,'kpler max capa'!$A$1:$Q$263,2,0),0)</f>
        <v>0</v>
      </c>
      <c r="AJ289" s="26">
        <f>IF(ISNUMBER(VLOOKUP($B289,'kpler max capa'!$A$1:$Q$263,3,0)),VLOOKUP($B289,'kpler max capa'!$A$1:$Q$263,3,0),0)</f>
        <v>0</v>
      </c>
      <c r="AK289" s="26">
        <f>IF(ISNUMBER(VLOOKUP($B289,'kpler max capa'!$A$1:$Q$263,4,0)),VLOOKUP($B289,'kpler max capa'!$A$1:$Q$263,4,0),0)</f>
        <v>0</v>
      </c>
      <c r="AL289" s="26">
        <f>IF(ISNUMBER(VLOOKUP($B289,'kpler max capa'!$A$1:$Q$263,5,0)),VLOOKUP($B289,'kpler max capa'!$A$1:$Q$263,5,0),0)</f>
        <v>0</v>
      </c>
      <c r="AM289" s="26">
        <f>IF(ISNUMBER(VLOOKUP($B289,'kpler max capa'!$A$1:$Q$263,6,0)),VLOOKUP($B289,'kpler max capa'!$A$1:$Q$263,6,0),0)</f>
        <v>0</v>
      </c>
      <c r="AN289" s="26">
        <f>IF(ISNUMBER(VLOOKUP($B289,'kpler max capa'!$A$1:$Q$263,7,0)),VLOOKUP($B289,'kpler max capa'!$A$1:$Q$263,7,0),0)</f>
        <v>0</v>
      </c>
      <c r="AO289" s="26">
        <f>IF(ISNUMBER(VLOOKUP($B289,'kpler max capa'!$A$1:$Q$263,8,0)),VLOOKUP($B289,'kpler max capa'!$A$1:$Q$263,8,0),0)</f>
        <v>0</v>
      </c>
      <c r="AP289" s="26">
        <f>IF(ISNUMBER(VLOOKUP($B289,'kpler max capa'!$A$1:$Q$263,8,0)),VLOOKUP($B289,'kpler max capa'!$A$1:$Q$263,9,0),0)</f>
        <v>0</v>
      </c>
      <c r="AQ289" s="26">
        <f>IF(ISNUMBER(VLOOKUP($B289,'kpler max capa'!$A$1:$Q$263,8,0)),VLOOKUP($B289,'kpler max capa'!$A$1:$Q$263,10,0),0)</f>
        <v>0</v>
      </c>
      <c r="AR289" s="26">
        <f>IF(ISNUMBER(VLOOKUP($B289,'kpler max capa'!$A$1:$Q$263,8,0)),VLOOKUP($B289,'kpler max capa'!$A$1:$Q$263,11,0),0)</f>
        <v>0</v>
      </c>
      <c r="AS289" s="26">
        <f>IF(ISNUMBER(VLOOKUP($B289,'kpler max capa'!$A$1:$Q$263,9,0)),VLOOKUP($B289,'kpler max capa'!$A$1:$Q$263,12,0),0)</f>
        <v>0</v>
      </c>
      <c r="AT289" s="26">
        <f>IF(ISNUMBER(VLOOKUP($B289,'kpler max capa'!$A$1:$Q$263,9,0)),VLOOKUP($B289,'kpler max capa'!$A$1:$Q$263,13,0),0)</f>
        <v>0</v>
      </c>
      <c r="AU289" s="26">
        <f>IF(ISNUMBER(VLOOKUP($B289,'kpler max capa'!$A$1:$Q$263,9,0)),VLOOKUP($B289,'kpler max capa'!$A$1:$Q$263,14,0),0)</f>
        <v>0</v>
      </c>
      <c r="AV289" s="26">
        <f>IF(ISNUMBER(VLOOKUP($B289,'kpler max capa'!$A$1:$Q$263,9,0)),VLOOKUP($B289,'kpler max capa'!$A$1:$Q$263,15,0),0)</f>
        <v>0</v>
      </c>
      <c r="AW289" s="26">
        <f>IF(ISNUMBER(VLOOKUP($B289,'kpler max capa'!$A$1:$Q$263,9,0)),VLOOKUP($B289,'kpler max capa'!$A$1:$Q$263,16,0),0)</f>
        <v>0</v>
      </c>
      <c r="AX289" s="26">
        <f>IF(ISNUMBER(VLOOKUP($B289,'kpler max capa'!$A$1:$Q$263,10,0)),VLOOKUP($B289,'kpler max capa'!$A$1:$Q$263,17,0),0)</f>
        <v>0</v>
      </c>
      <c r="AY289" s="24">
        <f>IF(ISNUMBER(VLOOKUP($C289,'pp port max capa'!$A$1:$Q$500,2,0)),VLOOKUP($C289,'pp port max capa'!$A$1:$Q$500,2,0),0)</f>
        <v>13.034728794236557</v>
      </c>
      <c r="AZ289" s="24">
        <f>IF(ISNUMBER(VLOOKUP($C289,'pp port max capa'!$A$1:$Q$500,3,0)),VLOOKUP($C289,'pp port max capa'!$A$1:$Q$500,3,0),0)</f>
        <v>13.034728794236557</v>
      </c>
      <c r="BA289" s="24">
        <f>IF(ISNUMBER(VLOOKUP($C289,'pp port max capa'!$A$1:$Q$500,4,0)),VLOOKUP($C289,'pp port max capa'!$A$1:$Q$500,4,0),0)</f>
        <v>13.034728794236557</v>
      </c>
      <c r="BB289" s="24">
        <f>IF(ISNUMBER(VLOOKUP($C289,'pp port max capa'!$A$1:$Q$500,5,0)),VLOOKUP($C289,'pp port max capa'!$A$1:$Q$500,5,0),0)</f>
        <v>13.034728794236557</v>
      </c>
      <c r="BC289" s="24">
        <f>IF(ISNUMBER(VLOOKUP($C289,'pp port max capa'!$A$1:$Q$500,6,0)),VLOOKUP($C289,'pp port max capa'!$A$1:$Q$500,6,0),0)</f>
        <v>13.034728794236557</v>
      </c>
      <c r="BD289" s="24">
        <f>IF(ISNUMBER(VLOOKUP($C289,'pp port max capa'!$A$1:$Q$500,7,0)),VLOOKUP($C289,'pp port max capa'!$A$1:$Q$500,7,0),0)</f>
        <v>13.034728794236557</v>
      </c>
      <c r="BE289" s="24">
        <f>IF(ISNUMBER(VLOOKUP($C289,'pp port max capa'!$A$1:$Q$500,8,0)),VLOOKUP($C289,'pp port max capa'!$A$1:$Q$500,8,0),0)</f>
        <v>11.123621940946235</v>
      </c>
      <c r="BF289" s="24">
        <f>IF(ISNUMBER(VLOOKUP($C289,'pp port max capa'!$A$1:$Q$500,9,0)),VLOOKUP($C289,'pp port max capa'!$A$1:$Q$500,9,0),0)</f>
        <v>9.2125150876559125</v>
      </c>
      <c r="BG289" s="24">
        <f>IF(ISNUMBER(VLOOKUP($C289,'pp port max capa'!$A$1:$Q$500,10,0)),VLOOKUP($C289,'pp port max capa'!$A$1:$Q$500,10,0),0)</f>
        <v>9.2125150876559125</v>
      </c>
      <c r="BH289" s="24">
        <f>IF(ISNUMBER(VLOOKUP($C289,'pp port max capa'!$A$1:$Q$500,11,0)),VLOOKUP($C289,'pp port max capa'!$A$1:$Q$500,11,0),0)</f>
        <v>9.2125150876559125</v>
      </c>
      <c r="BI289" s="24">
        <f>IF(ISNUMBER(VLOOKUP($C289,'pp port max capa'!$A$1:$Q$500,12,0)),VLOOKUP($C289,'pp port max capa'!$A$1:$Q$500,12,0),0)</f>
        <v>9.2125150876559125</v>
      </c>
      <c r="BJ289" s="24">
        <f>IF(ISNUMBER(VLOOKUP($C289,'pp port max capa'!$A$1:$Q$500,13,0)),VLOOKUP($C289,'pp port max capa'!$A$1:$Q$500,13,0),0)</f>
        <v>9.2125150876559125</v>
      </c>
      <c r="BK289" s="24">
        <f>IF(ISNUMBER(VLOOKUP($C289,'pp port max capa'!$A$1:$Q$500,14,0)),VLOOKUP($C289,'pp port max capa'!$A$1:$Q$500,14,0),0)</f>
        <v>9.2125150876559125</v>
      </c>
      <c r="BL289" s="24">
        <f>IF(ISNUMBER(VLOOKUP($C289,'pp port max capa'!$A$1:$Q$500,15,0)),VLOOKUP($C289,'pp port max capa'!$A$1:$Q$500,15,0),0)</f>
        <v>5.3903013810752674</v>
      </c>
      <c r="BM289" s="24">
        <f>IF(ISNUMBER(VLOOKUP($C289,'pp port max capa'!$A$1:$Q$500,16,0)),VLOOKUP($C289,'pp port max capa'!$A$1:$Q$500,16,0),0)</f>
        <v>5.3903013810752674</v>
      </c>
      <c r="BN289" s="24">
        <f>IF(ISNUMBER(VLOOKUP($C289,'pp port max capa'!$A$1:$Q$500,17,0)),VLOOKUP($C289,'pp port max capa'!$A$1:$Q$500,17,0),0)</f>
        <v>5.3903013810752674</v>
      </c>
      <c r="BO289" s="22">
        <f>IF(ISNUMBER(VLOOKUP($C289,'stpl port max capa'!$A$1:$Q$500,2,0)),VLOOKUP($C289,'stpl port max capa'!$A$1:$Q$500,2,0),0)</f>
        <v>0</v>
      </c>
      <c r="BP289" s="22">
        <f>IF(ISNUMBER(VLOOKUP($C289,'stpl port max capa'!$A$1:$Q$500,3,0)),VLOOKUP($C289,'stpl port max capa'!$A$1:$Q$500,3,0),0)</f>
        <v>0</v>
      </c>
      <c r="BQ289" s="22">
        <f>IF(ISNUMBER(VLOOKUP($C289,'stpl port max capa'!$A$1:$Q$500,4,0)),VLOOKUP($C289,'stpl port max capa'!$A$1:$Q$500,4,0),0)</f>
        <v>0</v>
      </c>
      <c r="BR289" s="22">
        <f>IF(ISNUMBER(VLOOKUP($C289,'stpl port max capa'!$A$1:$Q$500,5,0)),VLOOKUP($C289,'stpl port max capa'!$A$1:$Q$500,5,0),0)</f>
        <v>0</v>
      </c>
      <c r="BS289" s="22">
        <f>IF(ISNUMBER(VLOOKUP($C289,'stpl port max capa'!$A$1:$Q$500,6,0)),VLOOKUP($C289,'stpl port max capa'!$A$1:$Q$500,6,0),0)</f>
        <v>0</v>
      </c>
      <c r="BT289" s="22">
        <f>IF(ISNUMBER(VLOOKUP($C289,'stpl port max capa'!$A$1:$Q$500,7,0)),VLOOKUP($C289,'stpl port max capa'!$A$1:$Q$500,7,0),0)</f>
        <v>0</v>
      </c>
      <c r="BU289" s="22">
        <f>IF(ISNUMBER(VLOOKUP($C289,'stpl port max capa'!$A$1:$Q$500,8,0)),VLOOKUP($C289,'stpl port max capa'!$A$1:$Q$500,8,0),0)</f>
        <v>0</v>
      </c>
      <c r="BV289" s="22">
        <f>IF(ISNUMBER(VLOOKUP($C289,'stpl port max capa'!$A$1:$Q$500,9,0)),VLOOKUP($C289,'stpl port max capa'!$A$1:$Q$500,9,0),0)</f>
        <v>0</v>
      </c>
      <c r="BW289" s="22">
        <f>IF(ISNUMBER(VLOOKUP($C289,'stpl port max capa'!$A$1:$Q$500,10,0)),VLOOKUP($C289,'stpl port max capa'!$A$1:$Q$500,10,0),0)</f>
        <v>0</v>
      </c>
      <c r="BX289" s="22">
        <f>IF(ISNUMBER(VLOOKUP($C289,'stpl port max capa'!$A$1:$Q$500,11,0)),VLOOKUP($C289,'stpl port max capa'!$A$1:$Q$500,11,0),0)</f>
        <v>0</v>
      </c>
      <c r="BY289" s="22">
        <f>IF(ISNUMBER(VLOOKUP($C289,'stpl port max capa'!$A$1:$Q$500,12,0)),VLOOKUP($C289,'stpl port max capa'!$A$1:$Q$500,12,0),0)</f>
        <v>0</v>
      </c>
      <c r="BZ289" s="22">
        <f>IF(ISNUMBER(VLOOKUP($C289,'stpl port max capa'!$A$1:$Q$500,13,0)),VLOOKUP($C289,'stpl port max capa'!$A$1:$Q$500,13,0),0)</f>
        <v>0</v>
      </c>
      <c r="CA289" s="22">
        <f>IF(ISNUMBER(VLOOKUP($C289,'stpl port max capa'!$A$1:$Q$500,14,0)),VLOOKUP($C289,'stpl port max capa'!$A$1:$Q$500,14,0),0)</f>
        <v>0</v>
      </c>
      <c r="CB289" s="22">
        <f>IF(ISNUMBER(VLOOKUP($C289,'stpl port max capa'!$A$1:$Q$500,15,0)),VLOOKUP($C289,'stpl port max capa'!$A$1:$Q$500,15,0),0)</f>
        <v>0</v>
      </c>
      <c r="CC289" s="22">
        <f>IF(ISNUMBER(VLOOKUP($C289,'stpl port max capa'!$A$1:$Q$500,16,0)),VLOOKUP($C289,'stpl port max capa'!$A$1:$Q$500,16,0),0)</f>
        <v>0</v>
      </c>
      <c r="CD289" s="22">
        <f>IF(ISNUMBER(VLOOKUP($C289,'stpl port max capa'!$A$1:$Q$500,17,0)),VLOOKUP($C289,'stpl port max capa'!$A$1:$Q$500,17,0),0)</f>
        <v>0</v>
      </c>
    </row>
    <row r="290" spans="1:82" customFormat="1">
      <c r="A290">
        <v>294</v>
      </c>
      <c r="B290" t="s">
        <v>813</v>
      </c>
      <c r="C290" t="str">
        <f t="shared" si="73"/>
        <v>port 294 Longqiao Industrial Park power station</v>
      </c>
      <c r="D290" s="15" t="s">
        <v>1325</v>
      </c>
      <c r="E290" s="15">
        <f t="shared" si="75"/>
        <v>1</v>
      </c>
      <c r="F290" s="16" t="s">
        <v>2983</v>
      </c>
      <c r="G290" t="s">
        <v>973</v>
      </c>
      <c r="H290" t="s">
        <v>975</v>
      </c>
      <c r="I290" t="s">
        <v>2944</v>
      </c>
      <c r="J290" t="s">
        <v>1035</v>
      </c>
      <c r="K290" s="1">
        <v>29.709</v>
      </c>
      <c r="L290" s="1">
        <v>107.298</v>
      </c>
      <c r="M290" s="1" t="str">
        <f>VLOOKUP($F290,'[1]capi for highway network'!$D$1:$L$36,3,0)</f>
        <v>capi Chongqing</v>
      </c>
      <c r="N290" s="1">
        <f>VLOOKUP($F290,'[1]capi for highway network'!$D$1:$L$36,7,0)</f>
        <v>29.431586100000001</v>
      </c>
      <c r="O290" s="1">
        <f>VLOOKUP($F290,'[1]capi for highway network'!$D$1:$L$36,8,0)</f>
        <v>106.912251</v>
      </c>
      <c r="P290" s="13">
        <f t="shared" si="76"/>
        <v>0</v>
      </c>
      <c r="Q290" s="13">
        <f t="shared" si="77"/>
        <v>0</v>
      </c>
      <c r="R290" s="13">
        <f t="shared" si="78"/>
        <v>0</v>
      </c>
      <c r="S290" s="13">
        <f t="shared" si="79"/>
        <v>0</v>
      </c>
      <c r="T290" s="13">
        <f t="shared" si="80"/>
        <v>0</v>
      </c>
      <c r="U290" s="13">
        <f t="shared" si="81"/>
        <v>0</v>
      </c>
      <c r="V290" s="13">
        <f t="shared" si="82"/>
        <v>0</v>
      </c>
      <c r="W290" s="13">
        <f t="shared" si="83"/>
        <v>0</v>
      </c>
      <c r="X290" s="13">
        <f t="shared" si="84"/>
        <v>0</v>
      </c>
      <c r="Y290" s="13">
        <f t="shared" si="85"/>
        <v>0</v>
      </c>
      <c r="Z290" s="13">
        <f t="shared" si="86"/>
        <v>0</v>
      </c>
      <c r="AA290" s="13">
        <f t="shared" si="87"/>
        <v>0</v>
      </c>
      <c r="AB290" s="13">
        <f t="shared" si="88"/>
        <v>0</v>
      </c>
      <c r="AC290" s="13">
        <f t="shared" si="89"/>
        <v>0</v>
      </c>
      <c r="AD290" s="13">
        <f t="shared" si="90"/>
        <v>0</v>
      </c>
      <c r="AE290" s="13">
        <f t="shared" si="91"/>
        <v>0</v>
      </c>
      <c r="AF290">
        <f t="shared" si="74"/>
        <v>0</v>
      </c>
      <c r="AI290" s="26">
        <f>IF(ISNUMBER(VLOOKUP($B290,'kpler max capa'!$A$1:$Q$263,2,0)),VLOOKUP($B290,'kpler max capa'!$A$1:$Q$263,2,0),0)</f>
        <v>0</v>
      </c>
      <c r="AJ290" s="26">
        <f>IF(ISNUMBER(VLOOKUP($B290,'kpler max capa'!$A$1:$Q$263,3,0)),VLOOKUP($B290,'kpler max capa'!$A$1:$Q$263,3,0),0)</f>
        <v>0</v>
      </c>
      <c r="AK290" s="26">
        <f>IF(ISNUMBER(VLOOKUP($B290,'kpler max capa'!$A$1:$Q$263,4,0)),VLOOKUP($B290,'kpler max capa'!$A$1:$Q$263,4,0),0)</f>
        <v>0</v>
      </c>
      <c r="AL290" s="26">
        <f>IF(ISNUMBER(VLOOKUP($B290,'kpler max capa'!$A$1:$Q$263,5,0)),VLOOKUP($B290,'kpler max capa'!$A$1:$Q$263,5,0),0)</f>
        <v>0</v>
      </c>
      <c r="AM290" s="26">
        <f>IF(ISNUMBER(VLOOKUP($B290,'kpler max capa'!$A$1:$Q$263,6,0)),VLOOKUP($B290,'kpler max capa'!$A$1:$Q$263,6,0),0)</f>
        <v>0</v>
      </c>
      <c r="AN290" s="26">
        <f>IF(ISNUMBER(VLOOKUP($B290,'kpler max capa'!$A$1:$Q$263,7,0)),VLOOKUP($B290,'kpler max capa'!$A$1:$Q$263,7,0),0)</f>
        <v>0</v>
      </c>
      <c r="AO290" s="26">
        <f>IF(ISNUMBER(VLOOKUP($B290,'kpler max capa'!$A$1:$Q$263,8,0)),VLOOKUP($B290,'kpler max capa'!$A$1:$Q$263,8,0),0)</f>
        <v>0</v>
      </c>
      <c r="AP290" s="26">
        <f>IF(ISNUMBER(VLOOKUP($B290,'kpler max capa'!$A$1:$Q$263,8,0)),VLOOKUP($B290,'kpler max capa'!$A$1:$Q$263,9,0),0)</f>
        <v>0</v>
      </c>
      <c r="AQ290" s="26">
        <f>IF(ISNUMBER(VLOOKUP($B290,'kpler max capa'!$A$1:$Q$263,8,0)),VLOOKUP($B290,'kpler max capa'!$A$1:$Q$263,10,0),0)</f>
        <v>0</v>
      </c>
      <c r="AR290" s="26">
        <f>IF(ISNUMBER(VLOOKUP($B290,'kpler max capa'!$A$1:$Q$263,8,0)),VLOOKUP($B290,'kpler max capa'!$A$1:$Q$263,11,0),0)</f>
        <v>0</v>
      </c>
      <c r="AS290" s="26">
        <f>IF(ISNUMBER(VLOOKUP($B290,'kpler max capa'!$A$1:$Q$263,9,0)),VLOOKUP($B290,'kpler max capa'!$A$1:$Q$263,12,0),0)</f>
        <v>0</v>
      </c>
      <c r="AT290" s="26">
        <f>IF(ISNUMBER(VLOOKUP($B290,'kpler max capa'!$A$1:$Q$263,9,0)),VLOOKUP($B290,'kpler max capa'!$A$1:$Q$263,13,0),0)</f>
        <v>0</v>
      </c>
      <c r="AU290" s="26">
        <f>IF(ISNUMBER(VLOOKUP($B290,'kpler max capa'!$A$1:$Q$263,9,0)),VLOOKUP($B290,'kpler max capa'!$A$1:$Q$263,14,0),0)</f>
        <v>0</v>
      </c>
      <c r="AV290" s="26">
        <f>IF(ISNUMBER(VLOOKUP($B290,'kpler max capa'!$A$1:$Q$263,9,0)),VLOOKUP($B290,'kpler max capa'!$A$1:$Q$263,15,0),0)</f>
        <v>0</v>
      </c>
      <c r="AW290" s="26">
        <f>IF(ISNUMBER(VLOOKUP($B290,'kpler max capa'!$A$1:$Q$263,9,0)),VLOOKUP($B290,'kpler max capa'!$A$1:$Q$263,16,0),0)</f>
        <v>0</v>
      </c>
      <c r="AX290" s="26">
        <f>IF(ISNUMBER(VLOOKUP($B290,'kpler max capa'!$A$1:$Q$263,10,0)),VLOOKUP($B290,'kpler max capa'!$A$1:$Q$263,17,0),0)</f>
        <v>0</v>
      </c>
      <c r="AY290" s="24">
        <f>IF(ISNUMBER(VLOOKUP($C290,'pp port max capa'!$A$1:$Q$500,2,0)),VLOOKUP($C290,'pp port max capa'!$A$1:$Q$500,2,0),0)</f>
        <v>0</v>
      </c>
      <c r="AZ290" s="24">
        <f>IF(ISNUMBER(VLOOKUP($C290,'pp port max capa'!$A$1:$Q$500,3,0)),VLOOKUP($C290,'pp port max capa'!$A$1:$Q$500,3,0),0)</f>
        <v>0</v>
      </c>
      <c r="BA290" s="24">
        <f>IF(ISNUMBER(VLOOKUP($C290,'pp port max capa'!$A$1:$Q$500,4,0)),VLOOKUP($C290,'pp port max capa'!$A$1:$Q$500,4,0),0)</f>
        <v>0</v>
      </c>
      <c r="BB290" s="24">
        <f>IF(ISNUMBER(VLOOKUP($C290,'pp port max capa'!$A$1:$Q$500,5,0)),VLOOKUP($C290,'pp port max capa'!$A$1:$Q$500,5,0),0)</f>
        <v>0</v>
      </c>
      <c r="BC290" s="24">
        <f>IF(ISNUMBER(VLOOKUP($C290,'pp port max capa'!$A$1:$Q$500,6,0)),VLOOKUP($C290,'pp port max capa'!$A$1:$Q$500,6,0),0)</f>
        <v>0</v>
      </c>
      <c r="BD290" s="24">
        <f>IF(ISNUMBER(VLOOKUP($C290,'pp port max capa'!$A$1:$Q$500,7,0)),VLOOKUP($C290,'pp port max capa'!$A$1:$Q$500,7,0),0)</f>
        <v>0</v>
      </c>
      <c r="BE290" s="24">
        <f>IF(ISNUMBER(VLOOKUP($C290,'pp port max capa'!$A$1:$Q$500,8,0)),VLOOKUP($C290,'pp port max capa'!$A$1:$Q$500,8,0),0)</f>
        <v>0</v>
      </c>
      <c r="BF290" s="24">
        <f>IF(ISNUMBER(VLOOKUP($C290,'pp port max capa'!$A$1:$Q$500,9,0)),VLOOKUP($C290,'pp port max capa'!$A$1:$Q$500,9,0),0)</f>
        <v>0</v>
      </c>
      <c r="BG290" s="24">
        <f>IF(ISNUMBER(VLOOKUP($C290,'pp port max capa'!$A$1:$Q$500,10,0)),VLOOKUP($C290,'pp port max capa'!$A$1:$Q$500,10,0),0)</f>
        <v>0</v>
      </c>
      <c r="BH290" s="24">
        <f>IF(ISNUMBER(VLOOKUP($C290,'pp port max capa'!$A$1:$Q$500,11,0)),VLOOKUP($C290,'pp port max capa'!$A$1:$Q$500,11,0),0)</f>
        <v>0</v>
      </c>
      <c r="BI290" s="24">
        <f>IF(ISNUMBER(VLOOKUP($C290,'pp port max capa'!$A$1:$Q$500,12,0)),VLOOKUP($C290,'pp port max capa'!$A$1:$Q$500,12,0),0)</f>
        <v>0</v>
      </c>
      <c r="BJ290" s="24">
        <f>IF(ISNUMBER(VLOOKUP($C290,'pp port max capa'!$A$1:$Q$500,13,0)),VLOOKUP($C290,'pp port max capa'!$A$1:$Q$500,13,0),0)</f>
        <v>0</v>
      </c>
      <c r="BK290" s="24">
        <f>IF(ISNUMBER(VLOOKUP($C290,'pp port max capa'!$A$1:$Q$500,14,0)),VLOOKUP($C290,'pp port max capa'!$A$1:$Q$500,14,0),0)</f>
        <v>0</v>
      </c>
      <c r="BL290" s="24">
        <f>IF(ISNUMBER(VLOOKUP($C290,'pp port max capa'!$A$1:$Q$500,15,0)),VLOOKUP($C290,'pp port max capa'!$A$1:$Q$500,15,0),0)</f>
        <v>0</v>
      </c>
      <c r="BM290" s="24">
        <f>IF(ISNUMBER(VLOOKUP($C290,'pp port max capa'!$A$1:$Q$500,16,0)),VLOOKUP($C290,'pp port max capa'!$A$1:$Q$500,16,0),0)</f>
        <v>0</v>
      </c>
      <c r="BN290" s="24">
        <f>IF(ISNUMBER(VLOOKUP($C290,'pp port max capa'!$A$1:$Q$500,17,0)),VLOOKUP($C290,'pp port max capa'!$A$1:$Q$500,17,0),0)</f>
        <v>0</v>
      </c>
      <c r="BO290" s="22">
        <f>IF(ISNUMBER(VLOOKUP($C290,'stpl port max capa'!$A$1:$Q$500,2,0)),VLOOKUP($C290,'stpl port max capa'!$A$1:$Q$500,2,0),0)</f>
        <v>0</v>
      </c>
      <c r="BP290" s="22">
        <f>IF(ISNUMBER(VLOOKUP($C290,'stpl port max capa'!$A$1:$Q$500,3,0)),VLOOKUP($C290,'stpl port max capa'!$A$1:$Q$500,3,0),0)</f>
        <v>0</v>
      </c>
      <c r="BQ290" s="22">
        <f>IF(ISNUMBER(VLOOKUP($C290,'stpl port max capa'!$A$1:$Q$500,4,0)),VLOOKUP($C290,'stpl port max capa'!$A$1:$Q$500,4,0),0)</f>
        <v>0</v>
      </c>
      <c r="BR290" s="22">
        <f>IF(ISNUMBER(VLOOKUP($C290,'stpl port max capa'!$A$1:$Q$500,5,0)),VLOOKUP($C290,'stpl port max capa'!$A$1:$Q$500,5,0),0)</f>
        <v>0</v>
      </c>
      <c r="BS290" s="22">
        <f>IF(ISNUMBER(VLOOKUP($C290,'stpl port max capa'!$A$1:$Q$500,6,0)),VLOOKUP($C290,'stpl port max capa'!$A$1:$Q$500,6,0),0)</f>
        <v>0</v>
      </c>
      <c r="BT290" s="22">
        <f>IF(ISNUMBER(VLOOKUP($C290,'stpl port max capa'!$A$1:$Q$500,7,0)),VLOOKUP($C290,'stpl port max capa'!$A$1:$Q$500,7,0),0)</f>
        <v>0</v>
      </c>
      <c r="BU290" s="22">
        <f>IF(ISNUMBER(VLOOKUP($C290,'stpl port max capa'!$A$1:$Q$500,8,0)),VLOOKUP($C290,'stpl port max capa'!$A$1:$Q$500,8,0),0)</f>
        <v>0</v>
      </c>
      <c r="BV290" s="22">
        <f>IF(ISNUMBER(VLOOKUP($C290,'stpl port max capa'!$A$1:$Q$500,9,0)),VLOOKUP($C290,'stpl port max capa'!$A$1:$Q$500,9,0),0)</f>
        <v>0</v>
      </c>
      <c r="BW290" s="22">
        <f>IF(ISNUMBER(VLOOKUP($C290,'stpl port max capa'!$A$1:$Q$500,10,0)),VLOOKUP($C290,'stpl port max capa'!$A$1:$Q$500,10,0),0)</f>
        <v>0</v>
      </c>
      <c r="BX290" s="22">
        <f>IF(ISNUMBER(VLOOKUP($C290,'stpl port max capa'!$A$1:$Q$500,11,0)),VLOOKUP($C290,'stpl port max capa'!$A$1:$Q$500,11,0),0)</f>
        <v>0</v>
      </c>
      <c r="BY290" s="22">
        <f>IF(ISNUMBER(VLOOKUP($C290,'stpl port max capa'!$A$1:$Q$500,12,0)),VLOOKUP($C290,'stpl port max capa'!$A$1:$Q$500,12,0),0)</f>
        <v>0</v>
      </c>
      <c r="BZ290" s="22">
        <f>IF(ISNUMBER(VLOOKUP($C290,'stpl port max capa'!$A$1:$Q$500,13,0)),VLOOKUP($C290,'stpl port max capa'!$A$1:$Q$500,13,0),0)</f>
        <v>0</v>
      </c>
      <c r="CA290" s="22">
        <f>IF(ISNUMBER(VLOOKUP($C290,'stpl port max capa'!$A$1:$Q$500,14,0)),VLOOKUP($C290,'stpl port max capa'!$A$1:$Q$500,14,0),0)</f>
        <v>0</v>
      </c>
      <c r="CB290" s="22">
        <f>IF(ISNUMBER(VLOOKUP($C290,'stpl port max capa'!$A$1:$Q$500,15,0)),VLOOKUP($C290,'stpl port max capa'!$A$1:$Q$500,15,0),0)</f>
        <v>0</v>
      </c>
      <c r="CC290" s="22">
        <f>IF(ISNUMBER(VLOOKUP($C290,'stpl port max capa'!$A$1:$Q$500,16,0)),VLOOKUP($C290,'stpl port max capa'!$A$1:$Q$500,16,0),0)</f>
        <v>0</v>
      </c>
      <c r="CD290" s="22">
        <f>IF(ISNUMBER(VLOOKUP($C290,'stpl port max capa'!$A$1:$Q$500,17,0)),VLOOKUP($C290,'stpl port max capa'!$A$1:$Q$500,17,0),0)</f>
        <v>0</v>
      </c>
    </row>
    <row r="291" spans="1:82" customFormat="1">
      <c r="A291">
        <v>295</v>
      </c>
      <c r="B291" t="s">
        <v>814</v>
      </c>
      <c r="C291" t="str">
        <f t="shared" si="73"/>
        <v>port 295 Shanying Mill Fengdu Zhenjiang power station</v>
      </c>
      <c r="D291" s="15" t="s">
        <v>1326</v>
      </c>
      <c r="E291" s="15">
        <f t="shared" si="75"/>
        <v>1</v>
      </c>
      <c r="F291" s="16" t="s">
        <v>2983</v>
      </c>
      <c r="G291" t="s">
        <v>973</v>
      </c>
      <c r="H291" t="s">
        <v>975</v>
      </c>
      <c r="I291" t="s">
        <v>2947</v>
      </c>
      <c r="J291" t="s">
        <v>1036</v>
      </c>
      <c r="K291" s="1">
        <v>29.929041000000002</v>
      </c>
      <c r="L291" s="1">
        <v>107.754609</v>
      </c>
      <c r="M291" s="1" t="str">
        <f>VLOOKUP($F291,'[1]capi for highway network'!$D$1:$L$36,3,0)</f>
        <v>capi Chongqing</v>
      </c>
      <c r="N291" s="1">
        <f>VLOOKUP($F291,'[1]capi for highway network'!$D$1:$L$36,7,0)</f>
        <v>29.431586100000001</v>
      </c>
      <c r="O291" s="1">
        <f>VLOOKUP($F291,'[1]capi for highway network'!$D$1:$L$36,8,0)</f>
        <v>106.912251</v>
      </c>
      <c r="P291" s="13">
        <f t="shared" si="76"/>
        <v>0</v>
      </c>
      <c r="Q291" s="13">
        <f t="shared" si="77"/>
        <v>0</v>
      </c>
      <c r="R291" s="13">
        <f t="shared" si="78"/>
        <v>0</v>
      </c>
      <c r="S291" s="13">
        <f t="shared" si="79"/>
        <v>0</v>
      </c>
      <c r="T291" s="13">
        <f t="shared" si="80"/>
        <v>0</v>
      </c>
      <c r="U291" s="13">
        <f t="shared" si="81"/>
        <v>0</v>
      </c>
      <c r="V291" s="13">
        <f t="shared" si="82"/>
        <v>0</v>
      </c>
      <c r="W291" s="13">
        <f t="shared" si="83"/>
        <v>0</v>
      </c>
      <c r="X291" s="13">
        <f t="shared" si="84"/>
        <v>0</v>
      </c>
      <c r="Y291" s="13">
        <f t="shared" si="85"/>
        <v>0</v>
      </c>
      <c r="Z291" s="13">
        <f t="shared" si="86"/>
        <v>0</v>
      </c>
      <c r="AA291" s="13">
        <f t="shared" si="87"/>
        <v>0</v>
      </c>
      <c r="AB291" s="13">
        <f t="shared" si="88"/>
        <v>0</v>
      </c>
      <c r="AC291" s="13">
        <f t="shared" si="89"/>
        <v>0</v>
      </c>
      <c r="AD291" s="13">
        <f t="shared" si="90"/>
        <v>0</v>
      </c>
      <c r="AE291" s="13">
        <f t="shared" si="91"/>
        <v>0</v>
      </c>
      <c r="AF291">
        <f t="shared" si="74"/>
        <v>0</v>
      </c>
      <c r="AI291" s="26">
        <f>IF(ISNUMBER(VLOOKUP($B291,'kpler max capa'!$A$1:$Q$263,2,0)),VLOOKUP($B291,'kpler max capa'!$A$1:$Q$263,2,0),0)</f>
        <v>0</v>
      </c>
      <c r="AJ291" s="26">
        <f>IF(ISNUMBER(VLOOKUP($B291,'kpler max capa'!$A$1:$Q$263,3,0)),VLOOKUP($B291,'kpler max capa'!$A$1:$Q$263,3,0),0)</f>
        <v>0</v>
      </c>
      <c r="AK291" s="26">
        <f>IF(ISNUMBER(VLOOKUP($B291,'kpler max capa'!$A$1:$Q$263,4,0)),VLOOKUP($B291,'kpler max capa'!$A$1:$Q$263,4,0),0)</f>
        <v>0</v>
      </c>
      <c r="AL291" s="26">
        <f>IF(ISNUMBER(VLOOKUP($B291,'kpler max capa'!$A$1:$Q$263,5,0)),VLOOKUP($B291,'kpler max capa'!$A$1:$Q$263,5,0),0)</f>
        <v>0</v>
      </c>
      <c r="AM291" s="26">
        <f>IF(ISNUMBER(VLOOKUP($B291,'kpler max capa'!$A$1:$Q$263,6,0)),VLOOKUP($B291,'kpler max capa'!$A$1:$Q$263,6,0),0)</f>
        <v>0</v>
      </c>
      <c r="AN291" s="26">
        <f>IF(ISNUMBER(VLOOKUP($B291,'kpler max capa'!$A$1:$Q$263,7,0)),VLOOKUP($B291,'kpler max capa'!$A$1:$Q$263,7,0),0)</f>
        <v>0</v>
      </c>
      <c r="AO291" s="26">
        <f>IF(ISNUMBER(VLOOKUP($B291,'kpler max capa'!$A$1:$Q$263,8,0)),VLOOKUP($B291,'kpler max capa'!$A$1:$Q$263,8,0),0)</f>
        <v>0</v>
      </c>
      <c r="AP291" s="26">
        <f>IF(ISNUMBER(VLOOKUP($B291,'kpler max capa'!$A$1:$Q$263,8,0)),VLOOKUP($B291,'kpler max capa'!$A$1:$Q$263,9,0),0)</f>
        <v>0</v>
      </c>
      <c r="AQ291" s="26">
        <f>IF(ISNUMBER(VLOOKUP($B291,'kpler max capa'!$A$1:$Q$263,8,0)),VLOOKUP($B291,'kpler max capa'!$A$1:$Q$263,10,0),0)</f>
        <v>0</v>
      </c>
      <c r="AR291" s="26">
        <f>IF(ISNUMBER(VLOOKUP($B291,'kpler max capa'!$A$1:$Q$263,8,0)),VLOOKUP($B291,'kpler max capa'!$A$1:$Q$263,11,0),0)</f>
        <v>0</v>
      </c>
      <c r="AS291" s="26">
        <f>IF(ISNUMBER(VLOOKUP($B291,'kpler max capa'!$A$1:$Q$263,9,0)),VLOOKUP($B291,'kpler max capa'!$A$1:$Q$263,12,0),0)</f>
        <v>0</v>
      </c>
      <c r="AT291" s="26">
        <f>IF(ISNUMBER(VLOOKUP($B291,'kpler max capa'!$A$1:$Q$263,9,0)),VLOOKUP($B291,'kpler max capa'!$A$1:$Q$263,13,0),0)</f>
        <v>0</v>
      </c>
      <c r="AU291" s="26">
        <f>IF(ISNUMBER(VLOOKUP($B291,'kpler max capa'!$A$1:$Q$263,9,0)),VLOOKUP($B291,'kpler max capa'!$A$1:$Q$263,14,0),0)</f>
        <v>0</v>
      </c>
      <c r="AV291" s="26">
        <f>IF(ISNUMBER(VLOOKUP($B291,'kpler max capa'!$A$1:$Q$263,9,0)),VLOOKUP($B291,'kpler max capa'!$A$1:$Q$263,15,0),0)</f>
        <v>0</v>
      </c>
      <c r="AW291" s="26">
        <f>IF(ISNUMBER(VLOOKUP($B291,'kpler max capa'!$A$1:$Q$263,9,0)),VLOOKUP($B291,'kpler max capa'!$A$1:$Q$263,16,0),0)</f>
        <v>0</v>
      </c>
      <c r="AX291" s="26">
        <f>IF(ISNUMBER(VLOOKUP($B291,'kpler max capa'!$A$1:$Q$263,10,0)),VLOOKUP($B291,'kpler max capa'!$A$1:$Q$263,17,0),0)</f>
        <v>0</v>
      </c>
      <c r="AY291" s="24">
        <f>IF(ISNUMBER(VLOOKUP($C291,'pp port max capa'!$A$1:$Q$500,2,0)),VLOOKUP($C291,'pp port max capa'!$A$1:$Q$500,2,0),0)</f>
        <v>0</v>
      </c>
      <c r="AZ291" s="24">
        <f>IF(ISNUMBER(VLOOKUP($C291,'pp port max capa'!$A$1:$Q$500,3,0)),VLOOKUP($C291,'pp port max capa'!$A$1:$Q$500,3,0),0)</f>
        <v>0</v>
      </c>
      <c r="BA291" s="24">
        <f>IF(ISNUMBER(VLOOKUP($C291,'pp port max capa'!$A$1:$Q$500,4,0)),VLOOKUP($C291,'pp port max capa'!$A$1:$Q$500,4,0),0)</f>
        <v>0</v>
      </c>
      <c r="BB291" s="24">
        <f>IF(ISNUMBER(VLOOKUP($C291,'pp port max capa'!$A$1:$Q$500,5,0)),VLOOKUP($C291,'pp port max capa'!$A$1:$Q$500,5,0),0)</f>
        <v>0</v>
      </c>
      <c r="BC291" s="24">
        <f>IF(ISNUMBER(VLOOKUP($C291,'pp port max capa'!$A$1:$Q$500,6,0)),VLOOKUP($C291,'pp port max capa'!$A$1:$Q$500,6,0),0)</f>
        <v>0</v>
      </c>
      <c r="BD291" s="24">
        <f>IF(ISNUMBER(VLOOKUP($C291,'pp port max capa'!$A$1:$Q$500,7,0)),VLOOKUP($C291,'pp port max capa'!$A$1:$Q$500,7,0),0)</f>
        <v>0</v>
      </c>
      <c r="BE291" s="24">
        <f>IF(ISNUMBER(VLOOKUP($C291,'pp port max capa'!$A$1:$Q$500,8,0)),VLOOKUP($C291,'pp port max capa'!$A$1:$Q$500,8,0),0)</f>
        <v>0</v>
      </c>
      <c r="BF291" s="24">
        <f>IF(ISNUMBER(VLOOKUP($C291,'pp port max capa'!$A$1:$Q$500,9,0)),VLOOKUP($C291,'pp port max capa'!$A$1:$Q$500,9,0),0)</f>
        <v>0</v>
      </c>
      <c r="BG291" s="24">
        <f>IF(ISNUMBER(VLOOKUP($C291,'pp port max capa'!$A$1:$Q$500,10,0)),VLOOKUP($C291,'pp port max capa'!$A$1:$Q$500,10,0),0)</f>
        <v>0</v>
      </c>
      <c r="BH291" s="24">
        <f>IF(ISNUMBER(VLOOKUP($C291,'pp port max capa'!$A$1:$Q$500,11,0)),VLOOKUP($C291,'pp port max capa'!$A$1:$Q$500,11,0),0)</f>
        <v>0</v>
      </c>
      <c r="BI291" s="24">
        <f>IF(ISNUMBER(VLOOKUP($C291,'pp port max capa'!$A$1:$Q$500,12,0)),VLOOKUP($C291,'pp port max capa'!$A$1:$Q$500,12,0),0)</f>
        <v>0</v>
      </c>
      <c r="BJ291" s="24">
        <f>IF(ISNUMBER(VLOOKUP($C291,'pp port max capa'!$A$1:$Q$500,13,0)),VLOOKUP($C291,'pp port max capa'!$A$1:$Q$500,13,0),0)</f>
        <v>0</v>
      </c>
      <c r="BK291" s="24">
        <f>IF(ISNUMBER(VLOOKUP($C291,'pp port max capa'!$A$1:$Q$500,14,0)),VLOOKUP($C291,'pp port max capa'!$A$1:$Q$500,14,0),0)</f>
        <v>0</v>
      </c>
      <c r="BL291" s="24">
        <f>IF(ISNUMBER(VLOOKUP($C291,'pp port max capa'!$A$1:$Q$500,15,0)),VLOOKUP($C291,'pp port max capa'!$A$1:$Q$500,15,0),0)</f>
        <v>0</v>
      </c>
      <c r="BM291" s="24">
        <f>IF(ISNUMBER(VLOOKUP($C291,'pp port max capa'!$A$1:$Q$500,16,0)),VLOOKUP($C291,'pp port max capa'!$A$1:$Q$500,16,0),0)</f>
        <v>0</v>
      </c>
      <c r="BN291" s="24">
        <f>IF(ISNUMBER(VLOOKUP($C291,'pp port max capa'!$A$1:$Q$500,17,0)),VLOOKUP($C291,'pp port max capa'!$A$1:$Q$500,17,0),0)</f>
        <v>0</v>
      </c>
      <c r="BO291" s="22">
        <f>IF(ISNUMBER(VLOOKUP($C291,'stpl port max capa'!$A$1:$Q$500,2,0)),VLOOKUP($C291,'stpl port max capa'!$A$1:$Q$500,2,0),0)</f>
        <v>0</v>
      </c>
      <c r="BP291" s="22">
        <f>IF(ISNUMBER(VLOOKUP($C291,'stpl port max capa'!$A$1:$Q$500,3,0)),VLOOKUP($C291,'stpl port max capa'!$A$1:$Q$500,3,0),0)</f>
        <v>0</v>
      </c>
      <c r="BQ291" s="22">
        <f>IF(ISNUMBER(VLOOKUP($C291,'stpl port max capa'!$A$1:$Q$500,4,0)),VLOOKUP($C291,'stpl port max capa'!$A$1:$Q$500,4,0),0)</f>
        <v>0</v>
      </c>
      <c r="BR291" s="22">
        <f>IF(ISNUMBER(VLOOKUP($C291,'stpl port max capa'!$A$1:$Q$500,5,0)),VLOOKUP($C291,'stpl port max capa'!$A$1:$Q$500,5,0),0)</f>
        <v>0</v>
      </c>
      <c r="BS291" s="22">
        <f>IF(ISNUMBER(VLOOKUP($C291,'stpl port max capa'!$A$1:$Q$500,6,0)),VLOOKUP($C291,'stpl port max capa'!$A$1:$Q$500,6,0),0)</f>
        <v>0</v>
      </c>
      <c r="BT291" s="22">
        <f>IF(ISNUMBER(VLOOKUP($C291,'stpl port max capa'!$A$1:$Q$500,7,0)),VLOOKUP($C291,'stpl port max capa'!$A$1:$Q$500,7,0),0)</f>
        <v>0</v>
      </c>
      <c r="BU291" s="22">
        <f>IF(ISNUMBER(VLOOKUP($C291,'stpl port max capa'!$A$1:$Q$500,8,0)),VLOOKUP($C291,'stpl port max capa'!$A$1:$Q$500,8,0),0)</f>
        <v>0</v>
      </c>
      <c r="BV291" s="22">
        <f>IF(ISNUMBER(VLOOKUP($C291,'stpl port max capa'!$A$1:$Q$500,9,0)),VLOOKUP($C291,'stpl port max capa'!$A$1:$Q$500,9,0),0)</f>
        <v>0</v>
      </c>
      <c r="BW291" s="22">
        <f>IF(ISNUMBER(VLOOKUP($C291,'stpl port max capa'!$A$1:$Q$500,10,0)),VLOOKUP($C291,'stpl port max capa'!$A$1:$Q$500,10,0),0)</f>
        <v>0</v>
      </c>
      <c r="BX291" s="22">
        <f>IF(ISNUMBER(VLOOKUP($C291,'stpl port max capa'!$A$1:$Q$500,11,0)),VLOOKUP($C291,'stpl port max capa'!$A$1:$Q$500,11,0),0)</f>
        <v>0</v>
      </c>
      <c r="BY291" s="22">
        <f>IF(ISNUMBER(VLOOKUP($C291,'stpl port max capa'!$A$1:$Q$500,12,0)),VLOOKUP($C291,'stpl port max capa'!$A$1:$Q$500,12,0),0)</f>
        <v>0</v>
      </c>
      <c r="BZ291" s="22">
        <f>IF(ISNUMBER(VLOOKUP($C291,'stpl port max capa'!$A$1:$Q$500,13,0)),VLOOKUP($C291,'stpl port max capa'!$A$1:$Q$500,13,0),0)</f>
        <v>0</v>
      </c>
      <c r="CA291" s="22">
        <f>IF(ISNUMBER(VLOOKUP($C291,'stpl port max capa'!$A$1:$Q$500,14,0)),VLOOKUP($C291,'stpl port max capa'!$A$1:$Q$500,14,0),0)</f>
        <v>0</v>
      </c>
      <c r="CB291" s="22">
        <f>IF(ISNUMBER(VLOOKUP($C291,'stpl port max capa'!$A$1:$Q$500,15,0)),VLOOKUP($C291,'stpl port max capa'!$A$1:$Q$500,15,0),0)</f>
        <v>0</v>
      </c>
      <c r="CC291" s="22">
        <f>IF(ISNUMBER(VLOOKUP($C291,'stpl port max capa'!$A$1:$Q$500,16,0)),VLOOKUP($C291,'stpl port max capa'!$A$1:$Q$500,16,0),0)</f>
        <v>0</v>
      </c>
      <c r="CD291" s="22">
        <f>IF(ISNUMBER(VLOOKUP($C291,'stpl port max capa'!$A$1:$Q$500,17,0)),VLOOKUP($C291,'stpl port max capa'!$A$1:$Q$500,17,0),0)</f>
        <v>0</v>
      </c>
    </row>
    <row r="292" spans="1:82" customFormat="1">
      <c r="A292">
        <v>296</v>
      </c>
      <c r="B292" t="s">
        <v>815</v>
      </c>
      <c r="C292" t="str">
        <f t="shared" si="73"/>
        <v>port 296 Shenhua Wanzhou power station</v>
      </c>
      <c r="D292" s="15" t="s">
        <v>1327</v>
      </c>
      <c r="E292" s="15">
        <f t="shared" si="75"/>
        <v>1</v>
      </c>
      <c r="F292" s="16" t="s">
        <v>2983</v>
      </c>
      <c r="G292" t="s">
        <v>973</v>
      </c>
      <c r="H292" t="s">
        <v>975</v>
      </c>
      <c r="I292" t="s">
        <v>2943</v>
      </c>
      <c r="J292" t="s">
        <v>1037</v>
      </c>
      <c r="K292" s="1">
        <v>30.677938000000001</v>
      </c>
      <c r="L292" s="1">
        <v>108.398976</v>
      </c>
      <c r="M292" s="1" t="str">
        <f>VLOOKUP($F292,'[1]capi for highway network'!$D$1:$L$36,3,0)</f>
        <v>capi Chongqing</v>
      </c>
      <c r="N292" s="1">
        <f>VLOOKUP($F292,'[1]capi for highway network'!$D$1:$L$36,7,0)</f>
        <v>29.431586100000001</v>
      </c>
      <c r="O292" s="1">
        <f>VLOOKUP($F292,'[1]capi for highway network'!$D$1:$L$36,8,0)</f>
        <v>106.912251</v>
      </c>
      <c r="P292" s="13">
        <f t="shared" si="76"/>
        <v>0</v>
      </c>
      <c r="Q292" s="13">
        <f t="shared" si="77"/>
        <v>7.7635536630824369</v>
      </c>
      <c r="R292" s="13">
        <f t="shared" si="78"/>
        <v>7.7635536630824369</v>
      </c>
      <c r="S292" s="13">
        <f t="shared" si="79"/>
        <v>7.7635536630824369</v>
      </c>
      <c r="T292" s="13">
        <f t="shared" si="80"/>
        <v>7.7635536630824369</v>
      </c>
      <c r="U292" s="13">
        <f t="shared" si="81"/>
        <v>7.7635536630824369</v>
      </c>
      <c r="V292" s="13">
        <f t="shared" si="82"/>
        <v>7.7635536630824369</v>
      </c>
      <c r="W292" s="13">
        <f t="shared" si="83"/>
        <v>7.7635536630824369</v>
      </c>
      <c r="X292" s="13">
        <f t="shared" si="84"/>
        <v>7.7635536630824369</v>
      </c>
      <c r="Y292" s="13">
        <f t="shared" si="85"/>
        <v>7.7635536630824369</v>
      </c>
      <c r="Z292" s="13">
        <f t="shared" si="86"/>
        <v>7.7635536630824369</v>
      </c>
      <c r="AA292" s="13">
        <f t="shared" si="87"/>
        <v>7.7635536630824369</v>
      </c>
      <c r="AB292" s="13">
        <f t="shared" si="88"/>
        <v>7.7635536630824369</v>
      </c>
      <c r="AC292" s="13">
        <f t="shared" si="89"/>
        <v>7.7635536630824369</v>
      </c>
      <c r="AD292" s="13">
        <f t="shared" si="90"/>
        <v>7.7635536630824369</v>
      </c>
      <c r="AE292" s="13">
        <f t="shared" si="91"/>
        <v>7.7635536630824369</v>
      </c>
      <c r="AF292">
        <f t="shared" si="74"/>
        <v>1</v>
      </c>
      <c r="AI292" s="26">
        <f>IF(ISNUMBER(VLOOKUP($B292,'kpler max capa'!$A$1:$Q$263,2,0)),VLOOKUP($B292,'kpler max capa'!$A$1:$Q$263,2,0),0)</f>
        <v>0</v>
      </c>
      <c r="AJ292" s="26">
        <f>IF(ISNUMBER(VLOOKUP($B292,'kpler max capa'!$A$1:$Q$263,3,0)),VLOOKUP($B292,'kpler max capa'!$A$1:$Q$263,3,0),0)</f>
        <v>0</v>
      </c>
      <c r="AK292" s="26">
        <f>IF(ISNUMBER(VLOOKUP($B292,'kpler max capa'!$A$1:$Q$263,4,0)),VLOOKUP($B292,'kpler max capa'!$A$1:$Q$263,4,0),0)</f>
        <v>0</v>
      </c>
      <c r="AL292" s="26">
        <f>IF(ISNUMBER(VLOOKUP($B292,'kpler max capa'!$A$1:$Q$263,5,0)),VLOOKUP($B292,'kpler max capa'!$A$1:$Q$263,5,0),0)</f>
        <v>0</v>
      </c>
      <c r="AM292" s="26">
        <f>IF(ISNUMBER(VLOOKUP($B292,'kpler max capa'!$A$1:$Q$263,6,0)),VLOOKUP($B292,'kpler max capa'!$A$1:$Q$263,6,0),0)</f>
        <v>0</v>
      </c>
      <c r="AN292" s="26">
        <f>IF(ISNUMBER(VLOOKUP($B292,'kpler max capa'!$A$1:$Q$263,7,0)),VLOOKUP($B292,'kpler max capa'!$A$1:$Q$263,7,0),0)</f>
        <v>0</v>
      </c>
      <c r="AO292" s="26">
        <f>IF(ISNUMBER(VLOOKUP($B292,'kpler max capa'!$A$1:$Q$263,8,0)),VLOOKUP($B292,'kpler max capa'!$A$1:$Q$263,8,0),0)</f>
        <v>0</v>
      </c>
      <c r="AP292" s="26">
        <f>IF(ISNUMBER(VLOOKUP($B292,'kpler max capa'!$A$1:$Q$263,8,0)),VLOOKUP($B292,'kpler max capa'!$A$1:$Q$263,9,0),0)</f>
        <v>0</v>
      </c>
      <c r="AQ292" s="26">
        <f>IF(ISNUMBER(VLOOKUP($B292,'kpler max capa'!$A$1:$Q$263,8,0)),VLOOKUP($B292,'kpler max capa'!$A$1:$Q$263,10,0),0)</f>
        <v>0</v>
      </c>
      <c r="AR292" s="26">
        <f>IF(ISNUMBER(VLOOKUP($B292,'kpler max capa'!$A$1:$Q$263,8,0)),VLOOKUP($B292,'kpler max capa'!$A$1:$Q$263,11,0),0)</f>
        <v>0</v>
      </c>
      <c r="AS292" s="26">
        <f>IF(ISNUMBER(VLOOKUP($B292,'kpler max capa'!$A$1:$Q$263,9,0)),VLOOKUP($B292,'kpler max capa'!$A$1:$Q$263,12,0),0)</f>
        <v>0</v>
      </c>
      <c r="AT292" s="26">
        <f>IF(ISNUMBER(VLOOKUP($B292,'kpler max capa'!$A$1:$Q$263,9,0)),VLOOKUP($B292,'kpler max capa'!$A$1:$Q$263,13,0),0)</f>
        <v>0</v>
      </c>
      <c r="AU292" s="26">
        <f>IF(ISNUMBER(VLOOKUP($B292,'kpler max capa'!$A$1:$Q$263,9,0)),VLOOKUP($B292,'kpler max capa'!$A$1:$Q$263,14,0),0)</f>
        <v>0</v>
      </c>
      <c r="AV292" s="26">
        <f>IF(ISNUMBER(VLOOKUP($B292,'kpler max capa'!$A$1:$Q$263,9,0)),VLOOKUP($B292,'kpler max capa'!$A$1:$Q$263,15,0),0)</f>
        <v>0</v>
      </c>
      <c r="AW292" s="26">
        <f>IF(ISNUMBER(VLOOKUP($B292,'kpler max capa'!$A$1:$Q$263,9,0)),VLOOKUP($B292,'kpler max capa'!$A$1:$Q$263,16,0),0)</f>
        <v>0</v>
      </c>
      <c r="AX292" s="26">
        <f>IF(ISNUMBER(VLOOKUP($B292,'kpler max capa'!$A$1:$Q$263,10,0)),VLOOKUP($B292,'kpler max capa'!$A$1:$Q$263,17,0),0)</f>
        <v>0</v>
      </c>
      <c r="AY292" s="24">
        <f>IF(ISNUMBER(VLOOKUP($C292,'pp port max capa'!$A$1:$Q$500,2,0)),VLOOKUP($C292,'pp port max capa'!$A$1:$Q$500,2,0),0)</f>
        <v>0</v>
      </c>
      <c r="AZ292" s="24">
        <f>IF(ISNUMBER(VLOOKUP($C292,'pp port max capa'!$A$1:$Q$500,3,0)),VLOOKUP($C292,'pp port max capa'!$A$1:$Q$500,3,0),0)</f>
        <v>7.7635536630824369</v>
      </c>
      <c r="BA292" s="24">
        <f>IF(ISNUMBER(VLOOKUP($C292,'pp port max capa'!$A$1:$Q$500,4,0)),VLOOKUP($C292,'pp port max capa'!$A$1:$Q$500,4,0),0)</f>
        <v>7.7635536630824369</v>
      </c>
      <c r="BB292" s="24">
        <f>IF(ISNUMBER(VLOOKUP($C292,'pp port max capa'!$A$1:$Q$500,5,0)),VLOOKUP($C292,'pp port max capa'!$A$1:$Q$500,5,0),0)</f>
        <v>7.7635536630824369</v>
      </c>
      <c r="BC292" s="24">
        <f>IF(ISNUMBER(VLOOKUP($C292,'pp port max capa'!$A$1:$Q$500,6,0)),VLOOKUP($C292,'pp port max capa'!$A$1:$Q$500,6,0),0)</f>
        <v>7.7635536630824369</v>
      </c>
      <c r="BD292" s="24">
        <f>IF(ISNUMBER(VLOOKUP($C292,'pp port max capa'!$A$1:$Q$500,7,0)),VLOOKUP($C292,'pp port max capa'!$A$1:$Q$500,7,0),0)</f>
        <v>7.7635536630824369</v>
      </c>
      <c r="BE292" s="24">
        <f>IF(ISNUMBER(VLOOKUP($C292,'pp port max capa'!$A$1:$Q$500,8,0)),VLOOKUP($C292,'pp port max capa'!$A$1:$Q$500,8,0),0)</f>
        <v>7.7635536630824369</v>
      </c>
      <c r="BF292" s="24">
        <f>IF(ISNUMBER(VLOOKUP($C292,'pp port max capa'!$A$1:$Q$500,9,0)),VLOOKUP($C292,'pp port max capa'!$A$1:$Q$500,9,0),0)</f>
        <v>7.7635536630824369</v>
      </c>
      <c r="BG292" s="24">
        <f>IF(ISNUMBER(VLOOKUP($C292,'pp port max capa'!$A$1:$Q$500,10,0)),VLOOKUP($C292,'pp port max capa'!$A$1:$Q$500,10,0),0)</f>
        <v>7.7635536630824369</v>
      </c>
      <c r="BH292" s="24">
        <f>IF(ISNUMBER(VLOOKUP($C292,'pp port max capa'!$A$1:$Q$500,11,0)),VLOOKUP($C292,'pp port max capa'!$A$1:$Q$500,11,0),0)</f>
        <v>7.7635536630824369</v>
      </c>
      <c r="BI292" s="24">
        <f>IF(ISNUMBER(VLOOKUP($C292,'pp port max capa'!$A$1:$Q$500,12,0)),VLOOKUP($C292,'pp port max capa'!$A$1:$Q$500,12,0),0)</f>
        <v>7.7635536630824369</v>
      </c>
      <c r="BJ292" s="24">
        <f>IF(ISNUMBER(VLOOKUP($C292,'pp port max capa'!$A$1:$Q$500,13,0)),VLOOKUP($C292,'pp port max capa'!$A$1:$Q$500,13,0),0)</f>
        <v>7.7635536630824369</v>
      </c>
      <c r="BK292" s="24">
        <f>IF(ISNUMBER(VLOOKUP($C292,'pp port max capa'!$A$1:$Q$500,14,0)),VLOOKUP($C292,'pp port max capa'!$A$1:$Q$500,14,0),0)</f>
        <v>7.7635536630824369</v>
      </c>
      <c r="BL292" s="24">
        <f>IF(ISNUMBER(VLOOKUP($C292,'pp port max capa'!$A$1:$Q$500,15,0)),VLOOKUP($C292,'pp port max capa'!$A$1:$Q$500,15,0),0)</f>
        <v>7.7635536630824369</v>
      </c>
      <c r="BM292" s="24">
        <f>IF(ISNUMBER(VLOOKUP($C292,'pp port max capa'!$A$1:$Q$500,16,0)),VLOOKUP($C292,'pp port max capa'!$A$1:$Q$500,16,0),0)</f>
        <v>7.7635536630824369</v>
      </c>
      <c r="BN292" s="24">
        <f>IF(ISNUMBER(VLOOKUP($C292,'pp port max capa'!$A$1:$Q$500,17,0)),VLOOKUP($C292,'pp port max capa'!$A$1:$Q$500,17,0),0)</f>
        <v>7.7635536630824369</v>
      </c>
      <c r="BO292" s="22">
        <f>IF(ISNUMBER(VLOOKUP($C292,'stpl port max capa'!$A$1:$Q$500,2,0)),VLOOKUP($C292,'stpl port max capa'!$A$1:$Q$500,2,0),0)</f>
        <v>0</v>
      </c>
      <c r="BP292" s="22">
        <f>IF(ISNUMBER(VLOOKUP($C292,'stpl port max capa'!$A$1:$Q$500,3,0)),VLOOKUP($C292,'stpl port max capa'!$A$1:$Q$500,3,0),0)</f>
        <v>0</v>
      </c>
      <c r="BQ292" s="22">
        <f>IF(ISNUMBER(VLOOKUP($C292,'stpl port max capa'!$A$1:$Q$500,4,0)),VLOOKUP($C292,'stpl port max capa'!$A$1:$Q$500,4,0),0)</f>
        <v>0</v>
      </c>
      <c r="BR292" s="22">
        <f>IF(ISNUMBER(VLOOKUP($C292,'stpl port max capa'!$A$1:$Q$500,5,0)),VLOOKUP($C292,'stpl port max capa'!$A$1:$Q$500,5,0),0)</f>
        <v>0</v>
      </c>
      <c r="BS292" s="22">
        <f>IF(ISNUMBER(VLOOKUP($C292,'stpl port max capa'!$A$1:$Q$500,6,0)),VLOOKUP($C292,'stpl port max capa'!$A$1:$Q$500,6,0),0)</f>
        <v>0</v>
      </c>
      <c r="BT292" s="22">
        <f>IF(ISNUMBER(VLOOKUP($C292,'stpl port max capa'!$A$1:$Q$500,7,0)),VLOOKUP($C292,'stpl port max capa'!$A$1:$Q$500,7,0),0)</f>
        <v>0</v>
      </c>
      <c r="BU292" s="22">
        <f>IF(ISNUMBER(VLOOKUP($C292,'stpl port max capa'!$A$1:$Q$500,8,0)),VLOOKUP($C292,'stpl port max capa'!$A$1:$Q$500,8,0),0)</f>
        <v>0</v>
      </c>
      <c r="BV292" s="22">
        <f>IF(ISNUMBER(VLOOKUP($C292,'stpl port max capa'!$A$1:$Q$500,9,0)),VLOOKUP($C292,'stpl port max capa'!$A$1:$Q$500,9,0),0)</f>
        <v>0</v>
      </c>
      <c r="BW292" s="22">
        <f>IF(ISNUMBER(VLOOKUP($C292,'stpl port max capa'!$A$1:$Q$500,10,0)),VLOOKUP($C292,'stpl port max capa'!$A$1:$Q$500,10,0),0)</f>
        <v>0</v>
      </c>
      <c r="BX292" s="22">
        <f>IF(ISNUMBER(VLOOKUP($C292,'stpl port max capa'!$A$1:$Q$500,11,0)),VLOOKUP($C292,'stpl port max capa'!$A$1:$Q$500,11,0),0)</f>
        <v>0</v>
      </c>
      <c r="BY292" s="22">
        <f>IF(ISNUMBER(VLOOKUP($C292,'stpl port max capa'!$A$1:$Q$500,12,0)),VLOOKUP($C292,'stpl port max capa'!$A$1:$Q$500,12,0),0)</f>
        <v>0</v>
      </c>
      <c r="BZ292" s="22">
        <f>IF(ISNUMBER(VLOOKUP($C292,'stpl port max capa'!$A$1:$Q$500,13,0)),VLOOKUP($C292,'stpl port max capa'!$A$1:$Q$500,13,0),0)</f>
        <v>0</v>
      </c>
      <c r="CA292" s="22">
        <f>IF(ISNUMBER(VLOOKUP($C292,'stpl port max capa'!$A$1:$Q$500,14,0)),VLOOKUP($C292,'stpl port max capa'!$A$1:$Q$500,14,0),0)</f>
        <v>0</v>
      </c>
      <c r="CB292" s="22">
        <f>IF(ISNUMBER(VLOOKUP($C292,'stpl port max capa'!$A$1:$Q$500,15,0)),VLOOKUP($C292,'stpl port max capa'!$A$1:$Q$500,15,0),0)</f>
        <v>0</v>
      </c>
      <c r="CC292" s="22">
        <f>IF(ISNUMBER(VLOOKUP($C292,'stpl port max capa'!$A$1:$Q$500,16,0)),VLOOKUP($C292,'stpl port max capa'!$A$1:$Q$500,16,0),0)</f>
        <v>0</v>
      </c>
      <c r="CD292" s="22">
        <f>IF(ISNUMBER(VLOOKUP($C292,'stpl port max capa'!$A$1:$Q$500,17,0)),VLOOKUP($C292,'stpl port max capa'!$A$1:$Q$500,17,0),0)</f>
        <v>0</v>
      </c>
    </row>
    <row r="293" spans="1:82" customFormat="1">
      <c r="A293">
        <v>297</v>
      </c>
      <c r="B293" t="s">
        <v>816</v>
      </c>
      <c r="C293" t="str">
        <f t="shared" si="73"/>
        <v>port 297 Sichuan Vinylon Works power station</v>
      </c>
      <c r="D293" s="15" t="s">
        <v>1328</v>
      </c>
      <c r="E293" s="15">
        <f t="shared" si="75"/>
        <v>1</v>
      </c>
      <c r="F293" s="16" t="s">
        <v>2983</v>
      </c>
      <c r="G293" t="s">
        <v>973</v>
      </c>
      <c r="H293" t="s">
        <v>975</v>
      </c>
      <c r="I293" t="s">
        <v>2943</v>
      </c>
      <c r="J293" t="s">
        <v>1038</v>
      </c>
      <c r="K293" s="1">
        <v>29.790230999999999</v>
      </c>
      <c r="L293" s="1">
        <v>106.99615300000001</v>
      </c>
      <c r="M293" s="1" t="str">
        <f>VLOOKUP($F293,'[1]capi for highway network'!$D$1:$L$36,3,0)</f>
        <v>capi Chongqing</v>
      </c>
      <c r="N293" s="1">
        <f>VLOOKUP($F293,'[1]capi for highway network'!$D$1:$L$36,7,0)</f>
        <v>29.431586100000001</v>
      </c>
      <c r="O293" s="1">
        <f>VLOOKUP($F293,'[1]capi for highway network'!$D$1:$L$36,8,0)</f>
        <v>106.912251</v>
      </c>
      <c r="P293" s="13">
        <f t="shared" si="76"/>
        <v>0.24501369913978488</v>
      </c>
      <c r="Q293" s="13">
        <f t="shared" si="77"/>
        <v>0.24501369913978488</v>
      </c>
      <c r="R293" s="13">
        <f t="shared" si="78"/>
        <v>0.24501369913978488</v>
      </c>
      <c r="S293" s="13">
        <f t="shared" si="79"/>
        <v>0.24501369913978488</v>
      </c>
      <c r="T293" s="13">
        <f t="shared" si="80"/>
        <v>0.24501369913978488</v>
      </c>
      <c r="U293" s="13">
        <f t="shared" si="81"/>
        <v>0.24501369913978488</v>
      </c>
      <c r="V293" s="13">
        <f t="shared" si="82"/>
        <v>0.24501369913978488</v>
      </c>
      <c r="W293" s="13">
        <f t="shared" si="83"/>
        <v>0.24501369913978488</v>
      </c>
      <c r="X293" s="13">
        <f t="shared" si="84"/>
        <v>0.24501369913978488</v>
      </c>
      <c r="Y293" s="13">
        <f t="shared" si="85"/>
        <v>0.24501369913978488</v>
      </c>
      <c r="Z293" s="13">
        <f t="shared" si="86"/>
        <v>0.24501369913978488</v>
      </c>
      <c r="AA293" s="13">
        <f t="shared" si="87"/>
        <v>0.24501369913978488</v>
      </c>
      <c r="AB293" s="13">
        <f t="shared" si="88"/>
        <v>0.24501369913978488</v>
      </c>
      <c r="AC293" s="13">
        <f t="shared" si="89"/>
        <v>0.24501369913978488</v>
      </c>
      <c r="AD293" s="13">
        <f t="shared" si="90"/>
        <v>0.24501369913978488</v>
      </c>
      <c r="AE293" s="13">
        <f t="shared" si="91"/>
        <v>0.24501369913978488</v>
      </c>
      <c r="AF293">
        <f t="shared" si="74"/>
        <v>1</v>
      </c>
      <c r="AI293" s="26">
        <f>IF(ISNUMBER(VLOOKUP($B293,'kpler max capa'!$A$1:$Q$263,2,0)),VLOOKUP($B293,'kpler max capa'!$A$1:$Q$263,2,0),0)</f>
        <v>0</v>
      </c>
      <c r="AJ293" s="26">
        <f>IF(ISNUMBER(VLOOKUP($B293,'kpler max capa'!$A$1:$Q$263,3,0)),VLOOKUP($B293,'kpler max capa'!$A$1:$Q$263,3,0),0)</f>
        <v>0</v>
      </c>
      <c r="AK293" s="26">
        <f>IF(ISNUMBER(VLOOKUP($B293,'kpler max capa'!$A$1:$Q$263,4,0)),VLOOKUP($B293,'kpler max capa'!$A$1:$Q$263,4,0),0)</f>
        <v>0</v>
      </c>
      <c r="AL293" s="26">
        <f>IF(ISNUMBER(VLOOKUP($B293,'kpler max capa'!$A$1:$Q$263,5,0)),VLOOKUP($B293,'kpler max capa'!$A$1:$Q$263,5,0),0)</f>
        <v>0</v>
      </c>
      <c r="AM293" s="26">
        <f>IF(ISNUMBER(VLOOKUP($B293,'kpler max capa'!$A$1:$Q$263,6,0)),VLOOKUP($B293,'kpler max capa'!$A$1:$Q$263,6,0),0)</f>
        <v>0</v>
      </c>
      <c r="AN293" s="26">
        <f>IF(ISNUMBER(VLOOKUP($B293,'kpler max capa'!$A$1:$Q$263,7,0)),VLOOKUP($B293,'kpler max capa'!$A$1:$Q$263,7,0),0)</f>
        <v>0</v>
      </c>
      <c r="AO293" s="26">
        <f>IF(ISNUMBER(VLOOKUP($B293,'kpler max capa'!$A$1:$Q$263,8,0)),VLOOKUP($B293,'kpler max capa'!$A$1:$Q$263,8,0),0)</f>
        <v>0</v>
      </c>
      <c r="AP293" s="26">
        <f>IF(ISNUMBER(VLOOKUP($B293,'kpler max capa'!$A$1:$Q$263,8,0)),VLOOKUP($B293,'kpler max capa'!$A$1:$Q$263,9,0),0)</f>
        <v>0</v>
      </c>
      <c r="AQ293" s="26">
        <f>IF(ISNUMBER(VLOOKUP($B293,'kpler max capa'!$A$1:$Q$263,8,0)),VLOOKUP($B293,'kpler max capa'!$A$1:$Q$263,10,0),0)</f>
        <v>0</v>
      </c>
      <c r="AR293" s="26">
        <f>IF(ISNUMBER(VLOOKUP($B293,'kpler max capa'!$A$1:$Q$263,8,0)),VLOOKUP($B293,'kpler max capa'!$A$1:$Q$263,11,0),0)</f>
        <v>0</v>
      </c>
      <c r="AS293" s="26">
        <f>IF(ISNUMBER(VLOOKUP($B293,'kpler max capa'!$A$1:$Q$263,9,0)),VLOOKUP($B293,'kpler max capa'!$A$1:$Q$263,12,0),0)</f>
        <v>0</v>
      </c>
      <c r="AT293" s="26">
        <f>IF(ISNUMBER(VLOOKUP($B293,'kpler max capa'!$A$1:$Q$263,9,0)),VLOOKUP($B293,'kpler max capa'!$A$1:$Q$263,13,0),0)</f>
        <v>0</v>
      </c>
      <c r="AU293" s="26">
        <f>IF(ISNUMBER(VLOOKUP($B293,'kpler max capa'!$A$1:$Q$263,9,0)),VLOOKUP($B293,'kpler max capa'!$A$1:$Q$263,14,0),0)</f>
        <v>0</v>
      </c>
      <c r="AV293" s="26">
        <f>IF(ISNUMBER(VLOOKUP($B293,'kpler max capa'!$A$1:$Q$263,9,0)),VLOOKUP($B293,'kpler max capa'!$A$1:$Q$263,15,0),0)</f>
        <v>0</v>
      </c>
      <c r="AW293" s="26">
        <f>IF(ISNUMBER(VLOOKUP($B293,'kpler max capa'!$A$1:$Q$263,9,0)),VLOOKUP($B293,'kpler max capa'!$A$1:$Q$263,16,0),0)</f>
        <v>0</v>
      </c>
      <c r="AX293" s="26">
        <f>IF(ISNUMBER(VLOOKUP($B293,'kpler max capa'!$A$1:$Q$263,10,0)),VLOOKUP($B293,'kpler max capa'!$A$1:$Q$263,17,0),0)</f>
        <v>0</v>
      </c>
      <c r="AY293" s="24">
        <f>IF(ISNUMBER(VLOOKUP($C293,'pp port max capa'!$A$1:$Q$500,2,0)),VLOOKUP($C293,'pp port max capa'!$A$1:$Q$500,2,0),0)</f>
        <v>0.24501369913978488</v>
      </c>
      <c r="AZ293" s="24">
        <f>IF(ISNUMBER(VLOOKUP($C293,'pp port max capa'!$A$1:$Q$500,3,0)),VLOOKUP($C293,'pp port max capa'!$A$1:$Q$500,3,0),0)</f>
        <v>0.24501369913978488</v>
      </c>
      <c r="BA293" s="24">
        <f>IF(ISNUMBER(VLOOKUP($C293,'pp port max capa'!$A$1:$Q$500,4,0)),VLOOKUP($C293,'pp port max capa'!$A$1:$Q$500,4,0),0)</f>
        <v>0.24501369913978488</v>
      </c>
      <c r="BB293" s="24">
        <f>IF(ISNUMBER(VLOOKUP($C293,'pp port max capa'!$A$1:$Q$500,5,0)),VLOOKUP($C293,'pp port max capa'!$A$1:$Q$500,5,0),0)</f>
        <v>0.24501369913978488</v>
      </c>
      <c r="BC293" s="24">
        <f>IF(ISNUMBER(VLOOKUP($C293,'pp port max capa'!$A$1:$Q$500,6,0)),VLOOKUP($C293,'pp port max capa'!$A$1:$Q$500,6,0),0)</f>
        <v>0.24501369913978488</v>
      </c>
      <c r="BD293" s="24">
        <f>IF(ISNUMBER(VLOOKUP($C293,'pp port max capa'!$A$1:$Q$500,7,0)),VLOOKUP($C293,'pp port max capa'!$A$1:$Q$500,7,0),0)</f>
        <v>0.24501369913978488</v>
      </c>
      <c r="BE293" s="24">
        <f>IF(ISNUMBER(VLOOKUP($C293,'pp port max capa'!$A$1:$Q$500,8,0)),VLOOKUP($C293,'pp port max capa'!$A$1:$Q$500,8,0),0)</f>
        <v>0.24501369913978488</v>
      </c>
      <c r="BF293" s="24">
        <f>IF(ISNUMBER(VLOOKUP($C293,'pp port max capa'!$A$1:$Q$500,9,0)),VLOOKUP($C293,'pp port max capa'!$A$1:$Q$500,9,0),0)</f>
        <v>0.24501369913978488</v>
      </c>
      <c r="BG293" s="24">
        <f>IF(ISNUMBER(VLOOKUP($C293,'pp port max capa'!$A$1:$Q$500,10,0)),VLOOKUP($C293,'pp port max capa'!$A$1:$Q$500,10,0),0)</f>
        <v>0.24501369913978488</v>
      </c>
      <c r="BH293" s="24">
        <f>IF(ISNUMBER(VLOOKUP($C293,'pp port max capa'!$A$1:$Q$500,11,0)),VLOOKUP($C293,'pp port max capa'!$A$1:$Q$500,11,0),0)</f>
        <v>0.24501369913978488</v>
      </c>
      <c r="BI293" s="24">
        <f>IF(ISNUMBER(VLOOKUP($C293,'pp port max capa'!$A$1:$Q$500,12,0)),VLOOKUP($C293,'pp port max capa'!$A$1:$Q$500,12,0),0)</f>
        <v>0.24501369913978488</v>
      </c>
      <c r="BJ293" s="24">
        <f>IF(ISNUMBER(VLOOKUP($C293,'pp port max capa'!$A$1:$Q$500,13,0)),VLOOKUP($C293,'pp port max capa'!$A$1:$Q$500,13,0),0)</f>
        <v>0.24501369913978488</v>
      </c>
      <c r="BK293" s="24">
        <f>IF(ISNUMBER(VLOOKUP($C293,'pp port max capa'!$A$1:$Q$500,14,0)),VLOOKUP($C293,'pp port max capa'!$A$1:$Q$500,14,0),0)</f>
        <v>0.24501369913978488</v>
      </c>
      <c r="BL293" s="24">
        <f>IF(ISNUMBER(VLOOKUP($C293,'pp port max capa'!$A$1:$Q$500,15,0)),VLOOKUP($C293,'pp port max capa'!$A$1:$Q$500,15,0),0)</f>
        <v>0.24501369913978488</v>
      </c>
      <c r="BM293" s="24">
        <f>IF(ISNUMBER(VLOOKUP($C293,'pp port max capa'!$A$1:$Q$500,16,0)),VLOOKUP($C293,'pp port max capa'!$A$1:$Q$500,16,0),0)</f>
        <v>0.24501369913978488</v>
      </c>
      <c r="BN293" s="24">
        <f>IF(ISNUMBER(VLOOKUP($C293,'pp port max capa'!$A$1:$Q$500,17,0)),VLOOKUP($C293,'pp port max capa'!$A$1:$Q$500,17,0),0)</f>
        <v>0.24501369913978488</v>
      </c>
      <c r="BO293" s="22">
        <f>IF(ISNUMBER(VLOOKUP($C293,'stpl port max capa'!$A$1:$Q$500,2,0)),VLOOKUP($C293,'stpl port max capa'!$A$1:$Q$500,2,0),0)</f>
        <v>0</v>
      </c>
      <c r="BP293" s="22">
        <f>IF(ISNUMBER(VLOOKUP($C293,'stpl port max capa'!$A$1:$Q$500,3,0)),VLOOKUP($C293,'stpl port max capa'!$A$1:$Q$500,3,0),0)</f>
        <v>0</v>
      </c>
      <c r="BQ293" s="22">
        <f>IF(ISNUMBER(VLOOKUP($C293,'stpl port max capa'!$A$1:$Q$500,4,0)),VLOOKUP($C293,'stpl port max capa'!$A$1:$Q$500,4,0),0)</f>
        <v>0</v>
      </c>
      <c r="BR293" s="22">
        <f>IF(ISNUMBER(VLOOKUP($C293,'stpl port max capa'!$A$1:$Q$500,5,0)),VLOOKUP($C293,'stpl port max capa'!$A$1:$Q$500,5,0),0)</f>
        <v>0</v>
      </c>
      <c r="BS293" s="22">
        <f>IF(ISNUMBER(VLOOKUP($C293,'stpl port max capa'!$A$1:$Q$500,6,0)),VLOOKUP($C293,'stpl port max capa'!$A$1:$Q$500,6,0),0)</f>
        <v>0</v>
      </c>
      <c r="BT293" s="22">
        <f>IF(ISNUMBER(VLOOKUP($C293,'stpl port max capa'!$A$1:$Q$500,7,0)),VLOOKUP($C293,'stpl port max capa'!$A$1:$Q$500,7,0),0)</f>
        <v>0</v>
      </c>
      <c r="BU293" s="22">
        <f>IF(ISNUMBER(VLOOKUP($C293,'stpl port max capa'!$A$1:$Q$500,8,0)),VLOOKUP($C293,'stpl port max capa'!$A$1:$Q$500,8,0),0)</f>
        <v>0</v>
      </c>
      <c r="BV293" s="22">
        <f>IF(ISNUMBER(VLOOKUP($C293,'stpl port max capa'!$A$1:$Q$500,9,0)),VLOOKUP($C293,'stpl port max capa'!$A$1:$Q$500,9,0),0)</f>
        <v>0</v>
      </c>
      <c r="BW293" s="22">
        <f>IF(ISNUMBER(VLOOKUP($C293,'stpl port max capa'!$A$1:$Q$500,10,0)),VLOOKUP($C293,'stpl port max capa'!$A$1:$Q$500,10,0),0)</f>
        <v>0</v>
      </c>
      <c r="BX293" s="22">
        <f>IF(ISNUMBER(VLOOKUP($C293,'stpl port max capa'!$A$1:$Q$500,11,0)),VLOOKUP($C293,'stpl port max capa'!$A$1:$Q$500,11,0),0)</f>
        <v>0</v>
      </c>
      <c r="BY293" s="22">
        <f>IF(ISNUMBER(VLOOKUP($C293,'stpl port max capa'!$A$1:$Q$500,12,0)),VLOOKUP($C293,'stpl port max capa'!$A$1:$Q$500,12,0),0)</f>
        <v>0</v>
      </c>
      <c r="BZ293" s="22">
        <f>IF(ISNUMBER(VLOOKUP($C293,'stpl port max capa'!$A$1:$Q$500,13,0)),VLOOKUP($C293,'stpl port max capa'!$A$1:$Q$500,13,0),0)</f>
        <v>0</v>
      </c>
      <c r="CA293" s="22">
        <f>IF(ISNUMBER(VLOOKUP($C293,'stpl port max capa'!$A$1:$Q$500,14,0)),VLOOKUP($C293,'stpl port max capa'!$A$1:$Q$500,14,0),0)</f>
        <v>0</v>
      </c>
      <c r="CB293" s="22">
        <f>IF(ISNUMBER(VLOOKUP($C293,'stpl port max capa'!$A$1:$Q$500,15,0)),VLOOKUP($C293,'stpl port max capa'!$A$1:$Q$500,15,0),0)</f>
        <v>0</v>
      </c>
      <c r="CC293" s="22">
        <f>IF(ISNUMBER(VLOOKUP($C293,'stpl port max capa'!$A$1:$Q$500,16,0)),VLOOKUP($C293,'stpl port max capa'!$A$1:$Q$500,16,0),0)</f>
        <v>0</v>
      </c>
      <c r="CD293" s="22">
        <f>IF(ISNUMBER(VLOOKUP($C293,'stpl port max capa'!$A$1:$Q$500,17,0)),VLOOKUP($C293,'stpl port max capa'!$A$1:$Q$500,17,0),0)</f>
        <v>0</v>
      </c>
    </row>
    <row r="294" spans="1:82" customFormat="1">
      <c r="A294">
        <v>298</v>
      </c>
      <c r="B294" t="s">
        <v>817</v>
      </c>
      <c r="C294" t="str">
        <f t="shared" si="73"/>
        <v>port 298 Yongchuan Songgai power station</v>
      </c>
      <c r="D294" s="15" t="s">
        <v>1329</v>
      </c>
      <c r="E294" s="15">
        <f t="shared" si="75"/>
        <v>1</v>
      </c>
      <c r="F294" s="16" t="s">
        <v>2983</v>
      </c>
      <c r="G294" t="s">
        <v>973</v>
      </c>
      <c r="H294" t="s">
        <v>975</v>
      </c>
      <c r="I294" t="s">
        <v>2943</v>
      </c>
      <c r="J294" t="s">
        <v>1039</v>
      </c>
      <c r="K294" s="1">
        <v>29.0547766</v>
      </c>
      <c r="L294" s="1">
        <v>105.88446620000001</v>
      </c>
      <c r="M294" s="1" t="str">
        <f>VLOOKUP($F294,'[1]capi for highway network'!$D$1:$L$36,3,0)</f>
        <v>capi Chongqing</v>
      </c>
      <c r="N294" s="1">
        <f>VLOOKUP($F294,'[1]capi for highway network'!$D$1:$L$36,7,0)</f>
        <v>29.431586100000001</v>
      </c>
      <c r="O294" s="1">
        <f>VLOOKUP($F294,'[1]capi for highway network'!$D$1:$L$36,8,0)</f>
        <v>106.912251</v>
      </c>
      <c r="P294" s="13">
        <f t="shared" si="76"/>
        <v>1.4333301399677418</v>
      </c>
      <c r="Q294" s="13">
        <f t="shared" si="77"/>
        <v>1.4333301399677418</v>
      </c>
      <c r="R294" s="13">
        <f t="shared" si="78"/>
        <v>1.4333301399677418</v>
      </c>
      <c r="S294" s="13">
        <f t="shared" si="79"/>
        <v>1.4333301399677418</v>
      </c>
      <c r="T294" s="13">
        <f t="shared" si="80"/>
        <v>1.4333301399677418</v>
      </c>
      <c r="U294" s="13">
        <f t="shared" si="81"/>
        <v>1.4333301399677418</v>
      </c>
      <c r="V294" s="13">
        <f t="shared" si="82"/>
        <v>1.4333301399677418</v>
      </c>
      <c r="W294" s="13">
        <f t="shared" si="83"/>
        <v>1.4333301399677418</v>
      </c>
      <c r="X294" s="13">
        <f t="shared" si="84"/>
        <v>1.4333301399677418</v>
      </c>
      <c r="Y294" s="13">
        <f t="shared" si="85"/>
        <v>1.4333301399677418</v>
      </c>
      <c r="Z294" s="13">
        <f t="shared" si="86"/>
        <v>1.4333301399677418</v>
      </c>
      <c r="AA294" s="13">
        <f t="shared" si="87"/>
        <v>1.4333301399677418</v>
      </c>
      <c r="AB294" s="13">
        <f t="shared" si="88"/>
        <v>1.4333301399677418</v>
      </c>
      <c r="AC294" s="13">
        <f t="shared" si="89"/>
        <v>1.4333301399677418</v>
      </c>
      <c r="AD294" s="13">
        <f t="shared" si="90"/>
        <v>1.4333301399677418</v>
      </c>
      <c r="AE294" s="13">
        <f t="shared" si="91"/>
        <v>1.4333301399677418</v>
      </c>
      <c r="AF294">
        <f t="shared" si="74"/>
        <v>1</v>
      </c>
      <c r="AI294" s="26">
        <f>IF(ISNUMBER(VLOOKUP($B294,'kpler max capa'!$A$1:$Q$263,2,0)),VLOOKUP($B294,'kpler max capa'!$A$1:$Q$263,2,0),0)</f>
        <v>0</v>
      </c>
      <c r="AJ294" s="26">
        <f>IF(ISNUMBER(VLOOKUP($B294,'kpler max capa'!$A$1:$Q$263,3,0)),VLOOKUP($B294,'kpler max capa'!$A$1:$Q$263,3,0),0)</f>
        <v>0</v>
      </c>
      <c r="AK294" s="26">
        <f>IF(ISNUMBER(VLOOKUP($B294,'kpler max capa'!$A$1:$Q$263,4,0)),VLOOKUP($B294,'kpler max capa'!$A$1:$Q$263,4,0),0)</f>
        <v>0</v>
      </c>
      <c r="AL294" s="26">
        <f>IF(ISNUMBER(VLOOKUP($B294,'kpler max capa'!$A$1:$Q$263,5,0)),VLOOKUP($B294,'kpler max capa'!$A$1:$Q$263,5,0),0)</f>
        <v>0</v>
      </c>
      <c r="AM294" s="26">
        <f>IF(ISNUMBER(VLOOKUP($B294,'kpler max capa'!$A$1:$Q$263,6,0)),VLOOKUP($B294,'kpler max capa'!$A$1:$Q$263,6,0),0)</f>
        <v>0</v>
      </c>
      <c r="AN294" s="26">
        <f>IF(ISNUMBER(VLOOKUP($B294,'kpler max capa'!$A$1:$Q$263,7,0)),VLOOKUP($B294,'kpler max capa'!$A$1:$Q$263,7,0),0)</f>
        <v>0</v>
      </c>
      <c r="AO294" s="26">
        <f>IF(ISNUMBER(VLOOKUP($B294,'kpler max capa'!$A$1:$Q$263,8,0)),VLOOKUP($B294,'kpler max capa'!$A$1:$Q$263,8,0),0)</f>
        <v>0</v>
      </c>
      <c r="AP294" s="26">
        <f>IF(ISNUMBER(VLOOKUP($B294,'kpler max capa'!$A$1:$Q$263,8,0)),VLOOKUP($B294,'kpler max capa'!$A$1:$Q$263,9,0),0)</f>
        <v>0</v>
      </c>
      <c r="AQ294" s="26">
        <f>IF(ISNUMBER(VLOOKUP($B294,'kpler max capa'!$A$1:$Q$263,8,0)),VLOOKUP($B294,'kpler max capa'!$A$1:$Q$263,10,0),0)</f>
        <v>0</v>
      </c>
      <c r="AR294" s="26">
        <f>IF(ISNUMBER(VLOOKUP($B294,'kpler max capa'!$A$1:$Q$263,8,0)),VLOOKUP($B294,'kpler max capa'!$A$1:$Q$263,11,0),0)</f>
        <v>0</v>
      </c>
      <c r="AS294" s="26">
        <f>IF(ISNUMBER(VLOOKUP($B294,'kpler max capa'!$A$1:$Q$263,9,0)),VLOOKUP($B294,'kpler max capa'!$A$1:$Q$263,12,0),0)</f>
        <v>0</v>
      </c>
      <c r="AT294" s="26">
        <f>IF(ISNUMBER(VLOOKUP($B294,'kpler max capa'!$A$1:$Q$263,9,0)),VLOOKUP($B294,'kpler max capa'!$A$1:$Q$263,13,0),0)</f>
        <v>0</v>
      </c>
      <c r="AU294" s="26">
        <f>IF(ISNUMBER(VLOOKUP($B294,'kpler max capa'!$A$1:$Q$263,9,0)),VLOOKUP($B294,'kpler max capa'!$A$1:$Q$263,14,0),0)</f>
        <v>0</v>
      </c>
      <c r="AV294" s="26">
        <f>IF(ISNUMBER(VLOOKUP($B294,'kpler max capa'!$A$1:$Q$263,9,0)),VLOOKUP($B294,'kpler max capa'!$A$1:$Q$263,15,0),0)</f>
        <v>0</v>
      </c>
      <c r="AW294" s="26">
        <f>IF(ISNUMBER(VLOOKUP($B294,'kpler max capa'!$A$1:$Q$263,9,0)),VLOOKUP($B294,'kpler max capa'!$A$1:$Q$263,16,0),0)</f>
        <v>0</v>
      </c>
      <c r="AX294" s="26">
        <f>IF(ISNUMBER(VLOOKUP($B294,'kpler max capa'!$A$1:$Q$263,10,0)),VLOOKUP($B294,'kpler max capa'!$A$1:$Q$263,17,0),0)</f>
        <v>0</v>
      </c>
      <c r="AY294" s="24">
        <f>IF(ISNUMBER(VLOOKUP($C294,'pp port max capa'!$A$1:$Q$500,2,0)),VLOOKUP($C294,'pp port max capa'!$A$1:$Q$500,2,0),0)</f>
        <v>1.4333301399677418</v>
      </c>
      <c r="AZ294" s="24">
        <f>IF(ISNUMBER(VLOOKUP($C294,'pp port max capa'!$A$1:$Q$500,3,0)),VLOOKUP($C294,'pp port max capa'!$A$1:$Q$500,3,0),0)</f>
        <v>1.4333301399677418</v>
      </c>
      <c r="BA294" s="24">
        <f>IF(ISNUMBER(VLOOKUP($C294,'pp port max capa'!$A$1:$Q$500,4,0)),VLOOKUP($C294,'pp port max capa'!$A$1:$Q$500,4,0),0)</f>
        <v>1.4333301399677418</v>
      </c>
      <c r="BB294" s="24">
        <f>IF(ISNUMBER(VLOOKUP($C294,'pp port max capa'!$A$1:$Q$500,5,0)),VLOOKUP($C294,'pp port max capa'!$A$1:$Q$500,5,0),0)</f>
        <v>1.4333301399677418</v>
      </c>
      <c r="BC294" s="24">
        <f>IF(ISNUMBER(VLOOKUP($C294,'pp port max capa'!$A$1:$Q$500,6,0)),VLOOKUP($C294,'pp port max capa'!$A$1:$Q$500,6,0),0)</f>
        <v>1.4333301399677418</v>
      </c>
      <c r="BD294" s="24">
        <f>IF(ISNUMBER(VLOOKUP($C294,'pp port max capa'!$A$1:$Q$500,7,0)),VLOOKUP($C294,'pp port max capa'!$A$1:$Q$500,7,0),0)</f>
        <v>1.4333301399677418</v>
      </c>
      <c r="BE294" s="24">
        <f>IF(ISNUMBER(VLOOKUP($C294,'pp port max capa'!$A$1:$Q$500,8,0)),VLOOKUP($C294,'pp port max capa'!$A$1:$Q$500,8,0),0)</f>
        <v>1.4333301399677418</v>
      </c>
      <c r="BF294" s="24">
        <f>IF(ISNUMBER(VLOOKUP($C294,'pp port max capa'!$A$1:$Q$500,9,0)),VLOOKUP($C294,'pp port max capa'!$A$1:$Q$500,9,0),0)</f>
        <v>1.4333301399677418</v>
      </c>
      <c r="BG294" s="24">
        <f>IF(ISNUMBER(VLOOKUP($C294,'pp port max capa'!$A$1:$Q$500,10,0)),VLOOKUP($C294,'pp port max capa'!$A$1:$Q$500,10,0),0)</f>
        <v>1.4333301399677418</v>
      </c>
      <c r="BH294" s="24">
        <f>IF(ISNUMBER(VLOOKUP($C294,'pp port max capa'!$A$1:$Q$500,11,0)),VLOOKUP($C294,'pp port max capa'!$A$1:$Q$500,11,0),0)</f>
        <v>1.4333301399677418</v>
      </c>
      <c r="BI294" s="24">
        <f>IF(ISNUMBER(VLOOKUP($C294,'pp port max capa'!$A$1:$Q$500,12,0)),VLOOKUP($C294,'pp port max capa'!$A$1:$Q$500,12,0),0)</f>
        <v>1.4333301399677418</v>
      </c>
      <c r="BJ294" s="24">
        <f>IF(ISNUMBER(VLOOKUP($C294,'pp port max capa'!$A$1:$Q$500,13,0)),VLOOKUP($C294,'pp port max capa'!$A$1:$Q$500,13,0),0)</f>
        <v>1.4333301399677418</v>
      </c>
      <c r="BK294" s="24">
        <f>IF(ISNUMBER(VLOOKUP($C294,'pp port max capa'!$A$1:$Q$500,14,0)),VLOOKUP($C294,'pp port max capa'!$A$1:$Q$500,14,0),0)</f>
        <v>1.4333301399677418</v>
      </c>
      <c r="BL294" s="24">
        <f>IF(ISNUMBER(VLOOKUP($C294,'pp port max capa'!$A$1:$Q$500,15,0)),VLOOKUP($C294,'pp port max capa'!$A$1:$Q$500,15,0),0)</f>
        <v>1.4333301399677418</v>
      </c>
      <c r="BM294" s="24">
        <f>IF(ISNUMBER(VLOOKUP($C294,'pp port max capa'!$A$1:$Q$500,16,0)),VLOOKUP($C294,'pp port max capa'!$A$1:$Q$500,16,0),0)</f>
        <v>1.4333301399677418</v>
      </c>
      <c r="BN294" s="24">
        <f>IF(ISNUMBER(VLOOKUP($C294,'pp port max capa'!$A$1:$Q$500,17,0)),VLOOKUP($C294,'pp port max capa'!$A$1:$Q$500,17,0),0)</f>
        <v>1.4333301399677418</v>
      </c>
      <c r="BO294" s="22">
        <f>IF(ISNUMBER(VLOOKUP($C294,'stpl port max capa'!$A$1:$Q$500,2,0)),VLOOKUP($C294,'stpl port max capa'!$A$1:$Q$500,2,0),0)</f>
        <v>0</v>
      </c>
      <c r="BP294" s="22">
        <f>IF(ISNUMBER(VLOOKUP($C294,'stpl port max capa'!$A$1:$Q$500,3,0)),VLOOKUP($C294,'stpl port max capa'!$A$1:$Q$500,3,0),0)</f>
        <v>0</v>
      </c>
      <c r="BQ294" s="22">
        <f>IF(ISNUMBER(VLOOKUP($C294,'stpl port max capa'!$A$1:$Q$500,4,0)),VLOOKUP($C294,'stpl port max capa'!$A$1:$Q$500,4,0),0)</f>
        <v>0</v>
      </c>
      <c r="BR294" s="22">
        <f>IF(ISNUMBER(VLOOKUP($C294,'stpl port max capa'!$A$1:$Q$500,5,0)),VLOOKUP($C294,'stpl port max capa'!$A$1:$Q$500,5,0),0)</f>
        <v>0</v>
      </c>
      <c r="BS294" s="22">
        <f>IF(ISNUMBER(VLOOKUP($C294,'stpl port max capa'!$A$1:$Q$500,6,0)),VLOOKUP($C294,'stpl port max capa'!$A$1:$Q$500,6,0),0)</f>
        <v>0</v>
      </c>
      <c r="BT294" s="22">
        <f>IF(ISNUMBER(VLOOKUP($C294,'stpl port max capa'!$A$1:$Q$500,7,0)),VLOOKUP($C294,'stpl port max capa'!$A$1:$Q$500,7,0),0)</f>
        <v>0</v>
      </c>
      <c r="BU294" s="22">
        <f>IF(ISNUMBER(VLOOKUP($C294,'stpl port max capa'!$A$1:$Q$500,8,0)),VLOOKUP($C294,'stpl port max capa'!$A$1:$Q$500,8,0),0)</f>
        <v>0</v>
      </c>
      <c r="BV294" s="22">
        <f>IF(ISNUMBER(VLOOKUP($C294,'stpl port max capa'!$A$1:$Q$500,9,0)),VLOOKUP($C294,'stpl port max capa'!$A$1:$Q$500,9,0),0)</f>
        <v>0</v>
      </c>
      <c r="BW294" s="22">
        <f>IF(ISNUMBER(VLOOKUP($C294,'stpl port max capa'!$A$1:$Q$500,10,0)),VLOOKUP($C294,'stpl port max capa'!$A$1:$Q$500,10,0),0)</f>
        <v>0</v>
      </c>
      <c r="BX294" s="22">
        <f>IF(ISNUMBER(VLOOKUP($C294,'stpl port max capa'!$A$1:$Q$500,11,0)),VLOOKUP($C294,'stpl port max capa'!$A$1:$Q$500,11,0),0)</f>
        <v>0</v>
      </c>
      <c r="BY294" s="22">
        <f>IF(ISNUMBER(VLOOKUP($C294,'stpl port max capa'!$A$1:$Q$500,12,0)),VLOOKUP($C294,'stpl port max capa'!$A$1:$Q$500,12,0),0)</f>
        <v>0</v>
      </c>
      <c r="BZ294" s="22">
        <f>IF(ISNUMBER(VLOOKUP($C294,'stpl port max capa'!$A$1:$Q$500,13,0)),VLOOKUP($C294,'stpl port max capa'!$A$1:$Q$500,13,0),0)</f>
        <v>0</v>
      </c>
      <c r="CA294" s="22">
        <f>IF(ISNUMBER(VLOOKUP($C294,'stpl port max capa'!$A$1:$Q$500,14,0)),VLOOKUP($C294,'stpl port max capa'!$A$1:$Q$500,14,0),0)</f>
        <v>0</v>
      </c>
      <c r="CB294" s="22">
        <f>IF(ISNUMBER(VLOOKUP($C294,'stpl port max capa'!$A$1:$Q$500,15,0)),VLOOKUP($C294,'stpl port max capa'!$A$1:$Q$500,15,0),0)</f>
        <v>0</v>
      </c>
      <c r="CC294" s="22">
        <f>IF(ISNUMBER(VLOOKUP($C294,'stpl port max capa'!$A$1:$Q$500,16,0)),VLOOKUP($C294,'stpl port max capa'!$A$1:$Q$500,16,0),0)</f>
        <v>0</v>
      </c>
      <c r="CD294" s="22">
        <f>IF(ISNUMBER(VLOOKUP($C294,'stpl port max capa'!$A$1:$Q$500,17,0)),VLOOKUP($C294,'stpl port max capa'!$A$1:$Q$500,17,0),0)</f>
        <v>0</v>
      </c>
    </row>
    <row r="295" spans="1:82" customFormat="1">
      <c r="A295">
        <v>299</v>
      </c>
      <c r="B295" t="s">
        <v>818</v>
      </c>
      <c r="C295" t="str">
        <f t="shared" si="73"/>
        <v>port 299 CR Quanhui power station</v>
      </c>
      <c r="D295" s="15" t="s">
        <v>1330</v>
      </c>
      <c r="E295" s="15">
        <f t="shared" si="75"/>
        <v>1</v>
      </c>
      <c r="F295" s="16" t="s">
        <v>2980</v>
      </c>
      <c r="G295" t="s">
        <v>972</v>
      </c>
      <c r="H295" t="s">
        <v>975</v>
      </c>
      <c r="I295" t="s">
        <v>2948</v>
      </c>
      <c r="J295" t="s">
        <v>1040</v>
      </c>
      <c r="K295" s="1">
        <v>25.043389999999999</v>
      </c>
      <c r="L295" s="1">
        <v>118.91739800000001</v>
      </c>
      <c r="M295" s="1" t="str">
        <f>VLOOKUP($F295,'[1]capi for highway network'!$D$1:$L$36,3,0)</f>
        <v>capi Fujian</v>
      </c>
      <c r="N295" s="1">
        <f>VLOOKUP($F295,'[1]capi for highway network'!$D$1:$L$36,7,0)</f>
        <v>26.074477999999999</v>
      </c>
      <c r="O295" s="1">
        <f>VLOOKUP($F295,'[1]capi for highway network'!$D$1:$L$36,8,0)</f>
        <v>119.296482</v>
      </c>
      <c r="P295" s="13">
        <f t="shared" si="76"/>
        <v>0</v>
      </c>
      <c r="Q295" s="13">
        <f t="shared" si="77"/>
        <v>0</v>
      </c>
      <c r="R295" s="13">
        <f t="shared" si="78"/>
        <v>0</v>
      </c>
      <c r="S295" s="13">
        <f t="shared" si="79"/>
        <v>0</v>
      </c>
      <c r="T295" s="13">
        <f t="shared" si="80"/>
        <v>0</v>
      </c>
      <c r="U295" s="13">
        <f t="shared" si="81"/>
        <v>0</v>
      </c>
      <c r="V295" s="13">
        <f t="shared" si="82"/>
        <v>0</v>
      </c>
      <c r="W295" s="13">
        <f t="shared" si="83"/>
        <v>0</v>
      </c>
      <c r="X295" s="13">
        <f t="shared" si="84"/>
        <v>0</v>
      </c>
      <c r="Y295" s="13">
        <f t="shared" si="85"/>
        <v>0</v>
      </c>
      <c r="Z295" s="13">
        <f t="shared" si="86"/>
        <v>0</v>
      </c>
      <c r="AA295" s="13">
        <f t="shared" si="87"/>
        <v>0</v>
      </c>
      <c r="AB295" s="13">
        <f t="shared" si="88"/>
        <v>0</v>
      </c>
      <c r="AC295" s="13">
        <f t="shared" si="89"/>
        <v>0</v>
      </c>
      <c r="AD295" s="13">
        <f t="shared" si="90"/>
        <v>0</v>
      </c>
      <c r="AE295" s="13">
        <f t="shared" si="91"/>
        <v>0</v>
      </c>
      <c r="AF295">
        <f t="shared" si="74"/>
        <v>0</v>
      </c>
      <c r="AI295" s="26">
        <f>IF(ISNUMBER(VLOOKUP($B295,'kpler max capa'!$A$1:$Q$263,2,0)),VLOOKUP($B295,'kpler max capa'!$A$1:$Q$263,2,0),0)</f>
        <v>0</v>
      </c>
      <c r="AJ295" s="26">
        <f>IF(ISNUMBER(VLOOKUP($B295,'kpler max capa'!$A$1:$Q$263,3,0)),VLOOKUP($B295,'kpler max capa'!$A$1:$Q$263,3,0),0)</f>
        <v>0</v>
      </c>
      <c r="AK295" s="26">
        <f>IF(ISNUMBER(VLOOKUP($B295,'kpler max capa'!$A$1:$Q$263,4,0)),VLOOKUP($B295,'kpler max capa'!$A$1:$Q$263,4,0),0)</f>
        <v>0</v>
      </c>
      <c r="AL295" s="26">
        <f>IF(ISNUMBER(VLOOKUP($B295,'kpler max capa'!$A$1:$Q$263,5,0)),VLOOKUP($B295,'kpler max capa'!$A$1:$Q$263,5,0),0)</f>
        <v>0</v>
      </c>
      <c r="AM295" s="26">
        <f>IF(ISNUMBER(VLOOKUP($B295,'kpler max capa'!$A$1:$Q$263,6,0)),VLOOKUP($B295,'kpler max capa'!$A$1:$Q$263,6,0),0)</f>
        <v>0</v>
      </c>
      <c r="AN295" s="26">
        <f>IF(ISNUMBER(VLOOKUP($B295,'kpler max capa'!$A$1:$Q$263,7,0)),VLOOKUP($B295,'kpler max capa'!$A$1:$Q$263,7,0),0)</f>
        <v>0</v>
      </c>
      <c r="AO295" s="26">
        <f>IF(ISNUMBER(VLOOKUP($B295,'kpler max capa'!$A$1:$Q$263,8,0)),VLOOKUP($B295,'kpler max capa'!$A$1:$Q$263,8,0),0)</f>
        <v>0</v>
      </c>
      <c r="AP295" s="26">
        <f>IF(ISNUMBER(VLOOKUP($B295,'kpler max capa'!$A$1:$Q$263,8,0)),VLOOKUP($B295,'kpler max capa'!$A$1:$Q$263,9,0),0)</f>
        <v>0</v>
      </c>
      <c r="AQ295" s="26">
        <f>IF(ISNUMBER(VLOOKUP($B295,'kpler max capa'!$A$1:$Q$263,8,0)),VLOOKUP($B295,'kpler max capa'!$A$1:$Q$263,10,0),0)</f>
        <v>0</v>
      </c>
      <c r="AR295" s="26">
        <f>IF(ISNUMBER(VLOOKUP($B295,'kpler max capa'!$A$1:$Q$263,8,0)),VLOOKUP($B295,'kpler max capa'!$A$1:$Q$263,11,0),0)</f>
        <v>0</v>
      </c>
      <c r="AS295" s="26">
        <f>IF(ISNUMBER(VLOOKUP($B295,'kpler max capa'!$A$1:$Q$263,9,0)),VLOOKUP($B295,'kpler max capa'!$A$1:$Q$263,12,0),0)</f>
        <v>0</v>
      </c>
      <c r="AT295" s="26">
        <f>IF(ISNUMBER(VLOOKUP($B295,'kpler max capa'!$A$1:$Q$263,9,0)),VLOOKUP($B295,'kpler max capa'!$A$1:$Q$263,13,0),0)</f>
        <v>0</v>
      </c>
      <c r="AU295" s="26">
        <f>IF(ISNUMBER(VLOOKUP($B295,'kpler max capa'!$A$1:$Q$263,9,0)),VLOOKUP($B295,'kpler max capa'!$A$1:$Q$263,14,0),0)</f>
        <v>0</v>
      </c>
      <c r="AV295" s="26">
        <f>IF(ISNUMBER(VLOOKUP($B295,'kpler max capa'!$A$1:$Q$263,9,0)),VLOOKUP($B295,'kpler max capa'!$A$1:$Q$263,15,0),0)</f>
        <v>0</v>
      </c>
      <c r="AW295" s="26">
        <f>IF(ISNUMBER(VLOOKUP($B295,'kpler max capa'!$A$1:$Q$263,9,0)),VLOOKUP($B295,'kpler max capa'!$A$1:$Q$263,16,0),0)</f>
        <v>0</v>
      </c>
      <c r="AX295" s="26">
        <f>IF(ISNUMBER(VLOOKUP($B295,'kpler max capa'!$A$1:$Q$263,10,0)),VLOOKUP($B295,'kpler max capa'!$A$1:$Q$263,17,0),0)</f>
        <v>0</v>
      </c>
      <c r="AY295" s="24">
        <f>IF(ISNUMBER(VLOOKUP($C295,'pp port max capa'!$A$1:$Q$500,2,0)),VLOOKUP($C295,'pp port max capa'!$A$1:$Q$500,2,0),0)</f>
        <v>0</v>
      </c>
      <c r="AZ295" s="24">
        <f>IF(ISNUMBER(VLOOKUP($C295,'pp port max capa'!$A$1:$Q$500,3,0)),VLOOKUP($C295,'pp port max capa'!$A$1:$Q$500,3,0),0)</f>
        <v>0</v>
      </c>
      <c r="BA295" s="24">
        <f>IF(ISNUMBER(VLOOKUP($C295,'pp port max capa'!$A$1:$Q$500,4,0)),VLOOKUP($C295,'pp port max capa'!$A$1:$Q$500,4,0),0)</f>
        <v>0</v>
      </c>
      <c r="BB295" s="24">
        <f>IF(ISNUMBER(VLOOKUP($C295,'pp port max capa'!$A$1:$Q$500,5,0)),VLOOKUP($C295,'pp port max capa'!$A$1:$Q$500,5,0),0)</f>
        <v>0</v>
      </c>
      <c r="BC295" s="24">
        <f>IF(ISNUMBER(VLOOKUP($C295,'pp port max capa'!$A$1:$Q$500,6,0)),VLOOKUP($C295,'pp port max capa'!$A$1:$Q$500,6,0),0)</f>
        <v>0</v>
      </c>
      <c r="BD295" s="24">
        <f>IF(ISNUMBER(VLOOKUP($C295,'pp port max capa'!$A$1:$Q$500,7,0)),VLOOKUP($C295,'pp port max capa'!$A$1:$Q$500,7,0),0)</f>
        <v>0</v>
      </c>
      <c r="BE295" s="24">
        <f>IF(ISNUMBER(VLOOKUP($C295,'pp port max capa'!$A$1:$Q$500,8,0)),VLOOKUP($C295,'pp port max capa'!$A$1:$Q$500,8,0),0)</f>
        <v>0</v>
      </c>
      <c r="BF295" s="24">
        <f>IF(ISNUMBER(VLOOKUP($C295,'pp port max capa'!$A$1:$Q$500,9,0)),VLOOKUP($C295,'pp port max capa'!$A$1:$Q$500,9,0),0)</f>
        <v>0</v>
      </c>
      <c r="BG295" s="24">
        <f>IF(ISNUMBER(VLOOKUP($C295,'pp port max capa'!$A$1:$Q$500,10,0)),VLOOKUP($C295,'pp port max capa'!$A$1:$Q$500,10,0),0)</f>
        <v>0</v>
      </c>
      <c r="BH295" s="24">
        <f>IF(ISNUMBER(VLOOKUP($C295,'pp port max capa'!$A$1:$Q$500,11,0)),VLOOKUP($C295,'pp port max capa'!$A$1:$Q$500,11,0),0)</f>
        <v>0</v>
      </c>
      <c r="BI295" s="24">
        <f>IF(ISNUMBER(VLOOKUP($C295,'pp port max capa'!$A$1:$Q$500,12,0)),VLOOKUP($C295,'pp port max capa'!$A$1:$Q$500,12,0),0)</f>
        <v>0</v>
      </c>
      <c r="BJ295" s="24">
        <f>IF(ISNUMBER(VLOOKUP($C295,'pp port max capa'!$A$1:$Q$500,13,0)),VLOOKUP($C295,'pp port max capa'!$A$1:$Q$500,13,0),0)</f>
        <v>0</v>
      </c>
      <c r="BK295" s="24">
        <f>IF(ISNUMBER(VLOOKUP($C295,'pp port max capa'!$A$1:$Q$500,14,0)),VLOOKUP($C295,'pp port max capa'!$A$1:$Q$500,14,0),0)</f>
        <v>0</v>
      </c>
      <c r="BL295" s="24">
        <f>IF(ISNUMBER(VLOOKUP($C295,'pp port max capa'!$A$1:$Q$500,15,0)),VLOOKUP($C295,'pp port max capa'!$A$1:$Q$500,15,0),0)</f>
        <v>0</v>
      </c>
      <c r="BM295" s="24">
        <f>IF(ISNUMBER(VLOOKUP($C295,'pp port max capa'!$A$1:$Q$500,16,0)),VLOOKUP($C295,'pp port max capa'!$A$1:$Q$500,16,0),0)</f>
        <v>0</v>
      </c>
      <c r="BN295" s="24">
        <f>IF(ISNUMBER(VLOOKUP($C295,'pp port max capa'!$A$1:$Q$500,17,0)),VLOOKUP($C295,'pp port max capa'!$A$1:$Q$500,17,0),0)</f>
        <v>0</v>
      </c>
      <c r="BO295" s="22">
        <f>IF(ISNUMBER(VLOOKUP($C295,'stpl port max capa'!$A$1:$Q$500,2,0)),VLOOKUP($C295,'stpl port max capa'!$A$1:$Q$500,2,0),0)</f>
        <v>0</v>
      </c>
      <c r="BP295" s="22">
        <f>IF(ISNUMBER(VLOOKUP($C295,'stpl port max capa'!$A$1:$Q$500,3,0)),VLOOKUP($C295,'stpl port max capa'!$A$1:$Q$500,3,0),0)</f>
        <v>0</v>
      </c>
      <c r="BQ295" s="22">
        <f>IF(ISNUMBER(VLOOKUP($C295,'stpl port max capa'!$A$1:$Q$500,4,0)),VLOOKUP($C295,'stpl port max capa'!$A$1:$Q$500,4,0),0)</f>
        <v>0</v>
      </c>
      <c r="BR295" s="22">
        <f>IF(ISNUMBER(VLOOKUP($C295,'stpl port max capa'!$A$1:$Q$500,5,0)),VLOOKUP($C295,'stpl port max capa'!$A$1:$Q$500,5,0),0)</f>
        <v>0</v>
      </c>
      <c r="BS295" s="22">
        <f>IF(ISNUMBER(VLOOKUP($C295,'stpl port max capa'!$A$1:$Q$500,6,0)),VLOOKUP($C295,'stpl port max capa'!$A$1:$Q$500,6,0),0)</f>
        <v>0</v>
      </c>
      <c r="BT295" s="22">
        <f>IF(ISNUMBER(VLOOKUP($C295,'stpl port max capa'!$A$1:$Q$500,7,0)),VLOOKUP($C295,'stpl port max capa'!$A$1:$Q$500,7,0),0)</f>
        <v>0</v>
      </c>
      <c r="BU295" s="22">
        <f>IF(ISNUMBER(VLOOKUP($C295,'stpl port max capa'!$A$1:$Q$500,8,0)),VLOOKUP($C295,'stpl port max capa'!$A$1:$Q$500,8,0),0)</f>
        <v>0</v>
      </c>
      <c r="BV295" s="22">
        <f>IF(ISNUMBER(VLOOKUP($C295,'stpl port max capa'!$A$1:$Q$500,9,0)),VLOOKUP($C295,'stpl port max capa'!$A$1:$Q$500,9,0),0)</f>
        <v>0</v>
      </c>
      <c r="BW295" s="22">
        <f>IF(ISNUMBER(VLOOKUP($C295,'stpl port max capa'!$A$1:$Q$500,10,0)),VLOOKUP($C295,'stpl port max capa'!$A$1:$Q$500,10,0),0)</f>
        <v>0</v>
      </c>
      <c r="BX295" s="22">
        <f>IF(ISNUMBER(VLOOKUP($C295,'stpl port max capa'!$A$1:$Q$500,11,0)),VLOOKUP($C295,'stpl port max capa'!$A$1:$Q$500,11,0),0)</f>
        <v>0</v>
      </c>
      <c r="BY295" s="22">
        <f>IF(ISNUMBER(VLOOKUP($C295,'stpl port max capa'!$A$1:$Q$500,12,0)),VLOOKUP($C295,'stpl port max capa'!$A$1:$Q$500,12,0),0)</f>
        <v>0</v>
      </c>
      <c r="BZ295" s="22">
        <f>IF(ISNUMBER(VLOOKUP($C295,'stpl port max capa'!$A$1:$Q$500,13,0)),VLOOKUP($C295,'stpl port max capa'!$A$1:$Q$500,13,0),0)</f>
        <v>0</v>
      </c>
      <c r="CA295" s="22">
        <f>IF(ISNUMBER(VLOOKUP($C295,'stpl port max capa'!$A$1:$Q$500,14,0)),VLOOKUP($C295,'stpl port max capa'!$A$1:$Q$500,14,0),0)</f>
        <v>0</v>
      </c>
      <c r="CB295" s="22">
        <f>IF(ISNUMBER(VLOOKUP($C295,'stpl port max capa'!$A$1:$Q$500,15,0)),VLOOKUP($C295,'stpl port max capa'!$A$1:$Q$500,15,0),0)</f>
        <v>0</v>
      </c>
      <c r="CC295" s="22">
        <f>IF(ISNUMBER(VLOOKUP($C295,'stpl port max capa'!$A$1:$Q$500,16,0)),VLOOKUP($C295,'stpl port max capa'!$A$1:$Q$500,16,0),0)</f>
        <v>0</v>
      </c>
      <c r="CD295" s="22">
        <f>IF(ISNUMBER(VLOOKUP($C295,'stpl port max capa'!$A$1:$Q$500,17,0)),VLOOKUP($C295,'stpl port max capa'!$A$1:$Q$500,17,0),0)</f>
        <v>0</v>
      </c>
    </row>
    <row r="296" spans="1:82" customFormat="1">
      <c r="A296">
        <v>300</v>
      </c>
      <c r="B296" t="s">
        <v>819</v>
      </c>
      <c r="C296" t="str">
        <f t="shared" si="73"/>
        <v>port 300 Fujian Jinnan Cogen power station</v>
      </c>
      <c r="D296" s="15" t="s">
        <v>1331</v>
      </c>
      <c r="E296" s="15">
        <f t="shared" si="75"/>
        <v>1</v>
      </c>
      <c r="F296" s="16" t="s">
        <v>2980</v>
      </c>
      <c r="G296" t="s">
        <v>972</v>
      </c>
      <c r="H296" t="s">
        <v>975</v>
      </c>
      <c r="I296" t="s">
        <v>2943</v>
      </c>
      <c r="J296" t="s">
        <v>1041</v>
      </c>
      <c r="K296" s="1">
        <v>24.609912999999999</v>
      </c>
      <c r="L296" s="1">
        <v>118.68028099999999</v>
      </c>
      <c r="M296" s="1" t="str">
        <f>VLOOKUP($F296,'[1]capi for highway network'!$D$1:$L$36,3,0)</f>
        <v>capi Fujian</v>
      </c>
      <c r="N296" s="1">
        <f>VLOOKUP($F296,'[1]capi for highway network'!$D$1:$L$36,7,0)</f>
        <v>26.074477999999999</v>
      </c>
      <c r="O296" s="1">
        <f>VLOOKUP($F296,'[1]capi for highway network'!$D$1:$L$36,8,0)</f>
        <v>119.296482</v>
      </c>
      <c r="P296" s="13">
        <f t="shared" si="76"/>
        <v>0</v>
      </c>
      <c r="Q296" s="13">
        <f t="shared" si="77"/>
        <v>0</v>
      </c>
      <c r="R296" s="13">
        <f t="shared" si="78"/>
        <v>0</v>
      </c>
      <c r="S296" s="13">
        <f t="shared" si="79"/>
        <v>0</v>
      </c>
      <c r="T296" s="13">
        <f t="shared" si="80"/>
        <v>0</v>
      </c>
      <c r="U296" s="13">
        <f t="shared" si="81"/>
        <v>0.14536953903225802</v>
      </c>
      <c r="V296" s="13">
        <f t="shared" si="82"/>
        <v>0.29073907806451604</v>
      </c>
      <c r="W296" s="13">
        <f t="shared" si="83"/>
        <v>0.29073907806451604</v>
      </c>
      <c r="X296" s="13">
        <f t="shared" si="84"/>
        <v>0.29073907806451604</v>
      </c>
      <c r="Y296" s="13">
        <f t="shared" si="85"/>
        <v>0.29073907806451604</v>
      </c>
      <c r="Z296" s="13">
        <f t="shared" si="86"/>
        <v>0.29073907806451604</v>
      </c>
      <c r="AA296" s="13">
        <f t="shared" si="87"/>
        <v>0.29073907806451604</v>
      </c>
      <c r="AB296" s="13">
        <f t="shared" si="88"/>
        <v>0.29073907806451604</v>
      </c>
      <c r="AC296" s="13">
        <f t="shared" si="89"/>
        <v>0.29073907806451604</v>
      </c>
      <c r="AD296" s="13">
        <f t="shared" si="90"/>
        <v>0.29073907806451604</v>
      </c>
      <c r="AE296" s="13">
        <f t="shared" si="91"/>
        <v>0.29073907806451604</v>
      </c>
      <c r="AF296">
        <f t="shared" si="74"/>
        <v>1</v>
      </c>
      <c r="AI296" s="26">
        <f>IF(ISNUMBER(VLOOKUP($B296,'kpler max capa'!$A$1:$Q$263,2,0)),VLOOKUP($B296,'kpler max capa'!$A$1:$Q$263,2,0),0)</f>
        <v>0</v>
      </c>
      <c r="AJ296" s="26">
        <f>IF(ISNUMBER(VLOOKUP($B296,'kpler max capa'!$A$1:$Q$263,3,0)),VLOOKUP($B296,'kpler max capa'!$A$1:$Q$263,3,0),0)</f>
        <v>0</v>
      </c>
      <c r="AK296" s="26">
        <f>IF(ISNUMBER(VLOOKUP($B296,'kpler max capa'!$A$1:$Q$263,4,0)),VLOOKUP($B296,'kpler max capa'!$A$1:$Q$263,4,0),0)</f>
        <v>0</v>
      </c>
      <c r="AL296" s="26">
        <f>IF(ISNUMBER(VLOOKUP($B296,'kpler max capa'!$A$1:$Q$263,5,0)),VLOOKUP($B296,'kpler max capa'!$A$1:$Q$263,5,0),0)</f>
        <v>0</v>
      </c>
      <c r="AM296" s="26">
        <f>IF(ISNUMBER(VLOOKUP($B296,'kpler max capa'!$A$1:$Q$263,6,0)),VLOOKUP($B296,'kpler max capa'!$A$1:$Q$263,6,0),0)</f>
        <v>0</v>
      </c>
      <c r="AN296" s="26">
        <f>IF(ISNUMBER(VLOOKUP($B296,'kpler max capa'!$A$1:$Q$263,7,0)),VLOOKUP($B296,'kpler max capa'!$A$1:$Q$263,7,0),0)</f>
        <v>0</v>
      </c>
      <c r="AO296" s="26">
        <f>IF(ISNUMBER(VLOOKUP($B296,'kpler max capa'!$A$1:$Q$263,8,0)),VLOOKUP($B296,'kpler max capa'!$A$1:$Q$263,8,0),0)</f>
        <v>0</v>
      </c>
      <c r="AP296" s="26">
        <f>IF(ISNUMBER(VLOOKUP($B296,'kpler max capa'!$A$1:$Q$263,8,0)),VLOOKUP($B296,'kpler max capa'!$A$1:$Q$263,9,0),0)</f>
        <v>0</v>
      </c>
      <c r="AQ296" s="26">
        <f>IF(ISNUMBER(VLOOKUP($B296,'kpler max capa'!$A$1:$Q$263,8,0)),VLOOKUP($B296,'kpler max capa'!$A$1:$Q$263,10,0),0)</f>
        <v>0</v>
      </c>
      <c r="AR296" s="26">
        <f>IF(ISNUMBER(VLOOKUP($B296,'kpler max capa'!$A$1:$Q$263,8,0)),VLOOKUP($B296,'kpler max capa'!$A$1:$Q$263,11,0),0)</f>
        <v>0</v>
      </c>
      <c r="AS296" s="26">
        <f>IF(ISNUMBER(VLOOKUP($B296,'kpler max capa'!$A$1:$Q$263,9,0)),VLOOKUP($B296,'kpler max capa'!$A$1:$Q$263,12,0),0)</f>
        <v>0</v>
      </c>
      <c r="AT296" s="26">
        <f>IF(ISNUMBER(VLOOKUP($B296,'kpler max capa'!$A$1:$Q$263,9,0)),VLOOKUP($B296,'kpler max capa'!$A$1:$Q$263,13,0),0)</f>
        <v>0</v>
      </c>
      <c r="AU296" s="26">
        <f>IF(ISNUMBER(VLOOKUP($B296,'kpler max capa'!$A$1:$Q$263,9,0)),VLOOKUP($B296,'kpler max capa'!$A$1:$Q$263,14,0),0)</f>
        <v>0</v>
      </c>
      <c r="AV296" s="26">
        <f>IF(ISNUMBER(VLOOKUP($B296,'kpler max capa'!$A$1:$Q$263,9,0)),VLOOKUP($B296,'kpler max capa'!$A$1:$Q$263,15,0),0)</f>
        <v>0</v>
      </c>
      <c r="AW296" s="26">
        <f>IF(ISNUMBER(VLOOKUP($B296,'kpler max capa'!$A$1:$Q$263,9,0)),VLOOKUP($B296,'kpler max capa'!$A$1:$Q$263,16,0),0)</f>
        <v>0</v>
      </c>
      <c r="AX296" s="26">
        <f>IF(ISNUMBER(VLOOKUP($B296,'kpler max capa'!$A$1:$Q$263,10,0)),VLOOKUP($B296,'kpler max capa'!$A$1:$Q$263,17,0),0)</f>
        <v>0</v>
      </c>
      <c r="AY296" s="24">
        <f>IF(ISNUMBER(VLOOKUP($C296,'pp port max capa'!$A$1:$Q$500,2,0)),VLOOKUP($C296,'pp port max capa'!$A$1:$Q$500,2,0),0)</f>
        <v>0</v>
      </c>
      <c r="AZ296" s="24">
        <f>IF(ISNUMBER(VLOOKUP($C296,'pp port max capa'!$A$1:$Q$500,3,0)),VLOOKUP($C296,'pp port max capa'!$A$1:$Q$500,3,0),0)</f>
        <v>0</v>
      </c>
      <c r="BA296" s="24">
        <f>IF(ISNUMBER(VLOOKUP($C296,'pp port max capa'!$A$1:$Q$500,4,0)),VLOOKUP($C296,'pp port max capa'!$A$1:$Q$500,4,0),0)</f>
        <v>0</v>
      </c>
      <c r="BB296" s="24">
        <f>IF(ISNUMBER(VLOOKUP($C296,'pp port max capa'!$A$1:$Q$500,5,0)),VLOOKUP($C296,'pp port max capa'!$A$1:$Q$500,5,0),0)</f>
        <v>0</v>
      </c>
      <c r="BC296" s="24">
        <f>IF(ISNUMBER(VLOOKUP($C296,'pp port max capa'!$A$1:$Q$500,6,0)),VLOOKUP($C296,'pp port max capa'!$A$1:$Q$500,6,0),0)</f>
        <v>0</v>
      </c>
      <c r="BD296" s="24">
        <f>IF(ISNUMBER(VLOOKUP($C296,'pp port max capa'!$A$1:$Q$500,7,0)),VLOOKUP($C296,'pp port max capa'!$A$1:$Q$500,7,0),0)</f>
        <v>0.14536953903225802</v>
      </c>
      <c r="BE296" s="24">
        <f>IF(ISNUMBER(VLOOKUP($C296,'pp port max capa'!$A$1:$Q$500,8,0)),VLOOKUP($C296,'pp port max capa'!$A$1:$Q$500,8,0),0)</f>
        <v>0.29073907806451604</v>
      </c>
      <c r="BF296" s="24">
        <f>IF(ISNUMBER(VLOOKUP($C296,'pp port max capa'!$A$1:$Q$500,9,0)),VLOOKUP($C296,'pp port max capa'!$A$1:$Q$500,9,0),0)</f>
        <v>0.29073907806451604</v>
      </c>
      <c r="BG296" s="24">
        <f>IF(ISNUMBER(VLOOKUP($C296,'pp port max capa'!$A$1:$Q$500,10,0)),VLOOKUP($C296,'pp port max capa'!$A$1:$Q$500,10,0),0)</f>
        <v>0.29073907806451604</v>
      </c>
      <c r="BH296" s="24">
        <f>IF(ISNUMBER(VLOOKUP($C296,'pp port max capa'!$A$1:$Q$500,11,0)),VLOOKUP($C296,'pp port max capa'!$A$1:$Q$500,11,0),0)</f>
        <v>0.29073907806451604</v>
      </c>
      <c r="BI296" s="24">
        <f>IF(ISNUMBER(VLOOKUP($C296,'pp port max capa'!$A$1:$Q$500,12,0)),VLOOKUP($C296,'pp port max capa'!$A$1:$Q$500,12,0),0)</f>
        <v>0.29073907806451604</v>
      </c>
      <c r="BJ296" s="24">
        <f>IF(ISNUMBER(VLOOKUP($C296,'pp port max capa'!$A$1:$Q$500,13,0)),VLOOKUP($C296,'pp port max capa'!$A$1:$Q$500,13,0),0)</f>
        <v>0.29073907806451604</v>
      </c>
      <c r="BK296" s="24">
        <f>IF(ISNUMBER(VLOOKUP($C296,'pp port max capa'!$A$1:$Q$500,14,0)),VLOOKUP($C296,'pp port max capa'!$A$1:$Q$500,14,0),0)</f>
        <v>0.29073907806451604</v>
      </c>
      <c r="BL296" s="24">
        <f>IF(ISNUMBER(VLOOKUP($C296,'pp port max capa'!$A$1:$Q$500,15,0)),VLOOKUP($C296,'pp port max capa'!$A$1:$Q$500,15,0),0)</f>
        <v>0.29073907806451604</v>
      </c>
      <c r="BM296" s="24">
        <f>IF(ISNUMBER(VLOOKUP($C296,'pp port max capa'!$A$1:$Q$500,16,0)),VLOOKUP($C296,'pp port max capa'!$A$1:$Q$500,16,0),0)</f>
        <v>0.29073907806451604</v>
      </c>
      <c r="BN296" s="24">
        <f>IF(ISNUMBER(VLOOKUP($C296,'pp port max capa'!$A$1:$Q$500,17,0)),VLOOKUP($C296,'pp port max capa'!$A$1:$Q$500,17,0),0)</f>
        <v>0.29073907806451604</v>
      </c>
      <c r="BO296" s="22">
        <f>IF(ISNUMBER(VLOOKUP($C296,'stpl port max capa'!$A$1:$Q$500,2,0)),VLOOKUP($C296,'stpl port max capa'!$A$1:$Q$500,2,0),0)</f>
        <v>0</v>
      </c>
      <c r="BP296" s="22">
        <f>IF(ISNUMBER(VLOOKUP($C296,'stpl port max capa'!$A$1:$Q$500,3,0)),VLOOKUP($C296,'stpl port max capa'!$A$1:$Q$500,3,0),0)</f>
        <v>0</v>
      </c>
      <c r="BQ296" s="22">
        <f>IF(ISNUMBER(VLOOKUP($C296,'stpl port max capa'!$A$1:$Q$500,4,0)),VLOOKUP($C296,'stpl port max capa'!$A$1:$Q$500,4,0),0)</f>
        <v>0</v>
      </c>
      <c r="BR296" s="22">
        <f>IF(ISNUMBER(VLOOKUP($C296,'stpl port max capa'!$A$1:$Q$500,5,0)),VLOOKUP($C296,'stpl port max capa'!$A$1:$Q$500,5,0),0)</f>
        <v>0</v>
      </c>
      <c r="BS296" s="22">
        <f>IF(ISNUMBER(VLOOKUP($C296,'stpl port max capa'!$A$1:$Q$500,6,0)),VLOOKUP($C296,'stpl port max capa'!$A$1:$Q$500,6,0),0)</f>
        <v>0</v>
      </c>
      <c r="BT296" s="22">
        <f>IF(ISNUMBER(VLOOKUP($C296,'stpl port max capa'!$A$1:$Q$500,7,0)),VLOOKUP($C296,'stpl port max capa'!$A$1:$Q$500,7,0),0)</f>
        <v>0</v>
      </c>
      <c r="BU296" s="22">
        <f>IF(ISNUMBER(VLOOKUP($C296,'stpl port max capa'!$A$1:$Q$500,8,0)),VLOOKUP($C296,'stpl port max capa'!$A$1:$Q$500,8,0),0)</f>
        <v>0</v>
      </c>
      <c r="BV296" s="22">
        <f>IF(ISNUMBER(VLOOKUP($C296,'stpl port max capa'!$A$1:$Q$500,9,0)),VLOOKUP($C296,'stpl port max capa'!$A$1:$Q$500,9,0),0)</f>
        <v>0</v>
      </c>
      <c r="BW296" s="22">
        <f>IF(ISNUMBER(VLOOKUP($C296,'stpl port max capa'!$A$1:$Q$500,10,0)),VLOOKUP($C296,'stpl port max capa'!$A$1:$Q$500,10,0),0)</f>
        <v>0</v>
      </c>
      <c r="BX296" s="22">
        <f>IF(ISNUMBER(VLOOKUP($C296,'stpl port max capa'!$A$1:$Q$500,11,0)),VLOOKUP($C296,'stpl port max capa'!$A$1:$Q$500,11,0),0)</f>
        <v>0</v>
      </c>
      <c r="BY296" s="22">
        <f>IF(ISNUMBER(VLOOKUP($C296,'stpl port max capa'!$A$1:$Q$500,12,0)),VLOOKUP($C296,'stpl port max capa'!$A$1:$Q$500,12,0),0)</f>
        <v>0</v>
      </c>
      <c r="BZ296" s="22">
        <f>IF(ISNUMBER(VLOOKUP($C296,'stpl port max capa'!$A$1:$Q$500,13,0)),VLOOKUP($C296,'stpl port max capa'!$A$1:$Q$500,13,0),0)</f>
        <v>0</v>
      </c>
      <c r="CA296" s="22">
        <f>IF(ISNUMBER(VLOOKUP($C296,'stpl port max capa'!$A$1:$Q$500,14,0)),VLOOKUP($C296,'stpl port max capa'!$A$1:$Q$500,14,0),0)</f>
        <v>0</v>
      </c>
      <c r="CB296" s="22">
        <f>IF(ISNUMBER(VLOOKUP($C296,'stpl port max capa'!$A$1:$Q$500,15,0)),VLOOKUP($C296,'stpl port max capa'!$A$1:$Q$500,15,0),0)</f>
        <v>0</v>
      </c>
      <c r="CC296" s="22">
        <f>IF(ISNUMBER(VLOOKUP($C296,'stpl port max capa'!$A$1:$Q$500,16,0)),VLOOKUP($C296,'stpl port max capa'!$A$1:$Q$500,16,0),0)</f>
        <v>0</v>
      </c>
      <c r="CD296" s="22">
        <f>IF(ISNUMBER(VLOOKUP($C296,'stpl port max capa'!$A$1:$Q$500,17,0)),VLOOKUP($C296,'stpl port max capa'!$A$1:$Q$500,17,0),0)</f>
        <v>0</v>
      </c>
    </row>
    <row r="297" spans="1:82" customFormat="1">
      <c r="A297">
        <v>301</v>
      </c>
      <c r="B297" t="s">
        <v>820</v>
      </c>
      <c r="C297" t="str">
        <f t="shared" si="73"/>
        <v>port 301 Huaneng Gulei power station</v>
      </c>
      <c r="D297" s="15" t="s">
        <v>1332</v>
      </c>
      <c r="E297" s="15">
        <f t="shared" si="75"/>
        <v>1</v>
      </c>
      <c r="F297" s="16" t="s">
        <v>2980</v>
      </c>
      <c r="G297" t="s">
        <v>972</v>
      </c>
      <c r="H297" t="s">
        <v>975</v>
      </c>
      <c r="I297" t="s">
        <v>2946</v>
      </c>
      <c r="J297" t="s">
        <v>1042</v>
      </c>
      <c r="K297" s="1">
        <v>23.831900000000001</v>
      </c>
      <c r="L297" s="1">
        <v>117.607809</v>
      </c>
      <c r="M297" s="1" t="str">
        <f>VLOOKUP($F297,'[1]capi for highway network'!$D$1:$L$36,3,0)</f>
        <v>capi Fujian</v>
      </c>
      <c r="N297" s="1">
        <f>VLOOKUP($F297,'[1]capi for highway network'!$D$1:$L$36,7,0)</f>
        <v>26.074477999999999</v>
      </c>
      <c r="O297" s="1">
        <f>VLOOKUP($F297,'[1]capi for highway network'!$D$1:$L$36,8,0)</f>
        <v>119.296482</v>
      </c>
      <c r="P297" s="13">
        <f t="shared" si="76"/>
        <v>0</v>
      </c>
      <c r="Q297" s="13">
        <f t="shared" si="77"/>
        <v>0</v>
      </c>
      <c r="R297" s="13">
        <f t="shared" si="78"/>
        <v>0</v>
      </c>
      <c r="S297" s="13">
        <f t="shared" si="79"/>
        <v>0</v>
      </c>
      <c r="T297" s="13">
        <f t="shared" si="80"/>
        <v>0</v>
      </c>
      <c r="U297" s="13">
        <f t="shared" si="81"/>
        <v>0</v>
      </c>
      <c r="V297" s="13">
        <f t="shared" si="82"/>
        <v>0</v>
      </c>
      <c r="W297" s="13">
        <f t="shared" si="83"/>
        <v>0</v>
      </c>
      <c r="X297" s="13">
        <f t="shared" si="84"/>
        <v>0</v>
      </c>
      <c r="Y297" s="13">
        <f t="shared" si="85"/>
        <v>0</v>
      </c>
      <c r="Z297" s="13">
        <f t="shared" si="86"/>
        <v>0</v>
      </c>
      <c r="AA297" s="13">
        <f t="shared" si="87"/>
        <v>0</v>
      </c>
      <c r="AB297" s="13">
        <f t="shared" si="88"/>
        <v>0</v>
      </c>
      <c r="AC297" s="13">
        <f t="shared" si="89"/>
        <v>0</v>
      </c>
      <c r="AD297" s="13">
        <f t="shared" si="90"/>
        <v>0</v>
      </c>
      <c r="AE297" s="13">
        <f t="shared" si="91"/>
        <v>0</v>
      </c>
      <c r="AF297">
        <f t="shared" si="74"/>
        <v>0</v>
      </c>
      <c r="AI297" s="26">
        <f>IF(ISNUMBER(VLOOKUP($B297,'kpler max capa'!$A$1:$Q$263,2,0)),VLOOKUP($B297,'kpler max capa'!$A$1:$Q$263,2,0),0)</f>
        <v>0</v>
      </c>
      <c r="AJ297" s="26">
        <f>IF(ISNUMBER(VLOOKUP($B297,'kpler max capa'!$A$1:$Q$263,3,0)),VLOOKUP($B297,'kpler max capa'!$A$1:$Q$263,3,0),0)</f>
        <v>0</v>
      </c>
      <c r="AK297" s="26">
        <f>IF(ISNUMBER(VLOOKUP($B297,'kpler max capa'!$A$1:$Q$263,4,0)),VLOOKUP($B297,'kpler max capa'!$A$1:$Q$263,4,0),0)</f>
        <v>0</v>
      </c>
      <c r="AL297" s="26">
        <f>IF(ISNUMBER(VLOOKUP($B297,'kpler max capa'!$A$1:$Q$263,5,0)),VLOOKUP($B297,'kpler max capa'!$A$1:$Q$263,5,0),0)</f>
        <v>0</v>
      </c>
      <c r="AM297" s="26">
        <f>IF(ISNUMBER(VLOOKUP($B297,'kpler max capa'!$A$1:$Q$263,6,0)),VLOOKUP($B297,'kpler max capa'!$A$1:$Q$263,6,0),0)</f>
        <v>0</v>
      </c>
      <c r="AN297" s="26">
        <f>IF(ISNUMBER(VLOOKUP($B297,'kpler max capa'!$A$1:$Q$263,7,0)),VLOOKUP($B297,'kpler max capa'!$A$1:$Q$263,7,0),0)</f>
        <v>0</v>
      </c>
      <c r="AO297" s="26">
        <f>IF(ISNUMBER(VLOOKUP($B297,'kpler max capa'!$A$1:$Q$263,8,0)),VLOOKUP($B297,'kpler max capa'!$A$1:$Q$263,8,0),0)</f>
        <v>0</v>
      </c>
      <c r="AP297" s="26">
        <f>IF(ISNUMBER(VLOOKUP($B297,'kpler max capa'!$A$1:$Q$263,8,0)),VLOOKUP($B297,'kpler max capa'!$A$1:$Q$263,9,0),0)</f>
        <v>0</v>
      </c>
      <c r="AQ297" s="26">
        <f>IF(ISNUMBER(VLOOKUP($B297,'kpler max capa'!$A$1:$Q$263,8,0)),VLOOKUP($B297,'kpler max capa'!$A$1:$Q$263,10,0),0)</f>
        <v>0</v>
      </c>
      <c r="AR297" s="26">
        <f>IF(ISNUMBER(VLOOKUP($B297,'kpler max capa'!$A$1:$Q$263,8,0)),VLOOKUP($B297,'kpler max capa'!$A$1:$Q$263,11,0),0)</f>
        <v>0</v>
      </c>
      <c r="AS297" s="26">
        <f>IF(ISNUMBER(VLOOKUP($B297,'kpler max capa'!$A$1:$Q$263,9,0)),VLOOKUP($B297,'kpler max capa'!$A$1:$Q$263,12,0),0)</f>
        <v>0</v>
      </c>
      <c r="AT297" s="26">
        <f>IF(ISNUMBER(VLOOKUP($B297,'kpler max capa'!$A$1:$Q$263,9,0)),VLOOKUP($B297,'kpler max capa'!$A$1:$Q$263,13,0),0)</f>
        <v>0</v>
      </c>
      <c r="AU297" s="26">
        <f>IF(ISNUMBER(VLOOKUP($B297,'kpler max capa'!$A$1:$Q$263,9,0)),VLOOKUP($B297,'kpler max capa'!$A$1:$Q$263,14,0),0)</f>
        <v>0</v>
      </c>
      <c r="AV297" s="26">
        <f>IF(ISNUMBER(VLOOKUP($B297,'kpler max capa'!$A$1:$Q$263,9,0)),VLOOKUP($B297,'kpler max capa'!$A$1:$Q$263,15,0),0)</f>
        <v>0</v>
      </c>
      <c r="AW297" s="26">
        <f>IF(ISNUMBER(VLOOKUP($B297,'kpler max capa'!$A$1:$Q$263,9,0)),VLOOKUP($B297,'kpler max capa'!$A$1:$Q$263,16,0),0)</f>
        <v>0</v>
      </c>
      <c r="AX297" s="26">
        <f>IF(ISNUMBER(VLOOKUP($B297,'kpler max capa'!$A$1:$Q$263,10,0)),VLOOKUP($B297,'kpler max capa'!$A$1:$Q$263,17,0),0)</f>
        <v>0</v>
      </c>
      <c r="AY297" s="24">
        <f>IF(ISNUMBER(VLOOKUP($C297,'pp port max capa'!$A$1:$Q$500,2,0)),VLOOKUP($C297,'pp port max capa'!$A$1:$Q$500,2,0),0)</f>
        <v>0</v>
      </c>
      <c r="AZ297" s="24">
        <f>IF(ISNUMBER(VLOOKUP($C297,'pp port max capa'!$A$1:$Q$500,3,0)),VLOOKUP($C297,'pp port max capa'!$A$1:$Q$500,3,0),0)</f>
        <v>0</v>
      </c>
      <c r="BA297" s="24">
        <f>IF(ISNUMBER(VLOOKUP($C297,'pp port max capa'!$A$1:$Q$500,4,0)),VLOOKUP($C297,'pp port max capa'!$A$1:$Q$500,4,0),0)</f>
        <v>0</v>
      </c>
      <c r="BB297" s="24">
        <f>IF(ISNUMBER(VLOOKUP($C297,'pp port max capa'!$A$1:$Q$500,5,0)),VLOOKUP($C297,'pp port max capa'!$A$1:$Q$500,5,0),0)</f>
        <v>0</v>
      </c>
      <c r="BC297" s="24">
        <f>IF(ISNUMBER(VLOOKUP($C297,'pp port max capa'!$A$1:$Q$500,6,0)),VLOOKUP($C297,'pp port max capa'!$A$1:$Q$500,6,0),0)</f>
        <v>0</v>
      </c>
      <c r="BD297" s="24">
        <f>IF(ISNUMBER(VLOOKUP($C297,'pp port max capa'!$A$1:$Q$500,7,0)),VLOOKUP($C297,'pp port max capa'!$A$1:$Q$500,7,0),0)</f>
        <v>0</v>
      </c>
      <c r="BE297" s="24">
        <f>IF(ISNUMBER(VLOOKUP($C297,'pp port max capa'!$A$1:$Q$500,8,0)),VLOOKUP($C297,'pp port max capa'!$A$1:$Q$500,8,0),0)</f>
        <v>0</v>
      </c>
      <c r="BF297" s="24">
        <f>IF(ISNUMBER(VLOOKUP($C297,'pp port max capa'!$A$1:$Q$500,9,0)),VLOOKUP($C297,'pp port max capa'!$A$1:$Q$500,9,0),0)</f>
        <v>0</v>
      </c>
      <c r="BG297" s="24">
        <f>IF(ISNUMBER(VLOOKUP($C297,'pp port max capa'!$A$1:$Q$500,10,0)),VLOOKUP($C297,'pp port max capa'!$A$1:$Q$500,10,0),0)</f>
        <v>0</v>
      </c>
      <c r="BH297" s="24">
        <f>IF(ISNUMBER(VLOOKUP($C297,'pp port max capa'!$A$1:$Q$500,11,0)),VLOOKUP($C297,'pp port max capa'!$A$1:$Q$500,11,0),0)</f>
        <v>0</v>
      </c>
      <c r="BI297" s="24">
        <f>IF(ISNUMBER(VLOOKUP($C297,'pp port max capa'!$A$1:$Q$500,12,0)),VLOOKUP($C297,'pp port max capa'!$A$1:$Q$500,12,0),0)</f>
        <v>0</v>
      </c>
      <c r="BJ297" s="24">
        <f>IF(ISNUMBER(VLOOKUP($C297,'pp port max capa'!$A$1:$Q$500,13,0)),VLOOKUP($C297,'pp port max capa'!$A$1:$Q$500,13,0),0)</f>
        <v>0</v>
      </c>
      <c r="BK297" s="24">
        <f>IF(ISNUMBER(VLOOKUP($C297,'pp port max capa'!$A$1:$Q$500,14,0)),VLOOKUP($C297,'pp port max capa'!$A$1:$Q$500,14,0),0)</f>
        <v>0</v>
      </c>
      <c r="BL297" s="24">
        <f>IF(ISNUMBER(VLOOKUP($C297,'pp port max capa'!$A$1:$Q$500,15,0)),VLOOKUP($C297,'pp port max capa'!$A$1:$Q$500,15,0),0)</f>
        <v>0</v>
      </c>
      <c r="BM297" s="24">
        <f>IF(ISNUMBER(VLOOKUP($C297,'pp port max capa'!$A$1:$Q$500,16,0)),VLOOKUP($C297,'pp port max capa'!$A$1:$Q$500,16,0),0)</f>
        <v>0</v>
      </c>
      <c r="BN297" s="24">
        <f>IF(ISNUMBER(VLOOKUP($C297,'pp port max capa'!$A$1:$Q$500,17,0)),VLOOKUP($C297,'pp port max capa'!$A$1:$Q$500,17,0),0)</f>
        <v>0</v>
      </c>
      <c r="BO297" s="22">
        <f>IF(ISNUMBER(VLOOKUP($C297,'stpl port max capa'!$A$1:$Q$500,2,0)),VLOOKUP($C297,'stpl port max capa'!$A$1:$Q$500,2,0),0)</f>
        <v>0</v>
      </c>
      <c r="BP297" s="22">
        <f>IF(ISNUMBER(VLOOKUP($C297,'stpl port max capa'!$A$1:$Q$500,3,0)),VLOOKUP($C297,'stpl port max capa'!$A$1:$Q$500,3,0),0)</f>
        <v>0</v>
      </c>
      <c r="BQ297" s="22">
        <f>IF(ISNUMBER(VLOOKUP($C297,'stpl port max capa'!$A$1:$Q$500,4,0)),VLOOKUP($C297,'stpl port max capa'!$A$1:$Q$500,4,0),0)</f>
        <v>0</v>
      </c>
      <c r="BR297" s="22">
        <f>IF(ISNUMBER(VLOOKUP($C297,'stpl port max capa'!$A$1:$Q$500,5,0)),VLOOKUP($C297,'stpl port max capa'!$A$1:$Q$500,5,0),0)</f>
        <v>0</v>
      </c>
      <c r="BS297" s="22">
        <f>IF(ISNUMBER(VLOOKUP($C297,'stpl port max capa'!$A$1:$Q$500,6,0)),VLOOKUP($C297,'stpl port max capa'!$A$1:$Q$500,6,0),0)</f>
        <v>0</v>
      </c>
      <c r="BT297" s="22">
        <f>IF(ISNUMBER(VLOOKUP($C297,'stpl port max capa'!$A$1:$Q$500,7,0)),VLOOKUP($C297,'stpl port max capa'!$A$1:$Q$500,7,0),0)</f>
        <v>0</v>
      </c>
      <c r="BU297" s="22">
        <f>IF(ISNUMBER(VLOOKUP($C297,'stpl port max capa'!$A$1:$Q$500,8,0)),VLOOKUP($C297,'stpl port max capa'!$A$1:$Q$500,8,0),0)</f>
        <v>0</v>
      </c>
      <c r="BV297" s="22">
        <f>IF(ISNUMBER(VLOOKUP($C297,'stpl port max capa'!$A$1:$Q$500,9,0)),VLOOKUP($C297,'stpl port max capa'!$A$1:$Q$500,9,0),0)</f>
        <v>0</v>
      </c>
      <c r="BW297" s="22">
        <f>IF(ISNUMBER(VLOOKUP($C297,'stpl port max capa'!$A$1:$Q$500,10,0)),VLOOKUP($C297,'stpl port max capa'!$A$1:$Q$500,10,0),0)</f>
        <v>0</v>
      </c>
      <c r="BX297" s="22">
        <f>IF(ISNUMBER(VLOOKUP($C297,'stpl port max capa'!$A$1:$Q$500,11,0)),VLOOKUP($C297,'stpl port max capa'!$A$1:$Q$500,11,0),0)</f>
        <v>0</v>
      </c>
      <c r="BY297" s="22">
        <f>IF(ISNUMBER(VLOOKUP($C297,'stpl port max capa'!$A$1:$Q$500,12,0)),VLOOKUP($C297,'stpl port max capa'!$A$1:$Q$500,12,0),0)</f>
        <v>0</v>
      </c>
      <c r="BZ297" s="22">
        <f>IF(ISNUMBER(VLOOKUP($C297,'stpl port max capa'!$A$1:$Q$500,13,0)),VLOOKUP($C297,'stpl port max capa'!$A$1:$Q$500,13,0),0)</f>
        <v>0</v>
      </c>
      <c r="CA297" s="22">
        <f>IF(ISNUMBER(VLOOKUP($C297,'stpl port max capa'!$A$1:$Q$500,14,0)),VLOOKUP($C297,'stpl port max capa'!$A$1:$Q$500,14,0),0)</f>
        <v>0</v>
      </c>
      <c r="CB297" s="22">
        <f>IF(ISNUMBER(VLOOKUP($C297,'stpl port max capa'!$A$1:$Q$500,15,0)),VLOOKUP($C297,'stpl port max capa'!$A$1:$Q$500,15,0),0)</f>
        <v>0</v>
      </c>
      <c r="CC297" s="22">
        <f>IF(ISNUMBER(VLOOKUP($C297,'stpl port max capa'!$A$1:$Q$500,16,0)),VLOOKUP($C297,'stpl port max capa'!$A$1:$Q$500,16,0),0)</f>
        <v>0</v>
      </c>
      <c r="CD297" s="22">
        <f>IF(ISNUMBER(VLOOKUP($C297,'stpl port max capa'!$A$1:$Q$500,17,0)),VLOOKUP($C297,'stpl port max capa'!$A$1:$Q$500,17,0),0)</f>
        <v>0</v>
      </c>
    </row>
    <row r="298" spans="1:82" customFormat="1">
      <c r="A298">
        <v>302</v>
      </c>
      <c r="B298" t="s">
        <v>821</v>
      </c>
      <c r="C298" t="str">
        <f t="shared" si="73"/>
        <v>port 302 Quanhui cogen power station</v>
      </c>
      <c r="D298" s="15" t="s">
        <v>1333</v>
      </c>
      <c r="E298" s="15">
        <f t="shared" si="75"/>
        <v>1</v>
      </c>
      <c r="F298" s="16" t="s">
        <v>2980</v>
      </c>
      <c r="G298" t="s">
        <v>972</v>
      </c>
      <c r="H298" t="s">
        <v>975</v>
      </c>
      <c r="I298" t="s">
        <v>2947</v>
      </c>
      <c r="J298" t="s">
        <v>1043</v>
      </c>
      <c r="K298" s="1">
        <v>25.02788</v>
      </c>
      <c r="L298" s="1">
        <v>118.90212099999999</v>
      </c>
      <c r="M298" s="1" t="str">
        <f>VLOOKUP($F298,'[1]capi for highway network'!$D$1:$L$36,3,0)</f>
        <v>capi Fujian</v>
      </c>
      <c r="N298" s="1">
        <f>VLOOKUP($F298,'[1]capi for highway network'!$D$1:$L$36,7,0)</f>
        <v>26.074477999999999</v>
      </c>
      <c r="O298" s="1">
        <f>VLOOKUP($F298,'[1]capi for highway network'!$D$1:$L$36,8,0)</f>
        <v>119.296482</v>
      </c>
      <c r="P298" s="13">
        <f t="shared" si="76"/>
        <v>0</v>
      </c>
      <c r="Q298" s="13">
        <f t="shared" si="77"/>
        <v>0</v>
      </c>
      <c r="R298" s="13">
        <f t="shared" si="78"/>
        <v>0</v>
      </c>
      <c r="S298" s="13">
        <f t="shared" si="79"/>
        <v>0</v>
      </c>
      <c r="T298" s="13">
        <f t="shared" si="80"/>
        <v>0</v>
      </c>
      <c r="U298" s="13">
        <f t="shared" si="81"/>
        <v>0</v>
      </c>
      <c r="V298" s="13">
        <f t="shared" si="82"/>
        <v>0</v>
      </c>
      <c r="W298" s="13">
        <f t="shared" si="83"/>
        <v>0</v>
      </c>
      <c r="X298" s="13">
        <f t="shared" si="84"/>
        <v>0</v>
      </c>
      <c r="Y298" s="13">
        <f t="shared" si="85"/>
        <v>0</v>
      </c>
      <c r="Z298" s="13">
        <f t="shared" si="86"/>
        <v>0</v>
      </c>
      <c r="AA298" s="13">
        <f t="shared" si="87"/>
        <v>0</v>
      </c>
      <c r="AB298" s="13">
        <f t="shared" si="88"/>
        <v>0</v>
      </c>
      <c r="AC298" s="13">
        <f t="shared" si="89"/>
        <v>0</v>
      </c>
      <c r="AD298" s="13">
        <f t="shared" si="90"/>
        <v>0</v>
      </c>
      <c r="AE298" s="13">
        <f t="shared" si="91"/>
        <v>0</v>
      </c>
      <c r="AF298">
        <f t="shared" si="74"/>
        <v>0</v>
      </c>
      <c r="AI298" s="26">
        <f>IF(ISNUMBER(VLOOKUP($B298,'kpler max capa'!$A$1:$Q$263,2,0)),VLOOKUP($B298,'kpler max capa'!$A$1:$Q$263,2,0),0)</f>
        <v>0</v>
      </c>
      <c r="AJ298" s="26">
        <f>IF(ISNUMBER(VLOOKUP($B298,'kpler max capa'!$A$1:$Q$263,3,0)),VLOOKUP($B298,'kpler max capa'!$A$1:$Q$263,3,0),0)</f>
        <v>0</v>
      </c>
      <c r="AK298" s="26">
        <f>IF(ISNUMBER(VLOOKUP($B298,'kpler max capa'!$A$1:$Q$263,4,0)),VLOOKUP($B298,'kpler max capa'!$A$1:$Q$263,4,0),0)</f>
        <v>0</v>
      </c>
      <c r="AL298" s="26">
        <f>IF(ISNUMBER(VLOOKUP($B298,'kpler max capa'!$A$1:$Q$263,5,0)),VLOOKUP($B298,'kpler max capa'!$A$1:$Q$263,5,0),0)</f>
        <v>0</v>
      </c>
      <c r="AM298" s="26">
        <f>IF(ISNUMBER(VLOOKUP($B298,'kpler max capa'!$A$1:$Q$263,6,0)),VLOOKUP($B298,'kpler max capa'!$A$1:$Q$263,6,0),0)</f>
        <v>0</v>
      </c>
      <c r="AN298" s="26">
        <f>IF(ISNUMBER(VLOOKUP($B298,'kpler max capa'!$A$1:$Q$263,7,0)),VLOOKUP($B298,'kpler max capa'!$A$1:$Q$263,7,0),0)</f>
        <v>0</v>
      </c>
      <c r="AO298" s="26">
        <f>IF(ISNUMBER(VLOOKUP($B298,'kpler max capa'!$A$1:$Q$263,8,0)),VLOOKUP($B298,'kpler max capa'!$A$1:$Q$263,8,0),0)</f>
        <v>0</v>
      </c>
      <c r="AP298" s="26">
        <f>IF(ISNUMBER(VLOOKUP($B298,'kpler max capa'!$A$1:$Q$263,8,0)),VLOOKUP($B298,'kpler max capa'!$A$1:$Q$263,9,0),0)</f>
        <v>0</v>
      </c>
      <c r="AQ298" s="26">
        <f>IF(ISNUMBER(VLOOKUP($B298,'kpler max capa'!$A$1:$Q$263,8,0)),VLOOKUP($B298,'kpler max capa'!$A$1:$Q$263,10,0),0)</f>
        <v>0</v>
      </c>
      <c r="AR298" s="26">
        <f>IF(ISNUMBER(VLOOKUP($B298,'kpler max capa'!$A$1:$Q$263,8,0)),VLOOKUP($B298,'kpler max capa'!$A$1:$Q$263,11,0),0)</f>
        <v>0</v>
      </c>
      <c r="AS298" s="26">
        <f>IF(ISNUMBER(VLOOKUP($B298,'kpler max capa'!$A$1:$Q$263,9,0)),VLOOKUP($B298,'kpler max capa'!$A$1:$Q$263,12,0),0)</f>
        <v>0</v>
      </c>
      <c r="AT298" s="26">
        <f>IF(ISNUMBER(VLOOKUP($B298,'kpler max capa'!$A$1:$Q$263,9,0)),VLOOKUP($B298,'kpler max capa'!$A$1:$Q$263,13,0),0)</f>
        <v>0</v>
      </c>
      <c r="AU298" s="26">
        <f>IF(ISNUMBER(VLOOKUP($B298,'kpler max capa'!$A$1:$Q$263,9,0)),VLOOKUP($B298,'kpler max capa'!$A$1:$Q$263,14,0),0)</f>
        <v>0</v>
      </c>
      <c r="AV298" s="26">
        <f>IF(ISNUMBER(VLOOKUP($B298,'kpler max capa'!$A$1:$Q$263,9,0)),VLOOKUP($B298,'kpler max capa'!$A$1:$Q$263,15,0),0)</f>
        <v>0</v>
      </c>
      <c r="AW298" s="26">
        <f>IF(ISNUMBER(VLOOKUP($B298,'kpler max capa'!$A$1:$Q$263,9,0)),VLOOKUP($B298,'kpler max capa'!$A$1:$Q$263,16,0),0)</f>
        <v>0</v>
      </c>
      <c r="AX298" s="26">
        <f>IF(ISNUMBER(VLOOKUP($B298,'kpler max capa'!$A$1:$Q$263,10,0)),VLOOKUP($B298,'kpler max capa'!$A$1:$Q$263,17,0),0)</f>
        <v>0</v>
      </c>
      <c r="AY298" s="24">
        <f>IF(ISNUMBER(VLOOKUP($C298,'pp port max capa'!$A$1:$Q$500,2,0)),VLOOKUP($C298,'pp port max capa'!$A$1:$Q$500,2,0),0)</f>
        <v>0</v>
      </c>
      <c r="AZ298" s="24">
        <f>IF(ISNUMBER(VLOOKUP($C298,'pp port max capa'!$A$1:$Q$500,3,0)),VLOOKUP($C298,'pp port max capa'!$A$1:$Q$500,3,0),0)</f>
        <v>0</v>
      </c>
      <c r="BA298" s="24">
        <f>IF(ISNUMBER(VLOOKUP($C298,'pp port max capa'!$A$1:$Q$500,4,0)),VLOOKUP($C298,'pp port max capa'!$A$1:$Q$500,4,0),0)</f>
        <v>0</v>
      </c>
      <c r="BB298" s="24">
        <f>IF(ISNUMBER(VLOOKUP($C298,'pp port max capa'!$A$1:$Q$500,5,0)),VLOOKUP($C298,'pp port max capa'!$A$1:$Q$500,5,0),0)</f>
        <v>0</v>
      </c>
      <c r="BC298" s="24">
        <f>IF(ISNUMBER(VLOOKUP($C298,'pp port max capa'!$A$1:$Q$500,6,0)),VLOOKUP($C298,'pp port max capa'!$A$1:$Q$500,6,0),0)</f>
        <v>0</v>
      </c>
      <c r="BD298" s="24">
        <f>IF(ISNUMBER(VLOOKUP($C298,'pp port max capa'!$A$1:$Q$500,7,0)),VLOOKUP($C298,'pp port max capa'!$A$1:$Q$500,7,0),0)</f>
        <v>0</v>
      </c>
      <c r="BE298" s="24">
        <f>IF(ISNUMBER(VLOOKUP($C298,'pp port max capa'!$A$1:$Q$500,8,0)),VLOOKUP($C298,'pp port max capa'!$A$1:$Q$500,8,0),0)</f>
        <v>0</v>
      </c>
      <c r="BF298" s="24">
        <f>IF(ISNUMBER(VLOOKUP($C298,'pp port max capa'!$A$1:$Q$500,9,0)),VLOOKUP($C298,'pp port max capa'!$A$1:$Q$500,9,0),0)</f>
        <v>0</v>
      </c>
      <c r="BG298" s="24">
        <f>IF(ISNUMBER(VLOOKUP($C298,'pp port max capa'!$A$1:$Q$500,10,0)),VLOOKUP($C298,'pp port max capa'!$A$1:$Q$500,10,0),0)</f>
        <v>0</v>
      </c>
      <c r="BH298" s="24">
        <f>IF(ISNUMBER(VLOOKUP($C298,'pp port max capa'!$A$1:$Q$500,11,0)),VLOOKUP($C298,'pp port max capa'!$A$1:$Q$500,11,0),0)</f>
        <v>0</v>
      </c>
      <c r="BI298" s="24">
        <f>IF(ISNUMBER(VLOOKUP($C298,'pp port max capa'!$A$1:$Q$500,12,0)),VLOOKUP($C298,'pp port max capa'!$A$1:$Q$500,12,0),0)</f>
        <v>0</v>
      </c>
      <c r="BJ298" s="24">
        <f>IF(ISNUMBER(VLOOKUP($C298,'pp port max capa'!$A$1:$Q$500,13,0)),VLOOKUP($C298,'pp port max capa'!$A$1:$Q$500,13,0),0)</f>
        <v>0</v>
      </c>
      <c r="BK298" s="24">
        <f>IF(ISNUMBER(VLOOKUP($C298,'pp port max capa'!$A$1:$Q$500,14,0)),VLOOKUP($C298,'pp port max capa'!$A$1:$Q$500,14,0),0)</f>
        <v>0</v>
      </c>
      <c r="BL298" s="24">
        <f>IF(ISNUMBER(VLOOKUP($C298,'pp port max capa'!$A$1:$Q$500,15,0)),VLOOKUP($C298,'pp port max capa'!$A$1:$Q$500,15,0),0)</f>
        <v>0</v>
      </c>
      <c r="BM298" s="24">
        <f>IF(ISNUMBER(VLOOKUP($C298,'pp port max capa'!$A$1:$Q$500,16,0)),VLOOKUP($C298,'pp port max capa'!$A$1:$Q$500,16,0),0)</f>
        <v>0</v>
      </c>
      <c r="BN298" s="24">
        <f>IF(ISNUMBER(VLOOKUP($C298,'pp port max capa'!$A$1:$Q$500,17,0)),VLOOKUP($C298,'pp port max capa'!$A$1:$Q$500,17,0),0)</f>
        <v>0</v>
      </c>
      <c r="BO298" s="22">
        <f>IF(ISNUMBER(VLOOKUP($C298,'stpl port max capa'!$A$1:$Q$500,2,0)),VLOOKUP($C298,'stpl port max capa'!$A$1:$Q$500,2,0),0)</f>
        <v>0</v>
      </c>
      <c r="BP298" s="22">
        <f>IF(ISNUMBER(VLOOKUP($C298,'stpl port max capa'!$A$1:$Q$500,3,0)),VLOOKUP($C298,'stpl port max capa'!$A$1:$Q$500,3,0),0)</f>
        <v>0</v>
      </c>
      <c r="BQ298" s="22">
        <f>IF(ISNUMBER(VLOOKUP($C298,'stpl port max capa'!$A$1:$Q$500,4,0)),VLOOKUP($C298,'stpl port max capa'!$A$1:$Q$500,4,0),0)</f>
        <v>0</v>
      </c>
      <c r="BR298" s="22">
        <f>IF(ISNUMBER(VLOOKUP($C298,'stpl port max capa'!$A$1:$Q$500,5,0)),VLOOKUP($C298,'stpl port max capa'!$A$1:$Q$500,5,0),0)</f>
        <v>0</v>
      </c>
      <c r="BS298" s="22">
        <f>IF(ISNUMBER(VLOOKUP($C298,'stpl port max capa'!$A$1:$Q$500,6,0)),VLOOKUP($C298,'stpl port max capa'!$A$1:$Q$500,6,0),0)</f>
        <v>0</v>
      </c>
      <c r="BT298" s="22">
        <f>IF(ISNUMBER(VLOOKUP($C298,'stpl port max capa'!$A$1:$Q$500,7,0)),VLOOKUP($C298,'stpl port max capa'!$A$1:$Q$500,7,0),0)</f>
        <v>0</v>
      </c>
      <c r="BU298" s="22">
        <f>IF(ISNUMBER(VLOOKUP($C298,'stpl port max capa'!$A$1:$Q$500,8,0)),VLOOKUP($C298,'stpl port max capa'!$A$1:$Q$500,8,0),0)</f>
        <v>0</v>
      </c>
      <c r="BV298" s="22">
        <f>IF(ISNUMBER(VLOOKUP($C298,'stpl port max capa'!$A$1:$Q$500,9,0)),VLOOKUP($C298,'stpl port max capa'!$A$1:$Q$500,9,0),0)</f>
        <v>0</v>
      </c>
      <c r="BW298" s="22">
        <f>IF(ISNUMBER(VLOOKUP($C298,'stpl port max capa'!$A$1:$Q$500,10,0)),VLOOKUP($C298,'stpl port max capa'!$A$1:$Q$500,10,0),0)</f>
        <v>0</v>
      </c>
      <c r="BX298" s="22">
        <f>IF(ISNUMBER(VLOOKUP($C298,'stpl port max capa'!$A$1:$Q$500,11,0)),VLOOKUP($C298,'stpl port max capa'!$A$1:$Q$500,11,0),0)</f>
        <v>0</v>
      </c>
      <c r="BY298" s="22">
        <f>IF(ISNUMBER(VLOOKUP($C298,'stpl port max capa'!$A$1:$Q$500,12,0)),VLOOKUP($C298,'stpl port max capa'!$A$1:$Q$500,12,0),0)</f>
        <v>0</v>
      </c>
      <c r="BZ298" s="22">
        <f>IF(ISNUMBER(VLOOKUP($C298,'stpl port max capa'!$A$1:$Q$500,13,0)),VLOOKUP($C298,'stpl port max capa'!$A$1:$Q$500,13,0),0)</f>
        <v>0</v>
      </c>
      <c r="CA298" s="22">
        <f>IF(ISNUMBER(VLOOKUP($C298,'stpl port max capa'!$A$1:$Q$500,14,0)),VLOOKUP($C298,'stpl port max capa'!$A$1:$Q$500,14,0),0)</f>
        <v>0</v>
      </c>
      <c r="CB298" s="22">
        <f>IF(ISNUMBER(VLOOKUP($C298,'stpl port max capa'!$A$1:$Q$500,15,0)),VLOOKUP($C298,'stpl port max capa'!$A$1:$Q$500,15,0),0)</f>
        <v>0</v>
      </c>
      <c r="CC298" s="22">
        <f>IF(ISNUMBER(VLOOKUP($C298,'stpl port max capa'!$A$1:$Q$500,16,0)),VLOOKUP($C298,'stpl port max capa'!$A$1:$Q$500,16,0),0)</f>
        <v>0</v>
      </c>
      <c r="CD298" s="22">
        <f>IF(ISNUMBER(VLOOKUP($C298,'stpl port max capa'!$A$1:$Q$500,17,0)),VLOOKUP($C298,'stpl port max capa'!$A$1:$Q$500,17,0),0)</f>
        <v>0</v>
      </c>
    </row>
    <row r="299" spans="1:82" customFormat="1">
      <c r="A299">
        <v>303</v>
      </c>
      <c r="B299" t="s">
        <v>822</v>
      </c>
      <c r="C299" t="str">
        <f t="shared" si="73"/>
        <v>port 303 Shenhua Jinjiang power station</v>
      </c>
      <c r="D299" s="15" t="s">
        <v>1334</v>
      </c>
      <c r="E299" s="15">
        <f t="shared" si="75"/>
        <v>1</v>
      </c>
      <c r="F299" s="16" t="s">
        <v>2980</v>
      </c>
      <c r="G299" t="s">
        <v>972</v>
      </c>
      <c r="H299" t="s">
        <v>975</v>
      </c>
      <c r="I299" t="s">
        <v>2943</v>
      </c>
      <c r="J299" t="s">
        <v>1044</v>
      </c>
      <c r="K299" s="1">
        <v>24.685329899999999</v>
      </c>
      <c r="L299" s="1">
        <v>118.4525032</v>
      </c>
      <c r="M299" s="1" t="str">
        <f>VLOOKUP($F299,'[1]capi for highway network'!$D$1:$L$36,3,0)</f>
        <v>capi Fujian</v>
      </c>
      <c r="N299" s="1">
        <f>VLOOKUP($F299,'[1]capi for highway network'!$D$1:$L$36,7,0)</f>
        <v>26.074477999999999</v>
      </c>
      <c r="O299" s="1">
        <f>VLOOKUP($F299,'[1]capi for highway network'!$D$1:$L$36,8,0)</f>
        <v>119.296482</v>
      </c>
      <c r="P299" s="13">
        <f t="shared" si="76"/>
        <v>0.52494555761648742</v>
      </c>
      <c r="Q299" s="13">
        <f t="shared" si="77"/>
        <v>0.52494555761648742</v>
      </c>
      <c r="R299" s="13">
        <f t="shared" si="78"/>
        <v>0.52494555761648742</v>
      </c>
      <c r="S299" s="13">
        <f t="shared" si="79"/>
        <v>0.52494555761648742</v>
      </c>
      <c r="T299" s="13">
        <f t="shared" si="80"/>
        <v>0.52494555761648742</v>
      </c>
      <c r="U299" s="13">
        <f t="shared" si="81"/>
        <v>0.52494555761648742</v>
      </c>
      <c r="V299" s="13">
        <f t="shared" si="82"/>
        <v>0.52494555761648742</v>
      </c>
      <c r="W299" s="13">
        <f t="shared" si="83"/>
        <v>0.52494555761648742</v>
      </c>
      <c r="X299" s="13">
        <f t="shared" si="84"/>
        <v>0.52494555761648742</v>
      </c>
      <c r="Y299" s="13">
        <f t="shared" si="85"/>
        <v>0.52494555761648742</v>
      </c>
      <c r="Z299" s="13">
        <f t="shared" si="86"/>
        <v>0.52494555761648742</v>
      </c>
      <c r="AA299" s="13">
        <f t="shared" si="87"/>
        <v>0.52494555761648742</v>
      </c>
      <c r="AB299" s="13">
        <f t="shared" si="88"/>
        <v>0.52494555761648742</v>
      </c>
      <c r="AC299" s="13">
        <f t="shared" si="89"/>
        <v>0.52494555761648742</v>
      </c>
      <c r="AD299" s="13">
        <f t="shared" si="90"/>
        <v>0.52494555761648742</v>
      </c>
      <c r="AE299" s="13">
        <f t="shared" si="91"/>
        <v>0.52494555761648742</v>
      </c>
      <c r="AF299">
        <f t="shared" si="74"/>
        <v>1</v>
      </c>
      <c r="AI299" s="26">
        <f>IF(ISNUMBER(VLOOKUP($B299,'kpler max capa'!$A$1:$Q$263,2,0)),VLOOKUP($B299,'kpler max capa'!$A$1:$Q$263,2,0),0)</f>
        <v>0</v>
      </c>
      <c r="AJ299" s="26">
        <f>IF(ISNUMBER(VLOOKUP($B299,'kpler max capa'!$A$1:$Q$263,3,0)),VLOOKUP($B299,'kpler max capa'!$A$1:$Q$263,3,0),0)</f>
        <v>0</v>
      </c>
      <c r="AK299" s="26">
        <f>IF(ISNUMBER(VLOOKUP($B299,'kpler max capa'!$A$1:$Q$263,4,0)),VLOOKUP($B299,'kpler max capa'!$A$1:$Q$263,4,0),0)</f>
        <v>0</v>
      </c>
      <c r="AL299" s="26">
        <f>IF(ISNUMBER(VLOOKUP($B299,'kpler max capa'!$A$1:$Q$263,5,0)),VLOOKUP($B299,'kpler max capa'!$A$1:$Q$263,5,0),0)</f>
        <v>0</v>
      </c>
      <c r="AM299" s="26">
        <f>IF(ISNUMBER(VLOOKUP($B299,'kpler max capa'!$A$1:$Q$263,6,0)),VLOOKUP($B299,'kpler max capa'!$A$1:$Q$263,6,0),0)</f>
        <v>0</v>
      </c>
      <c r="AN299" s="26">
        <f>IF(ISNUMBER(VLOOKUP($B299,'kpler max capa'!$A$1:$Q$263,7,0)),VLOOKUP($B299,'kpler max capa'!$A$1:$Q$263,7,0),0)</f>
        <v>0</v>
      </c>
      <c r="AO299" s="26">
        <f>IF(ISNUMBER(VLOOKUP($B299,'kpler max capa'!$A$1:$Q$263,8,0)),VLOOKUP($B299,'kpler max capa'!$A$1:$Q$263,8,0),0)</f>
        <v>0</v>
      </c>
      <c r="AP299" s="26">
        <f>IF(ISNUMBER(VLOOKUP($B299,'kpler max capa'!$A$1:$Q$263,8,0)),VLOOKUP($B299,'kpler max capa'!$A$1:$Q$263,9,0),0)</f>
        <v>0</v>
      </c>
      <c r="AQ299" s="26">
        <f>IF(ISNUMBER(VLOOKUP($B299,'kpler max capa'!$A$1:$Q$263,8,0)),VLOOKUP($B299,'kpler max capa'!$A$1:$Q$263,10,0),0)</f>
        <v>0</v>
      </c>
      <c r="AR299" s="26">
        <f>IF(ISNUMBER(VLOOKUP($B299,'kpler max capa'!$A$1:$Q$263,8,0)),VLOOKUP($B299,'kpler max capa'!$A$1:$Q$263,11,0),0)</f>
        <v>0</v>
      </c>
      <c r="AS299" s="26">
        <f>IF(ISNUMBER(VLOOKUP($B299,'kpler max capa'!$A$1:$Q$263,9,0)),VLOOKUP($B299,'kpler max capa'!$A$1:$Q$263,12,0),0)</f>
        <v>0</v>
      </c>
      <c r="AT299" s="26">
        <f>IF(ISNUMBER(VLOOKUP($B299,'kpler max capa'!$A$1:$Q$263,9,0)),VLOOKUP($B299,'kpler max capa'!$A$1:$Q$263,13,0),0)</f>
        <v>0</v>
      </c>
      <c r="AU299" s="26">
        <f>IF(ISNUMBER(VLOOKUP($B299,'kpler max capa'!$A$1:$Q$263,9,0)),VLOOKUP($B299,'kpler max capa'!$A$1:$Q$263,14,0),0)</f>
        <v>0</v>
      </c>
      <c r="AV299" s="26">
        <f>IF(ISNUMBER(VLOOKUP($B299,'kpler max capa'!$A$1:$Q$263,9,0)),VLOOKUP($B299,'kpler max capa'!$A$1:$Q$263,15,0),0)</f>
        <v>0</v>
      </c>
      <c r="AW299" s="26">
        <f>IF(ISNUMBER(VLOOKUP($B299,'kpler max capa'!$A$1:$Q$263,9,0)),VLOOKUP($B299,'kpler max capa'!$A$1:$Q$263,16,0),0)</f>
        <v>0</v>
      </c>
      <c r="AX299" s="26">
        <f>IF(ISNUMBER(VLOOKUP($B299,'kpler max capa'!$A$1:$Q$263,10,0)),VLOOKUP($B299,'kpler max capa'!$A$1:$Q$263,17,0),0)</f>
        <v>0</v>
      </c>
      <c r="AY299" s="24">
        <f>IF(ISNUMBER(VLOOKUP($C299,'pp port max capa'!$A$1:$Q$500,2,0)),VLOOKUP($C299,'pp port max capa'!$A$1:$Q$500,2,0),0)</f>
        <v>0.52494555761648742</v>
      </c>
      <c r="AZ299" s="24">
        <f>IF(ISNUMBER(VLOOKUP($C299,'pp port max capa'!$A$1:$Q$500,3,0)),VLOOKUP($C299,'pp port max capa'!$A$1:$Q$500,3,0),0)</f>
        <v>0.52494555761648742</v>
      </c>
      <c r="BA299" s="24">
        <f>IF(ISNUMBER(VLOOKUP($C299,'pp port max capa'!$A$1:$Q$500,4,0)),VLOOKUP($C299,'pp port max capa'!$A$1:$Q$500,4,0),0)</f>
        <v>0.52494555761648742</v>
      </c>
      <c r="BB299" s="24">
        <f>IF(ISNUMBER(VLOOKUP($C299,'pp port max capa'!$A$1:$Q$500,5,0)),VLOOKUP($C299,'pp port max capa'!$A$1:$Q$500,5,0),0)</f>
        <v>0.52494555761648742</v>
      </c>
      <c r="BC299" s="24">
        <f>IF(ISNUMBER(VLOOKUP($C299,'pp port max capa'!$A$1:$Q$500,6,0)),VLOOKUP($C299,'pp port max capa'!$A$1:$Q$500,6,0),0)</f>
        <v>0.52494555761648742</v>
      </c>
      <c r="BD299" s="24">
        <f>IF(ISNUMBER(VLOOKUP($C299,'pp port max capa'!$A$1:$Q$500,7,0)),VLOOKUP($C299,'pp port max capa'!$A$1:$Q$500,7,0),0)</f>
        <v>0.52494555761648742</v>
      </c>
      <c r="BE299" s="24">
        <f>IF(ISNUMBER(VLOOKUP($C299,'pp port max capa'!$A$1:$Q$500,8,0)),VLOOKUP($C299,'pp port max capa'!$A$1:$Q$500,8,0),0)</f>
        <v>0.52494555761648742</v>
      </c>
      <c r="BF299" s="24">
        <f>IF(ISNUMBER(VLOOKUP($C299,'pp port max capa'!$A$1:$Q$500,9,0)),VLOOKUP($C299,'pp port max capa'!$A$1:$Q$500,9,0),0)</f>
        <v>0.52494555761648742</v>
      </c>
      <c r="BG299" s="24">
        <f>IF(ISNUMBER(VLOOKUP($C299,'pp port max capa'!$A$1:$Q$500,10,0)),VLOOKUP($C299,'pp port max capa'!$A$1:$Q$500,10,0),0)</f>
        <v>0.52494555761648742</v>
      </c>
      <c r="BH299" s="24">
        <f>IF(ISNUMBER(VLOOKUP($C299,'pp port max capa'!$A$1:$Q$500,11,0)),VLOOKUP($C299,'pp port max capa'!$A$1:$Q$500,11,0),0)</f>
        <v>0.52494555761648742</v>
      </c>
      <c r="BI299" s="24">
        <f>IF(ISNUMBER(VLOOKUP($C299,'pp port max capa'!$A$1:$Q$500,12,0)),VLOOKUP($C299,'pp port max capa'!$A$1:$Q$500,12,0),0)</f>
        <v>0.52494555761648742</v>
      </c>
      <c r="BJ299" s="24">
        <f>IF(ISNUMBER(VLOOKUP($C299,'pp port max capa'!$A$1:$Q$500,13,0)),VLOOKUP($C299,'pp port max capa'!$A$1:$Q$500,13,0),0)</f>
        <v>0.52494555761648742</v>
      </c>
      <c r="BK299" s="24">
        <f>IF(ISNUMBER(VLOOKUP($C299,'pp port max capa'!$A$1:$Q$500,14,0)),VLOOKUP($C299,'pp port max capa'!$A$1:$Q$500,14,0),0)</f>
        <v>0.52494555761648742</v>
      </c>
      <c r="BL299" s="24">
        <f>IF(ISNUMBER(VLOOKUP($C299,'pp port max capa'!$A$1:$Q$500,15,0)),VLOOKUP($C299,'pp port max capa'!$A$1:$Q$500,15,0),0)</f>
        <v>0.52494555761648742</v>
      </c>
      <c r="BM299" s="24">
        <f>IF(ISNUMBER(VLOOKUP($C299,'pp port max capa'!$A$1:$Q$500,16,0)),VLOOKUP($C299,'pp port max capa'!$A$1:$Q$500,16,0),0)</f>
        <v>0.52494555761648742</v>
      </c>
      <c r="BN299" s="24">
        <f>IF(ISNUMBER(VLOOKUP($C299,'pp port max capa'!$A$1:$Q$500,17,0)),VLOOKUP($C299,'pp port max capa'!$A$1:$Q$500,17,0),0)</f>
        <v>0.52494555761648742</v>
      </c>
      <c r="BO299" s="22">
        <f>IF(ISNUMBER(VLOOKUP($C299,'stpl port max capa'!$A$1:$Q$500,2,0)),VLOOKUP($C299,'stpl port max capa'!$A$1:$Q$500,2,0),0)</f>
        <v>0</v>
      </c>
      <c r="BP299" s="22">
        <f>IF(ISNUMBER(VLOOKUP($C299,'stpl port max capa'!$A$1:$Q$500,3,0)),VLOOKUP($C299,'stpl port max capa'!$A$1:$Q$500,3,0),0)</f>
        <v>0</v>
      </c>
      <c r="BQ299" s="22">
        <f>IF(ISNUMBER(VLOOKUP($C299,'stpl port max capa'!$A$1:$Q$500,4,0)),VLOOKUP($C299,'stpl port max capa'!$A$1:$Q$500,4,0),0)</f>
        <v>0</v>
      </c>
      <c r="BR299" s="22">
        <f>IF(ISNUMBER(VLOOKUP($C299,'stpl port max capa'!$A$1:$Q$500,5,0)),VLOOKUP($C299,'stpl port max capa'!$A$1:$Q$500,5,0),0)</f>
        <v>0</v>
      </c>
      <c r="BS299" s="22">
        <f>IF(ISNUMBER(VLOOKUP($C299,'stpl port max capa'!$A$1:$Q$500,6,0)),VLOOKUP($C299,'stpl port max capa'!$A$1:$Q$500,6,0),0)</f>
        <v>0</v>
      </c>
      <c r="BT299" s="22">
        <f>IF(ISNUMBER(VLOOKUP($C299,'stpl port max capa'!$A$1:$Q$500,7,0)),VLOOKUP($C299,'stpl port max capa'!$A$1:$Q$500,7,0),0)</f>
        <v>0</v>
      </c>
      <c r="BU299" s="22">
        <f>IF(ISNUMBER(VLOOKUP($C299,'stpl port max capa'!$A$1:$Q$500,8,0)),VLOOKUP($C299,'stpl port max capa'!$A$1:$Q$500,8,0),0)</f>
        <v>0</v>
      </c>
      <c r="BV299" s="22">
        <f>IF(ISNUMBER(VLOOKUP($C299,'stpl port max capa'!$A$1:$Q$500,9,0)),VLOOKUP($C299,'stpl port max capa'!$A$1:$Q$500,9,0),0)</f>
        <v>0</v>
      </c>
      <c r="BW299" s="22">
        <f>IF(ISNUMBER(VLOOKUP($C299,'stpl port max capa'!$A$1:$Q$500,10,0)),VLOOKUP($C299,'stpl port max capa'!$A$1:$Q$500,10,0),0)</f>
        <v>0</v>
      </c>
      <c r="BX299" s="22">
        <f>IF(ISNUMBER(VLOOKUP($C299,'stpl port max capa'!$A$1:$Q$500,11,0)),VLOOKUP($C299,'stpl port max capa'!$A$1:$Q$500,11,0),0)</f>
        <v>0</v>
      </c>
      <c r="BY299" s="22">
        <f>IF(ISNUMBER(VLOOKUP($C299,'stpl port max capa'!$A$1:$Q$500,12,0)),VLOOKUP($C299,'stpl port max capa'!$A$1:$Q$500,12,0),0)</f>
        <v>0</v>
      </c>
      <c r="BZ299" s="22">
        <f>IF(ISNUMBER(VLOOKUP($C299,'stpl port max capa'!$A$1:$Q$500,13,0)),VLOOKUP($C299,'stpl port max capa'!$A$1:$Q$500,13,0),0)</f>
        <v>0</v>
      </c>
      <c r="CA299" s="22">
        <f>IF(ISNUMBER(VLOOKUP($C299,'stpl port max capa'!$A$1:$Q$500,14,0)),VLOOKUP($C299,'stpl port max capa'!$A$1:$Q$500,14,0),0)</f>
        <v>0</v>
      </c>
      <c r="CB299" s="22">
        <f>IF(ISNUMBER(VLOOKUP($C299,'stpl port max capa'!$A$1:$Q$500,15,0)),VLOOKUP($C299,'stpl port max capa'!$A$1:$Q$500,15,0),0)</f>
        <v>0</v>
      </c>
      <c r="CC299" s="22">
        <f>IF(ISNUMBER(VLOOKUP($C299,'stpl port max capa'!$A$1:$Q$500,16,0)),VLOOKUP($C299,'stpl port max capa'!$A$1:$Q$500,16,0),0)</f>
        <v>0</v>
      </c>
      <c r="CD299" s="22">
        <f>IF(ISNUMBER(VLOOKUP($C299,'stpl port max capa'!$A$1:$Q$500,17,0)),VLOOKUP($C299,'stpl port max capa'!$A$1:$Q$500,17,0),0)</f>
        <v>0</v>
      </c>
    </row>
    <row r="300" spans="1:82" customFormat="1">
      <c r="A300">
        <v>304</v>
      </c>
      <c r="B300" t="s">
        <v>823</v>
      </c>
      <c r="C300" t="str">
        <f t="shared" si="73"/>
        <v>port 304 China Resources Xijiang power station</v>
      </c>
      <c r="D300" s="15" t="s">
        <v>1335</v>
      </c>
      <c r="E300" s="15">
        <f t="shared" si="75"/>
        <v>1</v>
      </c>
      <c r="F300" s="16" t="s">
        <v>2972</v>
      </c>
      <c r="G300" t="s">
        <v>973</v>
      </c>
      <c r="H300" t="s">
        <v>975</v>
      </c>
      <c r="I300" t="s">
        <v>2947</v>
      </c>
      <c r="J300" t="s">
        <v>1045</v>
      </c>
      <c r="K300" s="1">
        <v>23.048542999999999</v>
      </c>
      <c r="L300" s="1">
        <v>112.176224</v>
      </c>
      <c r="M300" s="1" t="str">
        <f>VLOOKUP($F300,'[1]capi for highway network'!$D$1:$L$36,3,0)</f>
        <v>capi Guangdong</v>
      </c>
      <c r="N300" s="1">
        <f>VLOOKUP($F300,'[1]capi for highway network'!$D$1:$L$36,7,0)</f>
        <v>23.129110000000001</v>
      </c>
      <c r="O300" s="1">
        <f>VLOOKUP($F300,'[1]capi for highway network'!$D$1:$L$36,8,0)</f>
        <v>113.264385</v>
      </c>
      <c r="P300" s="13">
        <f t="shared" si="76"/>
        <v>0</v>
      </c>
      <c r="Q300" s="13">
        <f t="shared" si="77"/>
        <v>0</v>
      </c>
      <c r="R300" s="13">
        <f t="shared" si="78"/>
        <v>0</v>
      </c>
      <c r="S300" s="13">
        <f t="shared" si="79"/>
        <v>0</v>
      </c>
      <c r="T300" s="13">
        <f t="shared" si="80"/>
        <v>0</v>
      </c>
      <c r="U300" s="13">
        <f t="shared" si="81"/>
        <v>0</v>
      </c>
      <c r="V300" s="13">
        <f t="shared" si="82"/>
        <v>0</v>
      </c>
      <c r="W300" s="13">
        <f t="shared" si="83"/>
        <v>0</v>
      </c>
      <c r="X300" s="13">
        <f t="shared" si="84"/>
        <v>0</v>
      </c>
      <c r="Y300" s="13">
        <f t="shared" si="85"/>
        <v>0</v>
      </c>
      <c r="Z300" s="13">
        <f t="shared" si="86"/>
        <v>0</v>
      </c>
      <c r="AA300" s="13">
        <f t="shared" si="87"/>
        <v>0</v>
      </c>
      <c r="AB300" s="13">
        <f t="shared" si="88"/>
        <v>0</v>
      </c>
      <c r="AC300" s="13">
        <f t="shared" si="89"/>
        <v>0</v>
      </c>
      <c r="AD300" s="13">
        <f t="shared" si="90"/>
        <v>0</v>
      </c>
      <c r="AE300" s="13">
        <f t="shared" si="91"/>
        <v>0</v>
      </c>
      <c r="AF300">
        <f t="shared" si="74"/>
        <v>0</v>
      </c>
      <c r="AI300" s="26">
        <f>IF(ISNUMBER(VLOOKUP($B300,'kpler max capa'!$A$1:$Q$263,2,0)),VLOOKUP($B300,'kpler max capa'!$A$1:$Q$263,2,0),0)</f>
        <v>0</v>
      </c>
      <c r="AJ300" s="26">
        <f>IF(ISNUMBER(VLOOKUP($B300,'kpler max capa'!$A$1:$Q$263,3,0)),VLOOKUP($B300,'kpler max capa'!$A$1:$Q$263,3,0),0)</f>
        <v>0</v>
      </c>
      <c r="AK300" s="26">
        <f>IF(ISNUMBER(VLOOKUP($B300,'kpler max capa'!$A$1:$Q$263,4,0)),VLOOKUP($B300,'kpler max capa'!$A$1:$Q$263,4,0),0)</f>
        <v>0</v>
      </c>
      <c r="AL300" s="26">
        <f>IF(ISNUMBER(VLOOKUP($B300,'kpler max capa'!$A$1:$Q$263,5,0)),VLOOKUP($B300,'kpler max capa'!$A$1:$Q$263,5,0),0)</f>
        <v>0</v>
      </c>
      <c r="AM300" s="26">
        <f>IF(ISNUMBER(VLOOKUP($B300,'kpler max capa'!$A$1:$Q$263,6,0)),VLOOKUP($B300,'kpler max capa'!$A$1:$Q$263,6,0),0)</f>
        <v>0</v>
      </c>
      <c r="AN300" s="26">
        <f>IF(ISNUMBER(VLOOKUP($B300,'kpler max capa'!$A$1:$Q$263,7,0)),VLOOKUP($B300,'kpler max capa'!$A$1:$Q$263,7,0),0)</f>
        <v>0</v>
      </c>
      <c r="AO300" s="26">
        <f>IF(ISNUMBER(VLOOKUP($B300,'kpler max capa'!$A$1:$Q$263,8,0)),VLOOKUP($B300,'kpler max capa'!$A$1:$Q$263,8,0),0)</f>
        <v>0</v>
      </c>
      <c r="AP300" s="26">
        <f>IF(ISNUMBER(VLOOKUP($B300,'kpler max capa'!$A$1:$Q$263,8,0)),VLOOKUP($B300,'kpler max capa'!$A$1:$Q$263,9,0),0)</f>
        <v>0</v>
      </c>
      <c r="AQ300" s="26">
        <f>IF(ISNUMBER(VLOOKUP($B300,'kpler max capa'!$A$1:$Q$263,8,0)),VLOOKUP($B300,'kpler max capa'!$A$1:$Q$263,10,0),0)</f>
        <v>0</v>
      </c>
      <c r="AR300" s="26">
        <f>IF(ISNUMBER(VLOOKUP($B300,'kpler max capa'!$A$1:$Q$263,8,0)),VLOOKUP($B300,'kpler max capa'!$A$1:$Q$263,11,0),0)</f>
        <v>0</v>
      </c>
      <c r="AS300" s="26">
        <f>IF(ISNUMBER(VLOOKUP($B300,'kpler max capa'!$A$1:$Q$263,9,0)),VLOOKUP($B300,'kpler max capa'!$A$1:$Q$263,12,0),0)</f>
        <v>0</v>
      </c>
      <c r="AT300" s="26">
        <f>IF(ISNUMBER(VLOOKUP($B300,'kpler max capa'!$A$1:$Q$263,9,0)),VLOOKUP($B300,'kpler max capa'!$A$1:$Q$263,13,0),0)</f>
        <v>0</v>
      </c>
      <c r="AU300" s="26">
        <f>IF(ISNUMBER(VLOOKUP($B300,'kpler max capa'!$A$1:$Q$263,9,0)),VLOOKUP($B300,'kpler max capa'!$A$1:$Q$263,14,0),0)</f>
        <v>0</v>
      </c>
      <c r="AV300" s="26">
        <f>IF(ISNUMBER(VLOOKUP($B300,'kpler max capa'!$A$1:$Q$263,9,0)),VLOOKUP($B300,'kpler max capa'!$A$1:$Q$263,15,0),0)</f>
        <v>0</v>
      </c>
      <c r="AW300" s="26">
        <f>IF(ISNUMBER(VLOOKUP($B300,'kpler max capa'!$A$1:$Q$263,9,0)),VLOOKUP($B300,'kpler max capa'!$A$1:$Q$263,16,0),0)</f>
        <v>0</v>
      </c>
      <c r="AX300" s="26">
        <f>IF(ISNUMBER(VLOOKUP($B300,'kpler max capa'!$A$1:$Q$263,10,0)),VLOOKUP($B300,'kpler max capa'!$A$1:$Q$263,17,0),0)</f>
        <v>0</v>
      </c>
      <c r="AY300" s="24">
        <f>IF(ISNUMBER(VLOOKUP($C300,'pp port max capa'!$A$1:$Q$500,2,0)),VLOOKUP($C300,'pp port max capa'!$A$1:$Q$500,2,0),0)</f>
        <v>0</v>
      </c>
      <c r="AZ300" s="24">
        <f>IF(ISNUMBER(VLOOKUP($C300,'pp port max capa'!$A$1:$Q$500,3,0)),VLOOKUP($C300,'pp port max capa'!$A$1:$Q$500,3,0),0)</f>
        <v>0</v>
      </c>
      <c r="BA300" s="24">
        <f>IF(ISNUMBER(VLOOKUP($C300,'pp port max capa'!$A$1:$Q$500,4,0)),VLOOKUP($C300,'pp port max capa'!$A$1:$Q$500,4,0),0)</f>
        <v>0</v>
      </c>
      <c r="BB300" s="24">
        <f>IF(ISNUMBER(VLOOKUP($C300,'pp port max capa'!$A$1:$Q$500,5,0)),VLOOKUP($C300,'pp port max capa'!$A$1:$Q$500,5,0),0)</f>
        <v>0</v>
      </c>
      <c r="BC300" s="24">
        <f>IF(ISNUMBER(VLOOKUP($C300,'pp port max capa'!$A$1:$Q$500,6,0)),VLOOKUP($C300,'pp port max capa'!$A$1:$Q$500,6,0),0)</f>
        <v>0</v>
      </c>
      <c r="BD300" s="24">
        <f>IF(ISNUMBER(VLOOKUP($C300,'pp port max capa'!$A$1:$Q$500,7,0)),VLOOKUP($C300,'pp port max capa'!$A$1:$Q$500,7,0),0)</f>
        <v>0</v>
      </c>
      <c r="BE300" s="24">
        <f>IF(ISNUMBER(VLOOKUP($C300,'pp port max capa'!$A$1:$Q$500,8,0)),VLOOKUP($C300,'pp port max capa'!$A$1:$Q$500,8,0),0)</f>
        <v>0</v>
      </c>
      <c r="BF300" s="24">
        <f>IF(ISNUMBER(VLOOKUP($C300,'pp port max capa'!$A$1:$Q$500,9,0)),VLOOKUP($C300,'pp port max capa'!$A$1:$Q$500,9,0),0)</f>
        <v>0</v>
      </c>
      <c r="BG300" s="24">
        <f>IF(ISNUMBER(VLOOKUP($C300,'pp port max capa'!$A$1:$Q$500,10,0)),VLOOKUP($C300,'pp port max capa'!$A$1:$Q$500,10,0),0)</f>
        <v>0</v>
      </c>
      <c r="BH300" s="24">
        <f>IF(ISNUMBER(VLOOKUP($C300,'pp port max capa'!$A$1:$Q$500,11,0)),VLOOKUP($C300,'pp port max capa'!$A$1:$Q$500,11,0),0)</f>
        <v>0</v>
      </c>
      <c r="BI300" s="24">
        <f>IF(ISNUMBER(VLOOKUP($C300,'pp port max capa'!$A$1:$Q$500,12,0)),VLOOKUP($C300,'pp port max capa'!$A$1:$Q$500,12,0),0)</f>
        <v>0</v>
      </c>
      <c r="BJ300" s="24">
        <f>IF(ISNUMBER(VLOOKUP($C300,'pp port max capa'!$A$1:$Q$500,13,0)),VLOOKUP($C300,'pp port max capa'!$A$1:$Q$500,13,0),0)</f>
        <v>0</v>
      </c>
      <c r="BK300" s="24">
        <f>IF(ISNUMBER(VLOOKUP($C300,'pp port max capa'!$A$1:$Q$500,14,0)),VLOOKUP($C300,'pp port max capa'!$A$1:$Q$500,14,0),0)</f>
        <v>0</v>
      </c>
      <c r="BL300" s="24">
        <f>IF(ISNUMBER(VLOOKUP($C300,'pp port max capa'!$A$1:$Q$500,15,0)),VLOOKUP($C300,'pp port max capa'!$A$1:$Q$500,15,0),0)</f>
        <v>0</v>
      </c>
      <c r="BM300" s="24">
        <f>IF(ISNUMBER(VLOOKUP($C300,'pp port max capa'!$A$1:$Q$500,16,0)),VLOOKUP($C300,'pp port max capa'!$A$1:$Q$500,16,0),0)</f>
        <v>0</v>
      </c>
      <c r="BN300" s="24">
        <f>IF(ISNUMBER(VLOOKUP($C300,'pp port max capa'!$A$1:$Q$500,17,0)),VLOOKUP($C300,'pp port max capa'!$A$1:$Q$500,17,0),0)</f>
        <v>0</v>
      </c>
      <c r="BO300" s="22">
        <f>IF(ISNUMBER(VLOOKUP($C300,'stpl port max capa'!$A$1:$Q$500,2,0)),VLOOKUP($C300,'stpl port max capa'!$A$1:$Q$500,2,0),0)</f>
        <v>0</v>
      </c>
      <c r="BP300" s="22">
        <f>IF(ISNUMBER(VLOOKUP($C300,'stpl port max capa'!$A$1:$Q$500,3,0)),VLOOKUP($C300,'stpl port max capa'!$A$1:$Q$500,3,0),0)</f>
        <v>0</v>
      </c>
      <c r="BQ300" s="22">
        <f>IF(ISNUMBER(VLOOKUP($C300,'stpl port max capa'!$A$1:$Q$500,4,0)),VLOOKUP($C300,'stpl port max capa'!$A$1:$Q$500,4,0),0)</f>
        <v>0</v>
      </c>
      <c r="BR300" s="22">
        <f>IF(ISNUMBER(VLOOKUP($C300,'stpl port max capa'!$A$1:$Q$500,5,0)),VLOOKUP($C300,'stpl port max capa'!$A$1:$Q$500,5,0),0)</f>
        <v>0</v>
      </c>
      <c r="BS300" s="22">
        <f>IF(ISNUMBER(VLOOKUP($C300,'stpl port max capa'!$A$1:$Q$500,6,0)),VLOOKUP($C300,'stpl port max capa'!$A$1:$Q$500,6,0),0)</f>
        <v>0</v>
      </c>
      <c r="BT300" s="22">
        <f>IF(ISNUMBER(VLOOKUP($C300,'stpl port max capa'!$A$1:$Q$500,7,0)),VLOOKUP($C300,'stpl port max capa'!$A$1:$Q$500,7,0),0)</f>
        <v>0</v>
      </c>
      <c r="BU300" s="22">
        <f>IF(ISNUMBER(VLOOKUP($C300,'stpl port max capa'!$A$1:$Q$500,8,0)),VLOOKUP($C300,'stpl port max capa'!$A$1:$Q$500,8,0),0)</f>
        <v>0</v>
      </c>
      <c r="BV300" s="22">
        <f>IF(ISNUMBER(VLOOKUP($C300,'stpl port max capa'!$A$1:$Q$500,9,0)),VLOOKUP($C300,'stpl port max capa'!$A$1:$Q$500,9,0),0)</f>
        <v>0</v>
      </c>
      <c r="BW300" s="22">
        <f>IF(ISNUMBER(VLOOKUP($C300,'stpl port max capa'!$A$1:$Q$500,10,0)),VLOOKUP($C300,'stpl port max capa'!$A$1:$Q$500,10,0),0)</f>
        <v>0</v>
      </c>
      <c r="BX300" s="22">
        <f>IF(ISNUMBER(VLOOKUP($C300,'stpl port max capa'!$A$1:$Q$500,11,0)),VLOOKUP($C300,'stpl port max capa'!$A$1:$Q$500,11,0),0)</f>
        <v>0</v>
      </c>
      <c r="BY300" s="22">
        <f>IF(ISNUMBER(VLOOKUP($C300,'stpl port max capa'!$A$1:$Q$500,12,0)),VLOOKUP($C300,'stpl port max capa'!$A$1:$Q$500,12,0),0)</f>
        <v>0</v>
      </c>
      <c r="BZ300" s="22">
        <f>IF(ISNUMBER(VLOOKUP($C300,'stpl port max capa'!$A$1:$Q$500,13,0)),VLOOKUP($C300,'stpl port max capa'!$A$1:$Q$500,13,0),0)</f>
        <v>0</v>
      </c>
      <c r="CA300" s="22">
        <f>IF(ISNUMBER(VLOOKUP($C300,'stpl port max capa'!$A$1:$Q$500,14,0)),VLOOKUP($C300,'stpl port max capa'!$A$1:$Q$500,14,0),0)</f>
        <v>0</v>
      </c>
      <c r="CB300" s="22">
        <f>IF(ISNUMBER(VLOOKUP($C300,'stpl port max capa'!$A$1:$Q$500,15,0)),VLOOKUP($C300,'stpl port max capa'!$A$1:$Q$500,15,0),0)</f>
        <v>0</v>
      </c>
      <c r="CC300" s="22">
        <f>IF(ISNUMBER(VLOOKUP($C300,'stpl port max capa'!$A$1:$Q$500,16,0)),VLOOKUP($C300,'stpl port max capa'!$A$1:$Q$500,16,0),0)</f>
        <v>0</v>
      </c>
      <c r="CD300" s="22">
        <f>IF(ISNUMBER(VLOOKUP($C300,'stpl port max capa'!$A$1:$Q$500,17,0)),VLOOKUP($C300,'stpl port max capa'!$A$1:$Q$500,17,0),0)</f>
        <v>0</v>
      </c>
    </row>
    <row r="301" spans="1:82" customFormat="1">
      <c r="A301">
        <v>305</v>
      </c>
      <c r="B301" t="s">
        <v>824</v>
      </c>
      <c r="C301" t="str">
        <f t="shared" si="73"/>
        <v>port 305 CPI Guangdong Jieyang Qianzhan power station</v>
      </c>
      <c r="D301" s="15" t="s">
        <v>1336</v>
      </c>
      <c r="E301" s="15">
        <f t="shared" si="75"/>
        <v>1</v>
      </c>
      <c r="F301" s="16" t="s">
        <v>2972</v>
      </c>
      <c r="G301" t="s">
        <v>972</v>
      </c>
      <c r="H301" t="s">
        <v>975</v>
      </c>
      <c r="I301" t="s">
        <v>2946</v>
      </c>
      <c r="J301" t="s">
        <v>1046</v>
      </c>
      <c r="K301" s="1">
        <v>22.935466999999999</v>
      </c>
      <c r="L301" s="1">
        <v>116.391667</v>
      </c>
      <c r="M301" s="1" t="str">
        <f>VLOOKUP($F301,'[1]capi for highway network'!$D$1:$L$36,3,0)</f>
        <v>capi Guangdong</v>
      </c>
      <c r="N301" s="1">
        <f>VLOOKUP($F301,'[1]capi for highway network'!$D$1:$L$36,7,0)</f>
        <v>23.129110000000001</v>
      </c>
      <c r="O301" s="1">
        <f>VLOOKUP($F301,'[1]capi for highway network'!$D$1:$L$36,8,0)</f>
        <v>113.264385</v>
      </c>
      <c r="P301" s="13">
        <f t="shared" si="76"/>
        <v>0</v>
      </c>
      <c r="Q301" s="13">
        <f t="shared" si="77"/>
        <v>0</v>
      </c>
      <c r="R301" s="13">
        <f t="shared" si="78"/>
        <v>0</v>
      </c>
      <c r="S301" s="13">
        <f t="shared" si="79"/>
        <v>0</v>
      </c>
      <c r="T301" s="13">
        <f t="shared" si="80"/>
        <v>0</v>
      </c>
      <c r="U301" s="13">
        <f t="shared" si="81"/>
        <v>0</v>
      </c>
      <c r="V301" s="13">
        <f t="shared" si="82"/>
        <v>0</v>
      </c>
      <c r="W301" s="13">
        <f t="shared" si="83"/>
        <v>0</v>
      </c>
      <c r="X301" s="13">
        <f t="shared" si="84"/>
        <v>0</v>
      </c>
      <c r="Y301" s="13">
        <f t="shared" si="85"/>
        <v>0</v>
      </c>
      <c r="Z301" s="13">
        <f t="shared" si="86"/>
        <v>0</v>
      </c>
      <c r="AA301" s="13">
        <f t="shared" si="87"/>
        <v>0</v>
      </c>
      <c r="AB301" s="13">
        <f t="shared" si="88"/>
        <v>0</v>
      </c>
      <c r="AC301" s="13">
        <f t="shared" si="89"/>
        <v>0</v>
      </c>
      <c r="AD301" s="13">
        <f t="shared" si="90"/>
        <v>0</v>
      </c>
      <c r="AE301" s="13">
        <f t="shared" si="91"/>
        <v>0</v>
      </c>
      <c r="AF301">
        <f t="shared" si="74"/>
        <v>0</v>
      </c>
      <c r="AI301" s="26">
        <f>IF(ISNUMBER(VLOOKUP($B301,'kpler max capa'!$A$1:$Q$263,2,0)),VLOOKUP($B301,'kpler max capa'!$A$1:$Q$263,2,0),0)</f>
        <v>0</v>
      </c>
      <c r="AJ301" s="26">
        <f>IF(ISNUMBER(VLOOKUP($B301,'kpler max capa'!$A$1:$Q$263,3,0)),VLOOKUP($B301,'kpler max capa'!$A$1:$Q$263,3,0),0)</f>
        <v>0</v>
      </c>
      <c r="AK301" s="26">
        <f>IF(ISNUMBER(VLOOKUP($B301,'kpler max capa'!$A$1:$Q$263,4,0)),VLOOKUP($B301,'kpler max capa'!$A$1:$Q$263,4,0),0)</f>
        <v>0</v>
      </c>
      <c r="AL301" s="26">
        <f>IF(ISNUMBER(VLOOKUP($B301,'kpler max capa'!$A$1:$Q$263,5,0)),VLOOKUP($B301,'kpler max capa'!$A$1:$Q$263,5,0),0)</f>
        <v>0</v>
      </c>
      <c r="AM301" s="26">
        <f>IF(ISNUMBER(VLOOKUP($B301,'kpler max capa'!$A$1:$Q$263,6,0)),VLOOKUP($B301,'kpler max capa'!$A$1:$Q$263,6,0),0)</f>
        <v>0</v>
      </c>
      <c r="AN301" s="26">
        <f>IF(ISNUMBER(VLOOKUP($B301,'kpler max capa'!$A$1:$Q$263,7,0)),VLOOKUP($B301,'kpler max capa'!$A$1:$Q$263,7,0),0)</f>
        <v>0</v>
      </c>
      <c r="AO301" s="26">
        <f>IF(ISNUMBER(VLOOKUP($B301,'kpler max capa'!$A$1:$Q$263,8,0)),VLOOKUP($B301,'kpler max capa'!$A$1:$Q$263,8,0),0)</f>
        <v>0</v>
      </c>
      <c r="AP301" s="26">
        <f>IF(ISNUMBER(VLOOKUP($B301,'kpler max capa'!$A$1:$Q$263,8,0)),VLOOKUP($B301,'kpler max capa'!$A$1:$Q$263,9,0),0)</f>
        <v>0</v>
      </c>
      <c r="AQ301" s="26">
        <f>IF(ISNUMBER(VLOOKUP($B301,'kpler max capa'!$A$1:$Q$263,8,0)),VLOOKUP($B301,'kpler max capa'!$A$1:$Q$263,10,0),0)</f>
        <v>0</v>
      </c>
      <c r="AR301" s="26">
        <f>IF(ISNUMBER(VLOOKUP($B301,'kpler max capa'!$A$1:$Q$263,8,0)),VLOOKUP($B301,'kpler max capa'!$A$1:$Q$263,11,0),0)</f>
        <v>0</v>
      </c>
      <c r="AS301" s="26">
        <f>IF(ISNUMBER(VLOOKUP($B301,'kpler max capa'!$A$1:$Q$263,9,0)),VLOOKUP($B301,'kpler max capa'!$A$1:$Q$263,12,0),0)</f>
        <v>0</v>
      </c>
      <c r="AT301" s="26">
        <f>IF(ISNUMBER(VLOOKUP($B301,'kpler max capa'!$A$1:$Q$263,9,0)),VLOOKUP($B301,'kpler max capa'!$A$1:$Q$263,13,0),0)</f>
        <v>0</v>
      </c>
      <c r="AU301" s="26">
        <f>IF(ISNUMBER(VLOOKUP($B301,'kpler max capa'!$A$1:$Q$263,9,0)),VLOOKUP($B301,'kpler max capa'!$A$1:$Q$263,14,0),0)</f>
        <v>0</v>
      </c>
      <c r="AV301" s="26">
        <f>IF(ISNUMBER(VLOOKUP($B301,'kpler max capa'!$A$1:$Q$263,9,0)),VLOOKUP($B301,'kpler max capa'!$A$1:$Q$263,15,0),0)</f>
        <v>0</v>
      </c>
      <c r="AW301" s="26">
        <f>IF(ISNUMBER(VLOOKUP($B301,'kpler max capa'!$A$1:$Q$263,9,0)),VLOOKUP($B301,'kpler max capa'!$A$1:$Q$263,16,0),0)</f>
        <v>0</v>
      </c>
      <c r="AX301" s="26">
        <f>IF(ISNUMBER(VLOOKUP($B301,'kpler max capa'!$A$1:$Q$263,10,0)),VLOOKUP($B301,'kpler max capa'!$A$1:$Q$263,17,0),0)</f>
        <v>0</v>
      </c>
      <c r="AY301" s="24">
        <f>IF(ISNUMBER(VLOOKUP($C301,'pp port max capa'!$A$1:$Q$500,2,0)),VLOOKUP($C301,'pp port max capa'!$A$1:$Q$500,2,0),0)</f>
        <v>0</v>
      </c>
      <c r="AZ301" s="24">
        <f>IF(ISNUMBER(VLOOKUP($C301,'pp port max capa'!$A$1:$Q$500,3,0)),VLOOKUP($C301,'pp port max capa'!$A$1:$Q$500,3,0),0)</f>
        <v>0</v>
      </c>
      <c r="BA301" s="24">
        <f>IF(ISNUMBER(VLOOKUP($C301,'pp port max capa'!$A$1:$Q$500,4,0)),VLOOKUP($C301,'pp port max capa'!$A$1:$Q$500,4,0),0)</f>
        <v>0</v>
      </c>
      <c r="BB301" s="24">
        <f>IF(ISNUMBER(VLOOKUP($C301,'pp port max capa'!$A$1:$Q$500,5,0)),VLOOKUP($C301,'pp port max capa'!$A$1:$Q$500,5,0),0)</f>
        <v>0</v>
      </c>
      <c r="BC301" s="24">
        <f>IF(ISNUMBER(VLOOKUP($C301,'pp port max capa'!$A$1:$Q$500,6,0)),VLOOKUP($C301,'pp port max capa'!$A$1:$Q$500,6,0),0)</f>
        <v>0</v>
      </c>
      <c r="BD301" s="24">
        <f>IF(ISNUMBER(VLOOKUP($C301,'pp port max capa'!$A$1:$Q$500,7,0)),VLOOKUP($C301,'pp port max capa'!$A$1:$Q$500,7,0),0)</f>
        <v>0</v>
      </c>
      <c r="BE301" s="24">
        <f>IF(ISNUMBER(VLOOKUP($C301,'pp port max capa'!$A$1:$Q$500,8,0)),VLOOKUP($C301,'pp port max capa'!$A$1:$Q$500,8,0),0)</f>
        <v>0</v>
      </c>
      <c r="BF301" s="24">
        <f>IF(ISNUMBER(VLOOKUP($C301,'pp port max capa'!$A$1:$Q$500,9,0)),VLOOKUP($C301,'pp port max capa'!$A$1:$Q$500,9,0),0)</f>
        <v>0</v>
      </c>
      <c r="BG301" s="24">
        <f>IF(ISNUMBER(VLOOKUP($C301,'pp port max capa'!$A$1:$Q$500,10,0)),VLOOKUP($C301,'pp port max capa'!$A$1:$Q$500,10,0),0)</f>
        <v>0</v>
      </c>
      <c r="BH301" s="24">
        <f>IF(ISNUMBER(VLOOKUP($C301,'pp port max capa'!$A$1:$Q$500,11,0)),VLOOKUP($C301,'pp port max capa'!$A$1:$Q$500,11,0),0)</f>
        <v>0</v>
      </c>
      <c r="BI301" s="24">
        <f>IF(ISNUMBER(VLOOKUP($C301,'pp port max capa'!$A$1:$Q$500,12,0)),VLOOKUP($C301,'pp port max capa'!$A$1:$Q$500,12,0),0)</f>
        <v>0</v>
      </c>
      <c r="BJ301" s="24">
        <f>IF(ISNUMBER(VLOOKUP($C301,'pp port max capa'!$A$1:$Q$500,13,0)),VLOOKUP($C301,'pp port max capa'!$A$1:$Q$500,13,0),0)</f>
        <v>0</v>
      </c>
      <c r="BK301" s="24">
        <f>IF(ISNUMBER(VLOOKUP($C301,'pp port max capa'!$A$1:$Q$500,14,0)),VLOOKUP($C301,'pp port max capa'!$A$1:$Q$500,14,0),0)</f>
        <v>0</v>
      </c>
      <c r="BL301" s="24">
        <f>IF(ISNUMBER(VLOOKUP($C301,'pp port max capa'!$A$1:$Q$500,15,0)),VLOOKUP($C301,'pp port max capa'!$A$1:$Q$500,15,0),0)</f>
        <v>0</v>
      </c>
      <c r="BM301" s="24">
        <f>IF(ISNUMBER(VLOOKUP($C301,'pp port max capa'!$A$1:$Q$500,16,0)),VLOOKUP($C301,'pp port max capa'!$A$1:$Q$500,16,0),0)</f>
        <v>0</v>
      </c>
      <c r="BN301" s="24">
        <f>IF(ISNUMBER(VLOOKUP($C301,'pp port max capa'!$A$1:$Q$500,17,0)),VLOOKUP($C301,'pp port max capa'!$A$1:$Q$500,17,0),0)</f>
        <v>0</v>
      </c>
      <c r="BO301" s="22">
        <f>IF(ISNUMBER(VLOOKUP($C301,'stpl port max capa'!$A$1:$Q$500,2,0)),VLOOKUP($C301,'stpl port max capa'!$A$1:$Q$500,2,0),0)</f>
        <v>0</v>
      </c>
      <c r="BP301" s="22">
        <f>IF(ISNUMBER(VLOOKUP($C301,'stpl port max capa'!$A$1:$Q$500,3,0)),VLOOKUP($C301,'stpl port max capa'!$A$1:$Q$500,3,0),0)</f>
        <v>0</v>
      </c>
      <c r="BQ301" s="22">
        <f>IF(ISNUMBER(VLOOKUP($C301,'stpl port max capa'!$A$1:$Q$500,4,0)),VLOOKUP($C301,'stpl port max capa'!$A$1:$Q$500,4,0),0)</f>
        <v>0</v>
      </c>
      <c r="BR301" s="22">
        <f>IF(ISNUMBER(VLOOKUP($C301,'stpl port max capa'!$A$1:$Q$500,5,0)),VLOOKUP($C301,'stpl port max capa'!$A$1:$Q$500,5,0),0)</f>
        <v>0</v>
      </c>
      <c r="BS301" s="22">
        <f>IF(ISNUMBER(VLOOKUP($C301,'stpl port max capa'!$A$1:$Q$500,6,0)),VLOOKUP($C301,'stpl port max capa'!$A$1:$Q$500,6,0),0)</f>
        <v>0</v>
      </c>
      <c r="BT301" s="22">
        <f>IF(ISNUMBER(VLOOKUP($C301,'stpl port max capa'!$A$1:$Q$500,7,0)),VLOOKUP($C301,'stpl port max capa'!$A$1:$Q$500,7,0),0)</f>
        <v>0</v>
      </c>
      <c r="BU301" s="22">
        <f>IF(ISNUMBER(VLOOKUP($C301,'stpl port max capa'!$A$1:$Q$500,8,0)),VLOOKUP($C301,'stpl port max capa'!$A$1:$Q$500,8,0),0)</f>
        <v>0</v>
      </c>
      <c r="BV301" s="22">
        <f>IF(ISNUMBER(VLOOKUP($C301,'stpl port max capa'!$A$1:$Q$500,9,0)),VLOOKUP($C301,'stpl port max capa'!$A$1:$Q$500,9,0),0)</f>
        <v>0</v>
      </c>
      <c r="BW301" s="22">
        <f>IF(ISNUMBER(VLOOKUP($C301,'stpl port max capa'!$A$1:$Q$500,10,0)),VLOOKUP($C301,'stpl port max capa'!$A$1:$Q$500,10,0),0)</f>
        <v>0</v>
      </c>
      <c r="BX301" s="22">
        <f>IF(ISNUMBER(VLOOKUP($C301,'stpl port max capa'!$A$1:$Q$500,11,0)),VLOOKUP($C301,'stpl port max capa'!$A$1:$Q$500,11,0),0)</f>
        <v>0</v>
      </c>
      <c r="BY301" s="22">
        <f>IF(ISNUMBER(VLOOKUP($C301,'stpl port max capa'!$A$1:$Q$500,12,0)),VLOOKUP($C301,'stpl port max capa'!$A$1:$Q$500,12,0),0)</f>
        <v>0</v>
      </c>
      <c r="BZ301" s="22">
        <f>IF(ISNUMBER(VLOOKUP($C301,'stpl port max capa'!$A$1:$Q$500,13,0)),VLOOKUP($C301,'stpl port max capa'!$A$1:$Q$500,13,0),0)</f>
        <v>0</v>
      </c>
      <c r="CA301" s="22">
        <f>IF(ISNUMBER(VLOOKUP($C301,'stpl port max capa'!$A$1:$Q$500,14,0)),VLOOKUP($C301,'stpl port max capa'!$A$1:$Q$500,14,0),0)</f>
        <v>0</v>
      </c>
      <c r="CB301" s="22">
        <f>IF(ISNUMBER(VLOOKUP($C301,'stpl port max capa'!$A$1:$Q$500,15,0)),VLOOKUP($C301,'stpl port max capa'!$A$1:$Q$500,15,0),0)</f>
        <v>0</v>
      </c>
      <c r="CC301" s="22">
        <f>IF(ISNUMBER(VLOOKUP($C301,'stpl port max capa'!$A$1:$Q$500,16,0)),VLOOKUP($C301,'stpl port max capa'!$A$1:$Q$500,16,0),0)</f>
        <v>0</v>
      </c>
      <c r="CD301" s="22">
        <f>IF(ISNUMBER(VLOOKUP($C301,'stpl port max capa'!$A$1:$Q$500,17,0)),VLOOKUP($C301,'stpl port max capa'!$A$1:$Q$500,17,0),0)</f>
        <v>0</v>
      </c>
    </row>
    <row r="302" spans="1:82" customFormat="1">
      <c r="A302">
        <v>306</v>
      </c>
      <c r="B302" t="s">
        <v>825</v>
      </c>
      <c r="C302" t="str">
        <f t="shared" si="73"/>
        <v>port 306 CR Hengli Cogen power station</v>
      </c>
      <c r="D302" s="15" t="s">
        <v>1337</v>
      </c>
      <c r="E302" s="15">
        <f t="shared" si="75"/>
        <v>1</v>
      </c>
      <c r="F302" s="16" t="s">
        <v>2972</v>
      </c>
      <c r="G302" t="s">
        <v>973</v>
      </c>
      <c r="H302" t="s">
        <v>975</v>
      </c>
      <c r="I302" t="s">
        <v>2946</v>
      </c>
      <c r="J302" t="s">
        <v>1047</v>
      </c>
      <c r="K302" s="1">
        <v>22.731079999999999</v>
      </c>
      <c r="L302" s="1">
        <v>113.556084</v>
      </c>
      <c r="M302" s="1" t="str">
        <f>VLOOKUP($F302,'[1]capi for highway network'!$D$1:$L$36,3,0)</f>
        <v>capi Guangdong</v>
      </c>
      <c r="N302" s="1">
        <f>VLOOKUP($F302,'[1]capi for highway network'!$D$1:$L$36,7,0)</f>
        <v>23.129110000000001</v>
      </c>
      <c r="O302" s="1">
        <f>VLOOKUP($F302,'[1]capi for highway network'!$D$1:$L$36,8,0)</f>
        <v>113.264385</v>
      </c>
      <c r="P302" s="13">
        <f t="shared" si="76"/>
        <v>0</v>
      </c>
      <c r="Q302" s="13">
        <f t="shared" si="77"/>
        <v>0</v>
      </c>
      <c r="R302" s="13">
        <f t="shared" si="78"/>
        <v>0</v>
      </c>
      <c r="S302" s="13">
        <f t="shared" si="79"/>
        <v>0</v>
      </c>
      <c r="T302" s="13">
        <f t="shared" si="80"/>
        <v>0</v>
      </c>
      <c r="U302" s="13">
        <f t="shared" si="81"/>
        <v>0</v>
      </c>
      <c r="V302" s="13">
        <f t="shared" si="82"/>
        <v>0</v>
      </c>
      <c r="W302" s="13">
        <f t="shared" si="83"/>
        <v>0</v>
      </c>
      <c r="X302" s="13">
        <f t="shared" si="84"/>
        <v>0</v>
      </c>
      <c r="Y302" s="13">
        <f t="shared" si="85"/>
        <v>0</v>
      </c>
      <c r="Z302" s="13">
        <f t="shared" si="86"/>
        <v>0</v>
      </c>
      <c r="AA302" s="13">
        <f t="shared" si="87"/>
        <v>0</v>
      </c>
      <c r="AB302" s="13">
        <f t="shared" si="88"/>
        <v>0</v>
      </c>
      <c r="AC302" s="13">
        <f t="shared" si="89"/>
        <v>0</v>
      </c>
      <c r="AD302" s="13">
        <f t="shared" si="90"/>
        <v>0</v>
      </c>
      <c r="AE302" s="13">
        <f t="shared" si="91"/>
        <v>0</v>
      </c>
      <c r="AF302">
        <f t="shared" si="74"/>
        <v>0</v>
      </c>
      <c r="AI302" s="26">
        <f>IF(ISNUMBER(VLOOKUP($B302,'kpler max capa'!$A$1:$Q$263,2,0)),VLOOKUP($B302,'kpler max capa'!$A$1:$Q$263,2,0),0)</f>
        <v>0</v>
      </c>
      <c r="AJ302" s="26">
        <f>IF(ISNUMBER(VLOOKUP($B302,'kpler max capa'!$A$1:$Q$263,3,0)),VLOOKUP($B302,'kpler max capa'!$A$1:$Q$263,3,0),0)</f>
        <v>0</v>
      </c>
      <c r="AK302" s="26">
        <f>IF(ISNUMBER(VLOOKUP($B302,'kpler max capa'!$A$1:$Q$263,4,0)),VLOOKUP($B302,'kpler max capa'!$A$1:$Q$263,4,0),0)</f>
        <v>0</v>
      </c>
      <c r="AL302" s="26">
        <f>IF(ISNUMBER(VLOOKUP($B302,'kpler max capa'!$A$1:$Q$263,5,0)),VLOOKUP($B302,'kpler max capa'!$A$1:$Q$263,5,0),0)</f>
        <v>0</v>
      </c>
      <c r="AM302" s="26">
        <f>IF(ISNUMBER(VLOOKUP($B302,'kpler max capa'!$A$1:$Q$263,6,0)),VLOOKUP($B302,'kpler max capa'!$A$1:$Q$263,6,0),0)</f>
        <v>0</v>
      </c>
      <c r="AN302" s="26">
        <f>IF(ISNUMBER(VLOOKUP($B302,'kpler max capa'!$A$1:$Q$263,7,0)),VLOOKUP($B302,'kpler max capa'!$A$1:$Q$263,7,0),0)</f>
        <v>0</v>
      </c>
      <c r="AO302" s="26">
        <f>IF(ISNUMBER(VLOOKUP($B302,'kpler max capa'!$A$1:$Q$263,8,0)),VLOOKUP($B302,'kpler max capa'!$A$1:$Q$263,8,0),0)</f>
        <v>0</v>
      </c>
      <c r="AP302" s="26">
        <f>IF(ISNUMBER(VLOOKUP($B302,'kpler max capa'!$A$1:$Q$263,8,0)),VLOOKUP($B302,'kpler max capa'!$A$1:$Q$263,9,0),0)</f>
        <v>0</v>
      </c>
      <c r="AQ302" s="26">
        <f>IF(ISNUMBER(VLOOKUP($B302,'kpler max capa'!$A$1:$Q$263,8,0)),VLOOKUP($B302,'kpler max capa'!$A$1:$Q$263,10,0),0)</f>
        <v>0</v>
      </c>
      <c r="AR302" s="26">
        <f>IF(ISNUMBER(VLOOKUP($B302,'kpler max capa'!$A$1:$Q$263,8,0)),VLOOKUP($B302,'kpler max capa'!$A$1:$Q$263,11,0),0)</f>
        <v>0</v>
      </c>
      <c r="AS302" s="26">
        <f>IF(ISNUMBER(VLOOKUP($B302,'kpler max capa'!$A$1:$Q$263,9,0)),VLOOKUP($B302,'kpler max capa'!$A$1:$Q$263,12,0),0)</f>
        <v>0</v>
      </c>
      <c r="AT302" s="26">
        <f>IF(ISNUMBER(VLOOKUP($B302,'kpler max capa'!$A$1:$Q$263,9,0)),VLOOKUP($B302,'kpler max capa'!$A$1:$Q$263,13,0),0)</f>
        <v>0</v>
      </c>
      <c r="AU302" s="26">
        <f>IF(ISNUMBER(VLOOKUP($B302,'kpler max capa'!$A$1:$Q$263,9,0)),VLOOKUP($B302,'kpler max capa'!$A$1:$Q$263,14,0),0)</f>
        <v>0</v>
      </c>
      <c r="AV302" s="26">
        <f>IF(ISNUMBER(VLOOKUP($B302,'kpler max capa'!$A$1:$Q$263,9,0)),VLOOKUP($B302,'kpler max capa'!$A$1:$Q$263,15,0),0)</f>
        <v>0</v>
      </c>
      <c r="AW302" s="26">
        <f>IF(ISNUMBER(VLOOKUP($B302,'kpler max capa'!$A$1:$Q$263,9,0)),VLOOKUP($B302,'kpler max capa'!$A$1:$Q$263,16,0),0)</f>
        <v>0</v>
      </c>
      <c r="AX302" s="26">
        <f>IF(ISNUMBER(VLOOKUP($B302,'kpler max capa'!$A$1:$Q$263,10,0)),VLOOKUP($B302,'kpler max capa'!$A$1:$Q$263,17,0),0)</f>
        <v>0</v>
      </c>
      <c r="AY302" s="24">
        <f>IF(ISNUMBER(VLOOKUP($C302,'pp port max capa'!$A$1:$Q$500,2,0)),VLOOKUP($C302,'pp port max capa'!$A$1:$Q$500,2,0),0)</f>
        <v>0</v>
      </c>
      <c r="AZ302" s="24">
        <f>IF(ISNUMBER(VLOOKUP($C302,'pp port max capa'!$A$1:$Q$500,3,0)),VLOOKUP($C302,'pp port max capa'!$A$1:$Q$500,3,0),0)</f>
        <v>0</v>
      </c>
      <c r="BA302" s="24">
        <f>IF(ISNUMBER(VLOOKUP($C302,'pp port max capa'!$A$1:$Q$500,4,0)),VLOOKUP($C302,'pp port max capa'!$A$1:$Q$500,4,0),0)</f>
        <v>0</v>
      </c>
      <c r="BB302" s="24">
        <f>IF(ISNUMBER(VLOOKUP($C302,'pp port max capa'!$A$1:$Q$500,5,0)),VLOOKUP($C302,'pp port max capa'!$A$1:$Q$500,5,0),0)</f>
        <v>0</v>
      </c>
      <c r="BC302" s="24">
        <f>IF(ISNUMBER(VLOOKUP($C302,'pp port max capa'!$A$1:$Q$500,6,0)),VLOOKUP($C302,'pp port max capa'!$A$1:$Q$500,6,0),0)</f>
        <v>0</v>
      </c>
      <c r="BD302" s="24">
        <f>IF(ISNUMBER(VLOOKUP($C302,'pp port max capa'!$A$1:$Q$500,7,0)),VLOOKUP($C302,'pp port max capa'!$A$1:$Q$500,7,0),0)</f>
        <v>0</v>
      </c>
      <c r="BE302" s="24">
        <f>IF(ISNUMBER(VLOOKUP($C302,'pp port max capa'!$A$1:$Q$500,8,0)),VLOOKUP($C302,'pp port max capa'!$A$1:$Q$500,8,0),0)</f>
        <v>0</v>
      </c>
      <c r="BF302" s="24">
        <f>IF(ISNUMBER(VLOOKUP($C302,'pp port max capa'!$A$1:$Q$500,9,0)),VLOOKUP($C302,'pp port max capa'!$A$1:$Q$500,9,0),0)</f>
        <v>0</v>
      </c>
      <c r="BG302" s="24">
        <f>IF(ISNUMBER(VLOOKUP($C302,'pp port max capa'!$A$1:$Q$500,10,0)),VLOOKUP($C302,'pp port max capa'!$A$1:$Q$500,10,0),0)</f>
        <v>0</v>
      </c>
      <c r="BH302" s="24">
        <f>IF(ISNUMBER(VLOOKUP($C302,'pp port max capa'!$A$1:$Q$500,11,0)),VLOOKUP($C302,'pp port max capa'!$A$1:$Q$500,11,0),0)</f>
        <v>0</v>
      </c>
      <c r="BI302" s="24">
        <f>IF(ISNUMBER(VLOOKUP($C302,'pp port max capa'!$A$1:$Q$500,12,0)),VLOOKUP($C302,'pp port max capa'!$A$1:$Q$500,12,0),0)</f>
        <v>0</v>
      </c>
      <c r="BJ302" s="24">
        <f>IF(ISNUMBER(VLOOKUP($C302,'pp port max capa'!$A$1:$Q$500,13,0)),VLOOKUP($C302,'pp port max capa'!$A$1:$Q$500,13,0),0)</f>
        <v>0</v>
      </c>
      <c r="BK302" s="24">
        <f>IF(ISNUMBER(VLOOKUP($C302,'pp port max capa'!$A$1:$Q$500,14,0)),VLOOKUP($C302,'pp port max capa'!$A$1:$Q$500,14,0),0)</f>
        <v>0</v>
      </c>
      <c r="BL302" s="24">
        <f>IF(ISNUMBER(VLOOKUP($C302,'pp port max capa'!$A$1:$Q$500,15,0)),VLOOKUP($C302,'pp port max capa'!$A$1:$Q$500,15,0),0)</f>
        <v>0</v>
      </c>
      <c r="BM302" s="24">
        <f>IF(ISNUMBER(VLOOKUP($C302,'pp port max capa'!$A$1:$Q$500,16,0)),VLOOKUP($C302,'pp port max capa'!$A$1:$Q$500,16,0),0)</f>
        <v>0</v>
      </c>
      <c r="BN302" s="24">
        <f>IF(ISNUMBER(VLOOKUP($C302,'pp port max capa'!$A$1:$Q$500,17,0)),VLOOKUP($C302,'pp port max capa'!$A$1:$Q$500,17,0),0)</f>
        <v>0</v>
      </c>
      <c r="BO302" s="22">
        <f>IF(ISNUMBER(VLOOKUP($C302,'stpl port max capa'!$A$1:$Q$500,2,0)),VLOOKUP($C302,'stpl port max capa'!$A$1:$Q$500,2,0),0)</f>
        <v>0</v>
      </c>
      <c r="BP302" s="22">
        <f>IF(ISNUMBER(VLOOKUP($C302,'stpl port max capa'!$A$1:$Q$500,3,0)),VLOOKUP($C302,'stpl port max capa'!$A$1:$Q$500,3,0),0)</f>
        <v>0</v>
      </c>
      <c r="BQ302" s="22">
        <f>IF(ISNUMBER(VLOOKUP($C302,'stpl port max capa'!$A$1:$Q$500,4,0)),VLOOKUP($C302,'stpl port max capa'!$A$1:$Q$500,4,0),0)</f>
        <v>0</v>
      </c>
      <c r="BR302" s="22">
        <f>IF(ISNUMBER(VLOOKUP($C302,'stpl port max capa'!$A$1:$Q$500,5,0)),VLOOKUP($C302,'stpl port max capa'!$A$1:$Q$500,5,0),0)</f>
        <v>0</v>
      </c>
      <c r="BS302" s="22">
        <f>IF(ISNUMBER(VLOOKUP($C302,'stpl port max capa'!$A$1:$Q$500,6,0)),VLOOKUP($C302,'stpl port max capa'!$A$1:$Q$500,6,0),0)</f>
        <v>0</v>
      </c>
      <c r="BT302" s="22">
        <f>IF(ISNUMBER(VLOOKUP($C302,'stpl port max capa'!$A$1:$Q$500,7,0)),VLOOKUP($C302,'stpl port max capa'!$A$1:$Q$500,7,0),0)</f>
        <v>0</v>
      </c>
      <c r="BU302" s="22">
        <f>IF(ISNUMBER(VLOOKUP($C302,'stpl port max capa'!$A$1:$Q$500,8,0)),VLOOKUP($C302,'stpl port max capa'!$A$1:$Q$500,8,0),0)</f>
        <v>0</v>
      </c>
      <c r="BV302" s="22">
        <f>IF(ISNUMBER(VLOOKUP($C302,'stpl port max capa'!$A$1:$Q$500,9,0)),VLOOKUP($C302,'stpl port max capa'!$A$1:$Q$500,9,0),0)</f>
        <v>0</v>
      </c>
      <c r="BW302" s="22">
        <f>IF(ISNUMBER(VLOOKUP($C302,'stpl port max capa'!$A$1:$Q$500,10,0)),VLOOKUP($C302,'stpl port max capa'!$A$1:$Q$500,10,0),0)</f>
        <v>0</v>
      </c>
      <c r="BX302" s="22">
        <f>IF(ISNUMBER(VLOOKUP($C302,'stpl port max capa'!$A$1:$Q$500,11,0)),VLOOKUP($C302,'stpl port max capa'!$A$1:$Q$500,11,0),0)</f>
        <v>0</v>
      </c>
      <c r="BY302" s="22">
        <f>IF(ISNUMBER(VLOOKUP($C302,'stpl port max capa'!$A$1:$Q$500,12,0)),VLOOKUP($C302,'stpl port max capa'!$A$1:$Q$500,12,0),0)</f>
        <v>0</v>
      </c>
      <c r="BZ302" s="22">
        <f>IF(ISNUMBER(VLOOKUP($C302,'stpl port max capa'!$A$1:$Q$500,13,0)),VLOOKUP($C302,'stpl port max capa'!$A$1:$Q$500,13,0),0)</f>
        <v>0</v>
      </c>
      <c r="CA302" s="22">
        <f>IF(ISNUMBER(VLOOKUP($C302,'stpl port max capa'!$A$1:$Q$500,14,0)),VLOOKUP($C302,'stpl port max capa'!$A$1:$Q$500,14,0),0)</f>
        <v>0</v>
      </c>
      <c r="CB302" s="22">
        <f>IF(ISNUMBER(VLOOKUP($C302,'stpl port max capa'!$A$1:$Q$500,15,0)),VLOOKUP($C302,'stpl port max capa'!$A$1:$Q$500,15,0),0)</f>
        <v>0</v>
      </c>
      <c r="CC302" s="22">
        <f>IF(ISNUMBER(VLOOKUP($C302,'stpl port max capa'!$A$1:$Q$500,16,0)),VLOOKUP($C302,'stpl port max capa'!$A$1:$Q$500,16,0),0)</f>
        <v>0</v>
      </c>
      <c r="CD302" s="22">
        <f>IF(ISNUMBER(VLOOKUP($C302,'stpl port max capa'!$A$1:$Q$500,17,0)),VLOOKUP($C302,'stpl port max capa'!$A$1:$Q$500,17,0),0)</f>
        <v>0</v>
      </c>
    </row>
    <row r="303" spans="1:82" customFormat="1">
      <c r="A303">
        <v>307</v>
      </c>
      <c r="B303" t="s">
        <v>826</v>
      </c>
      <c r="C303" t="str">
        <f t="shared" si="73"/>
        <v>port 307 CR Zhuhai Cogen power station</v>
      </c>
      <c r="D303" s="15" t="s">
        <v>1338</v>
      </c>
      <c r="E303" s="15">
        <f t="shared" si="75"/>
        <v>1</v>
      </c>
      <c r="F303" s="16" t="s">
        <v>2972</v>
      </c>
      <c r="G303" t="s">
        <v>972</v>
      </c>
      <c r="H303" t="s">
        <v>975</v>
      </c>
      <c r="I303" t="s">
        <v>2946</v>
      </c>
      <c r="J303" t="s">
        <v>1048</v>
      </c>
      <c r="K303" s="1">
        <v>22.143829</v>
      </c>
      <c r="L303" s="1">
        <v>113.13823499999999</v>
      </c>
      <c r="M303" s="1" t="str">
        <f>VLOOKUP($F303,'[1]capi for highway network'!$D$1:$L$36,3,0)</f>
        <v>capi Guangdong</v>
      </c>
      <c r="N303" s="1">
        <f>VLOOKUP($F303,'[1]capi for highway network'!$D$1:$L$36,7,0)</f>
        <v>23.129110000000001</v>
      </c>
      <c r="O303" s="1">
        <f>VLOOKUP($F303,'[1]capi for highway network'!$D$1:$L$36,8,0)</f>
        <v>113.264385</v>
      </c>
      <c r="P303" s="13">
        <f t="shared" si="76"/>
        <v>0</v>
      </c>
      <c r="Q303" s="13">
        <f t="shared" si="77"/>
        <v>0</v>
      </c>
      <c r="R303" s="13">
        <f t="shared" si="78"/>
        <v>0</v>
      </c>
      <c r="S303" s="13">
        <f t="shared" si="79"/>
        <v>0</v>
      </c>
      <c r="T303" s="13">
        <f t="shared" si="80"/>
        <v>0</v>
      </c>
      <c r="U303" s="13">
        <f t="shared" si="81"/>
        <v>0</v>
      </c>
      <c r="V303" s="13">
        <f t="shared" si="82"/>
        <v>0</v>
      </c>
      <c r="W303" s="13">
        <f t="shared" si="83"/>
        <v>0</v>
      </c>
      <c r="X303" s="13">
        <f t="shared" si="84"/>
        <v>0</v>
      </c>
      <c r="Y303" s="13">
        <f t="shared" si="85"/>
        <v>0</v>
      </c>
      <c r="Z303" s="13">
        <f t="shared" si="86"/>
        <v>0</v>
      </c>
      <c r="AA303" s="13">
        <f t="shared" si="87"/>
        <v>0</v>
      </c>
      <c r="AB303" s="13">
        <f t="shared" si="88"/>
        <v>0</v>
      </c>
      <c r="AC303" s="13">
        <f t="shared" si="89"/>
        <v>0</v>
      </c>
      <c r="AD303" s="13">
        <f t="shared" si="90"/>
        <v>0</v>
      </c>
      <c r="AE303" s="13">
        <f t="shared" si="91"/>
        <v>0</v>
      </c>
      <c r="AF303">
        <f t="shared" si="74"/>
        <v>0</v>
      </c>
      <c r="AI303" s="26">
        <f>IF(ISNUMBER(VLOOKUP($B303,'kpler max capa'!$A$1:$Q$263,2,0)),VLOOKUP($B303,'kpler max capa'!$A$1:$Q$263,2,0),0)</f>
        <v>0</v>
      </c>
      <c r="AJ303" s="26">
        <f>IF(ISNUMBER(VLOOKUP($B303,'kpler max capa'!$A$1:$Q$263,3,0)),VLOOKUP($B303,'kpler max capa'!$A$1:$Q$263,3,0),0)</f>
        <v>0</v>
      </c>
      <c r="AK303" s="26">
        <f>IF(ISNUMBER(VLOOKUP($B303,'kpler max capa'!$A$1:$Q$263,4,0)),VLOOKUP($B303,'kpler max capa'!$A$1:$Q$263,4,0),0)</f>
        <v>0</v>
      </c>
      <c r="AL303" s="26">
        <f>IF(ISNUMBER(VLOOKUP($B303,'kpler max capa'!$A$1:$Q$263,5,0)),VLOOKUP($B303,'kpler max capa'!$A$1:$Q$263,5,0),0)</f>
        <v>0</v>
      </c>
      <c r="AM303" s="26">
        <f>IF(ISNUMBER(VLOOKUP($B303,'kpler max capa'!$A$1:$Q$263,6,0)),VLOOKUP($B303,'kpler max capa'!$A$1:$Q$263,6,0),0)</f>
        <v>0</v>
      </c>
      <c r="AN303" s="26">
        <f>IF(ISNUMBER(VLOOKUP($B303,'kpler max capa'!$A$1:$Q$263,7,0)),VLOOKUP($B303,'kpler max capa'!$A$1:$Q$263,7,0),0)</f>
        <v>0</v>
      </c>
      <c r="AO303" s="26">
        <f>IF(ISNUMBER(VLOOKUP($B303,'kpler max capa'!$A$1:$Q$263,8,0)),VLOOKUP($B303,'kpler max capa'!$A$1:$Q$263,8,0),0)</f>
        <v>0</v>
      </c>
      <c r="AP303" s="26">
        <f>IF(ISNUMBER(VLOOKUP($B303,'kpler max capa'!$A$1:$Q$263,8,0)),VLOOKUP($B303,'kpler max capa'!$A$1:$Q$263,9,0),0)</f>
        <v>0</v>
      </c>
      <c r="AQ303" s="26">
        <f>IF(ISNUMBER(VLOOKUP($B303,'kpler max capa'!$A$1:$Q$263,8,0)),VLOOKUP($B303,'kpler max capa'!$A$1:$Q$263,10,0),0)</f>
        <v>0</v>
      </c>
      <c r="AR303" s="26">
        <f>IF(ISNUMBER(VLOOKUP($B303,'kpler max capa'!$A$1:$Q$263,8,0)),VLOOKUP($B303,'kpler max capa'!$A$1:$Q$263,11,0),0)</f>
        <v>0</v>
      </c>
      <c r="AS303" s="26">
        <f>IF(ISNUMBER(VLOOKUP($B303,'kpler max capa'!$A$1:$Q$263,9,0)),VLOOKUP($B303,'kpler max capa'!$A$1:$Q$263,12,0),0)</f>
        <v>0</v>
      </c>
      <c r="AT303" s="26">
        <f>IF(ISNUMBER(VLOOKUP($B303,'kpler max capa'!$A$1:$Q$263,9,0)),VLOOKUP($B303,'kpler max capa'!$A$1:$Q$263,13,0),0)</f>
        <v>0</v>
      </c>
      <c r="AU303" s="26">
        <f>IF(ISNUMBER(VLOOKUP($B303,'kpler max capa'!$A$1:$Q$263,9,0)),VLOOKUP($B303,'kpler max capa'!$A$1:$Q$263,14,0),0)</f>
        <v>0</v>
      </c>
      <c r="AV303" s="26">
        <f>IF(ISNUMBER(VLOOKUP($B303,'kpler max capa'!$A$1:$Q$263,9,0)),VLOOKUP($B303,'kpler max capa'!$A$1:$Q$263,15,0),0)</f>
        <v>0</v>
      </c>
      <c r="AW303" s="26">
        <f>IF(ISNUMBER(VLOOKUP($B303,'kpler max capa'!$A$1:$Q$263,9,0)),VLOOKUP($B303,'kpler max capa'!$A$1:$Q$263,16,0),0)</f>
        <v>0</v>
      </c>
      <c r="AX303" s="26">
        <f>IF(ISNUMBER(VLOOKUP($B303,'kpler max capa'!$A$1:$Q$263,10,0)),VLOOKUP($B303,'kpler max capa'!$A$1:$Q$263,17,0),0)</f>
        <v>0</v>
      </c>
      <c r="AY303" s="24">
        <f>IF(ISNUMBER(VLOOKUP($C303,'pp port max capa'!$A$1:$Q$500,2,0)),VLOOKUP($C303,'pp port max capa'!$A$1:$Q$500,2,0),0)</f>
        <v>0</v>
      </c>
      <c r="AZ303" s="24">
        <f>IF(ISNUMBER(VLOOKUP($C303,'pp port max capa'!$A$1:$Q$500,3,0)),VLOOKUP($C303,'pp port max capa'!$A$1:$Q$500,3,0),0)</f>
        <v>0</v>
      </c>
      <c r="BA303" s="24">
        <f>IF(ISNUMBER(VLOOKUP($C303,'pp port max capa'!$A$1:$Q$500,4,0)),VLOOKUP($C303,'pp port max capa'!$A$1:$Q$500,4,0),0)</f>
        <v>0</v>
      </c>
      <c r="BB303" s="24">
        <f>IF(ISNUMBER(VLOOKUP($C303,'pp port max capa'!$A$1:$Q$500,5,0)),VLOOKUP($C303,'pp port max capa'!$A$1:$Q$500,5,0),0)</f>
        <v>0</v>
      </c>
      <c r="BC303" s="24">
        <f>IF(ISNUMBER(VLOOKUP($C303,'pp port max capa'!$A$1:$Q$500,6,0)),VLOOKUP($C303,'pp port max capa'!$A$1:$Q$500,6,0),0)</f>
        <v>0</v>
      </c>
      <c r="BD303" s="24">
        <f>IF(ISNUMBER(VLOOKUP($C303,'pp port max capa'!$A$1:$Q$500,7,0)),VLOOKUP($C303,'pp port max capa'!$A$1:$Q$500,7,0),0)</f>
        <v>0</v>
      </c>
      <c r="BE303" s="24">
        <f>IF(ISNUMBER(VLOOKUP($C303,'pp port max capa'!$A$1:$Q$500,8,0)),VLOOKUP($C303,'pp port max capa'!$A$1:$Q$500,8,0),0)</f>
        <v>0</v>
      </c>
      <c r="BF303" s="24">
        <f>IF(ISNUMBER(VLOOKUP($C303,'pp port max capa'!$A$1:$Q$500,9,0)),VLOOKUP($C303,'pp port max capa'!$A$1:$Q$500,9,0),0)</f>
        <v>0</v>
      </c>
      <c r="BG303" s="24">
        <f>IF(ISNUMBER(VLOOKUP($C303,'pp port max capa'!$A$1:$Q$500,10,0)),VLOOKUP($C303,'pp port max capa'!$A$1:$Q$500,10,0),0)</f>
        <v>0</v>
      </c>
      <c r="BH303" s="24">
        <f>IF(ISNUMBER(VLOOKUP($C303,'pp port max capa'!$A$1:$Q$500,11,0)),VLOOKUP($C303,'pp port max capa'!$A$1:$Q$500,11,0),0)</f>
        <v>0</v>
      </c>
      <c r="BI303" s="24">
        <f>IF(ISNUMBER(VLOOKUP($C303,'pp port max capa'!$A$1:$Q$500,12,0)),VLOOKUP($C303,'pp port max capa'!$A$1:$Q$500,12,0),0)</f>
        <v>0</v>
      </c>
      <c r="BJ303" s="24">
        <f>IF(ISNUMBER(VLOOKUP($C303,'pp port max capa'!$A$1:$Q$500,13,0)),VLOOKUP($C303,'pp port max capa'!$A$1:$Q$500,13,0),0)</f>
        <v>0</v>
      </c>
      <c r="BK303" s="24">
        <f>IF(ISNUMBER(VLOOKUP($C303,'pp port max capa'!$A$1:$Q$500,14,0)),VLOOKUP($C303,'pp port max capa'!$A$1:$Q$500,14,0),0)</f>
        <v>0</v>
      </c>
      <c r="BL303" s="24">
        <f>IF(ISNUMBER(VLOOKUP($C303,'pp port max capa'!$A$1:$Q$500,15,0)),VLOOKUP($C303,'pp port max capa'!$A$1:$Q$500,15,0),0)</f>
        <v>0</v>
      </c>
      <c r="BM303" s="24">
        <f>IF(ISNUMBER(VLOOKUP($C303,'pp port max capa'!$A$1:$Q$500,16,0)),VLOOKUP($C303,'pp port max capa'!$A$1:$Q$500,16,0),0)</f>
        <v>0</v>
      </c>
      <c r="BN303" s="24">
        <f>IF(ISNUMBER(VLOOKUP($C303,'pp port max capa'!$A$1:$Q$500,17,0)),VLOOKUP($C303,'pp port max capa'!$A$1:$Q$500,17,0),0)</f>
        <v>0</v>
      </c>
      <c r="BO303" s="22">
        <f>IF(ISNUMBER(VLOOKUP($C303,'stpl port max capa'!$A$1:$Q$500,2,0)),VLOOKUP($C303,'stpl port max capa'!$A$1:$Q$500,2,0),0)</f>
        <v>0</v>
      </c>
      <c r="BP303" s="22">
        <f>IF(ISNUMBER(VLOOKUP($C303,'stpl port max capa'!$A$1:$Q$500,3,0)),VLOOKUP($C303,'stpl port max capa'!$A$1:$Q$500,3,0),0)</f>
        <v>0</v>
      </c>
      <c r="BQ303" s="22">
        <f>IF(ISNUMBER(VLOOKUP($C303,'stpl port max capa'!$A$1:$Q$500,4,0)),VLOOKUP($C303,'stpl port max capa'!$A$1:$Q$500,4,0),0)</f>
        <v>0</v>
      </c>
      <c r="BR303" s="22">
        <f>IF(ISNUMBER(VLOOKUP($C303,'stpl port max capa'!$A$1:$Q$500,5,0)),VLOOKUP($C303,'stpl port max capa'!$A$1:$Q$500,5,0),0)</f>
        <v>0</v>
      </c>
      <c r="BS303" s="22">
        <f>IF(ISNUMBER(VLOOKUP($C303,'stpl port max capa'!$A$1:$Q$500,6,0)),VLOOKUP($C303,'stpl port max capa'!$A$1:$Q$500,6,0),0)</f>
        <v>0</v>
      </c>
      <c r="BT303" s="22">
        <f>IF(ISNUMBER(VLOOKUP($C303,'stpl port max capa'!$A$1:$Q$500,7,0)),VLOOKUP($C303,'stpl port max capa'!$A$1:$Q$500,7,0),0)</f>
        <v>0</v>
      </c>
      <c r="BU303" s="22">
        <f>IF(ISNUMBER(VLOOKUP($C303,'stpl port max capa'!$A$1:$Q$500,8,0)),VLOOKUP($C303,'stpl port max capa'!$A$1:$Q$500,8,0),0)</f>
        <v>0</v>
      </c>
      <c r="BV303" s="22">
        <f>IF(ISNUMBER(VLOOKUP($C303,'stpl port max capa'!$A$1:$Q$500,9,0)),VLOOKUP($C303,'stpl port max capa'!$A$1:$Q$500,9,0),0)</f>
        <v>0</v>
      </c>
      <c r="BW303" s="22">
        <f>IF(ISNUMBER(VLOOKUP($C303,'stpl port max capa'!$A$1:$Q$500,10,0)),VLOOKUP($C303,'stpl port max capa'!$A$1:$Q$500,10,0),0)</f>
        <v>0</v>
      </c>
      <c r="BX303" s="22">
        <f>IF(ISNUMBER(VLOOKUP($C303,'stpl port max capa'!$A$1:$Q$500,11,0)),VLOOKUP($C303,'stpl port max capa'!$A$1:$Q$500,11,0),0)</f>
        <v>0</v>
      </c>
      <c r="BY303" s="22">
        <f>IF(ISNUMBER(VLOOKUP($C303,'stpl port max capa'!$A$1:$Q$500,12,0)),VLOOKUP($C303,'stpl port max capa'!$A$1:$Q$500,12,0),0)</f>
        <v>0</v>
      </c>
      <c r="BZ303" s="22">
        <f>IF(ISNUMBER(VLOOKUP($C303,'stpl port max capa'!$A$1:$Q$500,13,0)),VLOOKUP($C303,'stpl port max capa'!$A$1:$Q$500,13,0),0)</f>
        <v>0</v>
      </c>
      <c r="CA303" s="22">
        <f>IF(ISNUMBER(VLOOKUP($C303,'stpl port max capa'!$A$1:$Q$500,14,0)),VLOOKUP($C303,'stpl port max capa'!$A$1:$Q$500,14,0),0)</f>
        <v>0</v>
      </c>
      <c r="CB303" s="22">
        <f>IF(ISNUMBER(VLOOKUP($C303,'stpl port max capa'!$A$1:$Q$500,15,0)),VLOOKUP($C303,'stpl port max capa'!$A$1:$Q$500,15,0),0)</f>
        <v>0</v>
      </c>
      <c r="CC303" s="22">
        <f>IF(ISNUMBER(VLOOKUP($C303,'stpl port max capa'!$A$1:$Q$500,16,0)),VLOOKUP($C303,'stpl port max capa'!$A$1:$Q$500,16,0),0)</f>
        <v>0</v>
      </c>
      <c r="CD303" s="22">
        <f>IF(ISNUMBER(VLOOKUP($C303,'stpl port max capa'!$A$1:$Q$500,17,0)),VLOOKUP($C303,'stpl port max capa'!$A$1:$Q$500,17,0),0)</f>
        <v>0</v>
      </c>
    </row>
    <row r="304" spans="1:82" customFormat="1">
      <c r="A304">
        <v>308</v>
      </c>
      <c r="B304" t="s">
        <v>827</v>
      </c>
      <c r="C304" t="str">
        <f t="shared" si="73"/>
        <v>port 308 Datang Huayin Dongguan Sanlian power station</v>
      </c>
      <c r="D304" s="15" t="s">
        <v>1339</v>
      </c>
      <c r="E304" s="15">
        <f t="shared" si="75"/>
        <v>1</v>
      </c>
      <c r="F304" s="16" t="s">
        <v>2972</v>
      </c>
      <c r="G304" t="s">
        <v>973</v>
      </c>
      <c r="H304" t="s">
        <v>975</v>
      </c>
      <c r="I304" t="s">
        <v>2946</v>
      </c>
      <c r="J304" t="s">
        <v>1049</v>
      </c>
      <c r="K304" s="1">
        <v>23.139847799999998</v>
      </c>
      <c r="L304" s="1">
        <v>113.7288363</v>
      </c>
      <c r="M304" s="1" t="str">
        <f>VLOOKUP($F304,'[1]capi for highway network'!$D$1:$L$36,3,0)</f>
        <v>capi Guangdong</v>
      </c>
      <c r="N304" s="1">
        <f>VLOOKUP($F304,'[1]capi for highway network'!$D$1:$L$36,7,0)</f>
        <v>23.129110000000001</v>
      </c>
      <c r="O304" s="1">
        <f>VLOOKUP($F304,'[1]capi for highway network'!$D$1:$L$36,8,0)</f>
        <v>113.264385</v>
      </c>
      <c r="P304" s="13">
        <f t="shared" si="76"/>
        <v>0</v>
      </c>
      <c r="Q304" s="13">
        <f t="shared" si="77"/>
        <v>0</v>
      </c>
      <c r="R304" s="13">
        <f t="shared" si="78"/>
        <v>0</v>
      </c>
      <c r="S304" s="13">
        <f t="shared" si="79"/>
        <v>0</v>
      </c>
      <c r="T304" s="13">
        <f t="shared" si="80"/>
        <v>0</v>
      </c>
      <c r="U304" s="13">
        <f t="shared" si="81"/>
        <v>0</v>
      </c>
      <c r="V304" s="13">
        <f t="shared" si="82"/>
        <v>0</v>
      </c>
      <c r="W304" s="13">
        <f t="shared" si="83"/>
        <v>0</v>
      </c>
      <c r="X304" s="13">
        <f t="shared" si="84"/>
        <v>0</v>
      </c>
      <c r="Y304" s="13">
        <f t="shared" si="85"/>
        <v>0</v>
      </c>
      <c r="Z304" s="13">
        <f t="shared" si="86"/>
        <v>0</v>
      </c>
      <c r="AA304" s="13">
        <f t="shared" si="87"/>
        <v>0</v>
      </c>
      <c r="AB304" s="13">
        <f t="shared" si="88"/>
        <v>0</v>
      </c>
      <c r="AC304" s="13">
        <f t="shared" si="89"/>
        <v>0</v>
      </c>
      <c r="AD304" s="13">
        <f t="shared" si="90"/>
        <v>0</v>
      </c>
      <c r="AE304" s="13">
        <f t="shared" si="91"/>
        <v>0</v>
      </c>
      <c r="AF304">
        <f t="shared" si="74"/>
        <v>0</v>
      </c>
      <c r="AI304" s="26">
        <f>IF(ISNUMBER(VLOOKUP($B304,'kpler max capa'!$A$1:$Q$263,2,0)),VLOOKUP($B304,'kpler max capa'!$A$1:$Q$263,2,0),0)</f>
        <v>0</v>
      </c>
      <c r="AJ304" s="26">
        <f>IF(ISNUMBER(VLOOKUP($B304,'kpler max capa'!$A$1:$Q$263,3,0)),VLOOKUP($B304,'kpler max capa'!$A$1:$Q$263,3,0),0)</f>
        <v>0</v>
      </c>
      <c r="AK304" s="26">
        <f>IF(ISNUMBER(VLOOKUP($B304,'kpler max capa'!$A$1:$Q$263,4,0)),VLOOKUP($B304,'kpler max capa'!$A$1:$Q$263,4,0),0)</f>
        <v>0</v>
      </c>
      <c r="AL304" s="26">
        <f>IF(ISNUMBER(VLOOKUP($B304,'kpler max capa'!$A$1:$Q$263,5,0)),VLOOKUP($B304,'kpler max capa'!$A$1:$Q$263,5,0),0)</f>
        <v>0</v>
      </c>
      <c r="AM304" s="26">
        <f>IF(ISNUMBER(VLOOKUP($B304,'kpler max capa'!$A$1:$Q$263,6,0)),VLOOKUP($B304,'kpler max capa'!$A$1:$Q$263,6,0),0)</f>
        <v>0</v>
      </c>
      <c r="AN304" s="26">
        <f>IF(ISNUMBER(VLOOKUP($B304,'kpler max capa'!$A$1:$Q$263,7,0)),VLOOKUP($B304,'kpler max capa'!$A$1:$Q$263,7,0),0)</f>
        <v>0</v>
      </c>
      <c r="AO304" s="26">
        <f>IF(ISNUMBER(VLOOKUP($B304,'kpler max capa'!$A$1:$Q$263,8,0)),VLOOKUP($B304,'kpler max capa'!$A$1:$Q$263,8,0),0)</f>
        <v>0</v>
      </c>
      <c r="AP304" s="26">
        <f>IF(ISNUMBER(VLOOKUP($B304,'kpler max capa'!$A$1:$Q$263,8,0)),VLOOKUP($B304,'kpler max capa'!$A$1:$Q$263,9,0),0)</f>
        <v>0</v>
      </c>
      <c r="AQ304" s="26">
        <f>IF(ISNUMBER(VLOOKUP($B304,'kpler max capa'!$A$1:$Q$263,8,0)),VLOOKUP($B304,'kpler max capa'!$A$1:$Q$263,10,0),0)</f>
        <v>0</v>
      </c>
      <c r="AR304" s="26">
        <f>IF(ISNUMBER(VLOOKUP($B304,'kpler max capa'!$A$1:$Q$263,8,0)),VLOOKUP($B304,'kpler max capa'!$A$1:$Q$263,11,0),0)</f>
        <v>0</v>
      </c>
      <c r="AS304" s="26">
        <f>IF(ISNUMBER(VLOOKUP($B304,'kpler max capa'!$A$1:$Q$263,9,0)),VLOOKUP($B304,'kpler max capa'!$A$1:$Q$263,12,0),0)</f>
        <v>0</v>
      </c>
      <c r="AT304" s="26">
        <f>IF(ISNUMBER(VLOOKUP($B304,'kpler max capa'!$A$1:$Q$263,9,0)),VLOOKUP($B304,'kpler max capa'!$A$1:$Q$263,13,0),0)</f>
        <v>0</v>
      </c>
      <c r="AU304" s="26">
        <f>IF(ISNUMBER(VLOOKUP($B304,'kpler max capa'!$A$1:$Q$263,9,0)),VLOOKUP($B304,'kpler max capa'!$A$1:$Q$263,14,0),0)</f>
        <v>0</v>
      </c>
      <c r="AV304" s="26">
        <f>IF(ISNUMBER(VLOOKUP($B304,'kpler max capa'!$A$1:$Q$263,9,0)),VLOOKUP($B304,'kpler max capa'!$A$1:$Q$263,15,0),0)</f>
        <v>0</v>
      </c>
      <c r="AW304" s="26">
        <f>IF(ISNUMBER(VLOOKUP($B304,'kpler max capa'!$A$1:$Q$263,9,0)),VLOOKUP($B304,'kpler max capa'!$A$1:$Q$263,16,0),0)</f>
        <v>0</v>
      </c>
      <c r="AX304" s="26">
        <f>IF(ISNUMBER(VLOOKUP($B304,'kpler max capa'!$A$1:$Q$263,10,0)),VLOOKUP($B304,'kpler max capa'!$A$1:$Q$263,17,0),0)</f>
        <v>0</v>
      </c>
      <c r="AY304" s="24">
        <f>IF(ISNUMBER(VLOOKUP($C304,'pp port max capa'!$A$1:$Q$500,2,0)),VLOOKUP($C304,'pp port max capa'!$A$1:$Q$500,2,0),0)</f>
        <v>0</v>
      </c>
      <c r="AZ304" s="24">
        <f>IF(ISNUMBER(VLOOKUP($C304,'pp port max capa'!$A$1:$Q$500,3,0)),VLOOKUP($C304,'pp port max capa'!$A$1:$Q$500,3,0),0)</f>
        <v>0</v>
      </c>
      <c r="BA304" s="24">
        <f>IF(ISNUMBER(VLOOKUP($C304,'pp port max capa'!$A$1:$Q$500,4,0)),VLOOKUP($C304,'pp port max capa'!$A$1:$Q$500,4,0),0)</f>
        <v>0</v>
      </c>
      <c r="BB304" s="24">
        <f>IF(ISNUMBER(VLOOKUP($C304,'pp port max capa'!$A$1:$Q$500,5,0)),VLOOKUP($C304,'pp port max capa'!$A$1:$Q$500,5,0),0)</f>
        <v>0</v>
      </c>
      <c r="BC304" s="24">
        <f>IF(ISNUMBER(VLOOKUP($C304,'pp port max capa'!$A$1:$Q$500,6,0)),VLOOKUP($C304,'pp port max capa'!$A$1:$Q$500,6,0),0)</f>
        <v>0</v>
      </c>
      <c r="BD304" s="24">
        <f>IF(ISNUMBER(VLOOKUP($C304,'pp port max capa'!$A$1:$Q$500,7,0)),VLOOKUP($C304,'pp port max capa'!$A$1:$Q$500,7,0),0)</f>
        <v>0</v>
      </c>
      <c r="BE304" s="24">
        <f>IF(ISNUMBER(VLOOKUP($C304,'pp port max capa'!$A$1:$Q$500,8,0)),VLOOKUP($C304,'pp port max capa'!$A$1:$Q$500,8,0),0)</f>
        <v>0</v>
      </c>
      <c r="BF304" s="24">
        <f>IF(ISNUMBER(VLOOKUP($C304,'pp port max capa'!$A$1:$Q$500,9,0)),VLOOKUP($C304,'pp port max capa'!$A$1:$Q$500,9,0),0)</f>
        <v>0</v>
      </c>
      <c r="BG304" s="24">
        <f>IF(ISNUMBER(VLOOKUP($C304,'pp port max capa'!$A$1:$Q$500,10,0)),VLOOKUP($C304,'pp port max capa'!$A$1:$Q$500,10,0),0)</f>
        <v>0</v>
      </c>
      <c r="BH304" s="24">
        <f>IF(ISNUMBER(VLOOKUP($C304,'pp port max capa'!$A$1:$Q$500,11,0)),VLOOKUP($C304,'pp port max capa'!$A$1:$Q$500,11,0),0)</f>
        <v>0</v>
      </c>
      <c r="BI304" s="24">
        <f>IF(ISNUMBER(VLOOKUP($C304,'pp port max capa'!$A$1:$Q$500,12,0)),VLOOKUP($C304,'pp port max capa'!$A$1:$Q$500,12,0),0)</f>
        <v>0</v>
      </c>
      <c r="BJ304" s="24">
        <f>IF(ISNUMBER(VLOOKUP($C304,'pp port max capa'!$A$1:$Q$500,13,0)),VLOOKUP($C304,'pp port max capa'!$A$1:$Q$500,13,0),0)</f>
        <v>0</v>
      </c>
      <c r="BK304" s="24">
        <f>IF(ISNUMBER(VLOOKUP($C304,'pp port max capa'!$A$1:$Q$500,14,0)),VLOOKUP($C304,'pp port max capa'!$A$1:$Q$500,14,0),0)</f>
        <v>0</v>
      </c>
      <c r="BL304" s="24">
        <f>IF(ISNUMBER(VLOOKUP($C304,'pp port max capa'!$A$1:$Q$500,15,0)),VLOOKUP($C304,'pp port max capa'!$A$1:$Q$500,15,0),0)</f>
        <v>0</v>
      </c>
      <c r="BM304" s="24">
        <f>IF(ISNUMBER(VLOOKUP($C304,'pp port max capa'!$A$1:$Q$500,16,0)),VLOOKUP($C304,'pp port max capa'!$A$1:$Q$500,16,0),0)</f>
        <v>0</v>
      </c>
      <c r="BN304" s="24">
        <f>IF(ISNUMBER(VLOOKUP($C304,'pp port max capa'!$A$1:$Q$500,17,0)),VLOOKUP($C304,'pp port max capa'!$A$1:$Q$500,17,0),0)</f>
        <v>0</v>
      </c>
      <c r="BO304" s="22">
        <f>IF(ISNUMBER(VLOOKUP($C304,'stpl port max capa'!$A$1:$Q$500,2,0)),VLOOKUP($C304,'stpl port max capa'!$A$1:$Q$500,2,0),0)</f>
        <v>0</v>
      </c>
      <c r="BP304" s="22">
        <f>IF(ISNUMBER(VLOOKUP($C304,'stpl port max capa'!$A$1:$Q$500,3,0)),VLOOKUP($C304,'stpl port max capa'!$A$1:$Q$500,3,0),0)</f>
        <v>0</v>
      </c>
      <c r="BQ304" s="22">
        <f>IF(ISNUMBER(VLOOKUP($C304,'stpl port max capa'!$A$1:$Q$500,4,0)),VLOOKUP($C304,'stpl port max capa'!$A$1:$Q$500,4,0),0)</f>
        <v>0</v>
      </c>
      <c r="BR304" s="22">
        <f>IF(ISNUMBER(VLOOKUP($C304,'stpl port max capa'!$A$1:$Q$500,5,0)),VLOOKUP($C304,'stpl port max capa'!$A$1:$Q$500,5,0),0)</f>
        <v>0</v>
      </c>
      <c r="BS304" s="22">
        <f>IF(ISNUMBER(VLOOKUP($C304,'stpl port max capa'!$A$1:$Q$500,6,0)),VLOOKUP($C304,'stpl port max capa'!$A$1:$Q$500,6,0),0)</f>
        <v>0</v>
      </c>
      <c r="BT304" s="22">
        <f>IF(ISNUMBER(VLOOKUP($C304,'stpl port max capa'!$A$1:$Q$500,7,0)),VLOOKUP($C304,'stpl port max capa'!$A$1:$Q$500,7,0),0)</f>
        <v>0</v>
      </c>
      <c r="BU304" s="22">
        <f>IF(ISNUMBER(VLOOKUP($C304,'stpl port max capa'!$A$1:$Q$500,8,0)),VLOOKUP($C304,'stpl port max capa'!$A$1:$Q$500,8,0),0)</f>
        <v>0</v>
      </c>
      <c r="BV304" s="22">
        <f>IF(ISNUMBER(VLOOKUP($C304,'stpl port max capa'!$A$1:$Q$500,9,0)),VLOOKUP($C304,'stpl port max capa'!$A$1:$Q$500,9,0),0)</f>
        <v>0</v>
      </c>
      <c r="BW304" s="22">
        <f>IF(ISNUMBER(VLOOKUP($C304,'stpl port max capa'!$A$1:$Q$500,10,0)),VLOOKUP($C304,'stpl port max capa'!$A$1:$Q$500,10,0),0)</f>
        <v>0</v>
      </c>
      <c r="BX304" s="22">
        <f>IF(ISNUMBER(VLOOKUP($C304,'stpl port max capa'!$A$1:$Q$500,11,0)),VLOOKUP($C304,'stpl port max capa'!$A$1:$Q$500,11,0),0)</f>
        <v>0</v>
      </c>
      <c r="BY304" s="22">
        <f>IF(ISNUMBER(VLOOKUP($C304,'stpl port max capa'!$A$1:$Q$500,12,0)),VLOOKUP($C304,'stpl port max capa'!$A$1:$Q$500,12,0),0)</f>
        <v>0</v>
      </c>
      <c r="BZ304" s="22">
        <f>IF(ISNUMBER(VLOOKUP($C304,'stpl port max capa'!$A$1:$Q$500,13,0)),VLOOKUP($C304,'stpl port max capa'!$A$1:$Q$500,13,0),0)</f>
        <v>0</v>
      </c>
      <c r="CA304" s="22">
        <f>IF(ISNUMBER(VLOOKUP($C304,'stpl port max capa'!$A$1:$Q$500,14,0)),VLOOKUP($C304,'stpl port max capa'!$A$1:$Q$500,14,0),0)</f>
        <v>0</v>
      </c>
      <c r="CB304" s="22">
        <f>IF(ISNUMBER(VLOOKUP($C304,'stpl port max capa'!$A$1:$Q$500,15,0)),VLOOKUP($C304,'stpl port max capa'!$A$1:$Q$500,15,0),0)</f>
        <v>0</v>
      </c>
      <c r="CC304" s="22">
        <f>IF(ISNUMBER(VLOOKUP($C304,'stpl port max capa'!$A$1:$Q$500,16,0)),VLOOKUP($C304,'stpl port max capa'!$A$1:$Q$500,16,0),0)</f>
        <v>0</v>
      </c>
      <c r="CD304" s="22">
        <f>IF(ISNUMBER(VLOOKUP($C304,'stpl port max capa'!$A$1:$Q$500,17,0)),VLOOKUP($C304,'stpl port max capa'!$A$1:$Q$500,17,0),0)</f>
        <v>0</v>
      </c>
    </row>
    <row r="305" spans="1:82" customFormat="1">
      <c r="A305">
        <v>309</v>
      </c>
      <c r="B305" t="s">
        <v>828</v>
      </c>
      <c r="C305" t="str">
        <f t="shared" si="73"/>
        <v>port 309 Datang Leizhou power station</v>
      </c>
      <c r="D305" s="15" t="s">
        <v>1340</v>
      </c>
      <c r="E305" s="15">
        <f t="shared" si="75"/>
        <v>1</v>
      </c>
      <c r="F305" s="16" t="s">
        <v>2972</v>
      </c>
      <c r="G305" t="s">
        <v>972</v>
      </c>
      <c r="H305" t="s">
        <v>975</v>
      </c>
      <c r="I305" t="s">
        <v>2943</v>
      </c>
      <c r="J305" t="s">
        <v>1050</v>
      </c>
      <c r="K305" s="1">
        <v>20.511610000000001</v>
      </c>
      <c r="L305" s="1">
        <v>109.82803</v>
      </c>
      <c r="M305" s="1" t="str">
        <f>VLOOKUP($F305,'[1]capi for highway network'!$D$1:$L$36,3,0)</f>
        <v>capi Guangdong</v>
      </c>
      <c r="N305" s="1">
        <f>VLOOKUP($F305,'[1]capi for highway network'!$D$1:$L$36,7,0)</f>
        <v>23.129110000000001</v>
      </c>
      <c r="O305" s="1">
        <f>VLOOKUP($F305,'[1]capi for highway network'!$D$1:$L$36,8,0)</f>
        <v>113.264385</v>
      </c>
      <c r="P305" s="13">
        <f t="shared" si="76"/>
        <v>0</v>
      </c>
      <c r="Q305" s="13">
        <f t="shared" si="77"/>
        <v>0</v>
      </c>
      <c r="R305" s="13">
        <f t="shared" si="78"/>
        <v>0</v>
      </c>
      <c r="S305" s="13">
        <f t="shared" si="79"/>
        <v>0</v>
      </c>
      <c r="T305" s="13">
        <f t="shared" si="80"/>
        <v>0</v>
      </c>
      <c r="U305" s="13">
        <f t="shared" si="81"/>
        <v>7.7635536630824369</v>
      </c>
      <c r="V305" s="13">
        <f t="shared" si="82"/>
        <v>7.7635536630824369</v>
      </c>
      <c r="W305" s="13">
        <f t="shared" si="83"/>
        <v>7.7635536630824369</v>
      </c>
      <c r="X305" s="13">
        <f t="shared" si="84"/>
        <v>7.7635536630824369</v>
      </c>
      <c r="Y305" s="13">
        <f t="shared" si="85"/>
        <v>7.7635536630824369</v>
      </c>
      <c r="Z305" s="13">
        <f t="shared" si="86"/>
        <v>7.7635536630824369</v>
      </c>
      <c r="AA305" s="13">
        <f t="shared" si="87"/>
        <v>7.7635536630824369</v>
      </c>
      <c r="AB305" s="13">
        <f t="shared" si="88"/>
        <v>7.7635536630824369</v>
      </c>
      <c r="AC305" s="13">
        <f t="shared" si="89"/>
        <v>7.7635536630824369</v>
      </c>
      <c r="AD305" s="13">
        <f t="shared" si="90"/>
        <v>7.7635536630824369</v>
      </c>
      <c r="AE305" s="13">
        <f t="shared" si="91"/>
        <v>7.7635536630824369</v>
      </c>
      <c r="AF305">
        <f t="shared" si="74"/>
        <v>1</v>
      </c>
      <c r="AI305" s="26">
        <f>IF(ISNUMBER(VLOOKUP($B305,'kpler max capa'!$A$1:$Q$263,2,0)),VLOOKUP($B305,'kpler max capa'!$A$1:$Q$263,2,0),0)</f>
        <v>0</v>
      </c>
      <c r="AJ305" s="26">
        <f>IF(ISNUMBER(VLOOKUP($B305,'kpler max capa'!$A$1:$Q$263,3,0)),VLOOKUP($B305,'kpler max capa'!$A$1:$Q$263,3,0),0)</f>
        <v>0</v>
      </c>
      <c r="AK305" s="26">
        <f>IF(ISNUMBER(VLOOKUP($B305,'kpler max capa'!$A$1:$Q$263,4,0)),VLOOKUP($B305,'kpler max capa'!$A$1:$Q$263,4,0),0)</f>
        <v>0</v>
      </c>
      <c r="AL305" s="26">
        <f>IF(ISNUMBER(VLOOKUP($B305,'kpler max capa'!$A$1:$Q$263,5,0)),VLOOKUP($B305,'kpler max capa'!$A$1:$Q$263,5,0),0)</f>
        <v>0</v>
      </c>
      <c r="AM305" s="26">
        <f>IF(ISNUMBER(VLOOKUP($B305,'kpler max capa'!$A$1:$Q$263,6,0)),VLOOKUP($B305,'kpler max capa'!$A$1:$Q$263,6,0),0)</f>
        <v>0</v>
      </c>
      <c r="AN305" s="26">
        <f>IF(ISNUMBER(VLOOKUP($B305,'kpler max capa'!$A$1:$Q$263,7,0)),VLOOKUP($B305,'kpler max capa'!$A$1:$Q$263,7,0),0)</f>
        <v>0</v>
      </c>
      <c r="AO305" s="26">
        <f>IF(ISNUMBER(VLOOKUP($B305,'kpler max capa'!$A$1:$Q$263,8,0)),VLOOKUP($B305,'kpler max capa'!$A$1:$Q$263,8,0),0)</f>
        <v>0</v>
      </c>
      <c r="AP305" s="26">
        <f>IF(ISNUMBER(VLOOKUP($B305,'kpler max capa'!$A$1:$Q$263,8,0)),VLOOKUP($B305,'kpler max capa'!$A$1:$Q$263,9,0),0)</f>
        <v>0</v>
      </c>
      <c r="AQ305" s="26">
        <f>IF(ISNUMBER(VLOOKUP($B305,'kpler max capa'!$A$1:$Q$263,8,0)),VLOOKUP($B305,'kpler max capa'!$A$1:$Q$263,10,0),0)</f>
        <v>0</v>
      </c>
      <c r="AR305" s="26">
        <f>IF(ISNUMBER(VLOOKUP($B305,'kpler max capa'!$A$1:$Q$263,8,0)),VLOOKUP($B305,'kpler max capa'!$A$1:$Q$263,11,0),0)</f>
        <v>0</v>
      </c>
      <c r="AS305" s="26">
        <f>IF(ISNUMBER(VLOOKUP($B305,'kpler max capa'!$A$1:$Q$263,9,0)),VLOOKUP($B305,'kpler max capa'!$A$1:$Q$263,12,0),0)</f>
        <v>0</v>
      </c>
      <c r="AT305" s="26">
        <f>IF(ISNUMBER(VLOOKUP($B305,'kpler max capa'!$A$1:$Q$263,9,0)),VLOOKUP($B305,'kpler max capa'!$A$1:$Q$263,13,0),0)</f>
        <v>0</v>
      </c>
      <c r="AU305" s="26">
        <f>IF(ISNUMBER(VLOOKUP($B305,'kpler max capa'!$A$1:$Q$263,9,0)),VLOOKUP($B305,'kpler max capa'!$A$1:$Q$263,14,0),0)</f>
        <v>0</v>
      </c>
      <c r="AV305" s="26">
        <f>IF(ISNUMBER(VLOOKUP($B305,'kpler max capa'!$A$1:$Q$263,9,0)),VLOOKUP($B305,'kpler max capa'!$A$1:$Q$263,15,0),0)</f>
        <v>0</v>
      </c>
      <c r="AW305" s="26">
        <f>IF(ISNUMBER(VLOOKUP($B305,'kpler max capa'!$A$1:$Q$263,9,0)),VLOOKUP($B305,'kpler max capa'!$A$1:$Q$263,16,0),0)</f>
        <v>0</v>
      </c>
      <c r="AX305" s="26">
        <f>IF(ISNUMBER(VLOOKUP($B305,'kpler max capa'!$A$1:$Q$263,10,0)),VLOOKUP($B305,'kpler max capa'!$A$1:$Q$263,17,0),0)</f>
        <v>0</v>
      </c>
      <c r="AY305" s="24">
        <f>IF(ISNUMBER(VLOOKUP($C305,'pp port max capa'!$A$1:$Q$500,2,0)),VLOOKUP($C305,'pp port max capa'!$A$1:$Q$500,2,0),0)</f>
        <v>0</v>
      </c>
      <c r="AZ305" s="24">
        <f>IF(ISNUMBER(VLOOKUP($C305,'pp port max capa'!$A$1:$Q$500,3,0)),VLOOKUP($C305,'pp port max capa'!$A$1:$Q$500,3,0),0)</f>
        <v>0</v>
      </c>
      <c r="BA305" s="24">
        <f>IF(ISNUMBER(VLOOKUP($C305,'pp port max capa'!$A$1:$Q$500,4,0)),VLOOKUP($C305,'pp port max capa'!$A$1:$Q$500,4,0),0)</f>
        <v>0</v>
      </c>
      <c r="BB305" s="24">
        <f>IF(ISNUMBER(VLOOKUP($C305,'pp port max capa'!$A$1:$Q$500,5,0)),VLOOKUP($C305,'pp port max capa'!$A$1:$Q$500,5,0),0)</f>
        <v>0</v>
      </c>
      <c r="BC305" s="24">
        <f>IF(ISNUMBER(VLOOKUP($C305,'pp port max capa'!$A$1:$Q$500,6,0)),VLOOKUP($C305,'pp port max capa'!$A$1:$Q$500,6,0),0)</f>
        <v>0</v>
      </c>
      <c r="BD305" s="24">
        <f>IF(ISNUMBER(VLOOKUP($C305,'pp port max capa'!$A$1:$Q$500,7,0)),VLOOKUP($C305,'pp port max capa'!$A$1:$Q$500,7,0),0)</f>
        <v>7.7635536630824369</v>
      </c>
      <c r="BE305" s="24">
        <f>IF(ISNUMBER(VLOOKUP($C305,'pp port max capa'!$A$1:$Q$500,8,0)),VLOOKUP($C305,'pp port max capa'!$A$1:$Q$500,8,0),0)</f>
        <v>7.7635536630824369</v>
      </c>
      <c r="BF305" s="24">
        <f>IF(ISNUMBER(VLOOKUP($C305,'pp port max capa'!$A$1:$Q$500,9,0)),VLOOKUP($C305,'pp port max capa'!$A$1:$Q$500,9,0),0)</f>
        <v>7.7635536630824369</v>
      </c>
      <c r="BG305" s="24">
        <f>IF(ISNUMBER(VLOOKUP($C305,'pp port max capa'!$A$1:$Q$500,10,0)),VLOOKUP($C305,'pp port max capa'!$A$1:$Q$500,10,0),0)</f>
        <v>7.7635536630824369</v>
      </c>
      <c r="BH305" s="24">
        <f>IF(ISNUMBER(VLOOKUP($C305,'pp port max capa'!$A$1:$Q$500,11,0)),VLOOKUP($C305,'pp port max capa'!$A$1:$Q$500,11,0),0)</f>
        <v>7.7635536630824369</v>
      </c>
      <c r="BI305" s="24">
        <f>IF(ISNUMBER(VLOOKUP($C305,'pp port max capa'!$A$1:$Q$500,12,0)),VLOOKUP($C305,'pp port max capa'!$A$1:$Q$500,12,0),0)</f>
        <v>7.7635536630824369</v>
      </c>
      <c r="BJ305" s="24">
        <f>IF(ISNUMBER(VLOOKUP($C305,'pp port max capa'!$A$1:$Q$500,13,0)),VLOOKUP($C305,'pp port max capa'!$A$1:$Q$500,13,0),0)</f>
        <v>7.7635536630824369</v>
      </c>
      <c r="BK305" s="24">
        <f>IF(ISNUMBER(VLOOKUP($C305,'pp port max capa'!$A$1:$Q$500,14,0)),VLOOKUP($C305,'pp port max capa'!$A$1:$Q$500,14,0),0)</f>
        <v>7.7635536630824369</v>
      </c>
      <c r="BL305" s="24">
        <f>IF(ISNUMBER(VLOOKUP($C305,'pp port max capa'!$A$1:$Q$500,15,0)),VLOOKUP($C305,'pp port max capa'!$A$1:$Q$500,15,0),0)</f>
        <v>7.7635536630824369</v>
      </c>
      <c r="BM305" s="24">
        <f>IF(ISNUMBER(VLOOKUP($C305,'pp port max capa'!$A$1:$Q$500,16,0)),VLOOKUP($C305,'pp port max capa'!$A$1:$Q$500,16,0),0)</f>
        <v>7.7635536630824369</v>
      </c>
      <c r="BN305" s="24">
        <f>IF(ISNUMBER(VLOOKUP($C305,'pp port max capa'!$A$1:$Q$500,17,0)),VLOOKUP($C305,'pp port max capa'!$A$1:$Q$500,17,0),0)</f>
        <v>7.7635536630824369</v>
      </c>
      <c r="BO305" s="22">
        <f>IF(ISNUMBER(VLOOKUP($C305,'stpl port max capa'!$A$1:$Q$500,2,0)),VLOOKUP($C305,'stpl port max capa'!$A$1:$Q$500,2,0),0)</f>
        <v>0</v>
      </c>
      <c r="BP305" s="22">
        <f>IF(ISNUMBER(VLOOKUP($C305,'stpl port max capa'!$A$1:$Q$500,3,0)),VLOOKUP($C305,'stpl port max capa'!$A$1:$Q$500,3,0),0)</f>
        <v>0</v>
      </c>
      <c r="BQ305" s="22">
        <f>IF(ISNUMBER(VLOOKUP($C305,'stpl port max capa'!$A$1:$Q$500,4,0)),VLOOKUP($C305,'stpl port max capa'!$A$1:$Q$500,4,0),0)</f>
        <v>0</v>
      </c>
      <c r="BR305" s="22">
        <f>IF(ISNUMBER(VLOOKUP($C305,'stpl port max capa'!$A$1:$Q$500,5,0)),VLOOKUP($C305,'stpl port max capa'!$A$1:$Q$500,5,0),0)</f>
        <v>0</v>
      </c>
      <c r="BS305" s="22">
        <f>IF(ISNUMBER(VLOOKUP($C305,'stpl port max capa'!$A$1:$Q$500,6,0)),VLOOKUP($C305,'stpl port max capa'!$A$1:$Q$500,6,0),0)</f>
        <v>0</v>
      </c>
      <c r="BT305" s="22">
        <f>IF(ISNUMBER(VLOOKUP($C305,'stpl port max capa'!$A$1:$Q$500,7,0)),VLOOKUP($C305,'stpl port max capa'!$A$1:$Q$500,7,0),0)</f>
        <v>0</v>
      </c>
      <c r="BU305" s="22">
        <f>IF(ISNUMBER(VLOOKUP($C305,'stpl port max capa'!$A$1:$Q$500,8,0)),VLOOKUP($C305,'stpl port max capa'!$A$1:$Q$500,8,0),0)</f>
        <v>0</v>
      </c>
      <c r="BV305" s="22">
        <f>IF(ISNUMBER(VLOOKUP($C305,'stpl port max capa'!$A$1:$Q$500,9,0)),VLOOKUP($C305,'stpl port max capa'!$A$1:$Q$500,9,0),0)</f>
        <v>0</v>
      </c>
      <c r="BW305" s="22">
        <f>IF(ISNUMBER(VLOOKUP($C305,'stpl port max capa'!$A$1:$Q$500,10,0)),VLOOKUP($C305,'stpl port max capa'!$A$1:$Q$500,10,0),0)</f>
        <v>0</v>
      </c>
      <c r="BX305" s="22">
        <f>IF(ISNUMBER(VLOOKUP($C305,'stpl port max capa'!$A$1:$Q$500,11,0)),VLOOKUP($C305,'stpl port max capa'!$A$1:$Q$500,11,0),0)</f>
        <v>0</v>
      </c>
      <c r="BY305" s="22">
        <f>IF(ISNUMBER(VLOOKUP($C305,'stpl port max capa'!$A$1:$Q$500,12,0)),VLOOKUP($C305,'stpl port max capa'!$A$1:$Q$500,12,0),0)</f>
        <v>0</v>
      </c>
      <c r="BZ305" s="22">
        <f>IF(ISNUMBER(VLOOKUP($C305,'stpl port max capa'!$A$1:$Q$500,13,0)),VLOOKUP($C305,'stpl port max capa'!$A$1:$Q$500,13,0),0)</f>
        <v>0</v>
      </c>
      <c r="CA305" s="22">
        <f>IF(ISNUMBER(VLOOKUP($C305,'stpl port max capa'!$A$1:$Q$500,14,0)),VLOOKUP($C305,'stpl port max capa'!$A$1:$Q$500,14,0),0)</f>
        <v>0</v>
      </c>
      <c r="CB305" s="22">
        <f>IF(ISNUMBER(VLOOKUP($C305,'stpl port max capa'!$A$1:$Q$500,15,0)),VLOOKUP($C305,'stpl port max capa'!$A$1:$Q$500,15,0),0)</f>
        <v>0</v>
      </c>
      <c r="CC305" s="22">
        <f>IF(ISNUMBER(VLOOKUP($C305,'stpl port max capa'!$A$1:$Q$500,16,0)),VLOOKUP($C305,'stpl port max capa'!$A$1:$Q$500,16,0),0)</f>
        <v>0</v>
      </c>
      <c r="CD305" s="22">
        <f>IF(ISNUMBER(VLOOKUP($C305,'stpl port max capa'!$A$1:$Q$500,17,0)),VLOOKUP($C305,'stpl port max capa'!$A$1:$Q$500,17,0),0)</f>
        <v>0</v>
      </c>
    </row>
    <row r="306" spans="1:82" customFormat="1">
      <c r="A306">
        <v>310</v>
      </c>
      <c r="B306" t="s">
        <v>829</v>
      </c>
      <c r="C306" t="str">
        <f t="shared" si="73"/>
        <v>port 310 Dongguan Jianhui Paper Mill power station</v>
      </c>
      <c r="D306" s="15" t="s">
        <v>1341</v>
      </c>
      <c r="E306" s="15">
        <f t="shared" si="75"/>
        <v>1</v>
      </c>
      <c r="F306" s="16" t="s">
        <v>2972</v>
      </c>
      <c r="G306" t="s">
        <v>973</v>
      </c>
      <c r="H306" t="s">
        <v>975</v>
      </c>
      <c r="I306" t="s">
        <v>2944</v>
      </c>
      <c r="J306" t="s">
        <v>1051</v>
      </c>
      <c r="K306" s="1">
        <v>23.132000000000001</v>
      </c>
      <c r="L306" s="1">
        <v>113.26600000000001</v>
      </c>
      <c r="M306" s="1" t="str">
        <f>VLOOKUP($F306,'[1]capi for highway network'!$D$1:$L$36,3,0)</f>
        <v>capi Guangdong</v>
      </c>
      <c r="N306" s="1">
        <f>VLOOKUP($F306,'[1]capi for highway network'!$D$1:$L$36,7,0)</f>
        <v>23.129110000000001</v>
      </c>
      <c r="O306" s="1">
        <f>VLOOKUP($F306,'[1]capi for highway network'!$D$1:$L$36,8,0)</f>
        <v>113.264385</v>
      </c>
      <c r="P306" s="13">
        <f t="shared" si="76"/>
        <v>0.53867490296953402</v>
      </c>
      <c r="Q306" s="13">
        <f t="shared" si="77"/>
        <v>0.53867490296953402</v>
      </c>
      <c r="R306" s="13">
        <f t="shared" si="78"/>
        <v>0.53867490296953402</v>
      </c>
      <c r="S306" s="13">
        <f t="shared" si="79"/>
        <v>0.53867490296953402</v>
      </c>
      <c r="T306" s="13">
        <f t="shared" si="80"/>
        <v>0</v>
      </c>
      <c r="U306" s="13">
        <f t="shared" si="81"/>
        <v>0</v>
      </c>
      <c r="V306" s="13">
        <f t="shared" si="82"/>
        <v>0</v>
      </c>
      <c r="W306" s="13">
        <f t="shared" si="83"/>
        <v>0</v>
      </c>
      <c r="X306" s="13">
        <f t="shared" si="84"/>
        <v>0</v>
      </c>
      <c r="Y306" s="13">
        <f t="shared" si="85"/>
        <v>0</v>
      </c>
      <c r="Z306" s="13">
        <f t="shared" si="86"/>
        <v>0</v>
      </c>
      <c r="AA306" s="13">
        <f t="shared" si="87"/>
        <v>0</v>
      </c>
      <c r="AB306" s="13">
        <f t="shared" si="88"/>
        <v>0</v>
      </c>
      <c r="AC306" s="13">
        <f t="shared" si="89"/>
        <v>0</v>
      </c>
      <c r="AD306" s="13">
        <f t="shared" si="90"/>
        <v>0</v>
      </c>
      <c r="AE306" s="13">
        <f t="shared" si="91"/>
        <v>0</v>
      </c>
      <c r="AF306">
        <f t="shared" si="74"/>
        <v>1</v>
      </c>
      <c r="AI306" s="26">
        <f>IF(ISNUMBER(VLOOKUP($B306,'kpler max capa'!$A$1:$Q$263,2,0)),VLOOKUP($B306,'kpler max capa'!$A$1:$Q$263,2,0),0)</f>
        <v>0</v>
      </c>
      <c r="AJ306" s="26">
        <f>IF(ISNUMBER(VLOOKUP($B306,'kpler max capa'!$A$1:$Q$263,3,0)),VLOOKUP($B306,'kpler max capa'!$A$1:$Q$263,3,0),0)</f>
        <v>0</v>
      </c>
      <c r="AK306" s="26">
        <f>IF(ISNUMBER(VLOOKUP($B306,'kpler max capa'!$A$1:$Q$263,4,0)),VLOOKUP($B306,'kpler max capa'!$A$1:$Q$263,4,0),0)</f>
        <v>0</v>
      </c>
      <c r="AL306" s="26">
        <f>IF(ISNUMBER(VLOOKUP($B306,'kpler max capa'!$A$1:$Q$263,5,0)),VLOOKUP($B306,'kpler max capa'!$A$1:$Q$263,5,0),0)</f>
        <v>0</v>
      </c>
      <c r="AM306" s="26">
        <f>IF(ISNUMBER(VLOOKUP($B306,'kpler max capa'!$A$1:$Q$263,6,0)),VLOOKUP($B306,'kpler max capa'!$A$1:$Q$263,6,0),0)</f>
        <v>0</v>
      </c>
      <c r="AN306" s="26">
        <f>IF(ISNUMBER(VLOOKUP($B306,'kpler max capa'!$A$1:$Q$263,7,0)),VLOOKUP($B306,'kpler max capa'!$A$1:$Q$263,7,0),0)</f>
        <v>0</v>
      </c>
      <c r="AO306" s="26">
        <f>IF(ISNUMBER(VLOOKUP($B306,'kpler max capa'!$A$1:$Q$263,8,0)),VLOOKUP($B306,'kpler max capa'!$A$1:$Q$263,8,0),0)</f>
        <v>0</v>
      </c>
      <c r="AP306" s="26">
        <f>IF(ISNUMBER(VLOOKUP($B306,'kpler max capa'!$A$1:$Q$263,8,0)),VLOOKUP($B306,'kpler max capa'!$A$1:$Q$263,9,0),0)</f>
        <v>0</v>
      </c>
      <c r="AQ306" s="26">
        <f>IF(ISNUMBER(VLOOKUP($B306,'kpler max capa'!$A$1:$Q$263,8,0)),VLOOKUP($B306,'kpler max capa'!$A$1:$Q$263,10,0),0)</f>
        <v>0</v>
      </c>
      <c r="AR306" s="26">
        <f>IF(ISNUMBER(VLOOKUP($B306,'kpler max capa'!$A$1:$Q$263,8,0)),VLOOKUP($B306,'kpler max capa'!$A$1:$Q$263,11,0),0)</f>
        <v>0</v>
      </c>
      <c r="AS306" s="26">
        <f>IF(ISNUMBER(VLOOKUP($B306,'kpler max capa'!$A$1:$Q$263,9,0)),VLOOKUP($B306,'kpler max capa'!$A$1:$Q$263,12,0),0)</f>
        <v>0</v>
      </c>
      <c r="AT306" s="26">
        <f>IF(ISNUMBER(VLOOKUP($B306,'kpler max capa'!$A$1:$Q$263,9,0)),VLOOKUP($B306,'kpler max capa'!$A$1:$Q$263,13,0),0)</f>
        <v>0</v>
      </c>
      <c r="AU306" s="26">
        <f>IF(ISNUMBER(VLOOKUP($B306,'kpler max capa'!$A$1:$Q$263,9,0)),VLOOKUP($B306,'kpler max capa'!$A$1:$Q$263,14,0),0)</f>
        <v>0</v>
      </c>
      <c r="AV306" s="26">
        <f>IF(ISNUMBER(VLOOKUP($B306,'kpler max capa'!$A$1:$Q$263,9,0)),VLOOKUP($B306,'kpler max capa'!$A$1:$Q$263,15,0),0)</f>
        <v>0</v>
      </c>
      <c r="AW306" s="26">
        <f>IF(ISNUMBER(VLOOKUP($B306,'kpler max capa'!$A$1:$Q$263,9,0)),VLOOKUP($B306,'kpler max capa'!$A$1:$Q$263,16,0),0)</f>
        <v>0</v>
      </c>
      <c r="AX306" s="26">
        <f>IF(ISNUMBER(VLOOKUP($B306,'kpler max capa'!$A$1:$Q$263,10,0)),VLOOKUP($B306,'kpler max capa'!$A$1:$Q$263,17,0),0)</f>
        <v>0</v>
      </c>
      <c r="AY306" s="24">
        <f>IF(ISNUMBER(VLOOKUP($C306,'pp port max capa'!$A$1:$Q$500,2,0)),VLOOKUP($C306,'pp port max capa'!$A$1:$Q$500,2,0),0)</f>
        <v>0.53867490296953402</v>
      </c>
      <c r="AZ306" s="24">
        <f>IF(ISNUMBER(VLOOKUP($C306,'pp port max capa'!$A$1:$Q$500,3,0)),VLOOKUP($C306,'pp port max capa'!$A$1:$Q$500,3,0),0)</f>
        <v>0.53867490296953402</v>
      </c>
      <c r="BA306" s="24">
        <f>IF(ISNUMBER(VLOOKUP($C306,'pp port max capa'!$A$1:$Q$500,4,0)),VLOOKUP($C306,'pp port max capa'!$A$1:$Q$500,4,0),0)</f>
        <v>0.53867490296953402</v>
      </c>
      <c r="BB306" s="24">
        <f>IF(ISNUMBER(VLOOKUP($C306,'pp port max capa'!$A$1:$Q$500,5,0)),VLOOKUP($C306,'pp port max capa'!$A$1:$Q$500,5,0),0)</f>
        <v>0.53867490296953402</v>
      </c>
      <c r="BC306" s="24">
        <f>IF(ISNUMBER(VLOOKUP($C306,'pp port max capa'!$A$1:$Q$500,6,0)),VLOOKUP($C306,'pp port max capa'!$A$1:$Q$500,6,0),0)</f>
        <v>0</v>
      </c>
      <c r="BD306" s="24">
        <f>IF(ISNUMBER(VLOOKUP($C306,'pp port max capa'!$A$1:$Q$500,7,0)),VLOOKUP($C306,'pp port max capa'!$A$1:$Q$500,7,0),0)</f>
        <v>0</v>
      </c>
      <c r="BE306" s="24">
        <f>IF(ISNUMBER(VLOOKUP($C306,'pp port max capa'!$A$1:$Q$500,8,0)),VLOOKUP($C306,'pp port max capa'!$A$1:$Q$500,8,0),0)</f>
        <v>0</v>
      </c>
      <c r="BF306" s="24">
        <f>IF(ISNUMBER(VLOOKUP($C306,'pp port max capa'!$A$1:$Q$500,9,0)),VLOOKUP($C306,'pp port max capa'!$A$1:$Q$500,9,0),0)</f>
        <v>0</v>
      </c>
      <c r="BG306" s="24">
        <f>IF(ISNUMBER(VLOOKUP($C306,'pp port max capa'!$A$1:$Q$500,10,0)),VLOOKUP($C306,'pp port max capa'!$A$1:$Q$500,10,0),0)</f>
        <v>0</v>
      </c>
      <c r="BH306" s="24">
        <f>IF(ISNUMBER(VLOOKUP($C306,'pp port max capa'!$A$1:$Q$500,11,0)),VLOOKUP($C306,'pp port max capa'!$A$1:$Q$500,11,0),0)</f>
        <v>0</v>
      </c>
      <c r="BI306" s="24">
        <f>IF(ISNUMBER(VLOOKUP($C306,'pp port max capa'!$A$1:$Q$500,12,0)),VLOOKUP($C306,'pp port max capa'!$A$1:$Q$500,12,0),0)</f>
        <v>0</v>
      </c>
      <c r="BJ306" s="24">
        <f>IF(ISNUMBER(VLOOKUP($C306,'pp port max capa'!$A$1:$Q$500,13,0)),VLOOKUP($C306,'pp port max capa'!$A$1:$Q$500,13,0),0)</f>
        <v>0</v>
      </c>
      <c r="BK306" s="24">
        <f>IF(ISNUMBER(VLOOKUP($C306,'pp port max capa'!$A$1:$Q$500,14,0)),VLOOKUP($C306,'pp port max capa'!$A$1:$Q$500,14,0),0)</f>
        <v>0</v>
      </c>
      <c r="BL306" s="24">
        <f>IF(ISNUMBER(VLOOKUP($C306,'pp port max capa'!$A$1:$Q$500,15,0)),VLOOKUP($C306,'pp port max capa'!$A$1:$Q$500,15,0),0)</f>
        <v>0</v>
      </c>
      <c r="BM306" s="24">
        <f>IF(ISNUMBER(VLOOKUP($C306,'pp port max capa'!$A$1:$Q$500,16,0)),VLOOKUP($C306,'pp port max capa'!$A$1:$Q$500,16,0),0)</f>
        <v>0</v>
      </c>
      <c r="BN306" s="24">
        <f>IF(ISNUMBER(VLOOKUP($C306,'pp port max capa'!$A$1:$Q$500,17,0)),VLOOKUP($C306,'pp port max capa'!$A$1:$Q$500,17,0),0)</f>
        <v>0</v>
      </c>
      <c r="BO306" s="22">
        <f>IF(ISNUMBER(VLOOKUP($C306,'stpl port max capa'!$A$1:$Q$500,2,0)),VLOOKUP($C306,'stpl port max capa'!$A$1:$Q$500,2,0),0)</f>
        <v>0</v>
      </c>
      <c r="BP306" s="22">
        <f>IF(ISNUMBER(VLOOKUP($C306,'stpl port max capa'!$A$1:$Q$500,3,0)),VLOOKUP($C306,'stpl port max capa'!$A$1:$Q$500,3,0),0)</f>
        <v>0</v>
      </c>
      <c r="BQ306" s="22">
        <f>IF(ISNUMBER(VLOOKUP($C306,'stpl port max capa'!$A$1:$Q$500,4,0)),VLOOKUP($C306,'stpl port max capa'!$A$1:$Q$500,4,0),0)</f>
        <v>0</v>
      </c>
      <c r="BR306" s="22">
        <f>IF(ISNUMBER(VLOOKUP($C306,'stpl port max capa'!$A$1:$Q$500,5,0)),VLOOKUP($C306,'stpl port max capa'!$A$1:$Q$500,5,0),0)</f>
        <v>0</v>
      </c>
      <c r="BS306" s="22">
        <f>IF(ISNUMBER(VLOOKUP($C306,'stpl port max capa'!$A$1:$Q$500,6,0)),VLOOKUP($C306,'stpl port max capa'!$A$1:$Q$500,6,0),0)</f>
        <v>0</v>
      </c>
      <c r="BT306" s="22">
        <f>IF(ISNUMBER(VLOOKUP($C306,'stpl port max capa'!$A$1:$Q$500,7,0)),VLOOKUP($C306,'stpl port max capa'!$A$1:$Q$500,7,0),0)</f>
        <v>0</v>
      </c>
      <c r="BU306" s="22">
        <f>IF(ISNUMBER(VLOOKUP($C306,'stpl port max capa'!$A$1:$Q$500,8,0)),VLOOKUP($C306,'stpl port max capa'!$A$1:$Q$500,8,0),0)</f>
        <v>0</v>
      </c>
      <c r="BV306" s="22">
        <f>IF(ISNUMBER(VLOOKUP($C306,'stpl port max capa'!$A$1:$Q$500,9,0)),VLOOKUP($C306,'stpl port max capa'!$A$1:$Q$500,9,0),0)</f>
        <v>0</v>
      </c>
      <c r="BW306" s="22">
        <f>IF(ISNUMBER(VLOOKUP($C306,'stpl port max capa'!$A$1:$Q$500,10,0)),VLOOKUP($C306,'stpl port max capa'!$A$1:$Q$500,10,0),0)</f>
        <v>0</v>
      </c>
      <c r="BX306" s="22">
        <f>IF(ISNUMBER(VLOOKUP($C306,'stpl port max capa'!$A$1:$Q$500,11,0)),VLOOKUP($C306,'stpl port max capa'!$A$1:$Q$500,11,0),0)</f>
        <v>0</v>
      </c>
      <c r="BY306" s="22">
        <f>IF(ISNUMBER(VLOOKUP($C306,'stpl port max capa'!$A$1:$Q$500,12,0)),VLOOKUP($C306,'stpl port max capa'!$A$1:$Q$500,12,0),0)</f>
        <v>0</v>
      </c>
      <c r="BZ306" s="22">
        <f>IF(ISNUMBER(VLOOKUP($C306,'stpl port max capa'!$A$1:$Q$500,13,0)),VLOOKUP($C306,'stpl port max capa'!$A$1:$Q$500,13,0),0)</f>
        <v>0</v>
      </c>
      <c r="CA306" s="22">
        <f>IF(ISNUMBER(VLOOKUP($C306,'stpl port max capa'!$A$1:$Q$500,14,0)),VLOOKUP($C306,'stpl port max capa'!$A$1:$Q$500,14,0),0)</f>
        <v>0</v>
      </c>
      <c r="CB306" s="22">
        <f>IF(ISNUMBER(VLOOKUP($C306,'stpl port max capa'!$A$1:$Q$500,15,0)),VLOOKUP($C306,'stpl port max capa'!$A$1:$Q$500,15,0),0)</f>
        <v>0</v>
      </c>
      <c r="CC306" s="22">
        <f>IF(ISNUMBER(VLOOKUP($C306,'stpl port max capa'!$A$1:$Q$500,16,0)),VLOOKUP($C306,'stpl port max capa'!$A$1:$Q$500,16,0),0)</f>
        <v>0</v>
      </c>
      <c r="CD306" s="22">
        <f>IF(ISNUMBER(VLOOKUP($C306,'stpl port max capa'!$A$1:$Q$500,17,0)),VLOOKUP($C306,'stpl port max capa'!$A$1:$Q$500,17,0),0)</f>
        <v>0</v>
      </c>
    </row>
    <row r="307" spans="1:82" customFormat="1">
      <c r="A307">
        <v>311</v>
      </c>
      <c r="B307" t="s">
        <v>830</v>
      </c>
      <c r="C307" t="str">
        <f t="shared" si="73"/>
        <v>port 311 Dongguan Taiyangzhou IGCC with CO2 Capture Project</v>
      </c>
      <c r="D307" s="15" t="s">
        <v>1342</v>
      </c>
      <c r="E307" s="15">
        <f t="shared" si="75"/>
        <v>1</v>
      </c>
      <c r="F307" s="16" t="s">
        <v>2972</v>
      </c>
      <c r="G307" t="s">
        <v>973</v>
      </c>
      <c r="H307" t="s">
        <v>975</v>
      </c>
      <c r="I307" t="s">
        <v>2946</v>
      </c>
      <c r="J307" t="s">
        <v>1052</v>
      </c>
      <c r="K307" s="1">
        <v>22.929991000000001</v>
      </c>
      <c r="L307" s="1">
        <v>113.590119</v>
      </c>
      <c r="M307" s="1" t="str">
        <f>VLOOKUP($F307,'[1]capi for highway network'!$D$1:$L$36,3,0)</f>
        <v>capi Guangdong</v>
      </c>
      <c r="N307" s="1">
        <f>VLOOKUP($F307,'[1]capi for highway network'!$D$1:$L$36,7,0)</f>
        <v>23.129110000000001</v>
      </c>
      <c r="O307" s="1">
        <f>VLOOKUP($F307,'[1]capi for highway network'!$D$1:$L$36,8,0)</f>
        <v>113.264385</v>
      </c>
      <c r="P307" s="13">
        <f t="shared" si="76"/>
        <v>0</v>
      </c>
      <c r="Q307" s="13">
        <f t="shared" si="77"/>
        <v>0</v>
      </c>
      <c r="R307" s="13">
        <f t="shared" si="78"/>
        <v>0</v>
      </c>
      <c r="S307" s="13">
        <f t="shared" si="79"/>
        <v>0</v>
      </c>
      <c r="T307" s="13">
        <f t="shared" si="80"/>
        <v>0</v>
      </c>
      <c r="U307" s="13">
        <f t="shared" si="81"/>
        <v>0</v>
      </c>
      <c r="V307" s="13">
        <f t="shared" si="82"/>
        <v>0</v>
      </c>
      <c r="W307" s="13">
        <f t="shared" si="83"/>
        <v>0</v>
      </c>
      <c r="X307" s="13">
        <f t="shared" si="84"/>
        <v>0</v>
      </c>
      <c r="Y307" s="13">
        <f t="shared" si="85"/>
        <v>0</v>
      </c>
      <c r="Z307" s="13">
        <f t="shared" si="86"/>
        <v>0</v>
      </c>
      <c r="AA307" s="13">
        <f t="shared" si="87"/>
        <v>0</v>
      </c>
      <c r="AB307" s="13">
        <f t="shared" si="88"/>
        <v>0</v>
      </c>
      <c r="AC307" s="13">
        <f t="shared" si="89"/>
        <v>0</v>
      </c>
      <c r="AD307" s="13">
        <f t="shared" si="90"/>
        <v>0</v>
      </c>
      <c r="AE307" s="13">
        <f t="shared" si="91"/>
        <v>0</v>
      </c>
      <c r="AF307">
        <f t="shared" si="74"/>
        <v>0</v>
      </c>
      <c r="AI307" s="26">
        <f>IF(ISNUMBER(VLOOKUP($B307,'kpler max capa'!$A$1:$Q$263,2,0)),VLOOKUP($B307,'kpler max capa'!$A$1:$Q$263,2,0),0)</f>
        <v>0</v>
      </c>
      <c r="AJ307" s="26">
        <f>IF(ISNUMBER(VLOOKUP($B307,'kpler max capa'!$A$1:$Q$263,3,0)),VLOOKUP($B307,'kpler max capa'!$A$1:$Q$263,3,0),0)</f>
        <v>0</v>
      </c>
      <c r="AK307" s="26">
        <f>IF(ISNUMBER(VLOOKUP($B307,'kpler max capa'!$A$1:$Q$263,4,0)),VLOOKUP($B307,'kpler max capa'!$A$1:$Q$263,4,0),0)</f>
        <v>0</v>
      </c>
      <c r="AL307" s="26">
        <f>IF(ISNUMBER(VLOOKUP($B307,'kpler max capa'!$A$1:$Q$263,5,0)),VLOOKUP($B307,'kpler max capa'!$A$1:$Q$263,5,0),0)</f>
        <v>0</v>
      </c>
      <c r="AM307" s="26">
        <f>IF(ISNUMBER(VLOOKUP($B307,'kpler max capa'!$A$1:$Q$263,6,0)),VLOOKUP($B307,'kpler max capa'!$A$1:$Q$263,6,0),0)</f>
        <v>0</v>
      </c>
      <c r="AN307" s="26">
        <f>IF(ISNUMBER(VLOOKUP($B307,'kpler max capa'!$A$1:$Q$263,7,0)),VLOOKUP($B307,'kpler max capa'!$A$1:$Q$263,7,0),0)</f>
        <v>0</v>
      </c>
      <c r="AO307" s="26">
        <f>IF(ISNUMBER(VLOOKUP($B307,'kpler max capa'!$A$1:$Q$263,8,0)),VLOOKUP($B307,'kpler max capa'!$A$1:$Q$263,8,0),0)</f>
        <v>0</v>
      </c>
      <c r="AP307" s="26">
        <f>IF(ISNUMBER(VLOOKUP($B307,'kpler max capa'!$A$1:$Q$263,8,0)),VLOOKUP($B307,'kpler max capa'!$A$1:$Q$263,9,0),0)</f>
        <v>0</v>
      </c>
      <c r="AQ307" s="26">
        <f>IF(ISNUMBER(VLOOKUP($B307,'kpler max capa'!$A$1:$Q$263,8,0)),VLOOKUP($B307,'kpler max capa'!$A$1:$Q$263,10,0),0)</f>
        <v>0</v>
      </c>
      <c r="AR307" s="26">
        <f>IF(ISNUMBER(VLOOKUP($B307,'kpler max capa'!$A$1:$Q$263,8,0)),VLOOKUP($B307,'kpler max capa'!$A$1:$Q$263,11,0),0)</f>
        <v>0</v>
      </c>
      <c r="AS307" s="26">
        <f>IF(ISNUMBER(VLOOKUP($B307,'kpler max capa'!$A$1:$Q$263,9,0)),VLOOKUP($B307,'kpler max capa'!$A$1:$Q$263,12,0),0)</f>
        <v>0</v>
      </c>
      <c r="AT307" s="26">
        <f>IF(ISNUMBER(VLOOKUP($B307,'kpler max capa'!$A$1:$Q$263,9,0)),VLOOKUP($B307,'kpler max capa'!$A$1:$Q$263,13,0),0)</f>
        <v>0</v>
      </c>
      <c r="AU307" s="26">
        <f>IF(ISNUMBER(VLOOKUP($B307,'kpler max capa'!$A$1:$Q$263,9,0)),VLOOKUP($B307,'kpler max capa'!$A$1:$Q$263,14,0),0)</f>
        <v>0</v>
      </c>
      <c r="AV307" s="26">
        <f>IF(ISNUMBER(VLOOKUP($B307,'kpler max capa'!$A$1:$Q$263,9,0)),VLOOKUP($B307,'kpler max capa'!$A$1:$Q$263,15,0),0)</f>
        <v>0</v>
      </c>
      <c r="AW307" s="26">
        <f>IF(ISNUMBER(VLOOKUP($B307,'kpler max capa'!$A$1:$Q$263,9,0)),VLOOKUP($B307,'kpler max capa'!$A$1:$Q$263,16,0),0)</f>
        <v>0</v>
      </c>
      <c r="AX307" s="26">
        <f>IF(ISNUMBER(VLOOKUP($B307,'kpler max capa'!$A$1:$Q$263,10,0)),VLOOKUP($B307,'kpler max capa'!$A$1:$Q$263,17,0),0)</f>
        <v>0</v>
      </c>
      <c r="AY307" s="24">
        <f>IF(ISNUMBER(VLOOKUP($C307,'pp port max capa'!$A$1:$Q$500,2,0)),VLOOKUP($C307,'pp port max capa'!$A$1:$Q$500,2,0),0)</f>
        <v>0</v>
      </c>
      <c r="AZ307" s="24">
        <f>IF(ISNUMBER(VLOOKUP($C307,'pp port max capa'!$A$1:$Q$500,3,0)),VLOOKUP($C307,'pp port max capa'!$A$1:$Q$500,3,0),0)</f>
        <v>0</v>
      </c>
      <c r="BA307" s="24">
        <f>IF(ISNUMBER(VLOOKUP($C307,'pp port max capa'!$A$1:$Q$500,4,0)),VLOOKUP($C307,'pp port max capa'!$A$1:$Q$500,4,0),0)</f>
        <v>0</v>
      </c>
      <c r="BB307" s="24">
        <f>IF(ISNUMBER(VLOOKUP($C307,'pp port max capa'!$A$1:$Q$500,5,0)),VLOOKUP($C307,'pp port max capa'!$A$1:$Q$500,5,0),0)</f>
        <v>0</v>
      </c>
      <c r="BC307" s="24">
        <f>IF(ISNUMBER(VLOOKUP($C307,'pp port max capa'!$A$1:$Q$500,6,0)),VLOOKUP($C307,'pp port max capa'!$A$1:$Q$500,6,0),0)</f>
        <v>0</v>
      </c>
      <c r="BD307" s="24">
        <f>IF(ISNUMBER(VLOOKUP($C307,'pp port max capa'!$A$1:$Q$500,7,0)),VLOOKUP($C307,'pp port max capa'!$A$1:$Q$500,7,0),0)</f>
        <v>0</v>
      </c>
      <c r="BE307" s="24">
        <f>IF(ISNUMBER(VLOOKUP($C307,'pp port max capa'!$A$1:$Q$500,8,0)),VLOOKUP($C307,'pp port max capa'!$A$1:$Q$500,8,0),0)</f>
        <v>0</v>
      </c>
      <c r="BF307" s="24">
        <f>IF(ISNUMBER(VLOOKUP($C307,'pp port max capa'!$A$1:$Q$500,9,0)),VLOOKUP($C307,'pp port max capa'!$A$1:$Q$500,9,0),0)</f>
        <v>0</v>
      </c>
      <c r="BG307" s="24">
        <f>IF(ISNUMBER(VLOOKUP($C307,'pp port max capa'!$A$1:$Q$500,10,0)),VLOOKUP($C307,'pp port max capa'!$A$1:$Q$500,10,0),0)</f>
        <v>0</v>
      </c>
      <c r="BH307" s="24">
        <f>IF(ISNUMBER(VLOOKUP($C307,'pp port max capa'!$A$1:$Q$500,11,0)),VLOOKUP($C307,'pp port max capa'!$A$1:$Q$500,11,0),0)</f>
        <v>0</v>
      </c>
      <c r="BI307" s="24">
        <f>IF(ISNUMBER(VLOOKUP($C307,'pp port max capa'!$A$1:$Q$500,12,0)),VLOOKUP($C307,'pp port max capa'!$A$1:$Q$500,12,0),0)</f>
        <v>0</v>
      </c>
      <c r="BJ307" s="24">
        <f>IF(ISNUMBER(VLOOKUP($C307,'pp port max capa'!$A$1:$Q$500,13,0)),VLOOKUP($C307,'pp port max capa'!$A$1:$Q$500,13,0),0)</f>
        <v>0</v>
      </c>
      <c r="BK307" s="24">
        <f>IF(ISNUMBER(VLOOKUP($C307,'pp port max capa'!$A$1:$Q$500,14,0)),VLOOKUP($C307,'pp port max capa'!$A$1:$Q$500,14,0),0)</f>
        <v>0</v>
      </c>
      <c r="BL307" s="24">
        <f>IF(ISNUMBER(VLOOKUP($C307,'pp port max capa'!$A$1:$Q$500,15,0)),VLOOKUP($C307,'pp port max capa'!$A$1:$Q$500,15,0),0)</f>
        <v>0</v>
      </c>
      <c r="BM307" s="24">
        <f>IF(ISNUMBER(VLOOKUP($C307,'pp port max capa'!$A$1:$Q$500,16,0)),VLOOKUP($C307,'pp port max capa'!$A$1:$Q$500,16,0),0)</f>
        <v>0</v>
      </c>
      <c r="BN307" s="24">
        <f>IF(ISNUMBER(VLOOKUP($C307,'pp port max capa'!$A$1:$Q$500,17,0)),VLOOKUP($C307,'pp port max capa'!$A$1:$Q$500,17,0),0)</f>
        <v>0</v>
      </c>
      <c r="BO307" s="22">
        <f>IF(ISNUMBER(VLOOKUP($C307,'stpl port max capa'!$A$1:$Q$500,2,0)),VLOOKUP($C307,'stpl port max capa'!$A$1:$Q$500,2,0),0)</f>
        <v>0</v>
      </c>
      <c r="BP307" s="22">
        <f>IF(ISNUMBER(VLOOKUP($C307,'stpl port max capa'!$A$1:$Q$500,3,0)),VLOOKUP($C307,'stpl port max capa'!$A$1:$Q$500,3,0),0)</f>
        <v>0</v>
      </c>
      <c r="BQ307" s="22">
        <f>IF(ISNUMBER(VLOOKUP($C307,'stpl port max capa'!$A$1:$Q$500,4,0)),VLOOKUP($C307,'stpl port max capa'!$A$1:$Q$500,4,0),0)</f>
        <v>0</v>
      </c>
      <c r="BR307" s="22">
        <f>IF(ISNUMBER(VLOOKUP($C307,'stpl port max capa'!$A$1:$Q$500,5,0)),VLOOKUP($C307,'stpl port max capa'!$A$1:$Q$500,5,0),0)</f>
        <v>0</v>
      </c>
      <c r="BS307" s="22">
        <f>IF(ISNUMBER(VLOOKUP($C307,'stpl port max capa'!$A$1:$Q$500,6,0)),VLOOKUP($C307,'stpl port max capa'!$A$1:$Q$500,6,0),0)</f>
        <v>0</v>
      </c>
      <c r="BT307" s="22">
        <f>IF(ISNUMBER(VLOOKUP($C307,'stpl port max capa'!$A$1:$Q$500,7,0)),VLOOKUP($C307,'stpl port max capa'!$A$1:$Q$500,7,0),0)</f>
        <v>0</v>
      </c>
      <c r="BU307" s="22">
        <f>IF(ISNUMBER(VLOOKUP($C307,'stpl port max capa'!$A$1:$Q$500,8,0)),VLOOKUP($C307,'stpl port max capa'!$A$1:$Q$500,8,0),0)</f>
        <v>0</v>
      </c>
      <c r="BV307" s="22">
        <f>IF(ISNUMBER(VLOOKUP($C307,'stpl port max capa'!$A$1:$Q$500,9,0)),VLOOKUP($C307,'stpl port max capa'!$A$1:$Q$500,9,0),0)</f>
        <v>0</v>
      </c>
      <c r="BW307" s="22">
        <f>IF(ISNUMBER(VLOOKUP($C307,'stpl port max capa'!$A$1:$Q$500,10,0)),VLOOKUP($C307,'stpl port max capa'!$A$1:$Q$500,10,0),0)</f>
        <v>0</v>
      </c>
      <c r="BX307" s="22">
        <f>IF(ISNUMBER(VLOOKUP($C307,'stpl port max capa'!$A$1:$Q$500,11,0)),VLOOKUP($C307,'stpl port max capa'!$A$1:$Q$500,11,0),0)</f>
        <v>0</v>
      </c>
      <c r="BY307" s="22">
        <f>IF(ISNUMBER(VLOOKUP($C307,'stpl port max capa'!$A$1:$Q$500,12,0)),VLOOKUP($C307,'stpl port max capa'!$A$1:$Q$500,12,0),0)</f>
        <v>0</v>
      </c>
      <c r="BZ307" s="22">
        <f>IF(ISNUMBER(VLOOKUP($C307,'stpl port max capa'!$A$1:$Q$500,13,0)),VLOOKUP($C307,'stpl port max capa'!$A$1:$Q$500,13,0),0)</f>
        <v>0</v>
      </c>
      <c r="CA307" s="22">
        <f>IF(ISNUMBER(VLOOKUP($C307,'stpl port max capa'!$A$1:$Q$500,14,0)),VLOOKUP($C307,'stpl port max capa'!$A$1:$Q$500,14,0),0)</f>
        <v>0</v>
      </c>
      <c r="CB307" s="22">
        <f>IF(ISNUMBER(VLOOKUP($C307,'stpl port max capa'!$A$1:$Q$500,15,0)),VLOOKUP($C307,'stpl port max capa'!$A$1:$Q$500,15,0),0)</f>
        <v>0</v>
      </c>
      <c r="CC307" s="22">
        <f>IF(ISNUMBER(VLOOKUP($C307,'stpl port max capa'!$A$1:$Q$500,16,0)),VLOOKUP($C307,'stpl port max capa'!$A$1:$Q$500,16,0),0)</f>
        <v>0</v>
      </c>
      <c r="CD307" s="22">
        <f>IF(ISNUMBER(VLOOKUP($C307,'stpl port max capa'!$A$1:$Q$500,17,0)),VLOOKUP($C307,'stpl port max capa'!$A$1:$Q$500,17,0),0)</f>
        <v>0</v>
      </c>
    </row>
    <row r="308" spans="1:82" customFormat="1">
      <c r="A308">
        <v>312</v>
      </c>
      <c r="B308" t="s">
        <v>831</v>
      </c>
      <c r="C308" t="str">
        <f t="shared" si="73"/>
        <v>port 312 Dongtang Plant power station</v>
      </c>
      <c r="D308" s="15" t="s">
        <v>1343</v>
      </c>
      <c r="E308" s="15">
        <f t="shared" si="75"/>
        <v>1</v>
      </c>
      <c r="F308" s="16" t="s">
        <v>2972</v>
      </c>
      <c r="G308" t="s">
        <v>973</v>
      </c>
      <c r="H308" t="s">
        <v>975</v>
      </c>
      <c r="I308" t="s">
        <v>2943</v>
      </c>
      <c r="J308" t="s">
        <v>1053</v>
      </c>
      <c r="K308" s="1">
        <v>23.080034999999999</v>
      </c>
      <c r="L308" s="1">
        <v>113.629209</v>
      </c>
      <c r="M308" s="1" t="str">
        <f>VLOOKUP($F308,'[1]capi for highway network'!$D$1:$L$36,3,0)</f>
        <v>capi Guangdong</v>
      </c>
      <c r="N308" s="1">
        <f>VLOOKUP($F308,'[1]capi for highway network'!$D$1:$L$36,7,0)</f>
        <v>23.129110000000001</v>
      </c>
      <c r="O308" s="1">
        <f>VLOOKUP($F308,'[1]capi for highway network'!$D$1:$L$36,8,0)</f>
        <v>113.264385</v>
      </c>
      <c r="P308" s="13">
        <f t="shared" si="76"/>
        <v>1.512959592188172</v>
      </c>
      <c r="Q308" s="13">
        <f t="shared" si="77"/>
        <v>1.512959592188172</v>
      </c>
      <c r="R308" s="13">
        <f t="shared" si="78"/>
        <v>1.512959592188172</v>
      </c>
      <c r="S308" s="13">
        <f t="shared" si="79"/>
        <v>1.512959592188172</v>
      </c>
      <c r="T308" s="13">
        <f t="shared" si="80"/>
        <v>1.512959592188172</v>
      </c>
      <c r="U308" s="13">
        <f t="shared" si="81"/>
        <v>1.512959592188172</v>
      </c>
      <c r="V308" s="13">
        <f t="shared" si="82"/>
        <v>1.512959592188172</v>
      </c>
      <c r="W308" s="13">
        <f t="shared" si="83"/>
        <v>1.512959592188172</v>
      </c>
      <c r="X308" s="13">
        <f t="shared" si="84"/>
        <v>1.512959592188172</v>
      </c>
      <c r="Y308" s="13">
        <f t="shared" si="85"/>
        <v>1.512959592188172</v>
      </c>
      <c r="Z308" s="13">
        <f t="shared" si="86"/>
        <v>1.512959592188172</v>
      </c>
      <c r="AA308" s="13">
        <f t="shared" si="87"/>
        <v>1.512959592188172</v>
      </c>
      <c r="AB308" s="13">
        <f t="shared" si="88"/>
        <v>1.512959592188172</v>
      </c>
      <c r="AC308" s="13">
        <f t="shared" si="89"/>
        <v>1.512959592188172</v>
      </c>
      <c r="AD308" s="13">
        <f t="shared" si="90"/>
        <v>1.512959592188172</v>
      </c>
      <c r="AE308" s="13">
        <f t="shared" si="91"/>
        <v>1.512959592188172</v>
      </c>
      <c r="AF308">
        <f t="shared" si="74"/>
        <v>1</v>
      </c>
      <c r="AI308" s="26">
        <f>IF(ISNUMBER(VLOOKUP($B308,'kpler max capa'!$A$1:$Q$263,2,0)),VLOOKUP($B308,'kpler max capa'!$A$1:$Q$263,2,0),0)</f>
        <v>0</v>
      </c>
      <c r="AJ308" s="26">
        <f>IF(ISNUMBER(VLOOKUP($B308,'kpler max capa'!$A$1:$Q$263,3,0)),VLOOKUP($B308,'kpler max capa'!$A$1:$Q$263,3,0),0)</f>
        <v>0</v>
      </c>
      <c r="AK308" s="26">
        <f>IF(ISNUMBER(VLOOKUP($B308,'kpler max capa'!$A$1:$Q$263,4,0)),VLOOKUP($B308,'kpler max capa'!$A$1:$Q$263,4,0),0)</f>
        <v>0</v>
      </c>
      <c r="AL308" s="26">
        <f>IF(ISNUMBER(VLOOKUP($B308,'kpler max capa'!$A$1:$Q$263,5,0)),VLOOKUP($B308,'kpler max capa'!$A$1:$Q$263,5,0),0)</f>
        <v>0</v>
      </c>
      <c r="AM308" s="26">
        <f>IF(ISNUMBER(VLOOKUP($B308,'kpler max capa'!$A$1:$Q$263,6,0)),VLOOKUP($B308,'kpler max capa'!$A$1:$Q$263,6,0),0)</f>
        <v>0</v>
      </c>
      <c r="AN308" s="26">
        <f>IF(ISNUMBER(VLOOKUP($B308,'kpler max capa'!$A$1:$Q$263,7,0)),VLOOKUP($B308,'kpler max capa'!$A$1:$Q$263,7,0),0)</f>
        <v>0</v>
      </c>
      <c r="AO308" s="26">
        <f>IF(ISNUMBER(VLOOKUP($B308,'kpler max capa'!$A$1:$Q$263,8,0)),VLOOKUP($B308,'kpler max capa'!$A$1:$Q$263,8,0),0)</f>
        <v>0</v>
      </c>
      <c r="AP308" s="26">
        <f>IF(ISNUMBER(VLOOKUP($B308,'kpler max capa'!$A$1:$Q$263,8,0)),VLOOKUP($B308,'kpler max capa'!$A$1:$Q$263,9,0),0)</f>
        <v>0</v>
      </c>
      <c r="AQ308" s="26">
        <f>IF(ISNUMBER(VLOOKUP($B308,'kpler max capa'!$A$1:$Q$263,8,0)),VLOOKUP($B308,'kpler max capa'!$A$1:$Q$263,10,0),0)</f>
        <v>0</v>
      </c>
      <c r="AR308" s="26">
        <f>IF(ISNUMBER(VLOOKUP($B308,'kpler max capa'!$A$1:$Q$263,8,0)),VLOOKUP($B308,'kpler max capa'!$A$1:$Q$263,11,0),0)</f>
        <v>0</v>
      </c>
      <c r="AS308" s="26">
        <f>IF(ISNUMBER(VLOOKUP($B308,'kpler max capa'!$A$1:$Q$263,9,0)),VLOOKUP($B308,'kpler max capa'!$A$1:$Q$263,12,0),0)</f>
        <v>0</v>
      </c>
      <c r="AT308" s="26">
        <f>IF(ISNUMBER(VLOOKUP($B308,'kpler max capa'!$A$1:$Q$263,9,0)),VLOOKUP($B308,'kpler max capa'!$A$1:$Q$263,13,0),0)</f>
        <v>0</v>
      </c>
      <c r="AU308" s="26">
        <f>IF(ISNUMBER(VLOOKUP($B308,'kpler max capa'!$A$1:$Q$263,9,0)),VLOOKUP($B308,'kpler max capa'!$A$1:$Q$263,14,0),0)</f>
        <v>0</v>
      </c>
      <c r="AV308" s="26">
        <f>IF(ISNUMBER(VLOOKUP($B308,'kpler max capa'!$A$1:$Q$263,9,0)),VLOOKUP($B308,'kpler max capa'!$A$1:$Q$263,15,0),0)</f>
        <v>0</v>
      </c>
      <c r="AW308" s="26">
        <f>IF(ISNUMBER(VLOOKUP($B308,'kpler max capa'!$A$1:$Q$263,9,0)),VLOOKUP($B308,'kpler max capa'!$A$1:$Q$263,16,0),0)</f>
        <v>0</v>
      </c>
      <c r="AX308" s="26">
        <f>IF(ISNUMBER(VLOOKUP($B308,'kpler max capa'!$A$1:$Q$263,10,0)),VLOOKUP($B308,'kpler max capa'!$A$1:$Q$263,17,0),0)</f>
        <v>0</v>
      </c>
      <c r="AY308" s="24">
        <f>IF(ISNUMBER(VLOOKUP($C308,'pp port max capa'!$A$1:$Q$500,2,0)),VLOOKUP($C308,'pp port max capa'!$A$1:$Q$500,2,0),0)</f>
        <v>1.512959592188172</v>
      </c>
      <c r="AZ308" s="24">
        <f>IF(ISNUMBER(VLOOKUP($C308,'pp port max capa'!$A$1:$Q$500,3,0)),VLOOKUP($C308,'pp port max capa'!$A$1:$Q$500,3,0),0)</f>
        <v>1.512959592188172</v>
      </c>
      <c r="BA308" s="24">
        <f>IF(ISNUMBER(VLOOKUP($C308,'pp port max capa'!$A$1:$Q$500,4,0)),VLOOKUP($C308,'pp port max capa'!$A$1:$Q$500,4,0),0)</f>
        <v>1.512959592188172</v>
      </c>
      <c r="BB308" s="24">
        <f>IF(ISNUMBER(VLOOKUP($C308,'pp port max capa'!$A$1:$Q$500,5,0)),VLOOKUP($C308,'pp port max capa'!$A$1:$Q$500,5,0),0)</f>
        <v>1.512959592188172</v>
      </c>
      <c r="BC308" s="24">
        <f>IF(ISNUMBER(VLOOKUP($C308,'pp port max capa'!$A$1:$Q$500,6,0)),VLOOKUP($C308,'pp port max capa'!$A$1:$Q$500,6,0),0)</f>
        <v>1.512959592188172</v>
      </c>
      <c r="BD308" s="24">
        <f>IF(ISNUMBER(VLOOKUP($C308,'pp port max capa'!$A$1:$Q$500,7,0)),VLOOKUP($C308,'pp port max capa'!$A$1:$Q$500,7,0),0)</f>
        <v>1.512959592188172</v>
      </c>
      <c r="BE308" s="24">
        <f>IF(ISNUMBER(VLOOKUP($C308,'pp port max capa'!$A$1:$Q$500,8,0)),VLOOKUP($C308,'pp port max capa'!$A$1:$Q$500,8,0),0)</f>
        <v>1.512959592188172</v>
      </c>
      <c r="BF308" s="24">
        <f>IF(ISNUMBER(VLOOKUP($C308,'pp port max capa'!$A$1:$Q$500,9,0)),VLOOKUP($C308,'pp port max capa'!$A$1:$Q$500,9,0),0)</f>
        <v>1.512959592188172</v>
      </c>
      <c r="BG308" s="24">
        <f>IF(ISNUMBER(VLOOKUP($C308,'pp port max capa'!$A$1:$Q$500,10,0)),VLOOKUP($C308,'pp port max capa'!$A$1:$Q$500,10,0),0)</f>
        <v>1.512959592188172</v>
      </c>
      <c r="BH308" s="24">
        <f>IF(ISNUMBER(VLOOKUP($C308,'pp port max capa'!$A$1:$Q$500,11,0)),VLOOKUP($C308,'pp port max capa'!$A$1:$Q$500,11,0),0)</f>
        <v>1.512959592188172</v>
      </c>
      <c r="BI308" s="24">
        <f>IF(ISNUMBER(VLOOKUP($C308,'pp port max capa'!$A$1:$Q$500,12,0)),VLOOKUP($C308,'pp port max capa'!$A$1:$Q$500,12,0),0)</f>
        <v>1.512959592188172</v>
      </c>
      <c r="BJ308" s="24">
        <f>IF(ISNUMBER(VLOOKUP($C308,'pp port max capa'!$A$1:$Q$500,13,0)),VLOOKUP($C308,'pp port max capa'!$A$1:$Q$500,13,0),0)</f>
        <v>1.512959592188172</v>
      </c>
      <c r="BK308" s="24">
        <f>IF(ISNUMBER(VLOOKUP($C308,'pp port max capa'!$A$1:$Q$500,14,0)),VLOOKUP($C308,'pp port max capa'!$A$1:$Q$500,14,0),0)</f>
        <v>1.512959592188172</v>
      </c>
      <c r="BL308" s="24">
        <f>IF(ISNUMBER(VLOOKUP($C308,'pp port max capa'!$A$1:$Q$500,15,0)),VLOOKUP($C308,'pp port max capa'!$A$1:$Q$500,15,0),0)</f>
        <v>1.512959592188172</v>
      </c>
      <c r="BM308" s="24">
        <f>IF(ISNUMBER(VLOOKUP($C308,'pp port max capa'!$A$1:$Q$500,16,0)),VLOOKUP($C308,'pp port max capa'!$A$1:$Q$500,16,0),0)</f>
        <v>1.512959592188172</v>
      </c>
      <c r="BN308" s="24">
        <f>IF(ISNUMBER(VLOOKUP($C308,'pp port max capa'!$A$1:$Q$500,17,0)),VLOOKUP($C308,'pp port max capa'!$A$1:$Q$500,17,0),0)</f>
        <v>1.512959592188172</v>
      </c>
      <c r="BO308" s="22">
        <f>IF(ISNUMBER(VLOOKUP($C308,'stpl port max capa'!$A$1:$Q$500,2,0)),VLOOKUP($C308,'stpl port max capa'!$A$1:$Q$500,2,0),0)</f>
        <v>0</v>
      </c>
      <c r="BP308" s="22">
        <f>IF(ISNUMBER(VLOOKUP($C308,'stpl port max capa'!$A$1:$Q$500,3,0)),VLOOKUP($C308,'stpl port max capa'!$A$1:$Q$500,3,0),0)</f>
        <v>0</v>
      </c>
      <c r="BQ308" s="22">
        <f>IF(ISNUMBER(VLOOKUP($C308,'stpl port max capa'!$A$1:$Q$500,4,0)),VLOOKUP($C308,'stpl port max capa'!$A$1:$Q$500,4,0),0)</f>
        <v>0</v>
      </c>
      <c r="BR308" s="22">
        <f>IF(ISNUMBER(VLOOKUP($C308,'stpl port max capa'!$A$1:$Q$500,5,0)),VLOOKUP($C308,'stpl port max capa'!$A$1:$Q$500,5,0),0)</f>
        <v>0</v>
      </c>
      <c r="BS308" s="22">
        <f>IF(ISNUMBER(VLOOKUP($C308,'stpl port max capa'!$A$1:$Q$500,6,0)),VLOOKUP($C308,'stpl port max capa'!$A$1:$Q$500,6,0),0)</f>
        <v>0</v>
      </c>
      <c r="BT308" s="22">
        <f>IF(ISNUMBER(VLOOKUP($C308,'stpl port max capa'!$A$1:$Q$500,7,0)),VLOOKUP($C308,'stpl port max capa'!$A$1:$Q$500,7,0),0)</f>
        <v>0</v>
      </c>
      <c r="BU308" s="22">
        <f>IF(ISNUMBER(VLOOKUP($C308,'stpl port max capa'!$A$1:$Q$500,8,0)),VLOOKUP($C308,'stpl port max capa'!$A$1:$Q$500,8,0),0)</f>
        <v>0</v>
      </c>
      <c r="BV308" s="22">
        <f>IF(ISNUMBER(VLOOKUP($C308,'stpl port max capa'!$A$1:$Q$500,9,0)),VLOOKUP($C308,'stpl port max capa'!$A$1:$Q$500,9,0),0)</f>
        <v>0</v>
      </c>
      <c r="BW308" s="22">
        <f>IF(ISNUMBER(VLOOKUP($C308,'stpl port max capa'!$A$1:$Q$500,10,0)),VLOOKUP($C308,'stpl port max capa'!$A$1:$Q$500,10,0),0)</f>
        <v>0</v>
      </c>
      <c r="BX308" s="22">
        <f>IF(ISNUMBER(VLOOKUP($C308,'stpl port max capa'!$A$1:$Q$500,11,0)),VLOOKUP($C308,'stpl port max capa'!$A$1:$Q$500,11,0),0)</f>
        <v>0</v>
      </c>
      <c r="BY308" s="22">
        <f>IF(ISNUMBER(VLOOKUP($C308,'stpl port max capa'!$A$1:$Q$500,12,0)),VLOOKUP($C308,'stpl port max capa'!$A$1:$Q$500,12,0),0)</f>
        <v>0</v>
      </c>
      <c r="BZ308" s="22">
        <f>IF(ISNUMBER(VLOOKUP($C308,'stpl port max capa'!$A$1:$Q$500,13,0)),VLOOKUP($C308,'stpl port max capa'!$A$1:$Q$500,13,0),0)</f>
        <v>0</v>
      </c>
      <c r="CA308" s="22">
        <f>IF(ISNUMBER(VLOOKUP($C308,'stpl port max capa'!$A$1:$Q$500,14,0)),VLOOKUP($C308,'stpl port max capa'!$A$1:$Q$500,14,0),0)</f>
        <v>0</v>
      </c>
      <c r="CB308" s="22">
        <f>IF(ISNUMBER(VLOOKUP($C308,'stpl port max capa'!$A$1:$Q$500,15,0)),VLOOKUP($C308,'stpl port max capa'!$A$1:$Q$500,15,0),0)</f>
        <v>0</v>
      </c>
      <c r="CC308" s="22">
        <f>IF(ISNUMBER(VLOOKUP($C308,'stpl port max capa'!$A$1:$Q$500,16,0)),VLOOKUP($C308,'stpl port max capa'!$A$1:$Q$500,16,0),0)</f>
        <v>0</v>
      </c>
      <c r="CD308" s="22">
        <f>IF(ISNUMBER(VLOOKUP($C308,'stpl port max capa'!$A$1:$Q$500,17,0)),VLOOKUP($C308,'stpl port max capa'!$A$1:$Q$500,17,0),0)</f>
        <v>0</v>
      </c>
    </row>
    <row r="309" spans="1:82" customFormat="1">
      <c r="A309">
        <v>313</v>
      </c>
      <c r="B309" t="s">
        <v>832</v>
      </c>
      <c r="C309" t="str">
        <f t="shared" si="73"/>
        <v>port 313 Guangdong Zhongshan power station</v>
      </c>
      <c r="D309" s="15" t="s">
        <v>1344</v>
      </c>
      <c r="E309" s="15">
        <f t="shared" si="75"/>
        <v>1</v>
      </c>
      <c r="F309" s="16" t="s">
        <v>2972</v>
      </c>
      <c r="G309" t="s">
        <v>973</v>
      </c>
      <c r="H309" t="s">
        <v>975</v>
      </c>
      <c r="I309" t="s">
        <v>2944</v>
      </c>
      <c r="J309" t="s">
        <v>1054</v>
      </c>
      <c r="K309" s="1">
        <v>22.696142999999999</v>
      </c>
      <c r="L309" s="1">
        <v>113.320048</v>
      </c>
      <c r="M309" s="1" t="str">
        <f>VLOOKUP($F309,'[1]capi for highway network'!$D$1:$L$36,3,0)</f>
        <v>capi Guangdong</v>
      </c>
      <c r="N309" s="1">
        <f>VLOOKUP($F309,'[1]capi for highway network'!$D$1:$L$36,7,0)</f>
        <v>23.129110000000001</v>
      </c>
      <c r="O309" s="1">
        <f>VLOOKUP($F309,'[1]capi for highway network'!$D$1:$L$36,8,0)</f>
        <v>113.264385</v>
      </c>
      <c r="P309" s="13">
        <f t="shared" si="76"/>
        <v>0.65132808354659488</v>
      </c>
      <c r="Q309" s="13">
        <f t="shared" si="77"/>
        <v>0</v>
      </c>
      <c r="R309" s="13">
        <f t="shared" si="78"/>
        <v>2.6951506905376337</v>
      </c>
      <c r="S309" s="13">
        <f t="shared" si="79"/>
        <v>2.6951506905376337</v>
      </c>
      <c r="T309" s="13">
        <f t="shared" si="80"/>
        <v>2.6951506905376337</v>
      </c>
      <c r="U309" s="13">
        <f t="shared" si="81"/>
        <v>2.6951506905376337</v>
      </c>
      <c r="V309" s="13">
        <f t="shared" si="82"/>
        <v>2.6951506905376337</v>
      </c>
      <c r="W309" s="13">
        <f t="shared" si="83"/>
        <v>2.6951506905376337</v>
      </c>
      <c r="X309" s="13">
        <f t="shared" si="84"/>
        <v>2.6951506905376337</v>
      </c>
      <c r="Y309" s="13">
        <f t="shared" si="85"/>
        <v>2.6951506905376337</v>
      </c>
      <c r="Z309" s="13">
        <f t="shared" si="86"/>
        <v>2.6951506905376337</v>
      </c>
      <c r="AA309" s="13">
        <f t="shared" si="87"/>
        <v>2.6951506905376337</v>
      </c>
      <c r="AB309" s="13">
        <f t="shared" si="88"/>
        <v>2.6951506905376337</v>
      </c>
      <c r="AC309" s="13">
        <f t="shared" si="89"/>
        <v>2.6951506905376337</v>
      </c>
      <c r="AD309" s="13">
        <f t="shared" si="90"/>
        <v>2.6951506905376337</v>
      </c>
      <c r="AE309" s="13">
        <f t="shared" si="91"/>
        <v>2.6951506905376337</v>
      </c>
      <c r="AF309">
        <f t="shared" si="74"/>
        <v>1</v>
      </c>
      <c r="AI309" s="26">
        <f>IF(ISNUMBER(VLOOKUP($B309,'kpler max capa'!$A$1:$Q$263,2,0)),VLOOKUP($B309,'kpler max capa'!$A$1:$Q$263,2,0),0)</f>
        <v>0</v>
      </c>
      <c r="AJ309" s="26">
        <f>IF(ISNUMBER(VLOOKUP($B309,'kpler max capa'!$A$1:$Q$263,3,0)),VLOOKUP($B309,'kpler max capa'!$A$1:$Q$263,3,0),0)</f>
        <v>0</v>
      </c>
      <c r="AK309" s="26">
        <f>IF(ISNUMBER(VLOOKUP($B309,'kpler max capa'!$A$1:$Q$263,4,0)),VLOOKUP($B309,'kpler max capa'!$A$1:$Q$263,4,0),0)</f>
        <v>0</v>
      </c>
      <c r="AL309" s="26">
        <f>IF(ISNUMBER(VLOOKUP($B309,'kpler max capa'!$A$1:$Q$263,5,0)),VLOOKUP($B309,'kpler max capa'!$A$1:$Q$263,5,0),0)</f>
        <v>0</v>
      </c>
      <c r="AM309" s="26">
        <f>IF(ISNUMBER(VLOOKUP($B309,'kpler max capa'!$A$1:$Q$263,6,0)),VLOOKUP($B309,'kpler max capa'!$A$1:$Q$263,6,0),0)</f>
        <v>0</v>
      </c>
      <c r="AN309" s="26">
        <f>IF(ISNUMBER(VLOOKUP($B309,'kpler max capa'!$A$1:$Q$263,7,0)),VLOOKUP($B309,'kpler max capa'!$A$1:$Q$263,7,0),0)</f>
        <v>0</v>
      </c>
      <c r="AO309" s="26">
        <f>IF(ISNUMBER(VLOOKUP($B309,'kpler max capa'!$A$1:$Q$263,8,0)),VLOOKUP($B309,'kpler max capa'!$A$1:$Q$263,8,0),0)</f>
        <v>0</v>
      </c>
      <c r="AP309" s="26">
        <f>IF(ISNUMBER(VLOOKUP($B309,'kpler max capa'!$A$1:$Q$263,8,0)),VLOOKUP($B309,'kpler max capa'!$A$1:$Q$263,9,0),0)</f>
        <v>0</v>
      </c>
      <c r="AQ309" s="26">
        <f>IF(ISNUMBER(VLOOKUP($B309,'kpler max capa'!$A$1:$Q$263,8,0)),VLOOKUP($B309,'kpler max capa'!$A$1:$Q$263,10,0),0)</f>
        <v>0</v>
      </c>
      <c r="AR309" s="26">
        <f>IF(ISNUMBER(VLOOKUP($B309,'kpler max capa'!$A$1:$Q$263,8,0)),VLOOKUP($B309,'kpler max capa'!$A$1:$Q$263,11,0),0)</f>
        <v>0</v>
      </c>
      <c r="AS309" s="26">
        <f>IF(ISNUMBER(VLOOKUP($B309,'kpler max capa'!$A$1:$Q$263,9,0)),VLOOKUP($B309,'kpler max capa'!$A$1:$Q$263,12,0),0)</f>
        <v>0</v>
      </c>
      <c r="AT309" s="26">
        <f>IF(ISNUMBER(VLOOKUP($B309,'kpler max capa'!$A$1:$Q$263,9,0)),VLOOKUP($B309,'kpler max capa'!$A$1:$Q$263,13,0),0)</f>
        <v>0</v>
      </c>
      <c r="AU309" s="26">
        <f>IF(ISNUMBER(VLOOKUP($B309,'kpler max capa'!$A$1:$Q$263,9,0)),VLOOKUP($B309,'kpler max capa'!$A$1:$Q$263,14,0),0)</f>
        <v>0</v>
      </c>
      <c r="AV309" s="26">
        <f>IF(ISNUMBER(VLOOKUP($B309,'kpler max capa'!$A$1:$Q$263,9,0)),VLOOKUP($B309,'kpler max capa'!$A$1:$Q$263,15,0),0)</f>
        <v>0</v>
      </c>
      <c r="AW309" s="26">
        <f>IF(ISNUMBER(VLOOKUP($B309,'kpler max capa'!$A$1:$Q$263,9,0)),VLOOKUP($B309,'kpler max capa'!$A$1:$Q$263,16,0),0)</f>
        <v>0</v>
      </c>
      <c r="AX309" s="26">
        <f>IF(ISNUMBER(VLOOKUP($B309,'kpler max capa'!$A$1:$Q$263,10,0)),VLOOKUP($B309,'kpler max capa'!$A$1:$Q$263,17,0),0)</f>
        <v>0</v>
      </c>
      <c r="AY309" s="24">
        <f>IF(ISNUMBER(VLOOKUP($C309,'pp port max capa'!$A$1:$Q$500,2,0)),VLOOKUP($C309,'pp port max capa'!$A$1:$Q$500,2,0),0)</f>
        <v>0.65132808354659488</v>
      </c>
      <c r="AZ309" s="24">
        <f>IF(ISNUMBER(VLOOKUP($C309,'pp port max capa'!$A$1:$Q$500,3,0)),VLOOKUP($C309,'pp port max capa'!$A$1:$Q$500,3,0),0)</f>
        <v>0</v>
      </c>
      <c r="BA309" s="24">
        <f>IF(ISNUMBER(VLOOKUP($C309,'pp port max capa'!$A$1:$Q$500,4,0)),VLOOKUP($C309,'pp port max capa'!$A$1:$Q$500,4,0),0)</f>
        <v>2.6951506905376337</v>
      </c>
      <c r="BB309" s="24">
        <f>IF(ISNUMBER(VLOOKUP($C309,'pp port max capa'!$A$1:$Q$500,5,0)),VLOOKUP($C309,'pp port max capa'!$A$1:$Q$500,5,0),0)</f>
        <v>2.6951506905376337</v>
      </c>
      <c r="BC309" s="24">
        <f>IF(ISNUMBER(VLOOKUP($C309,'pp port max capa'!$A$1:$Q$500,6,0)),VLOOKUP($C309,'pp port max capa'!$A$1:$Q$500,6,0),0)</f>
        <v>2.6951506905376337</v>
      </c>
      <c r="BD309" s="24">
        <f>IF(ISNUMBER(VLOOKUP($C309,'pp port max capa'!$A$1:$Q$500,7,0)),VLOOKUP($C309,'pp port max capa'!$A$1:$Q$500,7,0),0)</f>
        <v>2.6951506905376337</v>
      </c>
      <c r="BE309" s="24">
        <f>IF(ISNUMBER(VLOOKUP($C309,'pp port max capa'!$A$1:$Q$500,8,0)),VLOOKUP($C309,'pp port max capa'!$A$1:$Q$500,8,0),0)</f>
        <v>2.6951506905376337</v>
      </c>
      <c r="BF309" s="24">
        <f>IF(ISNUMBER(VLOOKUP($C309,'pp port max capa'!$A$1:$Q$500,9,0)),VLOOKUP($C309,'pp port max capa'!$A$1:$Q$500,9,0),0)</f>
        <v>2.6951506905376337</v>
      </c>
      <c r="BG309" s="24">
        <f>IF(ISNUMBER(VLOOKUP($C309,'pp port max capa'!$A$1:$Q$500,10,0)),VLOOKUP($C309,'pp port max capa'!$A$1:$Q$500,10,0),0)</f>
        <v>2.6951506905376337</v>
      </c>
      <c r="BH309" s="24">
        <f>IF(ISNUMBER(VLOOKUP($C309,'pp port max capa'!$A$1:$Q$500,11,0)),VLOOKUP($C309,'pp port max capa'!$A$1:$Q$500,11,0),0)</f>
        <v>2.6951506905376337</v>
      </c>
      <c r="BI309" s="24">
        <f>IF(ISNUMBER(VLOOKUP($C309,'pp port max capa'!$A$1:$Q$500,12,0)),VLOOKUP($C309,'pp port max capa'!$A$1:$Q$500,12,0),0)</f>
        <v>2.6951506905376337</v>
      </c>
      <c r="BJ309" s="24">
        <f>IF(ISNUMBER(VLOOKUP($C309,'pp port max capa'!$A$1:$Q$500,13,0)),VLOOKUP($C309,'pp port max capa'!$A$1:$Q$500,13,0),0)</f>
        <v>2.6951506905376337</v>
      </c>
      <c r="BK309" s="24">
        <f>IF(ISNUMBER(VLOOKUP($C309,'pp port max capa'!$A$1:$Q$500,14,0)),VLOOKUP($C309,'pp port max capa'!$A$1:$Q$500,14,0),0)</f>
        <v>2.6951506905376337</v>
      </c>
      <c r="BL309" s="24">
        <f>IF(ISNUMBER(VLOOKUP($C309,'pp port max capa'!$A$1:$Q$500,15,0)),VLOOKUP($C309,'pp port max capa'!$A$1:$Q$500,15,0),0)</f>
        <v>2.6951506905376337</v>
      </c>
      <c r="BM309" s="24">
        <f>IF(ISNUMBER(VLOOKUP($C309,'pp port max capa'!$A$1:$Q$500,16,0)),VLOOKUP($C309,'pp port max capa'!$A$1:$Q$500,16,0),0)</f>
        <v>2.6951506905376337</v>
      </c>
      <c r="BN309" s="24">
        <f>IF(ISNUMBER(VLOOKUP($C309,'pp port max capa'!$A$1:$Q$500,17,0)),VLOOKUP($C309,'pp port max capa'!$A$1:$Q$500,17,0),0)</f>
        <v>2.6951506905376337</v>
      </c>
      <c r="BO309" s="22">
        <f>IF(ISNUMBER(VLOOKUP($C309,'stpl port max capa'!$A$1:$Q$500,2,0)),VLOOKUP($C309,'stpl port max capa'!$A$1:$Q$500,2,0),0)</f>
        <v>0</v>
      </c>
      <c r="BP309" s="22">
        <f>IF(ISNUMBER(VLOOKUP($C309,'stpl port max capa'!$A$1:$Q$500,3,0)),VLOOKUP($C309,'stpl port max capa'!$A$1:$Q$500,3,0),0)</f>
        <v>0</v>
      </c>
      <c r="BQ309" s="22">
        <f>IF(ISNUMBER(VLOOKUP($C309,'stpl port max capa'!$A$1:$Q$500,4,0)),VLOOKUP($C309,'stpl port max capa'!$A$1:$Q$500,4,0),0)</f>
        <v>0</v>
      </c>
      <c r="BR309" s="22">
        <f>IF(ISNUMBER(VLOOKUP($C309,'stpl port max capa'!$A$1:$Q$500,5,0)),VLOOKUP($C309,'stpl port max capa'!$A$1:$Q$500,5,0),0)</f>
        <v>0</v>
      </c>
      <c r="BS309" s="22">
        <f>IF(ISNUMBER(VLOOKUP($C309,'stpl port max capa'!$A$1:$Q$500,6,0)),VLOOKUP($C309,'stpl port max capa'!$A$1:$Q$500,6,0),0)</f>
        <v>0</v>
      </c>
      <c r="BT309" s="22">
        <f>IF(ISNUMBER(VLOOKUP($C309,'stpl port max capa'!$A$1:$Q$500,7,0)),VLOOKUP($C309,'stpl port max capa'!$A$1:$Q$500,7,0),0)</f>
        <v>0</v>
      </c>
      <c r="BU309" s="22">
        <f>IF(ISNUMBER(VLOOKUP($C309,'stpl port max capa'!$A$1:$Q$500,8,0)),VLOOKUP($C309,'stpl port max capa'!$A$1:$Q$500,8,0),0)</f>
        <v>0</v>
      </c>
      <c r="BV309" s="22">
        <f>IF(ISNUMBER(VLOOKUP($C309,'stpl port max capa'!$A$1:$Q$500,9,0)),VLOOKUP($C309,'stpl port max capa'!$A$1:$Q$500,9,0),0)</f>
        <v>0</v>
      </c>
      <c r="BW309" s="22">
        <f>IF(ISNUMBER(VLOOKUP($C309,'stpl port max capa'!$A$1:$Q$500,10,0)),VLOOKUP($C309,'stpl port max capa'!$A$1:$Q$500,10,0),0)</f>
        <v>0</v>
      </c>
      <c r="BX309" s="22">
        <f>IF(ISNUMBER(VLOOKUP($C309,'stpl port max capa'!$A$1:$Q$500,11,0)),VLOOKUP($C309,'stpl port max capa'!$A$1:$Q$500,11,0),0)</f>
        <v>0</v>
      </c>
      <c r="BY309" s="22">
        <f>IF(ISNUMBER(VLOOKUP($C309,'stpl port max capa'!$A$1:$Q$500,12,0)),VLOOKUP($C309,'stpl port max capa'!$A$1:$Q$500,12,0),0)</f>
        <v>0</v>
      </c>
      <c r="BZ309" s="22">
        <f>IF(ISNUMBER(VLOOKUP($C309,'stpl port max capa'!$A$1:$Q$500,13,0)),VLOOKUP($C309,'stpl port max capa'!$A$1:$Q$500,13,0),0)</f>
        <v>0</v>
      </c>
      <c r="CA309" s="22">
        <f>IF(ISNUMBER(VLOOKUP($C309,'stpl port max capa'!$A$1:$Q$500,14,0)),VLOOKUP($C309,'stpl port max capa'!$A$1:$Q$500,14,0),0)</f>
        <v>0</v>
      </c>
      <c r="CB309" s="22">
        <f>IF(ISNUMBER(VLOOKUP($C309,'stpl port max capa'!$A$1:$Q$500,15,0)),VLOOKUP($C309,'stpl port max capa'!$A$1:$Q$500,15,0),0)</f>
        <v>0</v>
      </c>
      <c r="CC309" s="22">
        <f>IF(ISNUMBER(VLOOKUP($C309,'stpl port max capa'!$A$1:$Q$500,16,0)),VLOOKUP($C309,'stpl port max capa'!$A$1:$Q$500,16,0),0)</f>
        <v>0</v>
      </c>
      <c r="CD309" s="22">
        <f>IF(ISNUMBER(VLOOKUP($C309,'stpl port max capa'!$A$1:$Q$500,17,0)),VLOOKUP($C309,'stpl port max capa'!$A$1:$Q$500,17,0),0)</f>
        <v>0</v>
      </c>
    </row>
    <row r="310" spans="1:82" customFormat="1">
      <c r="A310">
        <v>314</v>
      </c>
      <c r="B310" t="s">
        <v>833</v>
      </c>
      <c r="C310" t="str">
        <f t="shared" si="73"/>
        <v>port 314 Guangzhou Lixin power station</v>
      </c>
      <c r="D310" s="15" t="s">
        <v>1345</v>
      </c>
      <c r="E310" s="15">
        <f t="shared" si="75"/>
        <v>1</v>
      </c>
      <c r="F310" s="16" t="s">
        <v>2972</v>
      </c>
      <c r="G310" t="s">
        <v>973</v>
      </c>
      <c r="H310" t="s">
        <v>975</v>
      </c>
      <c r="I310" t="s">
        <v>2943</v>
      </c>
      <c r="J310" t="s">
        <v>1055</v>
      </c>
      <c r="K310" s="1">
        <v>23.094200000000001</v>
      </c>
      <c r="L310" s="1">
        <v>113.56499700000001</v>
      </c>
      <c r="M310" s="1" t="str">
        <f>VLOOKUP($F310,'[1]capi for highway network'!$D$1:$L$36,3,0)</f>
        <v>capi Guangdong</v>
      </c>
      <c r="N310" s="1">
        <f>VLOOKUP($F310,'[1]capi for highway network'!$D$1:$L$36,7,0)</f>
        <v>23.129110000000001</v>
      </c>
      <c r="O310" s="1">
        <f>VLOOKUP($F310,'[1]capi for highway network'!$D$1:$L$36,8,0)</f>
        <v>113.264385</v>
      </c>
      <c r="P310" s="13">
        <f t="shared" si="76"/>
        <v>2.9646657595913974</v>
      </c>
      <c r="Q310" s="13">
        <f t="shared" si="77"/>
        <v>2.9646657595913974</v>
      </c>
      <c r="R310" s="13">
        <f t="shared" si="78"/>
        <v>2.9646657595913974</v>
      </c>
      <c r="S310" s="13">
        <f t="shared" si="79"/>
        <v>2.9646657595913974</v>
      </c>
      <c r="T310" s="13">
        <f t="shared" si="80"/>
        <v>2.9646657595913974</v>
      </c>
      <c r="U310" s="13">
        <f t="shared" si="81"/>
        <v>2.9646657595913974</v>
      </c>
      <c r="V310" s="13">
        <f t="shared" si="82"/>
        <v>2.9646657595913974</v>
      </c>
      <c r="W310" s="13">
        <f t="shared" si="83"/>
        <v>2.9646657595913974</v>
      </c>
      <c r="X310" s="13">
        <f t="shared" si="84"/>
        <v>2.9646657595913974</v>
      </c>
      <c r="Y310" s="13">
        <f t="shared" si="85"/>
        <v>2.9646657595913974</v>
      </c>
      <c r="Z310" s="13">
        <f t="shared" si="86"/>
        <v>2.9646657595913974</v>
      </c>
      <c r="AA310" s="13">
        <f t="shared" si="87"/>
        <v>2.9646657595913974</v>
      </c>
      <c r="AB310" s="13">
        <f t="shared" si="88"/>
        <v>2.9646657595913974</v>
      </c>
      <c r="AC310" s="13">
        <f t="shared" si="89"/>
        <v>2.9646657595913974</v>
      </c>
      <c r="AD310" s="13">
        <f t="shared" si="90"/>
        <v>2.9646657595913974</v>
      </c>
      <c r="AE310" s="13">
        <f t="shared" si="91"/>
        <v>2.9646657595913974</v>
      </c>
      <c r="AF310">
        <f t="shared" si="74"/>
        <v>1</v>
      </c>
      <c r="AI310" s="26">
        <f>IF(ISNUMBER(VLOOKUP($B310,'kpler max capa'!$A$1:$Q$263,2,0)),VLOOKUP($B310,'kpler max capa'!$A$1:$Q$263,2,0),0)</f>
        <v>0</v>
      </c>
      <c r="AJ310" s="26">
        <f>IF(ISNUMBER(VLOOKUP($B310,'kpler max capa'!$A$1:$Q$263,3,0)),VLOOKUP($B310,'kpler max capa'!$A$1:$Q$263,3,0),0)</f>
        <v>0</v>
      </c>
      <c r="AK310" s="26">
        <f>IF(ISNUMBER(VLOOKUP($B310,'kpler max capa'!$A$1:$Q$263,4,0)),VLOOKUP($B310,'kpler max capa'!$A$1:$Q$263,4,0),0)</f>
        <v>0</v>
      </c>
      <c r="AL310" s="26">
        <f>IF(ISNUMBER(VLOOKUP($B310,'kpler max capa'!$A$1:$Q$263,5,0)),VLOOKUP($B310,'kpler max capa'!$A$1:$Q$263,5,0),0)</f>
        <v>0</v>
      </c>
      <c r="AM310" s="26">
        <f>IF(ISNUMBER(VLOOKUP($B310,'kpler max capa'!$A$1:$Q$263,6,0)),VLOOKUP($B310,'kpler max capa'!$A$1:$Q$263,6,0),0)</f>
        <v>0</v>
      </c>
      <c r="AN310" s="26">
        <f>IF(ISNUMBER(VLOOKUP($B310,'kpler max capa'!$A$1:$Q$263,7,0)),VLOOKUP($B310,'kpler max capa'!$A$1:$Q$263,7,0),0)</f>
        <v>0</v>
      </c>
      <c r="AO310" s="26">
        <f>IF(ISNUMBER(VLOOKUP($B310,'kpler max capa'!$A$1:$Q$263,8,0)),VLOOKUP($B310,'kpler max capa'!$A$1:$Q$263,8,0),0)</f>
        <v>0</v>
      </c>
      <c r="AP310" s="26">
        <f>IF(ISNUMBER(VLOOKUP($B310,'kpler max capa'!$A$1:$Q$263,8,0)),VLOOKUP($B310,'kpler max capa'!$A$1:$Q$263,9,0),0)</f>
        <v>0</v>
      </c>
      <c r="AQ310" s="26">
        <f>IF(ISNUMBER(VLOOKUP($B310,'kpler max capa'!$A$1:$Q$263,8,0)),VLOOKUP($B310,'kpler max capa'!$A$1:$Q$263,10,0),0)</f>
        <v>0</v>
      </c>
      <c r="AR310" s="26">
        <f>IF(ISNUMBER(VLOOKUP($B310,'kpler max capa'!$A$1:$Q$263,8,0)),VLOOKUP($B310,'kpler max capa'!$A$1:$Q$263,11,0),0)</f>
        <v>0</v>
      </c>
      <c r="AS310" s="26">
        <f>IF(ISNUMBER(VLOOKUP($B310,'kpler max capa'!$A$1:$Q$263,9,0)),VLOOKUP($B310,'kpler max capa'!$A$1:$Q$263,12,0),0)</f>
        <v>0</v>
      </c>
      <c r="AT310" s="26">
        <f>IF(ISNUMBER(VLOOKUP($B310,'kpler max capa'!$A$1:$Q$263,9,0)),VLOOKUP($B310,'kpler max capa'!$A$1:$Q$263,13,0),0)</f>
        <v>0</v>
      </c>
      <c r="AU310" s="26">
        <f>IF(ISNUMBER(VLOOKUP($B310,'kpler max capa'!$A$1:$Q$263,9,0)),VLOOKUP($B310,'kpler max capa'!$A$1:$Q$263,14,0),0)</f>
        <v>0</v>
      </c>
      <c r="AV310" s="26">
        <f>IF(ISNUMBER(VLOOKUP($B310,'kpler max capa'!$A$1:$Q$263,9,0)),VLOOKUP($B310,'kpler max capa'!$A$1:$Q$263,15,0),0)</f>
        <v>0</v>
      </c>
      <c r="AW310" s="26">
        <f>IF(ISNUMBER(VLOOKUP($B310,'kpler max capa'!$A$1:$Q$263,9,0)),VLOOKUP($B310,'kpler max capa'!$A$1:$Q$263,16,0),0)</f>
        <v>0</v>
      </c>
      <c r="AX310" s="26">
        <f>IF(ISNUMBER(VLOOKUP($B310,'kpler max capa'!$A$1:$Q$263,10,0)),VLOOKUP($B310,'kpler max capa'!$A$1:$Q$263,17,0),0)</f>
        <v>0</v>
      </c>
      <c r="AY310" s="24">
        <f>IF(ISNUMBER(VLOOKUP($C310,'pp port max capa'!$A$1:$Q$500,2,0)),VLOOKUP($C310,'pp port max capa'!$A$1:$Q$500,2,0),0)</f>
        <v>2.9646657595913974</v>
      </c>
      <c r="AZ310" s="24">
        <f>IF(ISNUMBER(VLOOKUP($C310,'pp port max capa'!$A$1:$Q$500,3,0)),VLOOKUP($C310,'pp port max capa'!$A$1:$Q$500,3,0),0)</f>
        <v>2.9646657595913974</v>
      </c>
      <c r="BA310" s="24">
        <f>IF(ISNUMBER(VLOOKUP($C310,'pp port max capa'!$A$1:$Q$500,4,0)),VLOOKUP($C310,'pp port max capa'!$A$1:$Q$500,4,0),0)</f>
        <v>2.9646657595913974</v>
      </c>
      <c r="BB310" s="24">
        <f>IF(ISNUMBER(VLOOKUP($C310,'pp port max capa'!$A$1:$Q$500,5,0)),VLOOKUP($C310,'pp port max capa'!$A$1:$Q$500,5,0),0)</f>
        <v>2.9646657595913974</v>
      </c>
      <c r="BC310" s="24">
        <f>IF(ISNUMBER(VLOOKUP($C310,'pp port max capa'!$A$1:$Q$500,6,0)),VLOOKUP($C310,'pp port max capa'!$A$1:$Q$500,6,0),0)</f>
        <v>2.9646657595913974</v>
      </c>
      <c r="BD310" s="24">
        <f>IF(ISNUMBER(VLOOKUP($C310,'pp port max capa'!$A$1:$Q$500,7,0)),VLOOKUP($C310,'pp port max capa'!$A$1:$Q$500,7,0),0)</f>
        <v>2.9646657595913974</v>
      </c>
      <c r="BE310" s="24">
        <f>IF(ISNUMBER(VLOOKUP($C310,'pp port max capa'!$A$1:$Q$500,8,0)),VLOOKUP($C310,'pp port max capa'!$A$1:$Q$500,8,0),0)</f>
        <v>2.9646657595913974</v>
      </c>
      <c r="BF310" s="24">
        <f>IF(ISNUMBER(VLOOKUP($C310,'pp port max capa'!$A$1:$Q$500,9,0)),VLOOKUP($C310,'pp port max capa'!$A$1:$Q$500,9,0),0)</f>
        <v>2.9646657595913974</v>
      </c>
      <c r="BG310" s="24">
        <f>IF(ISNUMBER(VLOOKUP($C310,'pp port max capa'!$A$1:$Q$500,10,0)),VLOOKUP($C310,'pp port max capa'!$A$1:$Q$500,10,0),0)</f>
        <v>2.9646657595913974</v>
      </c>
      <c r="BH310" s="24">
        <f>IF(ISNUMBER(VLOOKUP($C310,'pp port max capa'!$A$1:$Q$500,11,0)),VLOOKUP($C310,'pp port max capa'!$A$1:$Q$500,11,0),0)</f>
        <v>2.9646657595913974</v>
      </c>
      <c r="BI310" s="24">
        <f>IF(ISNUMBER(VLOOKUP($C310,'pp port max capa'!$A$1:$Q$500,12,0)),VLOOKUP($C310,'pp port max capa'!$A$1:$Q$500,12,0),0)</f>
        <v>2.9646657595913974</v>
      </c>
      <c r="BJ310" s="24">
        <f>IF(ISNUMBER(VLOOKUP($C310,'pp port max capa'!$A$1:$Q$500,13,0)),VLOOKUP($C310,'pp port max capa'!$A$1:$Q$500,13,0),0)</f>
        <v>2.9646657595913974</v>
      </c>
      <c r="BK310" s="24">
        <f>IF(ISNUMBER(VLOOKUP($C310,'pp port max capa'!$A$1:$Q$500,14,0)),VLOOKUP($C310,'pp port max capa'!$A$1:$Q$500,14,0),0)</f>
        <v>2.9646657595913974</v>
      </c>
      <c r="BL310" s="24">
        <f>IF(ISNUMBER(VLOOKUP($C310,'pp port max capa'!$A$1:$Q$500,15,0)),VLOOKUP($C310,'pp port max capa'!$A$1:$Q$500,15,0),0)</f>
        <v>2.9646657595913974</v>
      </c>
      <c r="BM310" s="24">
        <f>IF(ISNUMBER(VLOOKUP($C310,'pp port max capa'!$A$1:$Q$500,16,0)),VLOOKUP($C310,'pp port max capa'!$A$1:$Q$500,16,0),0)</f>
        <v>2.9646657595913974</v>
      </c>
      <c r="BN310" s="24">
        <f>IF(ISNUMBER(VLOOKUP($C310,'pp port max capa'!$A$1:$Q$500,17,0)),VLOOKUP($C310,'pp port max capa'!$A$1:$Q$500,17,0),0)</f>
        <v>2.9646657595913974</v>
      </c>
      <c r="BO310" s="22">
        <f>IF(ISNUMBER(VLOOKUP($C310,'stpl port max capa'!$A$1:$Q$500,2,0)),VLOOKUP($C310,'stpl port max capa'!$A$1:$Q$500,2,0),0)</f>
        <v>0</v>
      </c>
      <c r="BP310" s="22">
        <f>IF(ISNUMBER(VLOOKUP($C310,'stpl port max capa'!$A$1:$Q$500,3,0)),VLOOKUP($C310,'stpl port max capa'!$A$1:$Q$500,3,0),0)</f>
        <v>0</v>
      </c>
      <c r="BQ310" s="22">
        <f>IF(ISNUMBER(VLOOKUP($C310,'stpl port max capa'!$A$1:$Q$500,4,0)),VLOOKUP($C310,'stpl port max capa'!$A$1:$Q$500,4,0),0)</f>
        <v>0</v>
      </c>
      <c r="BR310" s="22">
        <f>IF(ISNUMBER(VLOOKUP($C310,'stpl port max capa'!$A$1:$Q$500,5,0)),VLOOKUP($C310,'stpl port max capa'!$A$1:$Q$500,5,0),0)</f>
        <v>0</v>
      </c>
      <c r="BS310" s="22">
        <f>IF(ISNUMBER(VLOOKUP($C310,'stpl port max capa'!$A$1:$Q$500,6,0)),VLOOKUP($C310,'stpl port max capa'!$A$1:$Q$500,6,0),0)</f>
        <v>0</v>
      </c>
      <c r="BT310" s="22">
        <f>IF(ISNUMBER(VLOOKUP($C310,'stpl port max capa'!$A$1:$Q$500,7,0)),VLOOKUP($C310,'stpl port max capa'!$A$1:$Q$500,7,0),0)</f>
        <v>0</v>
      </c>
      <c r="BU310" s="22">
        <f>IF(ISNUMBER(VLOOKUP($C310,'stpl port max capa'!$A$1:$Q$500,8,0)),VLOOKUP($C310,'stpl port max capa'!$A$1:$Q$500,8,0),0)</f>
        <v>0</v>
      </c>
      <c r="BV310" s="22">
        <f>IF(ISNUMBER(VLOOKUP($C310,'stpl port max capa'!$A$1:$Q$500,9,0)),VLOOKUP($C310,'stpl port max capa'!$A$1:$Q$500,9,0),0)</f>
        <v>0</v>
      </c>
      <c r="BW310" s="22">
        <f>IF(ISNUMBER(VLOOKUP($C310,'stpl port max capa'!$A$1:$Q$500,10,0)),VLOOKUP($C310,'stpl port max capa'!$A$1:$Q$500,10,0),0)</f>
        <v>0</v>
      </c>
      <c r="BX310" s="22">
        <f>IF(ISNUMBER(VLOOKUP($C310,'stpl port max capa'!$A$1:$Q$500,11,0)),VLOOKUP($C310,'stpl port max capa'!$A$1:$Q$500,11,0),0)</f>
        <v>0</v>
      </c>
      <c r="BY310" s="22">
        <f>IF(ISNUMBER(VLOOKUP($C310,'stpl port max capa'!$A$1:$Q$500,12,0)),VLOOKUP($C310,'stpl port max capa'!$A$1:$Q$500,12,0),0)</f>
        <v>0</v>
      </c>
      <c r="BZ310" s="22">
        <f>IF(ISNUMBER(VLOOKUP($C310,'stpl port max capa'!$A$1:$Q$500,13,0)),VLOOKUP($C310,'stpl port max capa'!$A$1:$Q$500,13,0),0)</f>
        <v>0</v>
      </c>
      <c r="CA310" s="22">
        <f>IF(ISNUMBER(VLOOKUP($C310,'stpl port max capa'!$A$1:$Q$500,14,0)),VLOOKUP($C310,'stpl port max capa'!$A$1:$Q$500,14,0),0)</f>
        <v>0</v>
      </c>
      <c r="CB310" s="22">
        <f>IF(ISNUMBER(VLOOKUP($C310,'stpl port max capa'!$A$1:$Q$500,15,0)),VLOOKUP($C310,'stpl port max capa'!$A$1:$Q$500,15,0),0)</f>
        <v>0</v>
      </c>
      <c r="CC310" s="22">
        <f>IF(ISNUMBER(VLOOKUP($C310,'stpl port max capa'!$A$1:$Q$500,16,0)),VLOOKUP($C310,'stpl port max capa'!$A$1:$Q$500,16,0),0)</f>
        <v>0</v>
      </c>
      <c r="CD310" s="22">
        <f>IF(ISNUMBER(VLOOKUP($C310,'stpl port max capa'!$A$1:$Q$500,17,0)),VLOOKUP($C310,'stpl port max capa'!$A$1:$Q$500,17,0),0)</f>
        <v>0</v>
      </c>
    </row>
    <row r="311" spans="1:82" customFormat="1">
      <c r="A311">
        <v>315</v>
      </c>
      <c r="B311" t="s">
        <v>834</v>
      </c>
      <c r="C311" t="str">
        <f t="shared" si="73"/>
        <v>port 315 Guangzhou Meishan Cogen power station</v>
      </c>
      <c r="D311" s="15" t="s">
        <v>1346</v>
      </c>
      <c r="E311" s="15">
        <f t="shared" si="75"/>
        <v>1</v>
      </c>
      <c r="F311" s="16" t="s">
        <v>2972</v>
      </c>
      <c r="G311" t="s">
        <v>973</v>
      </c>
      <c r="H311" t="s">
        <v>975</v>
      </c>
      <c r="I311" t="s">
        <v>2944</v>
      </c>
      <c r="J311" t="s">
        <v>1056</v>
      </c>
      <c r="K311" s="1">
        <v>22.792349999999999</v>
      </c>
      <c r="L311" s="1">
        <v>113.49334</v>
      </c>
      <c r="M311" s="1" t="str">
        <f>VLOOKUP($F311,'[1]capi for highway network'!$D$1:$L$36,3,0)</f>
        <v>capi Guangdong</v>
      </c>
      <c r="N311" s="1">
        <f>VLOOKUP($F311,'[1]capi for highway network'!$D$1:$L$36,7,0)</f>
        <v>23.129110000000001</v>
      </c>
      <c r="O311" s="1">
        <f>VLOOKUP($F311,'[1]capi for highway network'!$D$1:$L$36,8,0)</f>
        <v>113.264385</v>
      </c>
      <c r="P311" s="13">
        <f t="shared" si="76"/>
        <v>0.35526986375268815</v>
      </c>
      <c r="Q311" s="13">
        <f t="shared" si="77"/>
        <v>0.35526986375268815</v>
      </c>
      <c r="R311" s="13">
        <f t="shared" si="78"/>
        <v>0</v>
      </c>
      <c r="S311" s="13">
        <f t="shared" si="79"/>
        <v>0</v>
      </c>
      <c r="T311" s="13">
        <f t="shared" si="80"/>
        <v>0</v>
      </c>
      <c r="U311" s="13">
        <f t="shared" si="81"/>
        <v>0</v>
      </c>
      <c r="V311" s="13">
        <f t="shared" si="82"/>
        <v>0</v>
      </c>
      <c r="W311" s="13">
        <f t="shared" si="83"/>
        <v>0</v>
      </c>
      <c r="X311" s="13">
        <f t="shared" si="84"/>
        <v>0</v>
      </c>
      <c r="Y311" s="13">
        <f t="shared" si="85"/>
        <v>0</v>
      </c>
      <c r="Z311" s="13">
        <f t="shared" si="86"/>
        <v>0</v>
      </c>
      <c r="AA311" s="13">
        <f t="shared" si="87"/>
        <v>0</v>
      </c>
      <c r="AB311" s="13">
        <f t="shared" si="88"/>
        <v>0</v>
      </c>
      <c r="AC311" s="13">
        <f t="shared" si="89"/>
        <v>0</v>
      </c>
      <c r="AD311" s="13">
        <f t="shared" si="90"/>
        <v>0</v>
      </c>
      <c r="AE311" s="13">
        <f t="shared" si="91"/>
        <v>0</v>
      </c>
      <c r="AF311">
        <f t="shared" si="74"/>
        <v>1</v>
      </c>
      <c r="AI311" s="26">
        <f>IF(ISNUMBER(VLOOKUP($B311,'kpler max capa'!$A$1:$Q$263,2,0)),VLOOKUP($B311,'kpler max capa'!$A$1:$Q$263,2,0),0)</f>
        <v>0</v>
      </c>
      <c r="AJ311" s="26">
        <f>IF(ISNUMBER(VLOOKUP($B311,'kpler max capa'!$A$1:$Q$263,3,0)),VLOOKUP($B311,'kpler max capa'!$A$1:$Q$263,3,0),0)</f>
        <v>0</v>
      </c>
      <c r="AK311" s="26">
        <f>IF(ISNUMBER(VLOOKUP($B311,'kpler max capa'!$A$1:$Q$263,4,0)),VLOOKUP($B311,'kpler max capa'!$A$1:$Q$263,4,0),0)</f>
        <v>0</v>
      </c>
      <c r="AL311" s="26">
        <f>IF(ISNUMBER(VLOOKUP($B311,'kpler max capa'!$A$1:$Q$263,5,0)),VLOOKUP($B311,'kpler max capa'!$A$1:$Q$263,5,0),0)</f>
        <v>0</v>
      </c>
      <c r="AM311" s="26">
        <f>IF(ISNUMBER(VLOOKUP($B311,'kpler max capa'!$A$1:$Q$263,6,0)),VLOOKUP($B311,'kpler max capa'!$A$1:$Q$263,6,0),0)</f>
        <v>0</v>
      </c>
      <c r="AN311" s="26">
        <f>IF(ISNUMBER(VLOOKUP($B311,'kpler max capa'!$A$1:$Q$263,7,0)),VLOOKUP($B311,'kpler max capa'!$A$1:$Q$263,7,0),0)</f>
        <v>0</v>
      </c>
      <c r="AO311" s="26">
        <f>IF(ISNUMBER(VLOOKUP($B311,'kpler max capa'!$A$1:$Q$263,8,0)),VLOOKUP($B311,'kpler max capa'!$A$1:$Q$263,8,0),0)</f>
        <v>0</v>
      </c>
      <c r="AP311" s="26">
        <f>IF(ISNUMBER(VLOOKUP($B311,'kpler max capa'!$A$1:$Q$263,8,0)),VLOOKUP($B311,'kpler max capa'!$A$1:$Q$263,9,0),0)</f>
        <v>0</v>
      </c>
      <c r="AQ311" s="26">
        <f>IF(ISNUMBER(VLOOKUP($B311,'kpler max capa'!$A$1:$Q$263,8,0)),VLOOKUP($B311,'kpler max capa'!$A$1:$Q$263,10,0),0)</f>
        <v>0</v>
      </c>
      <c r="AR311" s="26">
        <f>IF(ISNUMBER(VLOOKUP($B311,'kpler max capa'!$A$1:$Q$263,8,0)),VLOOKUP($B311,'kpler max capa'!$A$1:$Q$263,11,0),0)</f>
        <v>0</v>
      </c>
      <c r="AS311" s="26">
        <f>IF(ISNUMBER(VLOOKUP($B311,'kpler max capa'!$A$1:$Q$263,9,0)),VLOOKUP($B311,'kpler max capa'!$A$1:$Q$263,12,0),0)</f>
        <v>0</v>
      </c>
      <c r="AT311" s="26">
        <f>IF(ISNUMBER(VLOOKUP($B311,'kpler max capa'!$A$1:$Q$263,9,0)),VLOOKUP($B311,'kpler max capa'!$A$1:$Q$263,13,0),0)</f>
        <v>0</v>
      </c>
      <c r="AU311" s="26">
        <f>IF(ISNUMBER(VLOOKUP($B311,'kpler max capa'!$A$1:$Q$263,9,0)),VLOOKUP($B311,'kpler max capa'!$A$1:$Q$263,14,0),0)</f>
        <v>0</v>
      </c>
      <c r="AV311" s="26">
        <f>IF(ISNUMBER(VLOOKUP($B311,'kpler max capa'!$A$1:$Q$263,9,0)),VLOOKUP($B311,'kpler max capa'!$A$1:$Q$263,15,0),0)</f>
        <v>0</v>
      </c>
      <c r="AW311" s="26">
        <f>IF(ISNUMBER(VLOOKUP($B311,'kpler max capa'!$A$1:$Q$263,9,0)),VLOOKUP($B311,'kpler max capa'!$A$1:$Q$263,16,0),0)</f>
        <v>0</v>
      </c>
      <c r="AX311" s="26">
        <f>IF(ISNUMBER(VLOOKUP($B311,'kpler max capa'!$A$1:$Q$263,10,0)),VLOOKUP($B311,'kpler max capa'!$A$1:$Q$263,17,0),0)</f>
        <v>0</v>
      </c>
      <c r="AY311" s="24">
        <f>IF(ISNUMBER(VLOOKUP($C311,'pp port max capa'!$A$1:$Q$500,2,0)),VLOOKUP($C311,'pp port max capa'!$A$1:$Q$500,2,0),0)</f>
        <v>0.35526986375268815</v>
      </c>
      <c r="AZ311" s="24">
        <f>IF(ISNUMBER(VLOOKUP($C311,'pp port max capa'!$A$1:$Q$500,3,0)),VLOOKUP($C311,'pp port max capa'!$A$1:$Q$500,3,0),0)</f>
        <v>0.35526986375268815</v>
      </c>
      <c r="BA311" s="24">
        <f>IF(ISNUMBER(VLOOKUP($C311,'pp port max capa'!$A$1:$Q$500,4,0)),VLOOKUP($C311,'pp port max capa'!$A$1:$Q$500,4,0),0)</f>
        <v>0</v>
      </c>
      <c r="BB311" s="24">
        <f>IF(ISNUMBER(VLOOKUP($C311,'pp port max capa'!$A$1:$Q$500,5,0)),VLOOKUP($C311,'pp port max capa'!$A$1:$Q$500,5,0),0)</f>
        <v>0</v>
      </c>
      <c r="BC311" s="24">
        <f>IF(ISNUMBER(VLOOKUP($C311,'pp port max capa'!$A$1:$Q$500,6,0)),VLOOKUP($C311,'pp port max capa'!$A$1:$Q$500,6,0),0)</f>
        <v>0</v>
      </c>
      <c r="BD311" s="24">
        <f>IF(ISNUMBER(VLOOKUP($C311,'pp port max capa'!$A$1:$Q$500,7,0)),VLOOKUP($C311,'pp port max capa'!$A$1:$Q$500,7,0),0)</f>
        <v>0</v>
      </c>
      <c r="BE311" s="24">
        <f>IF(ISNUMBER(VLOOKUP($C311,'pp port max capa'!$A$1:$Q$500,8,0)),VLOOKUP($C311,'pp port max capa'!$A$1:$Q$500,8,0),0)</f>
        <v>0</v>
      </c>
      <c r="BF311" s="24">
        <f>IF(ISNUMBER(VLOOKUP($C311,'pp port max capa'!$A$1:$Q$500,9,0)),VLOOKUP($C311,'pp port max capa'!$A$1:$Q$500,9,0),0)</f>
        <v>0</v>
      </c>
      <c r="BG311" s="24">
        <f>IF(ISNUMBER(VLOOKUP($C311,'pp port max capa'!$A$1:$Q$500,10,0)),VLOOKUP($C311,'pp port max capa'!$A$1:$Q$500,10,0),0)</f>
        <v>0</v>
      </c>
      <c r="BH311" s="24">
        <f>IF(ISNUMBER(VLOOKUP($C311,'pp port max capa'!$A$1:$Q$500,11,0)),VLOOKUP($C311,'pp port max capa'!$A$1:$Q$500,11,0),0)</f>
        <v>0</v>
      </c>
      <c r="BI311" s="24">
        <f>IF(ISNUMBER(VLOOKUP($C311,'pp port max capa'!$A$1:$Q$500,12,0)),VLOOKUP($C311,'pp port max capa'!$A$1:$Q$500,12,0),0)</f>
        <v>0</v>
      </c>
      <c r="BJ311" s="24">
        <f>IF(ISNUMBER(VLOOKUP($C311,'pp port max capa'!$A$1:$Q$500,13,0)),VLOOKUP($C311,'pp port max capa'!$A$1:$Q$500,13,0),0)</f>
        <v>0</v>
      </c>
      <c r="BK311" s="24">
        <f>IF(ISNUMBER(VLOOKUP($C311,'pp port max capa'!$A$1:$Q$500,14,0)),VLOOKUP($C311,'pp port max capa'!$A$1:$Q$500,14,0),0)</f>
        <v>0</v>
      </c>
      <c r="BL311" s="24">
        <f>IF(ISNUMBER(VLOOKUP($C311,'pp port max capa'!$A$1:$Q$500,15,0)),VLOOKUP($C311,'pp port max capa'!$A$1:$Q$500,15,0),0)</f>
        <v>0</v>
      </c>
      <c r="BM311" s="24">
        <f>IF(ISNUMBER(VLOOKUP($C311,'pp port max capa'!$A$1:$Q$500,16,0)),VLOOKUP($C311,'pp port max capa'!$A$1:$Q$500,16,0),0)</f>
        <v>0</v>
      </c>
      <c r="BN311" s="24">
        <f>IF(ISNUMBER(VLOOKUP($C311,'pp port max capa'!$A$1:$Q$500,17,0)),VLOOKUP($C311,'pp port max capa'!$A$1:$Q$500,17,0),0)</f>
        <v>0</v>
      </c>
      <c r="BO311" s="22">
        <f>IF(ISNUMBER(VLOOKUP($C311,'stpl port max capa'!$A$1:$Q$500,2,0)),VLOOKUP($C311,'stpl port max capa'!$A$1:$Q$500,2,0),0)</f>
        <v>0</v>
      </c>
      <c r="BP311" s="22">
        <f>IF(ISNUMBER(VLOOKUP($C311,'stpl port max capa'!$A$1:$Q$500,3,0)),VLOOKUP($C311,'stpl port max capa'!$A$1:$Q$500,3,0),0)</f>
        <v>0</v>
      </c>
      <c r="BQ311" s="22">
        <f>IF(ISNUMBER(VLOOKUP($C311,'stpl port max capa'!$A$1:$Q$500,4,0)),VLOOKUP($C311,'stpl port max capa'!$A$1:$Q$500,4,0),0)</f>
        <v>0</v>
      </c>
      <c r="BR311" s="22">
        <f>IF(ISNUMBER(VLOOKUP($C311,'stpl port max capa'!$A$1:$Q$500,5,0)),VLOOKUP($C311,'stpl port max capa'!$A$1:$Q$500,5,0),0)</f>
        <v>0</v>
      </c>
      <c r="BS311" s="22">
        <f>IF(ISNUMBER(VLOOKUP($C311,'stpl port max capa'!$A$1:$Q$500,6,0)),VLOOKUP($C311,'stpl port max capa'!$A$1:$Q$500,6,0),0)</f>
        <v>0</v>
      </c>
      <c r="BT311" s="22">
        <f>IF(ISNUMBER(VLOOKUP($C311,'stpl port max capa'!$A$1:$Q$500,7,0)),VLOOKUP($C311,'stpl port max capa'!$A$1:$Q$500,7,0),0)</f>
        <v>0</v>
      </c>
      <c r="BU311" s="22">
        <f>IF(ISNUMBER(VLOOKUP($C311,'stpl port max capa'!$A$1:$Q$500,8,0)),VLOOKUP($C311,'stpl port max capa'!$A$1:$Q$500,8,0),0)</f>
        <v>0</v>
      </c>
      <c r="BV311" s="22">
        <f>IF(ISNUMBER(VLOOKUP($C311,'stpl port max capa'!$A$1:$Q$500,9,0)),VLOOKUP($C311,'stpl port max capa'!$A$1:$Q$500,9,0),0)</f>
        <v>0</v>
      </c>
      <c r="BW311" s="22">
        <f>IF(ISNUMBER(VLOOKUP($C311,'stpl port max capa'!$A$1:$Q$500,10,0)),VLOOKUP($C311,'stpl port max capa'!$A$1:$Q$500,10,0),0)</f>
        <v>0</v>
      </c>
      <c r="BX311" s="22">
        <f>IF(ISNUMBER(VLOOKUP($C311,'stpl port max capa'!$A$1:$Q$500,11,0)),VLOOKUP($C311,'stpl port max capa'!$A$1:$Q$500,11,0),0)</f>
        <v>0</v>
      </c>
      <c r="BY311" s="22">
        <f>IF(ISNUMBER(VLOOKUP($C311,'stpl port max capa'!$A$1:$Q$500,12,0)),VLOOKUP($C311,'stpl port max capa'!$A$1:$Q$500,12,0),0)</f>
        <v>0</v>
      </c>
      <c r="BZ311" s="22">
        <f>IF(ISNUMBER(VLOOKUP($C311,'stpl port max capa'!$A$1:$Q$500,13,0)),VLOOKUP($C311,'stpl port max capa'!$A$1:$Q$500,13,0),0)</f>
        <v>0</v>
      </c>
      <c r="CA311" s="22">
        <f>IF(ISNUMBER(VLOOKUP($C311,'stpl port max capa'!$A$1:$Q$500,14,0)),VLOOKUP($C311,'stpl port max capa'!$A$1:$Q$500,14,0),0)</f>
        <v>0</v>
      </c>
      <c r="CB311" s="22">
        <f>IF(ISNUMBER(VLOOKUP($C311,'stpl port max capa'!$A$1:$Q$500,15,0)),VLOOKUP($C311,'stpl port max capa'!$A$1:$Q$500,15,0),0)</f>
        <v>0</v>
      </c>
      <c r="CC311" s="22">
        <f>IF(ISNUMBER(VLOOKUP($C311,'stpl port max capa'!$A$1:$Q$500,16,0)),VLOOKUP($C311,'stpl port max capa'!$A$1:$Q$500,16,0),0)</f>
        <v>0</v>
      </c>
      <c r="CD311" s="22">
        <f>IF(ISNUMBER(VLOOKUP($C311,'stpl port max capa'!$A$1:$Q$500,17,0)),VLOOKUP($C311,'stpl port max capa'!$A$1:$Q$500,17,0),0)</f>
        <v>0</v>
      </c>
    </row>
    <row r="312" spans="1:82" customFormat="1">
      <c r="A312">
        <v>316</v>
      </c>
      <c r="B312" t="s">
        <v>835</v>
      </c>
      <c r="C312" t="str">
        <f t="shared" si="73"/>
        <v>port 316 Guangzhou power station</v>
      </c>
      <c r="D312" s="15" t="s">
        <v>1347</v>
      </c>
      <c r="E312" s="15">
        <f t="shared" si="75"/>
        <v>1</v>
      </c>
      <c r="F312" s="16" t="s">
        <v>2972</v>
      </c>
      <c r="G312" t="s">
        <v>973</v>
      </c>
      <c r="H312" t="s">
        <v>975</v>
      </c>
      <c r="I312" t="s">
        <v>2944</v>
      </c>
      <c r="J312" t="s">
        <v>1057</v>
      </c>
      <c r="K312" s="1">
        <v>23.141981000000001</v>
      </c>
      <c r="L312" s="1">
        <v>113.22434699999999</v>
      </c>
      <c r="M312" s="1" t="str">
        <f>VLOOKUP($F312,'[1]capi for highway network'!$D$1:$L$36,3,0)</f>
        <v>capi Guangdong</v>
      </c>
      <c r="N312" s="1">
        <f>VLOOKUP($F312,'[1]capi for highway network'!$D$1:$L$36,7,0)</f>
        <v>23.129110000000001</v>
      </c>
      <c r="O312" s="1">
        <f>VLOOKUP($F312,'[1]capi for highway network'!$D$1:$L$36,8,0)</f>
        <v>113.264385</v>
      </c>
      <c r="P312" s="13">
        <f t="shared" si="76"/>
        <v>1.4210794550107526</v>
      </c>
      <c r="Q312" s="13">
        <f t="shared" si="77"/>
        <v>1.4210794550107526</v>
      </c>
      <c r="R312" s="13">
        <f t="shared" si="78"/>
        <v>1.4210794550107526</v>
      </c>
      <c r="S312" s="13">
        <f t="shared" si="79"/>
        <v>0</v>
      </c>
      <c r="T312" s="13">
        <f t="shared" si="80"/>
        <v>0</v>
      </c>
      <c r="U312" s="13">
        <f t="shared" si="81"/>
        <v>0</v>
      </c>
      <c r="V312" s="13">
        <f t="shared" si="82"/>
        <v>0</v>
      </c>
      <c r="W312" s="13">
        <f t="shared" si="83"/>
        <v>0</v>
      </c>
      <c r="X312" s="13">
        <f t="shared" si="84"/>
        <v>0</v>
      </c>
      <c r="Y312" s="13">
        <f t="shared" si="85"/>
        <v>0</v>
      </c>
      <c r="Z312" s="13">
        <f t="shared" si="86"/>
        <v>0</v>
      </c>
      <c r="AA312" s="13">
        <f t="shared" si="87"/>
        <v>0</v>
      </c>
      <c r="AB312" s="13">
        <f t="shared" si="88"/>
        <v>0</v>
      </c>
      <c r="AC312" s="13">
        <f t="shared" si="89"/>
        <v>0</v>
      </c>
      <c r="AD312" s="13">
        <f t="shared" si="90"/>
        <v>0</v>
      </c>
      <c r="AE312" s="13">
        <f t="shared" si="91"/>
        <v>0</v>
      </c>
      <c r="AF312">
        <f t="shared" si="74"/>
        <v>1</v>
      </c>
      <c r="AI312" s="26">
        <f>IF(ISNUMBER(VLOOKUP($B312,'kpler max capa'!$A$1:$Q$263,2,0)),VLOOKUP($B312,'kpler max capa'!$A$1:$Q$263,2,0),0)</f>
        <v>0</v>
      </c>
      <c r="AJ312" s="26">
        <f>IF(ISNUMBER(VLOOKUP($B312,'kpler max capa'!$A$1:$Q$263,3,0)),VLOOKUP($B312,'kpler max capa'!$A$1:$Q$263,3,0),0)</f>
        <v>0</v>
      </c>
      <c r="AK312" s="26">
        <f>IF(ISNUMBER(VLOOKUP($B312,'kpler max capa'!$A$1:$Q$263,4,0)),VLOOKUP($B312,'kpler max capa'!$A$1:$Q$263,4,0),0)</f>
        <v>0</v>
      </c>
      <c r="AL312" s="26">
        <f>IF(ISNUMBER(VLOOKUP($B312,'kpler max capa'!$A$1:$Q$263,5,0)),VLOOKUP($B312,'kpler max capa'!$A$1:$Q$263,5,0),0)</f>
        <v>0</v>
      </c>
      <c r="AM312" s="26">
        <f>IF(ISNUMBER(VLOOKUP($B312,'kpler max capa'!$A$1:$Q$263,6,0)),VLOOKUP($B312,'kpler max capa'!$A$1:$Q$263,6,0),0)</f>
        <v>0</v>
      </c>
      <c r="AN312" s="26">
        <f>IF(ISNUMBER(VLOOKUP($B312,'kpler max capa'!$A$1:$Q$263,7,0)),VLOOKUP($B312,'kpler max capa'!$A$1:$Q$263,7,0),0)</f>
        <v>0</v>
      </c>
      <c r="AO312" s="26">
        <f>IF(ISNUMBER(VLOOKUP($B312,'kpler max capa'!$A$1:$Q$263,8,0)),VLOOKUP($B312,'kpler max capa'!$A$1:$Q$263,8,0),0)</f>
        <v>0</v>
      </c>
      <c r="AP312" s="26">
        <f>IF(ISNUMBER(VLOOKUP($B312,'kpler max capa'!$A$1:$Q$263,8,0)),VLOOKUP($B312,'kpler max capa'!$A$1:$Q$263,9,0),0)</f>
        <v>0</v>
      </c>
      <c r="AQ312" s="26">
        <f>IF(ISNUMBER(VLOOKUP($B312,'kpler max capa'!$A$1:$Q$263,8,0)),VLOOKUP($B312,'kpler max capa'!$A$1:$Q$263,10,0),0)</f>
        <v>0</v>
      </c>
      <c r="AR312" s="26">
        <f>IF(ISNUMBER(VLOOKUP($B312,'kpler max capa'!$A$1:$Q$263,8,0)),VLOOKUP($B312,'kpler max capa'!$A$1:$Q$263,11,0),0)</f>
        <v>0</v>
      </c>
      <c r="AS312" s="26">
        <f>IF(ISNUMBER(VLOOKUP($B312,'kpler max capa'!$A$1:$Q$263,9,0)),VLOOKUP($B312,'kpler max capa'!$A$1:$Q$263,12,0),0)</f>
        <v>0</v>
      </c>
      <c r="AT312" s="26">
        <f>IF(ISNUMBER(VLOOKUP($B312,'kpler max capa'!$A$1:$Q$263,9,0)),VLOOKUP($B312,'kpler max capa'!$A$1:$Q$263,13,0),0)</f>
        <v>0</v>
      </c>
      <c r="AU312" s="26">
        <f>IF(ISNUMBER(VLOOKUP($B312,'kpler max capa'!$A$1:$Q$263,9,0)),VLOOKUP($B312,'kpler max capa'!$A$1:$Q$263,14,0),0)</f>
        <v>0</v>
      </c>
      <c r="AV312" s="26">
        <f>IF(ISNUMBER(VLOOKUP($B312,'kpler max capa'!$A$1:$Q$263,9,0)),VLOOKUP($B312,'kpler max capa'!$A$1:$Q$263,15,0),0)</f>
        <v>0</v>
      </c>
      <c r="AW312" s="26">
        <f>IF(ISNUMBER(VLOOKUP($B312,'kpler max capa'!$A$1:$Q$263,9,0)),VLOOKUP($B312,'kpler max capa'!$A$1:$Q$263,16,0),0)</f>
        <v>0</v>
      </c>
      <c r="AX312" s="26">
        <f>IF(ISNUMBER(VLOOKUP($B312,'kpler max capa'!$A$1:$Q$263,10,0)),VLOOKUP($B312,'kpler max capa'!$A$1:$Q$263,17,0),0)</f>
        <v>0</v>
      </c>
      <c r="AY312" s="24">
        <f>IF(ISNUMBER(VLOOKUP($C312,'pp port max capa'!$A$1:$Q$500,2,0)),VLOOKUP($C312,'pp port max capa'!$A$1:$Q$500,2,0),0)</f>
        <v>1.4210794550107526</v>
      </c>
      <c r="AZ312" s="24">
        <f>IF(ISNUMBER(VLOOKUP($C312,'pp port max capa'!$A$1:$Q$500,3,0)),VLOOKUP($C312,'pp port max capa'!$A$1:$Q$500,3,0),0)</f>
        <v>1.4210794550107526</v>
      </c>
      <c r="BA312" s="24">
        <f>IF(ISNUMBER(VLOOKUP($C312,'pp port max capa'!$A$1:$Q$500,4,0)),VLOOKUP($C312,'pp port max capa'!$A$1:$Q$500,4,0),0)</f>
        <v>1.4210794550107526</v>
      </c>
      <c r="BB312" s="24">
        <f>IF(ISNUMBER(VLOOKUP($C312,'pp port max capa'!$A$1:$Q$500,5,0)),VLOOKUP($C312,'pp port max capa'!$A$1:$Q$500,5,0),0)</f>
        <v>0</v>
      </c>
      <c r="BC312" s="24">
        <f>IF(ISNUMBER(VLOOKUP($C312,'pp port max capa'!$A$1:$Q$500,6,0)),VLOOKUP($C312,'pp port max capa'!$A$1:$Q$500,6,0),0)</f>
        <v>0</v>
      </c>
      <c r="BD312" s="24">
        <f>IF(ISNUMBER(VLOOKUP($C312,'pp port max capa'!$A$1:$Q$500,7,0)),VLOOKUP($C312,'pp port max capa'!$A$1:$Q$500,7,0),0)</f>
        <v>0</v>
      </c>
      <c r="BE312" s="24">
        <f>IF(ISNUMBER(VLOOKUP($C312,'pp port max capa'!$A$1:$Q$500,8,0)),VLOOKUP($C312,'pp port max capa'!$A$1:$Q$500,8,0),0)</f>
        <v>0</v>
      </c>
      <c r="BF312" s="24">
        <f>IF(ISNUMBER(VLOOKUP($C312,'pp port max capa'!$A$1:$Q$500,9,0)),VLOOKUP($C312,'pp port max capa'!$A$1:$Q$500,9,0),0)</f>
        <v>0</v>
      </c>
      <c r="BG312" s="24">
        <f>IF(ISNUMBER(VLOOKUP($C312,'pp port max capa'!$A$1:$Q$500,10,0)),VLOOKUP($C312,'pp port max capa'!$A$1:$Q$500,10,0),0)</f>
        <v>0</v>
      </c>
      <c r="BH312" s="24">
        <f>IF(ISNUMBER(VLOOKUP($C312,'pp port max capa'!$A$1:$Q$500,11,0)),VLOOKUP($C312,'pp port max capa'!$A$1:$Q$500,11,0),0)</f>
        <v>0</v>
      </c>
      <c r="BI312" s="24">
        <f>IF(ISNUMBER(VLOOKUP($C312,'pp port max capa'!$A$1:$Q$500,12,0)),VLOOKUP($C312,'pp port max capa'!$A$1:$Q$500,12,0),0)</f>
        <v>0</v>
      </c>
      <c r="BJ312" s="24">
        <f>IF(ISNUMBER(VLOOKUP($C312,'pp port max capa'!$A$1:$Q$500,13,0)),VLOOKUP($C312,'pp port max capa'!$A$1:$Q$500,13,0),0)</f>
        <v>0</v>
      </c>
      <c r="BK312" s="24">
        <f>IF(ISNUMBER(VLOOKUP($C312,'pp port max capa'!$A$1:$Q$500,14,0)),VLOOKUP($C312,'pp port max capa'!$A$1:$Q$500,14,0),0)</f>
        <v>0</v>
      </c>
      <c r="BL312" s="24">
        <f>IF(ISNUMBER(VLOOKUP($C312,'pp port max capa'!$A$1:$Q$500,15,0)),VLOOKUP($C312,'pp port max capa'!$A$1:$Q$500,15,0),0)</f>
        <v>0</v>
      </c>
      <c r="BM312" s="24">
        <f>IF(ISNUMBER(VLOOKUP($C312,'pp port max capa'!$A$1:$Q$500,16,0)),VLOOKUP($C312,'pp port max capa'!$A$1:$Q$500,16,0),0)</f>
        <v>0</v>
      </c>
      <c r="BN312" s="24">
        <f>IF(ISNUMBER(VLOOKUP($C312,'pp port max capa'!$A$1:$Q$500,17,0)),VLOOKUP($C312,'pp port max capa'!$A$1:$Q$500,17,0),0)</f>
        <v>0</v>
      </c>
      <c r="BO312" s="22">
        <f>IF(ISNUMBER(VLOOKUP($C312,'stpl port max capa'!$A$1:$Q$500,2,0)),VLOOKUP($C312,'stpl port max capa'!$A$1:$Q$500,2,0),0)</f>
        <v>0</v>
      </c>
      <c r="BP312" s="22">
        <f>IF(ISNUMBER(VLOOKUP($C312,'stpl port max capa'!$A$1:$Q$500,3,0)),VLOOKUP($C312,'stpl port max capa'!$A$1:$Q$500,3,0),0)</f>
        <v>0</v>
      </c>
      <c r="BQ312" s="22">
        <f>IF(ISNUMBER(VLOOKUP($C312,'stpl port max capa'!$A$1:$Q$500,4,0)),VLOOKUP($C312,'stpl port max capa'!$A$1:$Q$500,4,0),0)</f>
        <v>0</v>
      </c>
      <c r="BR312" s="22">
        <f>IF(ISNUMBER(VLOOKUP($C312,'stpl port max capa'!$A$1:$Q$500,5,0)),VLOOKUP($C312,'stpl port max capa'!$A$1:$Q$500,5,0),0)</f>
        <v>0</v>
      </c>
      <c r="BS312" s="22">
        <f>IF(ISNUMBER(VLOOKUP($C312,'stpl port max capa'!$A$1:$Q$500,6,0)),VLOOKUP($C312,'stpl port max capa'!$A$1:$Q$500,6,0),0)</f>
        <v>0</v>
      </c>
      <c r="BT312" s="22">
        <f>IF(ISNUMBER(VLOOKUP($C312,'stpl port max capa'!$A$1:$Q$500,7,0)),VLOOKUP($C312,'stpl port max capa'!$A$1:$Q$500,7,0),0)</f>
        <v>0</v>
      </c>
      <c r="BU312" s="22">
        <f>IF(ISNUMBER(VLOOKUP($C312,'stpl port max capa'!$A$1:$Q$500,8,0)),VLOOKUP($C312,'stpl port max capa'!$A$1:$Q$500,8,0),0)</f>
        <v>0</v>
      </c>
      <c r="BV312" s="22">
        <f>IF(ISNUMBER(VLOOKUP($C312,'stpl port max capa'!$A$1:$Q$500,9,0)),VLOOKUP($C312,'stpl port max capa'!$A$1:$Q$500,9,0),0)</f>
        <v>0</v>
      </c>
      <c r="BW312" s="22">
        <f>IF(ISNUMBER(VLOOKUP($C312,'stpl port max capa'!$A$1:$Q$500,10,0)),VLOOKUP($C312,'stpl port max capa'!$A$1:$Q$500,10,0),0)</f>
        <v>0</v>
      </c>
      <c r="BX312" s="22">
        <f>IF(ISNUMBER(VLOOKUP($C312,'stpl port max capa'!$A$1:$Q$500,11,0)),VLOOKUP($C312,'stpl port max capa'!$A$1:$Q$500,11,0),0)</f>
        <v>0</v>
      </c>
      <c r="BY312" s="22">
        <f>IF(ISNUMBER(VLOOKUP($C312,'stpl port max capa'!$A$1:$Q$500,12,0)),VLOOKUP($C312,'stpl port max capa'!$A$1:$Q$500,12,0),0)</f>
        <v>0</v>
      </c>
      <c r="BZ312" s="22">
        <f>IF(ISNUMBER(VLOOKUP($C312,'stpl port max capa'!$A$1:$Q$500,13,0)),VLOOKUP($C312,'stpl port max capa'!$A$1:$Q$500,13,0),0)</f>
        <v>0</v>
      </c>
      <c r="CA312" s="22">
        <f>IF(ISNUMBER(VLOOKUP($C312,'stpl port max capa'!$A$1:$Q$500,14,0)),VLOOKUP($C312,'stpl port max capa'!$A$1:$Q$500,14,0),0)</f>
        <v>0</v>
      </c>
      <c r="CB312" s="22">
        <f>IF(ISNUMBER(VLOOKUP($C312,'stpl port max capa'!$A$1:$Q$500,15,0)),VLOOKUP($C312,'stpl port max capa'!$A$1:$Q$500,15,0),0)</f>
        <v>0</v>
      </c>
      <c r="CC312" s="22">
        <f>IF(ISNUMBER(VLOOKUP($C312,'stpl port max capa'!$A$1:$Q$500,16,0)),VLOOKUP($C312,'stpl port max capa'!$A$1:$Q$500,16,0),0)</f>
        <v>0</v>
      </c>
      <c r="CD312" s="22">
        <f>IF(ISNUMBER(VLOOKUP($C312,'stpl port max capa'!$A$1:$Q$500,17,0)),VLOOKUP($C312,'stpl port max capa'!$A$1:$Q$500,17,0),0)</f>
        <v>0</v>
      </c>
    </row>
    <row r="313" spans="1:82" customFormat="1">
      <c r="A313">
        <v>317</v>
      </c>
      <c r="B313" t="s">
        <v>836</v>
      </c>
      <c r="C313" t="str">
        <f t="shared" si="73"/>
        <v>port 317 Guangzhou Wanglong Cogen power station</v>
      </c>
      <c r="D313" s="15" t="s">
        <v>1348</v>
      </c>
      <c r="E313" s="15">
        <f t="shared" si="75"/>
        <v>1</v>
      </c>
      <c r="F313" s="16" t="s">
        <v>2972</v>
      </c>
      <c r="G313" t="s">
        <v>973</v>
      </c>
      <c r="H313" t="s">
        <v>975</v>
      </c>
      <c r="I313" t="s">
        <v>2944</v>
      </c>
      <c r="J313" t="s">
        <v>1058</v>
      </c>
      <c r="K313" s="1">
        <v>23.092949000000001</v>
      </c>
      <c r="L313" s="1">
        <v>113.56479400000001</v>
      </c>
      <c r="M313" s="1" t="str">
        <f>VLOOKUP($F313,'[1]capi for highway network'!$D$1:$L$36,3,0)</f>
        <v>capi Guangdong</v>
      </c>
      <c r="N313" s="1">
        <f>VLOOKUP($F313,'[1]capi for highway network'!$D$1:$L$36,7,0)</f>
        <v>23.129110000000001</v>
      </c>
      <c r="O313" s="1">
        <f>VLOOKUP($F313,'[1]capi for highway network'!$D$1:$L$36,8,0)</f>
        <v>113.264385</v>
      </c>
      <c r="P313" s="13">
        <f t="shared" si="76"/>
        <v>1.1842328791756271</v>
      </c>
      <c r="Q313" s="13">
        <f t="shared" si="77"/>
        <v>1.1842328791756271</v>
      </c>
      <c r="R313" s="13">
        <f t="shared" si="78"/>
        <v>1.1842328791756271</v>
      </c>
      <c r="S313" s="13">
        <f t="shared" si="79"/>
        <v>0</v>
      </c>
      <c r="T313" s="13">
        <f t="shared" si="80"/>
        <v>0</v>
      </c>
      <c r="U313" s="13">
        <f t="shared" si="81"/>
        <v>0</v>
      </c>
      <c r="V313" s="13">
        <f t="shared" si="82"/>
        <v>0</v>
      </c>
      <c r="W313" s="13">
        <f t="shared" si="83"/>
        <v>0</v>
      </c>
      <c r="X313" s="13">
        <f t="shared" si="84"/>
        <v>0</v>
      </c>
      <c r="Y313" s="13">
        <f t="shared" si="85"/>
        <v>0</v>
      </c>
      <c r="Z313" s="13">
        <f t="shared" si="86"/>
        <v>0</v>
      </c>
      <c r="AA313" s="13">
        <f t="shared" si="87"/>
        <v>0</v>
      </c>
      <c r="AB313" s="13">
        <f t="shared" si="88"/>
        <v>0</v>
      </c>
      <c r="AC313" s="13">
        <f t="shared" si="89"/>
        <v>0</v>
      </c>
      <c r="AD313" s="13">
        <f t="shared" si="90"/>
        <v>0</v>
      </c>
      <c r="AE313" s="13">
        <f t="shared" si="91"/>
        <v>0</v>
      </c>
      <c r="AF313">
        <f t="shared" si="74"/>
        <v>1</v>
      </c>
      <c r="AI313" s="26">
        <f>IF(ISNUMBER(VLOOKUP($B313,'kpler max capa'!$A$1:$Q$263,2,0)),VLOOKUP($B313,'kpler max capa'!$A$1:$Q$263,2,0),0)</f>
        <v>0</v>
      </c>
      <c r="AJ313" s="26">
        <f>IF(ISNUMBER(VLOOKUP($B313,'kpler max capa'!$A$1:$Q$263,3,0)),VLOOKUP($B313,'kpler max capa'!$A$1:$Q$263,3,0),0)</f>
        <v>0</v>
      </c>
      <c r="AK313" s="26">
        <f>IF(ISNUMBER(VLOOKUP($B313,'kpler max capa'!$A$1:$Q$263,4,0)),VLOOKUP($B313,'kpler max capa'!$A$1:$Q$263,4,0),0)</f>
        <v>0</v>
      </c>
      <c r="AL313" s="26">
        <f>IF(ISNUMBER(VLOOKUP($B313,'kpler max capa'!$A$1:$Q$263,5,0)),VLOOKUP($B313,'kpler max capa'!$A$1:$Q$263,5,0),0)</f>
        <v>0</v>
      </c>
      <c r="AM313" s="26">
        <f>IF(ISNUMBER(VLOOKUP($B313,'kpler max capa'!$A$1:$Q$263,6,0)),VLOOKUP($B313,'kpler max capa'!$A$1:$Q$263,6,0),0)</f>
        <v>0</v>
      </c>
      <c r="AN313" s="26">
        <f>IF(ISNUMBER(VLOOKUP($B313,'kpler max capa'!$A$1:$Q$263,7,0)),VLOOKUP($B313,'kpler max capa'!$A$1:$Q$263,7,0),0)</f>
        <v>0</v>
      </c>
      <c r="AO313" s="26">
        <f>IF(ISNUMBER(VLOOKUP($B313,'kpler max capa'!$A$1:$Q$263,8,0)),VLOOKUP($B313,'kpler max capa'!$A$1:$Q$263,8,0),0)</f>
        <v>0</v>
      </c>
      <c r="AP313" s="26">
        <f>IF(ISNUMBER(VLOOKUP($B313,'kpler max capa'!$A$1:$Q$263,8,0)),VLOOKUP($B313,'kpler max capa'!$A$1:$Q$263,9,0),0)</f>
        <v>0</v>
      </c>
      <c r="AQ313" s="26">
        <f>IF(ISNUMBER(VLOOKUP($B313,'kpler max capa'!$A$1:$Q$263,8,0)),VLOOKUP($B313,'kpler max capa'!$A$1:$Q$263,10,0),0)</f>
        <v>0</v>
      </c>
      <c r="AR313" s="26">
        <f>IF(ISNUMBER(VLOOKUP($B313,'kpler max capa'!$A$1:$Q$263,8,0)),VLOOKUP($B313,'kpler max capa'!$A$1:$Q$263,11,0),0)</f>
        <v>0</v>
      </c>
      <c r="AS313" s="26">
        <f>IF(ISNUMBER(VLOOKUP($B313,'kpler max capa'!$A$1:$Q$263,9,0)),VLOOKUP($B313,'kpler max capa'!$A$1:$Q$263,12,0),0)</f>
        <v>0</v>
      </c>
      <c r="AT313" s="26">
        <f>IF(ISNUMBER(VLOOKUP($B313,'kpler max capa'!$A$1:$Q$263,9,0)),VLOOKUP($B313,'kpler max capa'!$A$1:$Q$263,13,0),0)</f>
        <v>0</v>
      </c>
      <c r="AU313" s="26">
        <f>IF(ISNUMBER(VLOOKUP($B313,'kpler max capa'!$A$1:$Q$263,9,0)),VLOOKUP($B313,'kpler max capa'!$A$1:$Q$263,14,0),0)</f>
        <v>0</v>
      </c>
      <c r="AV313" s="26">
        <f>IF(ISNUMBER(VLOOKUP($B313,'kpler max capa'!$A$1:$Q$263,9,0)),VLOOKUP($B313,'kpler max capa'!$A$1:$Q$263,15,0),0)</f>
        <v>0</v>
      </c>
      <c r="AW313" s="26">
        <f>IF(ISNUMBER(VLOOKUP($B313,'kpler max capa'!$A$1:$Q$263,9,0)),VLOOKUP($B313,'kpler max capa'!$A$1:$Q$263,16,0),0)</f>
        <v>0</v>
      </c>
      <c r="AX313" s="26">
        <f>IF(ISNUMBER(VLOOKUP($B313,'kpler max capa'!$A$1:$Q$263,10,0)),VLOOKUP($B313,'kpler max capa'!$A$1:$Q$263,17,0),0)</f>
        <v>0</v>
      </c>
      <c r="AY313" s="24">
        <f>IF(ISNUMBER(VLOOKUP($C313,'pp port max capa'!$A$1:$Q$500,2,0)),VLOOKUP($C313,'pp port max capa'!$A$1:$Q$500,2,0),0)</f>
        <v>1.1842328791756271</v>
      </c>
      <c r="AZ313" s="24">
        <f>IF(ISNUMBER(VLOOKUP($C313,'pp port max capa'!$A$1:$Q$500,3,0)),VLOOKUP($C313,'pp port max capa'!$A$1:$Q$500,3,0),0)</f>
        <v>1.1842328791756271</v>
      </c>
      <c r="BA313" s="24">
        <f>IF(ISNUMBER(VLOOKUP($C313,'pp port max capa'!$A$1:$Q$500,4,0)),VLOOKUP($C313,'pp port max capa'!$A$1:$Q$500,4,0),0)</f>
        <v>1.1842328791756271</v>
      </c>
      <c r="BB313" s="24">
        <f>IF(ISNUMBER(VLOOKUP($C313,'pp port max capa'!$A$1:$Q$500,5,0)),VLOOKUP($C313,'pp port max capa'!$A$1:$Q$500,5,0),0)</f>
        <v>0</v>
      </c>
      <c r="BC313" s="24">
        <f>IF(ISNUMBER(VLOOKUP($C313,'pp port max capa'!$A$1:$Q$500,6,0)),VLOOKUP($C313,'pp port max capa'!$A$1:$Q$500,6,0),0)</f>
        <v>0</v>
      </c>
      <c r="BD313" s="24">
        <f>IF(ISNUMBER(VLOOKUP($C313,'pp port max capa'!$A$1:$Q$500,7,0)),VLOOKUP($C313,'pp port max capa'!$A$1:$Q$500,7,0),0)</f>
        <v>0</v>
      </c>
      <c r="BE313" s="24">
        <f>IF(ISNUMBER(VLOOKUP($C313,'pp port max capa'!$A$1:$Q$500,8,0)),VLOOKUP($C313,'pp port max capa'!$A$1:$Q$500,8,0),0)</f>
        <v>0</v>
      </c>
      <c r="BF313" s="24">
        <f>IF(ISNUMBER(VLOOKUP($C313,'pp port max capa'!$A$1:$Q$500,9,0)),VLOOKUP($C313,'pp port max capa'!$A$1:$Q$500,9,0),0)</f>
        <v>0</v>
      </c>
      <c r="BG313" s="24">
        <f>IF(ISNUMBER(VLOOKUP($C313,'pp port max capa'!$A$1:$Q$500,10,0)),VLOOKUP($C313,'pp port max capa'!$A$1:$Q$500,10,0),0)</f>
        <v>0</v>
      </c>
      <c r="BH313" s="24">
        <f>IF(ISNUMBER(VLOOKUP($C313,'pp port max capa'!$A$1:$Q$500,11,0)),VLOOKUP($C313,'pp port max capa'!$A$1:$Q$500,11,0),0)</f>
        <v>0</v>
      </c>
      <c r="BI313" s="24">
        <f>IF(ISNUMBER(VLOOKUP($C313,'pp port max capa'!$A$1:$Q$500,12,0)),VLOOKUP($C313,'pp port max capa'!$A$1:$Q$500,12,0),0)</f>
        <v>0</v>
      </c>
      <c r="BJ313" s="24">
        <f>IF(ISNUMBER(VLOOKUP($C313,'pp port max capa'!$A$1:$Q$500,13,0)),VLOOKUP($C313,'pp port max capa'!$A$1:$Q$500,13,0),0)</f>
        <v>0</v>
      </c>
      <c r="BK313" s="24">
        <f>IF(ISNUMBER(VLOOKUP($C313,'pp port max capa'!$A$1:$Q$500,14,0)),VLOOKUP($C313,'pp port max capa'!$A$1:$Q$500,14,0),0)</f>
        <v>0</v>
      </c>
      <c r="BL313" s="24">
        <f>IF(ISNUMBER(VLOOKUP($C313,'pp port max capa'!$A$1:$Q$500,15,0)),VLOOKUP($C313,'pp port max capa'!$A$1:$Q$500,15,0),0)</f>
        <v>0</v>
      </c>
      <c r="BM313" s="24">
        <f>IF(ISNUMBER(VLOOKUP($C313,'pp port max capa'!$A$1:$Q$500,16,0)),VLOOKUP($C313,'pp port max capa'!$A$1:$Q$500,16,0),0)</f>
        <v>0</v>
      </c>
      <c r="BN313" s="24">
        <f>IF(ISNUMBER(VLOOKUP($C313,'pp port max capa'!$A$1:$Q$500,17,0)),VLOOKUP($C313,'pp port max capa'!$A$1:$Q$500,17,0),0)</f>
        <v>0</v>
      </c>
      <c r="BO313" s="22">
        <f>IF(ISNUMBER(VLOOKUP($C313,'stpl port max capa'!$A$1:$Q$500,2,0)),VLOOKUP($C313,'stpl port max capa'!$A$1:$Q$500,2,0),0)</f>
        <v>0</v>
      </c>
      <c r="BP313" s="22">
        <f>IF(ISNUMBER(VLOOKUP($C313,'stpl port max capa'!$A$1:$Q$500,3,0)),VLOOKUP($C313,'stpl port max capa'!$A$1:$Q$500,3,0),0)</f>
        <v>0</v>
      </c>
      <c r="BQ313" s="22">
        <f>IF(ISNUMBER(VLOOKUP($C313,'stpl port max capa'!$A$1:$Q$500,4,0)),VLOOKUP($C313,'stpl port max capa'!$A$1:$Q$500,4,0),0)</f>
        <v>0</v>
      </c>
      <c r="BR313" s="22">
        <f>IF(ISNUMBER(VLOOKUP($C313,'stpl port max capa'!$A$1:$Q$500,5,0)),VLOOKUP($C313,'stpl port max capa'!$A$1:$Q$500,5,0),0)</f>
        <v>0</v>
      </c>
      <c r="BS313" s="22">
        <f>IF(ISNUMBER(VLOOKUP($C313,'stpl port max capa'!$A$1:$Q$500,6,0)),VLOOKUP($C313,'stpl port max capa'!$A$1:$Q$500,6,0),0)</f>
        <v>0</v>
      </c>
      <c r="BT313" s="22">
        <f>IF(ISNUMBER(VLOOKUP($C313,'stpl port max capa'!$A$1:$Q$500,7,0)),VLOOKUP($C313,'stpl port max capa'!$A$1:$Q$500,7,0),0)</f>
        <v>0</v>
      </c>
      <c r="BU313" s="22">
        <f>IF(ISNUMBER(VLOOKUP($C313,'stpl port max capa'!$A$1:$Q$500,8,0)),VLOOKUP($C313,'stpl port max capa'!$A$1:$Q$500,8,0),0)</f>
        <v>0</v>
      </c>
      <c r="BV313" s="22">
        <f>IF(ISNUMBER(VLOOKUP($C313,'stpl port max capa'!$A$1:$Q$500,9,0)),VLOOKUP($C313,'stpl port max capa'!$A$1:$Q$500,9,0),0)</f>
        <v>0</v>
      </c>
      <c r="BW313" s="22">
        <f>IF(ISNUMBER(VLOOKUP($C313,'stpl port max capa'!$A$1:$Q$500,10,0)),VLOOKUP($C313,'stpl port max capa'!$A$1:$Q$500,10,0),0)</f>
        <v>0</v>
      </c>
      <c r="BX313" s="22">
        <f>IF(ISNUMBER(VLOOKUP($C313,'stpl port max capa'!$A$1:$Q$500,11,0)),VLOOKUP($C313,'stpl port max capa'!$A$1:$Q$500,11,0),0)</f>
        <v>0</v>
      </c>
      <c r="BY313" s="22">
        <f>IF(ISNUMBER(VLOOKUP($C313,'stpl port max capa'!$A$1:$Q$500,12,0)),VLOOKUP($C313,'stpl port max capa'!$A$1:$Q$500,12,0),0)</f>
        <v>0</v>
      </c>
      <c r="BZ313" s="22">
        <f>IF(ISNUMBER(VLOOKUP($C313,'stpl port max capa'!$A$1:$Q$500,13,0)),VLOOKUP($C313,'stpl port max capa'!$A$1:$Q$500,13,0),0)</f>
        <v>0</v>
      </c>
      <c r="CA313" s="22">
        <f>IF(ISNUMBER(VLOOKUP($C313,'stpl port max capa'!$A$1:$Q$500,14,0)),VLOOKUP($C313,'stpl port max capa'!$A$1:$Q$500,14,0),0)</f>
        <v>0</v>
      </c>
      <c r="CB313" s="22">
        <f>IF(ISNUMBER(VLOOKUP($C313,'stpl port max capa'!$A$1:$Q$500,15,0)),VLOOKUP($C313,'stpl port max capa'!$A$1:$Q$500,15,0),0)</f>
        <v>0</v>
      </c>
      <c r="CC313" s="22">
        <f>IF(ISNUMBER(VLOOKUP($C313,'stpl port max capa'!$A$1:$Q$500,16,0)),VLOOKUP($C313,'stpl port max capa'!$A$1:$Q$500,16,0),0)</f>
        <v>0</v>
      </c>
      <c r="CD313" s="22">
        <f>IF(ISNUMBER(VLOOKUP($C313,'stpl port max capa'!$A$1:$Q$500,17,0)),VLOOKUP($C313,'stpl port max capa'!$A$1:$Q$500,17,0),0)</f>
        <v>0</v>
      </c>
    </row>
    <row r="314" spans="1:82" customFormat="1">
      <c r="A314">
        <v>318</v>
      </c>
      <c r="B314" t="s">
        <v>837</v>
      </c>
      <c r="C314" t="str">
        <f t="shared" si="73"/>
        <v>port 318 Guodian Guangdong Zhaoqing Dawang power station</v>
      </c>
      <c r="D314" s="15" t="s">
        <v>1349</v>
      </c>
      <c r="E314" s="15">
        <f t="shared" si="75"/>
        <v>1</v>
      </c>
      <c r="F314" s="16" t="s">
        <v>2972</v>
      </c>
      <c r="G314" t="s">
        <v>973</v>
      </c>
      <c r="H314" t="s">
        <v>975</v>
      </c>
      <c r="I314" t="s">
        <v>2943</v>
      </c>
      <c r="J314" t="s">
        <v>1059</v>
      </c>
      <c r="K314" s="1">
        <v>23.300644900000002</v>
      </c>
      <c r="L314" s="1">
        <v>112.8563297</v>
      </c>
      <c r="M314" s="1" t="str">
        <f>VLOOKUP($F314,'[1]capi for highway network'!$D$1:$L$36,3,0)</f>
        <v>capi Guangdong</v>
      </c>
      <c r="N314" s="1">
        <f>VLOOKUP($F314,'[1]capi for highway network'!$D$1:$L$36,7,0)</f>
        <v>23.129110000000001</v>
      </c>
      <c r="O314" s="1">
        <f>VLOOKUP($F314,'[1]capi for highway network'!$D$1:$L$36,8,0)</f>
        <v>113.264385</v>
      </c>
      <c r="P314" s="13">
        <f t="shared" si="76"/>
        <v>3.0384711387634411</v>
      </c>
      <c r="Q314" s="13">
        <f t="shared" si="77"/>
        <v>3.0384711387634411</v>
      </c>
      <c r="R314" s="13">
        <f t="shared" si="78"/>
        <v>3.0384711387634411</v>
      </c>
      <c r="S314" s="13">
        <f t="shared" si="79"/>
        <v>3.0384711387634411</v>
      </c>
      <c r="T314" s="13">
        <f t="shared" si="80"/>
        <v>3.0384711387634411</v>
      </c>
      <c r="U314" s="13">
        <f t="shared" si="81"/>
        <v>3.0384711387634411</v>
      </c>
      <c r="V314" s="13">
        <f t="shared" si="82"/>
        <v>3.0384711387634411</v>
      </c>
      <c r="W314" s="13">
        <f t="shared" si="83"/>
        <v>3.0384711387634411</v>
      </c>
      <c r="X314" s="13">
        <f t="shared" si="84"/>
        <v>3.0384711387634411</v>
      </c>
      <c r="Y314" s="13">
        <f t="shared" si="85"/>
        <v>3.0384711387634411</v>
      </c>
      <c r="Z314" s="13">
        <f t="shared" si="86"/>
        <v>3.0384711387634411</v>
      </c>
      <c r="AA314" s="13">
        <f t="shared" si="87"/>
        <v>3.0384711387634411</v>
      </c>
      <c r="AB314" s="13">
        <f t="shared" si="88"/>
        <v>3.0384711387634411</v>
      </c>
      <c r="AC314" s="13">
        <f t="shared" si="89"/>
        <v>3.0384711387634411</v>
      </c>
      <c r="AD314" s="13">
        <f t="shared" si="90"/>
        <v>3.0384711387634411</v>
      </c>
      <c r="AE314" s="13">
        <f t="shared" si="91"/>
        <v>3.0384711387634411</v>
      </c>
      <c r="AF314">
        <f t="shared" si="74"/>
        <v>1</v>
      </c>
      <c r="AI314" s="26">
        <f>IF(ISNUMBER(VLOOKUP($B314,'kpler max capa'!$A$1:$Q$263,2,0)),VLOOKUP($B314,'kpler max capa'!$A$1:$Q$263,2,0),0)</f>
        <v>0</v>
      </c>
      <c r="AJ314" s="26">
        <f>IF(ISNUMBER(VLOOKUP($B314,'kpler max capa'!$A$1:$Q$263,3,0)),VLOOKUP($B314,'kpler max capa'!$A$1:$Q$263,3,0),0)</f>
        <v>0</v>
      </c>
      <c r="AK314" s="26">
        <f>IF(ISNUMBER(VLOOKUP($B314,'kpler max capa'!$A$1:$Q$263,4,0)),VLOOKUP($B314,'kpler max capa'!$A$1:$Q$263,4,0),0)</f>
        <v>0</v>
      </c>
      <c r="AL314" s="26">
        <f>IF(ISNUMBER(VLOOKUP($B314,'kpler max capa'!$A$1:$Q$263,5,0)),VLOOKUP($B314,'kpler max capa'!$A$1:$Q$263,5,0),0)</f>
        <v>0</v>
      </c>
      <c r="AM314" s="26">
        <f>IF(ISNUMBER(VLOOKUP($B314,'kpler max capa'!$A$1:$Q$263,6,0)),VLOOKUP($B314,'kpler max capa'!$A$1:$Q$263,6,0),0)</f>
        <v>0</v>
      </c>
      <c r="AN314" s="26">
        <f>IF(ISNUMBER(VLOOKUP($B314,'kpler max capa'!$A$1:$Q$263,7,0)),VLOOKUP($B314,'kpler max capa'!$A$1:$Q$263,7,0),0)</f>
        <v>0</v>
      </c>
      <c r="AO314" s="26">
        <f>IF(ISNUMBER(VLOOKUP($B314,'kpler max capa'!$A$1:$Q$263,8,0)),VLOOKUP($B314,'kpler max capa'!$A$1:$Q$263,8,0),0)</f>
        <v>0</v>
      </c>
      <c r="AP314" s="26">
        <f>IF(ISNUMBER(VLOOKUP($B314,'kpler max capa'!$A$1:$Q$263,8,0)),VLOOKUP($B314,'kpler max capa'!$A$1:$Q$263,9,0),0)</f>
        <v>0</v>
      </c>
      <c r="AQ314" s="26">
        <f>IF(ISNUMBER(VLOOKUP($B314,'kpler max capa'!$A$1:$Q$263,8,0)),VLOOKUP($B314,'kpler max capa'!$A$1:$Q$263,10,0),0)</f>
        <v>0</v>
      </c>
      <c r="AR314" s="26">
        <f>IF(ISNUMBER(VLOOKUP($B314,'kpler max capa'!$A$1:$Q$263,8,0)),VLOOKUP($B314,'kpler max capa'!$A$1:$Q$263,11,0),0)</f>
        <v>0</v>
      </c>
      <c r="AS314" s="26">
        <f>IF(ISNUMBER(VLOOKUP($B314,'kpler max capa'!$A$1:$Q$263,9,0)),VLOOKUP($B314,'kpler max capa'!$A$1:$Q$263,12,0),0)</f>
        <v>0</v>
      </c>
      <c r="AT314" s="26">
        <f>IF(ISNUMBER(VLOOKUP($B314,'kpler max capa'!$A$1:$Q$263,9,0)),VLOOKUP($B314,'kpler max capa'!$A$1:$Q$263,13,0),0)</f>
        <v>0</v>
      </c>
      <c r="AU314" s="26">
        <f>IF(ISNUMBER(VLOOKUP($B314,'kpler max capa'!$A$1:$Q$263,9,0)),VLOOKUP($B314,'kpler max capa'!$A$1:$Q$263,14,0),0)</f>
        <v>0</v>
      </c>
      <c r="AV314" s="26">
        <f>IF(ISNUMBER(VLOOKUP($B314,'kpler max capa'!$A$1:$Q$263,9,0)),VLOOKUP($B314,'kpler max capa'!$A$1:$Q$263,15,0),0)</f>
        <v>0</v>
      </c>
      <c r="AW314" s="26">
        <f>IF(ISNUMBER(VLOOKUP($B314,'kpler max capa'!$A$1:$Q$263,9,0)),VLOOKUP($B314,'kpler max capa'!$A$1:$Q$263,16,0),0)</f>
        <v>0</v>
      </c>
      <c r="AX314" s="26">
        <f>IF(ISNUMBER(VLOOKUP($B314,'kpler max capa'!$A$1:$Q$263,10,0)),VLOOKUP($B314,'kpler max capa'!$A$1:$Q$263,17,0),0)</f>
        <v>0</v>
      </c>
      <c r="AY314" s="24">
        <f>IF(ISNUMBER(VLOOKUP($C314,'pp port max capa'!$A$1:$Q$500,2,0)),VLOOKUP($C314,'pp port max capa'!$A$1:$Q$500,2,0),0)</f>
        <v>3.0384711387634411</v>
      </c>
      <c r="AZ314" s="24">
        <f>IF(ISNUMBER(VLOOKUP($C314,'pp port max capa'!$A$1:$Q$500,3,0)),VLOOKUP($C314,'pp port max capa'!$A$1:$Q$500,3,0),0)</f>
        <v>3.0384711387634411</v>
      </c>
      <c r="BA314" s="24">
        <f>IF(ISNUMBER(VLOOKUP($C314,'pp port max capa'!$A$1:$Q$500,4,0)),VLOOKUP($C314,'pp port max capa'!$A$1:$Q$500,4,0),0)</f>
        <v>3.0384711387634411</v>
      </c>
      <c r="BB314" s="24">
        <f>IF(ISNUMBER(VLOOKUP($C314,'pp port max capa'!$A$1:$Q$500,5,0)),VLOOKUP($C314,'pp port max capa'!$A$1:$Q$500,5,0),0)</f>
        <v>3.0384711387634411</v>
      </c>
      <c r="BC314" s="24">
        <f>IF(ISNUMBER(VLOOKUP($C314,'pp port max capa'!$A$1:$Q$500,6,0)),VLOOKUP($C314,'pp port max capa'!$A$1:$Q$500,6,0),0)</f>
        <v>3.0384711387634411</v>
      </c>
      <c r="BD314" s="24">
        <f>IF(ISNUMBER(VLOOKUP($C314,'pp port max capa'!$A$1:$Q$500,7,0)),VLOOKUP($C314,'pp port max capa'!$A$1:$Q$500,7,0),0)</f>
        <v>3.0384711387634411</v>
      </c>
      <c r="BE314" s="24">
        <f>IF(ISNUMBER(VLOOKUP($C314,'pp port max capa'!$A$1:$Q$500,8,0)),VLOOKUP($C314,'pp port max capa'!$A$1:$Q$500,8,0),0)</f>
        <v>3.0384711387634411</v>
      </c>
      <c r="BF314" s="24">
        <f>IF(ISNUMBER(VLOOKUP($C314,'pp port max capa'!$A$1:$Q$500,9,0)),VLOOKUP($C314,'pp port max capa'!$A$1:$Q$500,9,0),0)</f>
        <v>3.0384711387634411</v>
      </c>
      <c r="BG314" s="24">
        <f>IF(ISNUMBER(VLOOKUP($C314,'pp port max capa'!$A$1:$Q$500,10,0)),VLOOKUP($C314,'pp port max capa'!$A$1:$Q$500,10,0),0)</f>
        <v>3.0384711387634411</v>
      </c>
      <c r="BH314" s="24">
        <f>IF(ISNUMBER(VLOOKUP($C314,'pp port max capa'!$A$1:$Q$500,11,0)),VLOOKUP($C314,'pp port max capa'!$A$1:$Q$500,11,0),0)</f>
        <v>3.0384711387634411</v>
      </c>
      <c r="BI314" s="24">
        <f>IF(ISNUMBER(VLOOKUP($C314,'pp port max capa'!$A$1:$Q$500,12,0)),VLOOKUP($C314,'pp port max capa'!$A$1:$Q$500,12,0),0)</f>
        <v>3.0384711387634411</v>
      </c>
      <c r="BJ314" s="24">
        <f>IF(ISNUMBER(VLOOKUP($C314,'pp port max capa'!$A$1:$Q$500,13,0)),VLOOKUP($C314,'pp port max capa'!$A$1:$Q$500,13,0),0)</f>
        <v>3.0384711387634411</v>
      </c>
      <c r="BK314" s="24">
        <f>IF(ISNUMBER(VLOOKUP($C314,'pp port max capa'!$A$1:$Q$500,14,0)),VLOOKUP($C314,'pp port max capa'!$A$1:$Q$500,14,0),0)</f>
        <v>3.0384711387634411</v>
      </c>
      <c r="BL314" s="24">
        <f>IF(ISNUMBER(VLOOKUP($C314,'pp port max capa'!$A$1:$Q$500,15,0)),VLOOKUP($C314,'pp port max capa'!$A$1:$Q$500,15,0),0)</f>
        <v>3.0384711387634411</v>
      </c>
      <c r="BM314" s="24">
        <f>IF(ISNUMBER(VLOOKUP($C314,'pp port max capa'!$A$1:$Q$500,16,0)),VLOOKUP($C314,'pp port max capa'!$A$1:$Q$500,16,0),0)</f>
        <v>3.0384711387634411</v>
      </c>
      <c r="BN314" s="24">
        <f>IF(ISNUMBER(VLOOKUP($C314,'pp port max capa'!$A$1:$Q$500,17,0)),VLOOKUP($C314,'pp port max capa'!$A$1:$Q$500,17,0),0)</f>
        <v>3.0384711387634411</v>
      </c>
      <c r="BO314" s="22">
        <f>IF(ISNUMBER(VLOOKUP($C314,'stpl port max capa'!$A$1:$Q$500,2,0)),VLOOKUP($C314,'stpl port max capa'!$A$1:$Q$500,2,0),0)</f>
        <v>0</v>
      </c>
      <c r="BP314" s="22">
        <f>IF(ISNUMBER(VLOOKUP($C314,'stpl port max capa'!$A$1:$Q$500,3,0)),VLOOKUP($C314,'stpl port max capa'!$A$1:$Q$500,3,0),0)</f>
        <v>0</v>
      </c>
      <c r="BQ314" s="22">
        <f>IF(ISNUMBER(VLOOKUP($C314,'stpl port max capa'!$A$1:$Q$500,4,0)),VLOOKUP($C314,'stpl port max capa'!$A$1:$Q$500,4,0),0)</f>
        <v>0</v>
      </c>
      <c r="BR314" s="22">
        <f>IF(ISNUMBER(VLOOKUP($C314,'stpl port max capa'!$A$1:$Q$500,5,0)),VLOOKUP($C314,'stpl port max capa'!$A$1:$Q$500,5,0),0)</f>
        <v>0</v>
      </c>
      <c r="BS314" s="22">
        <f>IF(ISNUMBER(VLOOKUP($C314,'stpl port max capa'!$A$1:$Q$500,6,0)),VLOOKUP($C314,'stpl port max capa'!$A$1:$Q$500,6,0),0)</f>
        <v>0</v>
      </c>
      <c r="BT314" s="22">
        <f>IF(ISNUMBER(VLOOKUP($C314,'stpl port max capa'!$A$1:$Q$500,7,0)),VLOOKUP($C314,'stpl port max capa'!$A$1:$Q$500,7,0),0)</f>
        <v>0</v>
      </c>
      <c r="BU314" s="22">
        <f>IF(ISNUMBER(VLOOKUP($C314,'stpl port max capa'!$A$1:$Q$500,8,0)),VLOOKUP($C314,'stpl port max capa'!$A$1:$Q$500,8,0),0)</f>
        <v>0</v>
      </c>
      <c r="BV314" s="22">
        <f>IF(ISNUMBER(VLOOKUP($C314,'stpl port max capa'!$A$1:$Q$500,9,0)),VLOOKUP($C314,'stpl port max capa'!$A$1:$Q$500,9,0),0)</f>
        <v>0</v>
      </c>
      <c r="BW314" s="22">
        <f>IF(ISNUMBER(VLOOKUP($C314,'stpl port max capa'!$A$1:$Q$500,10,0)),VLOOKUP($C314,'stpl port max capa'!$A$1:$Q$500,10,0),0)</f>
        <v>0</v>
      </c>
      <c r="BX314" s="22">
        <f>IF(ISNUMBER(VLOOKUP($C314,'stpl port max capa'!$A$1:$Q$500,11,0)),VLOOKUP($C314,'stpl port max capa'!$A$1:$Q$500,11,0),0)</f>
        <v>0</v>
      </c>
      <c r="BY314" s="22">
        <f>IF(ISNUMBER(VLOOKUP($C314,'stpl port max capa'!$A$1:$Q$500,12,0)),VLOOKUP($C314,'stpl port max capa'!$A$1:$Q$500,12,0),0)</f>
        <v>0</v>
      </c>
      <c r="BZ314" s="22">
        <f>IF(ISNUMBER(VLOOKUP($C314,'stpl port max capa'!$A$1:$Q$500,13,0)),VLOOKUP($C314,'stpl port max capa'!$A$1:$Q$500,13,0),0)</f>
        <v>0</v>
      </c>
      <c r="CA314" s="22">
        <f>IF(ISNUMBER(VLOOKUP($C314,'stpl port max capa'!$A$1:$Q$500,14,0)),VLOOKUP($C314,'stpl port max capa'!$A$1:$Q$500,14,0),0)</f>
        <v>0</v>
      </c>
      <c r="CB314" s="22">
        <f>IF(ISNUMBER(VLOOKUP($C314,'stpl port max capa'!$A$1:$Q$500,15,0)),VLOOKUP($C314,'stpl port max capa'!$A$1:$Q$500,15,0),0)</f>
        <v>0</v>
      </c>
      <c r="CC314" s="22">
        <f>IF(ISNUMBER(VLOOKUP($C314,'stpl port max capa'!$A$1:$Q$500,16,0)),VLOOKUP($C314,'stpl port max capa'!$A$1:$Q$500,16,0),0)</f>
        <v>0</v>
      </c>
      <c r="CD314" s="22">
        <f>IF(ISNUMBER(VLOOKUP($C314,'stpl port max capa'!$A$1:$Q$500,17,0)),VLOOKUP($C314,'stpl port max capa'!$A$1:$Q$500,17,0),0)</f>
        <v>0</v>
      </c>
    </row>
    <row r="315" spans="1:82" customFormat="1">
      <c r="A315">
        <v>319</v>
      </c>
      <c r="B315" t="s">
        <v>838</v>
      </c>
      <c r="C315" t="str">
        <f t="shared" si="73"/>
        <v>port 319 Hengyun-B power station</v>
      </c>
      <c r="D315" s="15" t="s">
        <v>1350</v>
      </c>
      <c r="E315" s="15">
        <f t="shared" si="75"/>
        <v>1</v>
      </c>
      <c r="F315" s="16" t="s">
        <v>2972</v>
      </c>
      <c r="G315" t="s">
        <v>973</v>
      </c>
      <c r="H315" t="s">
        <v>975</v>
      </c>
      <c r="I315" t="s">
        <v>2944</v>
      </c>
      <c r="J315" t="s">
        <v>1060</v>
      </c>
      <c r="K315" s="1">
        <v>23.065525999999998</v>
      </c>
      <c r="L315" s="1">
        <v>113.498244</v>
      </c>
      <c r="M315" s="1" t="str">
        <f>VLOOKUP($F315,'[1]capi for highway network'!$D$1:$L$36,3,0)</f>
        <v>capi Guangdong</v>
      </c>
      <c r="N315" s="1">
        <f>VLOOKUP($F315,'[1]capi for highway network'!$D$1:$L$36,7,0)</f>
        <v>23.129110000000001</v>
      </c>
      <c r="O315" s="1">
        <f>VLOOKUP($F315,'[1]capi for highway network'!$D$1:$L$36,8,0)</f>
        <v>113.264385</v>
      </c>
      <c r="P315" s="13">
        <f t="shared" si="76"/>
        <v>0</v>
      </c>
      <c r="Q315" s="13">
        <f t="shared" si="77"/>
        <v>0</v>
      </c>
      <c r="R315" s="13">
        <f t="shared" si="78"/>
        <v>0</v>
      </c>
      <c r="S315" s="13">
        <f t="shared" si="79"/>
        <v>0</v>
      </c>
      <c r="T315" s="13">
        <f t="shared" si="80"/>
        <v>0</v>
      </c>
      <c r="U315" s="13">
        <f t="shared" si="81"/>
        <v>0</v>
      </c>
      <c r="V315" s="13">
        <f t="shared" si="82"/>
        <v>0</v>
      </c>
      <c r="W315" s="13">
        <f t="shared" si="83"/>
        <v>0</v>
      </c>
      <c r="X315" s="13">
        <f t="shared" si="84"/>
        <v>0</v>
      </c>
      <c r="Y315" s="13">
        <f t="shared" si="85"/>
        <v>0</v>
      </c>
      <c r="Z315" s="13">
        <f t="shared" si="86"/>
        <v>0</v>
      </c>
      <c r="AA315" s="13">
        <f t="shared" si="87"/>
        <v>0</v>
      </c>
      <c r="AB315" s="13">
        <f t="shared" si="88"/>
        <v>0</v>
      </c>
      <c r="AC315" s="13">
        <f t="shared" si="89"/>
        <v>0</v>
      </c>
      <c r="AD315" s="13">
        <f t="shared" si="90"/>
        <v>0</v>
      </c>
      <c r="AE315" s="13">
        <f t="shared" si="91"/>
        <v>0</v>
      </c>
      <c r="AF315">
        <f t="shared" si="74"/>
        <v>0</v>
      </c>
      <c r="AI315" s="26">
        <f>IF(ISNUMBER(VLOOKUP($B315,'kpler max capa'!$A$1:$Q$263,2,0)),VLOOKUP($B315,'kpler max capa'!$A$1:$Q$263,2,0),0)</f>
        <v>0</v>
      </c>
      <c r="AJ315" s="26">
        <f>IF(ISNUMBER(VLOOKUP($B315,'kpler max capa'!$A$1:$Q$263,3,0)),VLOOKUP($B315,'kpler max capa'!$A$1:$Q$263,3,0),0)</f>
        <v>0</v>
      </c>
      <c r="AK315" s="26">
        <f>IF(ISNUMBER(VLOOKUP($B315,'kpler max capa'!$A$1:$Q$263,4,0)),VLOOKUP($B315,'kpler max capa'!$A$1:$Q$263,4,0),0)</f>
        <v>0</v>
      </c>
      <c r="AL315" s="26">
        <f>IF(ISNUMBER(VLOOKUP($B315,'kpler max capa'!$A$1:$Q$263,5,0)),VLOOKUP($B315,'kpler max capa'!$A$1:$Q$263,5,0),0)</f>
        <v>0</v>
      </c>
      <c r="AM315" s="26">
        <f>IF(ISNUMBER(VLOOKUP($B315,'kpler max capa'!$A$1:$Q$263,6,0)),VLOOKUP($B315,'kpler max capa'!$A$1:$Q$263,6,0),0)</f>
        <v>0</v>
      </c>
      <c r="AN315" s="26">
        <f>IF(ISNUMBER(VLOOKUP($B315,'kpler max capa'!$A$1:$Q$263,7,0)),VLOOKUP($B315,'kpler max capa'!$A$1:$Q$263,7,0),0)</f>
        <v>0</v>
      </c>
      <c r="AO315" s="26">
        <f>IF(ISNUMBER(VLOOKUP($B315,'kpler max capa'!$A$1:$Q$263,8,0)),VLOOKUP($B315,'kpler max capa'!$A$1:$Q$263,8,0),0)</f>
        <v>0</v>
      </c>
      <c r="AP315" s="26">
        <f>IF(ISNUMBER(VLOOKUP($B315,'kpler max capa'!$A$1:$Q$263,8,0)),VLOOKUP($B315,'kpler max capa'!$A$1:$Q$263,9,0),0)</f>
        <v>0</v>
      </c>
      <c r="AQ315" s="26">
        <f>IF(ISNUMBER(VLOOKUP($B315,'kpler max capa'!$A$1:$Q$263,8,0)),VLOOKUP($B315,'kpler max capa'!$A$1:$Q$263,10,0),0)</f>
        <v>0</v>
      </c>
      <c r="AR315" s="26">
        <f>IF(ISNUMBER(VLOOKUP($B315,'kpler max capa'!$A$1:$Q$263,8,0)),VLOOKUP($B315,'kpler max capa'!$A$1:$Q$263,11,0),0)</f>
        <v>0</v>
      </c>
      <c r="AS315" s="26">
        <f>IF(ISNUMBER(VLOOKUP($B315,'kpler max capa'!$A$1:$Q$263,9,0)),VLOOKUP($B315,'kpler max capa'!$A$1:$Q$263,12,0),0)</f>
        <v>0</v>
      </c>
      <c r="AT315" s="26">
        <f>IF(ISNUMBER(VLOOKUP($B315,'kpler max capa'!$A$1:$Q$263,9,0)),VLOOKUP($B315,'kpler max capa'!$A$1:$Q$263,13,0),0)</f>
        <v>0</v>
      </c>
      <c r="AU315" s="26">
        <f>IF(ISNUMBER(VLOOKUP($B315,'kpler max capa'!$A$1:$Q$263,9,0)),VLOOKUP($B315,'kpler max capa'!$A$1:$Q$263,14,0),0)</f>
        <v>0</v>
      </c>
      <c r="AV315" s="26">
        <f>IF(ISNUMBER(VLOOKUP($B315,'kpler max capa'!$A$1:$Q$263,9,0)),VLOOKUP($B315,'kpler max capa'!$A$1:$Q$263,15,0),0)</f>
        <v>0</v>
      </c>
      <c r="AW315" s="26">
        <f>IF(ISNUMBER(VLOOKUP($B315,'kpler max capa'!$A$1:$Q$263,9,0)),VLOOKUP($B315,'kpler max capa'!$A$1:$Q$263,16,0),0)</f>
        <v>0</v>
      </c>
      <c r="AX315" s="26">
        <f>IF(ISNUMBER(VLOOKUP($B315,'kpler max capa'!$A$1:$Q$263,10,0)),VLOOKUP($B315,'kpler max capa'!$A$1:$Q$263,17,0),0)</f>
        <v>0</v>
      </c>
      <c r="AY315" s="24">
        <f>IF(ISNUMBER(VLOOKUP($C315,'pp port max capa'!$A$1:$Q$500,2,0)),VLOOKUP($C315,'pp port max capa'!$A$1:$Q$500,2,0),0)</f>
        <v>0</v>
      </c>
      <c r="AZ315" s="24">
        <f>IF(ISNUMBER(VLOOKUP($C315,'pp port max capa'!$A$1:$Q$500,3,0)),VLOOKUP($C315,'pp port max capa'!$A$1:$Q$500,3,0),0)</f>
        <v>0</v>
      </c>
      <c r="BA315" s="24">
        <f>IF(ISNUMBER(VLOOKUP($C315,'pp port max capa'!$A$1:$Q$500,4,0)),VLOOKUP($C315,'pp port max capa'!$A$1:$Q$500,4,0),0)</f>
        <v>0</v>
      </c>
      <c r="BB315" s="24">
        <f>IF(ISNUMBER(VLOOKUP($C315,'pp port max capa'!$A$1:$Q$500,5,0)),VLOOKUP($C315,'pp port max capa'!$A$1:$Q$500,5,0),0)</f>
        <v>0</v>
      </c>
      <c r="BC315" s="24">
        <f>IF(ISNUMBER(VLOOKUP($C315,'pp port max capa'!$A$1:$Q$500,6,0)),VLOOKUP($C315,'pp port max capa'!$A$1:$Q$500,6,0),0)</f>
        <v>0</v>
      </c>
      <c r="BD315" s="24">
        <f>IF(ISNUMBER(VLOOKUP($C315,'pp port max capa'!$A$1:$Q$500,7,0)),VLOOKUP($C315,'pp port max capa'!$A$1:$Q$500,7,0),0)</f>
        <v>0</v>
      </c>
      <c r="BE315" s="24">
        <f>IF(ISNUMBER(VLOOKUP($C315,'pp port max capa'!$A$1:$Q$500,8,0)),VLOOKUP($C315,'pp port max capa'!$A$1:$Q$500,8,0),0)</f>
        <v>0</v>
      </c>
      <c r="BF315" s="24">
        <f>IF(ISNUMBER(VLOOKUP($C315,'pp port max capa'!$A$1:$Q$500,9,0)),VLOOKUP($C315,'pp port max capa'!$A$1:$Q$500,9,0),0)</f>
        <v>0</v>
      </c>
      <c r="BG315" s="24">
        <f>IF(ISNUMBER(VLOOKUP($C315,'pp port max capa'!$A$1:$Q$500,10,0)),VLOOKUP($C315,'pp port max capa'!$A$1:$Q$500,10,0),0)</f>
        <v>0</v>
      </c>
      <c r="BH315" s="24">
        <f>IF(ISNUMBER(VLOOKUP($C315,'pp port max capa'!$A$1:$Q$500,11,0)),VLOOKUP($C315,'pp port max capa'!$A$1:$Q$500,11,0),0)</f>
        <v>0</v>
      </c>
      <c r="BI315" s="24">
        <f>IF(ISNUMBER(VLOOKUP($C315,'pp port max capa'!$A$1:$Q$500,12,0)),VLOOKUP($C315,'pp port max capa'!$A$1:$Q$500,12,0),0)</f>
        <v>0</v>
      </c>
      <c r="BJ315" s="24">
        <f>IF(ISNUMBER(VLOOKUP($C315,'pp port max capa'!$A$1:$Q$500,13,0)),VLOOKUP($C315,'pp port max capa'!$A$1:$Q$500,13,0),0)</f>
        <v>0</v>
      </c>
      <c r="BK315" s="24">
        <f>IF(ISNUMBER(VLOOKUP($C315,'pp port max capa'!$A$1:$Q$500,14,0)),VLOOKUP($C315,'pp port max capa'!$A$1:$Q$500,14,0),0)</f>
        <v>0</v>
      </c>
      <c r="BL315" s="24">
        <f>IF(ISNUMBER(VLOOKUP($C315,'pp port max capa'!$A$1:$Q$500,15,0)),VLOOKUP($C315,'pp port max capa'!$A$1:$Q$500,15,0),0)</f>
        <v>0</v>
      </c>
      <c r="BM315" s="24">
        <f>IF(ISNUMBER(VLOOKUP($C315,'pp port max capa'!$A$1:$Q$500,16,0)),VLOOKUP($C315,'pp port max capa'!$A$1:$Q$500,16,0),0)</f>
        <v>0</v>
      </c>
      <c r="BN315" s="24">
        <f>IF(ISNUMBER(VLOOKUP($C315,'pp port max capa'!$A$1:$Q$500,17,0)),VLOOKUP($C315,'pp port max capa'!$A$1:$Q$500,17,0),0)</f>
        <v>0</v>
      </c>
      <c r="BO315" s="22">
        <f>IF(ISNUMBER(VLOOKUP($C315,'stpl port max capa'!$A$1:$Q$500,2,0)),VLOOKUP($C315,'stpl port max capa'!$A$1:$Q$500,2,0),0)</f>
        <v>0</v>
      </c>
      <c r="BP315" s="22">
        <f>IF(ISNUMBER(VLOOKUP($C315,'stpl port max capa'!$A$1:$Q$500,3,0)),VLOOKUP($C315,'stpl port max capa'!$A$1:$Q$500,3,0),0)</f>
        <v>0</v>
      </c>
      <c r="BQ315" s="22">
        <f>IF(ISNUMBER(VLOOKUP($C315,'stpl port max capa'!$A$1:$Q$500,4,0)),VLOOKUP($C315,'stpl port max capa'!$A$1:$Q$500,4,0),0)</f>
        <v>0</v>
      </c>
      <c r="BR315" s="22">
        <f>IF(ISNUMBER(VLOOKUP($C315,'stpl port max capa'!$A$1:$Q$500,5,0)),VLOOKUP($C315,'stpl port max capa'!$A$1:$Q$500,5,0),0)</f>
        <v>0</v>
      </c>
      <c r="BS315" s="22">
        <f>IF(ISNUMBER(VLOOKUP($C315,'stpl port max capa'!$A$1:$Q$500,6,0)),VLOOKUP($C315,'stpl port max capa'!$A$1:$Q$500,6,0),0)</f>
        <v>0</v>
      </c>
      <c r="BT315" s="22">
        <f>IF(ISNUMBER(VLOOKUP($C315,'stpl port max capa'!$A$1:$Q$500,7,0)),VLOOKUP($C315,'stpl port max capa'!$A$1:$Q$500,7,0),0)</f>
        <v>0</v>
      </c>
      <c r="BU315" s="22">
        <f>IF(ISNUMBER(VLOOKUP($C315,'stpl port max capa'!$A$1:$Q$500,8,0)),VLOOKUP($C315,'stpl port max capa'!$A$1:$Q$500,8,0),0)</f>
        <v>0</v>
      </c>
      <c r="BV315" s="22">
        <f>IF(ISNUMBER(VLOOKUP($C315,'stpl port max capa'!$A$1:$Q$500,9,0)),VLOOKUP($C315,'stpl port max capa'!$A$1:$Q$500,9,0),0)</f>
        <v>0</v>
      </c>
      <c r="BW315" s="22">
        <f>IF(ISNUMBER(VLOOKUP($C315,'stpl port max capa'!$A$1:$Q$500,10,0)),VLOOKUP($C315,'stpl port max capa'!$A$1:$Q$500,10,0),0)</f>
        <v>0</v>
      </c>
      <c r="BX315" s="22">
        <f>IF(ISNUMBER(VLOOKUP($C315,'stpl port max capa'!$A$1:$Q$500,11,0)),VLOOKUP($C315,'stpl port max capa'!$A$1:$Q$500,11,0),0)</f>
        <v>0</v>
      </c>
      <c r="BY315" s="22">
        <f>IF(ISNUMBER(VLOOKUP($C315,'stpl port max capa'!$A$1:$Q$500,12,0)),VLOOKUP($C315,'stpl port max capa'!$A$1:$Q$500,12,0),0)</f>
        <v>0</v>
      </c>
      <c r="BZ315" s="22">
        <f>IF(ISNUMBER(VLOOKUP($C315,'stpl port max capa'!$A$1:$Q$500,13,0)),VLOOKUP($C315,'stpl port max capa'!$A$1:$Q$500,13,0),0)</f>
        <v>0</v>
      </c>
      <c r="CA315" s="22">
        <f>IF(ISNUMBER(VLOOKUP($C315,'stpl port max capa'!$A$1:$Q$500,14,0)),VLOOKUP($C315,'stpl port max capa'!$A$1:$Q$500,14,0),0)</f>
        <v>0</v>
      </c>
      <c r="CB315" s="22">
        <f>IF(ISNUMBER(VLOOKUP($C315,'stpl port max capa'!$A$1:$Q$500,15,0)),VLOOKUP($C315,'stpl port max capa'!$A$1:$Q$500,15,0),0)</f>
        <v>0</v>
      </c>
      <c r="CC315" s="22">
        <f>IF(ISNUMBER(VLOOKUP($C315,'stpl port max capa'!$A$1:$Q$500,16,0)),VLOOKUP($C315,'stpl port max capa'!$A$1:$Q$500,16,0),0)</f>
        <v>0</v>
      </c>
      <c r="CD315" s="22">
        <f>IF(ISNUMBER(VLOOKUP($C315,'stpl port max capa'!$A$1:$Q$500,17,0)),VLOOKUP($C315,'stpl port max capa'!$A$1:$Q$500,17,0),0)</f>
        <v>0</v>
      </c>
    </row>
    <row r="316" spans="1:82" customFormat="1">
      <c r="A316">
        <v>320</v>
      </c>
      <c r="B316" t="s">
        <v>839</v>
      </c>
      <c r="C316" t="str">
        <f t="shared" si="73"/>
        <v>port 320 Huadian Lianjiang power station</v>
      </c>
      <c r="D316" s="15" t="s">
        <v>1351</v>
      </c>
      <c r="E316" s="15">
        <f t="shared" si="75"/>
        <v>1</v>
      </c>
      <c r="F316" s="16" t="s">
        <v>2972</v>
      </c>
      <c r="G316" t="s">
        <v>972</v>
      </c>
      <c r="H316" t="s">
        <v>975</v>
      </c>
      <c r="I316" t="s">
        <v>2946</v>
      </c>
      <c r="J316" t="s">
        <v>1061</v>
      </c>
      <c r="K316" s="1">
        <v>21.459579999999999</v>
      </c>
      <c r="L316" s="1">
        <v>109.811984</v>
      </c>
      <c r="M316" s="1" t="str">
        <f>VLOOKUP($F316,'[1]capi for highway network'!$D$1:$L$36,3,0)</f>
        <v>capi Guangdong</v>
      </c>
      <c r="N316" s="1">
        <f>VLOOKUP($F316,'[1]capi for highway network'!$D$1:$L$36,7,0)</f>
        <v>23.129110000000001</v>
      </c>
      <c r="O316" s="1">
        <f>VLOOKUP($F316,'[1]capi for highway network'!$D$1:$L$36,8,0)</f>
        <v>113.264385</v>
      </c>
      <c r="P316" s="13">
        <f t="shared" si="76"/>
        <v>0</v>
      </c>
      <c r="Q316" s="13">
        <f t="shared" si="77"/>
        <v>0</v>
      </c>
      <c r="R316" s="13">
        <f t="shared" si="78"/>
        <v>0</v>
      </c>
      <c r="S316" s="13">
        <f t="shared" si="79"/>
        <v>0</v>
      </c>
      <c r="T316" s="13">
        <f t="shared" si="80"/>
        <v>0</v>
      </c>
      <c r="U316" s="13">
        <f t="shared" si="81"/>
        <v>0</v>
      </c>
      <c r="V316" s="13">
        <f t="shared" si="82"/>
        <v>0</v>
      </c>
      <c r="W316" s="13">
        <f t="shared" si="83"/>
        <v>0</v>
      </c>
      <c r="X316" s="13">
        <f t="shared" si="84"/>
        <v>0</v>
      </c>
      <c r="Y316" s="13">
        <f t="shared" si="85"/>
        <v>0</v>
      </c>
      <c r="Z316" s="13">
        <f t="shared" si="86"/>
        <v>0</v>
      </c>
      <c r="AA316" s="13">
        <f t="shared" si="87"/>
        <v>0</v>
      </c>
      <c r="AB316" s="13">
        <f t="shared" si="88"/>
        <v>0</v>
      </c>
      <c r="AC316" s="13">
        <f t="shared" si="89"/>
        <v>0</v>
      </c>
      <c r="AD316" s="13">
        <f t="shared" si="90"/>
        <v>0</v>
      </c>
      <c r="AE316" s="13">
        <f t="shared" si="91"/>
        <v>0</v>
      </c>
      <c r="AF316">
        <f t="shared" si="74"/>
        <v>0</v>
      </c>
      <c r="AI316" s="26">
        <f>IF(ISNUMBER(VLOOKUP($B316,'kpler max capa'!$A$1:$Q$263,2,0)),VLOOKUP($B316,'kpler max capa'!$A$1:$Q$263,2,0),0)</f>
        <v>0</v>
      </c>
      <c r="AJ316" s="26">
        <f>IF(ISNUMBER(VLOOKUP($B316,'kpler max capa'!$A$1:$Q$263,3,0)),VLOOKUP($B316,'kpler max capa'!$A$1:$Q$263,3,0),0)</f>
        <v>0</v>
      </c>
      <c r="AK316" s="26">
        <f>IF(ISNUMBER(VLOOKUP($B316,'kpler max capa'!$A$1:$Q$263,4,0)),VLOOKUP($B316,'kpler max capa'!$A$1:$Q$263,4,0),0)</f>
        <v>0</v>
      </c>
      <c r="AL316" s="26">
        <f>IF(ISNUMBER(VLOOKUP($B316,'kpler max capa'!$A$1:$Q$263,5,0)),VLOOKUP($B316,'kpler max capa'!$A$1:$Q$263,5,0),0)</f>
        <v>0</v>
      </c>
      <c r="AM316" s="26">
        <f>IF(ISNUMBER(VLOOKUP($B316,'kpler max capa'!$A$1:$Q$263,6,0)),VLOOKUP($B316,'kpler max capa'!$A$1:$Q$263,6,0),0)</f>
        <v>0</v>
      </c>
      <c r="AN316" s="26">
        <f>IF(ISNUMBER(VLOOKUP($B316,'kpler max capa'!$A$1:$Q$263,7,0)),VLOOKUP($B316,'kpler max capa'!$A$1:$Q$263,7,0),0)</f>
        <v>0</v>
      </c>
      <c r="AO316" s="26">
        <f>IF(ISNUMBER(VLOOKUP($B316,'kpler max capa'!$A$1:$Q$263,8,0)),VLOOKUP($B316,'kpler max capa'!$A$1:$Q$263,8,0),0)</f>
        <v>0</v>
      </c>
      <c r="AP316" s="26">
        <f>IF(ISNUMBER(VLOOKUP($B316,'kpler max capa'!$A$1:$Q$263,8,0)),VLOOKUP($B316,'kpler max capa'!$A$1:$Q$263,9,0),0)</f>
        <v>0</v>
      </c>
      <c r="AQ316" s="26">
        <f>IF(ISNUMBER(VLOOKUP($B316,'kpler max capa'!$A$1:$Q$263,8,0)),VLOOKUP($B316,'kpler max capa'!$A$1:$Q$263,10,0),0)</f>
        <v>0</v>
      </c>
      <c r="AR316" s="26">
        <f>IF(ISNUMBER(VLOOKUP($B316,'kpler max capa'!$A$1:$Q$263,8,0)),VLOOKUP($B316,'kpler max capa'!$A$1:$Q$263,11,0),0)</f>
        <v>0</v>
      </c>
      <c r="AS316" s="26">
        <f>IF(ISNUMBER(VLOOKUP($B316,'kpler max capa'!$A$1:$Q$263,9,0)),VLOOKUP($B316,'kpler max capa'!$A$1:$Q$263,12,0),0)</f>
        <v>0</v>
      </c>
      <c r="AT316" s="26">
        <f>IF(ISNUMBER(VLOOKUP($B316,'kpler max capa'!$A$1:$Q$263,9,0)),VLOOKUP($B316,'kpler max capa'!$A$1:$Q$263,13,0),0)</f>
        <v>0</v>
      </c>
      <c r="AU316" s="26">
        <f>IF(ISNUMBER(VLOOKUP($B316,'kpler max capa'!$A$1:$Q$263,9,0)),VLOOKUP($B316,'kpler max capa'!$A$1:$Q$263,14,0),0)</f>
        <v>0</v>
      </c>
      <c r="AV316" s="26">
        <f>IF(ISNUMBER(VLOOKUP($B316,'kpler max capa'!$A$1:$Q$263,9,0)),VLOOKUP($B316,'kpler max capa'!$A$1:$Q$263,15,0),0)</f>
        <v>0</v>
      </c>
      <c r="AW316" s="26">
        <f>IF(ISNUMBER(VLOOKUP($B316,'kpler max capa'!$A$1:$Q$263,9,0)),VLOOKUP($B316,'kpler max capa'!$A$1:$Q$263,16,0),0)</f>
        <v>0</v>
      </c>
      <c r="AX316" s="26">
        <f>IF(ISNUMBER(VLOOKUP($B316,'kpler max capa'!$A$1:$Q$263,10,0)),VLOOKUP($B316,'kpler max capa'!$A$1:$Q$263,17,0),0)</f>
        <v>0</v>
      </c>
      <c r="AY316" s="24">
        <f>IF(ISNUMBER(VLOOKUP($C316,'pp port max capa'!$A$1:$Q$500,2,0)),VLOOKUP($C316,'pp port max capa'!$A$1:$Q$500,2,0),0)</f>
        <v>0</v>
      </c>
      <c r="AZ316" s="24">
        <f>IF(ISNUMBER(VLOOKUP($C316,'pp port max capa'!$A$1:$Q$500,3,0)),VLOOKUP($C316,'pp port max capa'!$A$1:$Q$500,3,0),0)</f>
        <v>0</v>
      </c>
      <c r="BA316" s="24">
        <f>IF(ISNUMBER(VLOOKUP($C316,'pp port max capa'!$A$1:$Q$500,4,0)),VLOOKUP($C316,'pp port max capa'!$A$1:$Q$500,4,0),0)</f>
        <v>0</v>
      </c>
      <c r="BB316" s="24">
        <f>IF(ISNUMBER(VLOOKUP($C316,'pp port max capa'!$A$1:$Q$500,5,0)),VLOOKUP($C316,'pp port max capa'!$A$1:$Q$500,5,0),0)</f>
        <v>0</v>
      </c>
      <c r="BC316" s="24">
        <f>IF(ISNUMBER(VLOOKUP($C316,'pp port max capa'!$A$1:$Q$500,6,0)),VLOOKUP($C316,'pp port max capa'!$A$1:$Q$500,6,0),0)</f>
        <v>0</v>
      </c>
      <c r="BD316" s="24">
        <f>IF(ISNUMBER(VLOOKUP($C316,'pp port max capa'!$A$1:$Q$500,7,0)),VLOOKUP($C316,'pp port max capa'!$A$1:$Q$500,7,0),0)</f>
        <v>0</v>
      </c>
      <c r="BE316" s="24">
        <f>IF(ISNUMBER(VLOOKUP($C316,'pp port max capa'!$A$1:$Q$500,8,0)),VLOOKUP($C316,'pp port max capa'!$A$1:$Q$500,8,0),0)</f>
        <v>0</v>
      </c>
      <c r="BF316" s="24">
        <f>IF(ISNUMBER(VLOOKUP($C316,'pp port max capa'!$A$1:$Q$500,9,0)),VLOOKUP($C316,'pp port max capa'!$A$1:$Q$500,9,0),0)</f>
        <v>0</v>
      </c>
      <c r="BG316" s="24">
        <f>IF(ISNUMBER(VLOOKUP($C316,'pp port max capa'!$A$1:$Q$500,10,0)),VLOOKUP($C316,'pp port max capa'!$A$1:$Q$500,10,0),0)</f>
        <v>0</v>
      </c>
      <c r="BH316" s="24">
        <f>IF(ISNUMBER(VLOOKUP($C316,'pp port max capa'!$A$1:$Q$500,11,0)),VLOOKUP($C316,'pp port max capa'!$A$1:$Q$500,11,0),0)</f>
        <v>0</v>
      </c>
      <c r="BI316" s="24">
        <f>IF(ISNUMBER(VLOOKUP($C316,'pp port max capa'!$A$1:$Q$500,12,0)),VLOOKUP($C316,'pp port max capa'!$A$1:$Q$500,12,0),0)</f>
        <v>0</v>
      </c>
      <c r="BJ316" s="24">
        <f>IF(ISNUMBER(VLOOKUP($C316,'pp port max capa'!$A$1:$Q$500,13,0)),VLOOKUP($C316,'pp port max capa'!$A$1:$Q$500,13,0),0)</f>
        <v>0</v>
      </c>
      <c r="BK316" s="24">
        <f>IF(ISNUMBER(VLOOKUP($C316,'pp port max capa'!$A$1:$Q$500,14,0)),VLOOKUP($C316,'pp port max capa'!$A$1:$Q$500,14,0),0)</f>
        <v>0</v>
      </c>
      <c r="BL316" s="24">
        <f>IF(ISNUMBER(VLOOKUP($C316,'pp port max capa'!$A$1:$Q$500,15,0)),VLOOKUP($C316,'pp port max capa'!$A$1:$Q$500,15,0),0)</f>
        <v>0</v>
      </c>
      <c r="BM316" s="24">
        <f>IF(ISNUMBER(VLOOKUP($C316,'pp port max capa'!$A$1:$Q$500,16,0)),VLOOKUP($C316,'pp port max capa'!$A$1:$Q$500,16,0),0)</f>
        <v>0</v>
      </c>
      <c r="BN316" s="24">
        <f>IF(ISNUMBER(VLOOKUP($C316,'pp port max capa'!$A$1:$Q$500,17,0)),VLOOKUP($C316,'pp port max capa'!$A$1:$Q$500,17,0),0)</f>
        <v>0</v>
      </c>
      <c r="BO316" s="22">
        <f>IF(ISNUMBER(VLOOKUP($C316,'stpl port max capa'!$A$1:$Q$500,2,0)),VLOOKUP($C316,'stpl port max capa'!$A$1:$Q$500,2,0),0)</f>
        <v>0</v>
      </c>
      <c r="BP316" s="22">
        <f>IF(ISNUMBER(VLOOKUP($C316,'stpl port max capa'!$A$1:$Q$500,3,0)),VLOOKUP($C316,'stpl port max capa'!$A$1:$Q$500,3,0),0)</f>
        <v>0</v>
      </c>
      <c r="BQ316" s="22">
        <f>IF(ISNUMBER(VLOOKUP($C316,'stpl port max capa'!$A$1:$Q$500,4,0)),VLOOKUP($C316,'stpl port max capa'!$A$1:$Q$500,4,0),0)</f>
        <v>0</v>
      </c>
      <c r="BR316" s="22">
        <f>IF(ISNUMBER(VLOOKUP($C316,'stpl port max capa'!$A$1:$Q$500,5,0)),VLOOKUP($C316,'stpl port max capa'!$A$1:$Q$500,5,0),0)</f>
        <v>0</v>
      </c>
      <c r="BS316" s="22">
        <f>IF(ISNUMBER(VLOOKUP($C316,'stpl port max capa'!$A$1:$Q$500,6,0)),VLOOKUP($C316,'stpl port max capa'!$A$1:$Q$500,6,0),0)</f>
        <v>0</v>
      </c>
      <c r="BT316" s="22">
        <f>IF(ISNUMBER(VLOOKUP($C316,'stpl port max capa'!$A$1:$Q$500,7,0)),VLOOKUP($C316,'stpl port max capa'!$A$1:$Q$500,7,0),0)</f>
        <v>0</v>
      </c>
      <c r="BU316" s="22">
        <f>IF(ISNUMBER(VLOOKUP($C316,'stpl port max capa'!$A$1:$Q$500,8,0)),VLOOKUP($C316,'stpl port max capa'!$A$1:$Q$500,8,0),0)</f>
        <v>0</v>
      </c>
      <c r="BV316" s="22">
        <f>IF(ISNUMBER(VLOOKUP($C316,'stpl port max capa'!$A$1:$Q$500,9,0)),VLOOKUP($C316,'stpl port max capa'!$A$1:$Q$500,9,0),0)</f>
        <v>0</v>
      </c>
      <c r="BW316" s="22">
        <f>IF(ISNUMBER(VLOOKUP($C316,'stpl port max capa'!$A$1:$Q$500,10,0)),VLOOKUP($C316,'stpl port max capa'!$A$1:$Q$500,10,0),0)</f>
        <v>0</v>
      </c>
      <c r="BX316" s="22">
        <f>IF(ISNUMBER(VLOOKUP($C316,'stpl port max capa'!$A$1:$Q$500,11,0)),VLOOKUP($C316,'stpl port max capa'!$A$1:$Q$500,11,0),0)</f>
        <v>0</v>
      </c>
      <c r="BY316" s="22">
        <f>IF(ISNUMBER(VLOOKUP($C316,'stpl port max capa'!$A$1:$Q$500,12,0)),VLOOKUP($C316,'stpl port max capa'!$A$1:$Q$500,12,0),0)</f>
        <v>0</v>
      </c>
      <c r="BZ316" s="22">
        <f>IF(ISNUMBER(VLOOKUP($C316,'stpl port max capa'!$A$1:$Q$500,13,0)),VLOOKUP($C316,'stpl port max capa'!$A$1:$Q$500,13,0),0)</f>
        <v>0</v>
      </c>
      <c r="CA316" s="22">
        <f>IF(ISNUMBER(VLOOKUP($C316,'stpl port max capa'!$A$1:$Q$500,14,0)),VLOOKUP($C316,'stpl port max capa'!$A$1:$Q$500,14,0),0)</f>
        <v>0</v>
      </c>
      <c r="CB316" s="22">
        <f>IF(ISNUMBER(VLOOKUP($C316,'stpl port max capa'!$A$1:$Q$500,15,0)),VLOOKUP($C316,'stpl port max capa'!$A$1:$Q$500,15,0),0)</f>
        <v>0</v>
      </c>
      <c r="CC316" s="22">
        <f>IF(ISNUMBER(VLOOKUP($C316,'stpl port max capa'!$A$1:$Q$500,16,0)),VLOOKUP($C316,'stpl port max capa'!$A$1:$Q$500,16,0),0)</f>
        <v>0</v>
      </c>
      <c r="CD316" s="22">
        <f>IF(ISNUMBER(VLOOKUP($C316,'stpl port max capa'!$A$1:$Q$500,17,0)),VLOOKUP($C316,'stpl port max capa'!$A$1:$Q$500,17,0),0)</f>
        <v>0</v>
      </c>
    </row>
    <row r="317" spans="1:82" customFormat="1">
      <c r="A317">
        <v>321</v>
      </c>
      <c r="B317" t="s">
        <v>840</v>
      </c>
      <c r="C317" t="str">
        <f t="shared" si="73"/>
        <v>port 321 Huadian Shantou Fengsheng power station</v>
      </c>
      <c r="D317" s="15" t="s">
        <v>1352</v>
      </c>
      <c r="E317" s="15">
        <f t="shared" si="75"/>
        <v>1</v>
      </c>
      <c r="F317" s="16" t="s">
        <v>2972</v>
      </c>
      <c r="G317" t="s">
        <v>972</v>
      </c>
      <c r="H317" t="s">
        <v>975</v>
      </c>
      <c r="I317" t="s">
        <v>2947</v>
      </c>
      <c r="J317" t="s">
        <v>1062</v>
      </c>
      <c r="K317" s="1">
        <v>23.165247000000001</v>
      </c>
      <c r="L317" s="1">
        <v>116.63969899999999</v>
      </c>
      <c r="M317" s="1" t="str">
        <f>VLOOKUP($F317,'[1]capi for highway network'!$D$1:$L$36,3,0)</f>
        <v>capi Guangdong</v>
      </c>
      <c r="N317" s="1">
        <f>VLOOKUP($F317,'[1]capi for highway network'!$D$1:$L$36,7,0)</f>
        <v>23.129110000000001</v>
      </c>
      <c r="O317" s="1">
        <f>VLOOKUP($F317,'[1]capi for highway network'!$D$1:$L$36,8,0)</f>
        <v>113.264385</v>
      </c>
      <c r="P317" s="13">
        <f t="shared" si="76"/>
        <v>0</v>
      </c>
      <c r="Q317" s="13">
        <f t="shared" si="77"/>
        <v>0</v>
      </c>
      <c r="R317" s="13">
        <f t="shared" si="78"/>
        <v>0</v>
      </c>
      <c r="S317" s="13">
        <f t="shared" si="79"/>
        <v>0</v>
      </c>
      <c r="T317" s="13">
        <f t="shared" si="80"/>
        <v>0</v>
      </c>
      <c r="U317" s="13">
        <f t="shared" si="81"/>
        <v>0</v>
      </c>
      <c r="V317" s="13">
        <f t="shared" si="82"/>
        <v>0</v>
      </c>
      <c r="W317" s="13">
        <f t="shared" si="83"/>
        <v>0</v>
      </c>
      <c r="X317" s="13">
        <f t="shared" si="84"/>
        <v>0</v>
      </c>
      <c r="Y317" s="13">
        <f t="shared" si="85"/>
        <v>0</v>
      </c>
      <c r="Z317" s="13">
        <f t="shared" si="86"/>
        <v>0</v>
      </c>
      <c r="AA317" s="13">
        <f t="shared" si="87"/>
        <v>0</v>
      </c>
      <c r="AB317" s="13">
        <f t="shared" si="88"/>
        <v>0</v>
      </c>
      <c r="AC317" s="13">
        <f t="shared" si="89"/>
        <v>0</v>
      </c>
      <c r="AD317" s="13">
        <f t="shared" si="90"/>
        <v>0</v>
      </c>
      <c r="AE317" s="13">
        <f t="shared" si="91"/>
        <v>0</v>
      </c>
      <c r="AF317">
        <f t="shared" si="74"/>
        <v>0</v>
      </c>
      <c r="AI317" s="26">
        <f>IF(ISNUMBER(VLOOKUP($B317,'kpler max capa'!$A$1:$Q$263,2,0)),VLOOKUP($B317,'kpler max capa'!$A$1:$Q$263,2,0),0)</f>
        <v>0</v>
      </c>
      <c r="AJ317" s="26">
        <f>IF(ISNUMBER(VLOOKUP($B317,'kpler max capa'!$A$1:$Q$263,3,0)),VLOOKUP($B317,'kpler max capa'!$A$1:$Q$263,3,0),0)</f>
        <v>0</v>
      </c>
      <c r="AK317" s="26">
        <f>IF(ISNUMBER(VLOOKUP($B317,'kpler max capa'!$A$1:$Q$263,4,0)),VLOOKUP($B317,'kpler max capa'!$A$1:$Q$263,4,0),0)</f>
        <v>0</v>
      </c>
      <c r="AL317" s="26">
        <f>IF(ISNUMBER(VLOOKUP($B317,'kpler max capa'!$A$1:$Q$263,5,0)),VLOOKUP($B317,'kpler max capa'!$A$1:$Q$263,5,0),0)</f>
        <v>0</v>
      </c>
      <c r="AM317" s="26">
        <f>IF(ISNUMBER(VLOOKUP($B317,'kpler max capa'!$A$1:$Q$263,6,0)),VLOOKUP($B317,'kpler max capa'!$A$1:$Q$263,6,0),0)</f>
        <v>0</v>
      </c>
      <c r="AN317" s="26">
        <f>IF(ISNUMBER(VLOOKUP($B317,'kpler max capa'!$A$1:$Q$263,7,0)),VLOOKUP($B317,'kpler max capa'!$A$1:$Q$263,7,0),0)</f>
        <v>0</v>
      </c>
      <c r="AO317" s="26">
        <f>IF(ISNUMBER(VLOOKUP($B317,'kpler max capa'!$A$1:$Q$263,8,0)),VLOOKUP($B317,'kpler max capa'!$A$1:$Q$263,8,0),0)</f>
        <v>0</v>
      </c>
      <c r="AP317" s="26">
        <f>IF(ISNUMBER(VLOOKUP($B317,'kpler max capa'!$A$1:$Q$263,8,0)),VLOOKUP($B317,'kpler max capa'!$A$1:$Q$263,9,0),0)</f>
        <v>0</v>
      </c>
      <c r="AQ317" s="26">
        <f>IF(ISNUMBER(VLOOKUP($B317,'kpler max capa'!$A$1:$Q$263,8,0)),VLOOKUP($B317,'kpler max capa'!$A$1:$Q$263,10,0),0)</f>
        <v>0</v>
      </c>
      <c r="AR317" s="26">
        <f>IF(ISNUMBER(VLOOKUP($B317,'kpler max capa'!$A$1:$Q$263,8,0)),VLOOKUP($B317,'kpler max capa'!$A$1:$Q$263,11,0),0)</f>
        <v>0</v>
      </c>
      <c r="AS317" s="26">
        <f>IF(ISNUMBER(VLOOKUP($B317,'kpler max capa'!$A$1:$Q$263,9,0)),VLOOKUP($B317,'kpler max capa'!$A$1:$Q$263,12,0),0)</f>
        <v>0</v>
      </c>
      <c r="AT317" s="26">
        <f>IF(ISNUMBER(VLOOKUP($B317,'kpler max capa'!$A$1:$Q$263,9,0)),VLOOKUP($B317,'kpler max capa'!$A$1:$Q$263,13,0),0)</f>
        <v>0</v>
      </c>
      <c r="AU317" s="26">
        <f>IF(ISNUMBER(VLOOKUP($B317,'kpler max capa'!$A$1:$Q$263,9,0)),VLOOKUP($B317,'kpler max capa'!$A$1:$Q$263,14,0),0)</f>
        <v>0</v>
      </c>
      <c r="AV317" s="26">
        <f>IF(ISNUMBER(VLOOKUP($B317,'kpler max capa'!$A$1:$Q$263,9,0)),VLOOKUP($B317,'kpler max capa'!$A$1:$Q$263,15,0),0)</f>
        <v>0</v>
      </c>
      <c r="AW317" s="26">
        <f>IF(ISNUMBER(VLOOKUP($B317,'kpler max capa'!$A$1:$Q$263,9,0)),VLOOKUP($B317,'kpler max capa'!$A$1:$Q$263,16,0),0)</f>
        <v>0</v>
      </c>
      <c r="AX317" s="26">
        <f>IF(ISNUMBER(VLOOKUP($B317,'kpler max capa'!$A$1:$Q$263,10,0)),VLOOKUP($B317,'kpler max capa'!$A$1:$Q$263,17,0),0)</f>
        <v>0</v>
      </c>
      <c r="AY317" s="24">
        <f>IF(ISNUMBER(VLOOKUP($C317,'pp port max capa'!$A$1:$Q$500,2,0)),VLOOKUP($C317,'pp port max capa'!$A$1:$Q$500,2,0),0)</f>
        <v>0</v>
      </c>
      <c r="AZ317" s="24">
        <f>IF(ISNUMBER(VLOOKUP($C317,'pp port max capa'!$A$1:$Q$500,3,0)),VLOOKUP($C317,'pp port max capa'!$A$1:$Q$500,3,0),0)</f>
        <v>0</v>
      </c>
      <c r="BA317" s="24">
        <f>IF(ISNUMBER(VLOOKUP($C317,'pp port max capa'!$A$1:$Q$500,4,0)),VLOOKUP($C317,'pp port max capa'!$A$1:$Q$500,4,0),0)</f>
        <v>0</v>
      </c>
      <c r="BB317" s="24">
        <f>IF(ISNUMBER(VLOOKUP($C317,'pp port max capa'!$A$1:$Q$500,5,0)),VLOOKUP($C317,'pp port max capa'!$A$1:$Q$500,5,0),0)</f>
        <v>0</v>
      </c>
      <c r="BC317" s="24">
        <f>IF(ISNUMBER(VLOOKUP($C317,'pp port max capa'!$A$1:$Q$500,6,0)),VLOOKUP($C317,'pp port max capa'!$A$1:$Q$500,6,0),0)</f>
        <v>0</v>
      </c>
      <c r="BD317" s="24">
        <f>IF(ISNUMBER(VLOOKUP($C317,'pp port max capa'!$A$1:$Q$500,7,0)),VLOOKUP($C317,'pp port max capa'!$A$1:$Q$500,7,0),0)</f>
        <v>0</v>
      </c>
      <c r="BE317" s="24">
        <f>IF(ISNUMBER(VLOOKUP($C317,'pp port max capa'!$A$1:$Q$500,8,0)),VLOOKUP($C317,'pp port max capa'!$A$1:$Q$500,8,0),0)</f>
        <v>0</v>
      </c>
      <c r="BF317" s="24">
        <f>IF(ISNUMBER(VLOOKUP($C317,'pp port max capa'!$A$1:$Q$500,9,0)),VLOOKUP($C317,'pp port max capa'!$A$1:$Q$500,9,0),0)</f>
        <v>0</v>
      </c>
      <c r="BG317" s="24">
        <f>IF(ISNUMBER(VLOOKUP($C317,'pp port max capa'!$A$1:$Q$500,10,0)),VLOOKUP($C317,'pp port max capa'!$A$1:$Q$500,10,0),0)</f>
        <v>0</v>
      </c>
      <c r="BH317" s="24">
        <f>IF(ISNUMBER(VLOOKUP($C317,'pp port max capa'!$A$1:$Q$500,11,0)),VLOOKUP($C317,'pp port max capa'!$A$1:$Q$500,11,0),0)</f>
        <v>0</v>
      </c>
      <c r="BI317" s="24">
        <f>IF(ISNUMBER(VLOOKUP($C317,'pp port max capa'!$A$1:$Q$500,12,0)),VLOOKUP($C317,'pp port max capa'!$A$1:$Q$500,12,0),0)</f>
        <v>0</v>
      </c>
      <c r="BJ317" s="24">
        <f>IF(ISNUMBER(VLOOKUP($C317,'pp port max capa'!$A$1:$Q$500,13,0)),VLOOKUP($C317,'pp port max capa'!$A$1:$Q$500,13,0),0)</f>
        <v>0</v>
      </c>
      <c r="BK317" s="24">
        <f>IF(ISNUMBER(VLOOKUP($C317,'pp port max capa'!$A$1:$Q$500,14,0)),VLOOKUP($C317,'pp port max capa'!$A$1:$Q$500,14,0),0)</f>
        <v>0</v>
      </c>
      <c r="BL317" s="24">
        <f>IF(ISNUMBER(VLOOKUP($C317,'pp port max capa'!$A$1:$Q$500,15,0)),VLOOKUP($C317,'pp port max capa'!$A$1:$Q$500,15,0),0)</f>
        <v>0</v>
      </c>
      <c r="BM317" s="24">
        <f>IF(ISNUMBER(VLOOKUP($C317,'pp port max capa'!$A$1:$Q$500,16,0)),VLOOKUP($C317,'pp port max capa'!$A$1:$Q$500,16,0),0)</f>
        <v>0</v>
      </c>
      <c r="BN317" s="24">
        <f>IF(ISNUMBER(VLOOKUP($C317,'pp port max capa'!$A$1:$Q$500,17,0)),VLOOKUP($C317,'pp port max capa'!$A$1:$Q$500,17,0),0)</f>
        <v>0</v>
      </c>
      <c r="BO317" s="22">
        <f>IF(ISNUMBER(VLOOKUP($C317,'stpl port max capa'!$A$1:$Q$500,2,0)),VLOOKUP($C317,'stpl port max capa'!$A$1:$Q$500,2,0),0)</f>
        <v>0</v>
      </c>
      <c r="BP317" s="22">
        <f>IF(ISNUMBER(VLOOKUP($C317,'stpl port max capa'!$A$1:$Q$500,3,0)),VLOOKUP($C317,'stpl port max capa'!$A$1:$Q$500,3,0),0)</f>
        <v>0</v>
      </c>
      <c r="BQ317" s="22">
        <f>IF(ISNUMBER(VLOOKUP($C317,'stpl port max capa'!$A$1:$Q$500,4,0)),VLOOKUP($C317,'stpl port max capa'!$A$1:$Q$500,4,0),0)</f>
        <v>0</v>
      </c>
      <c r="BR317" s="22">
        <f>IF(ISNUMBER(VLOOKUP($C317,'stpl port max capa'!$A$1:$Q$500,5,0)),VLOOKUP($C317,'stpl port max capa'!$A$1:$Q$500,5,0),0)</f>
        <v>0</v>
      </c>
      <c r="BS317" s="22">
        <f>IF(ISNUMBER(VLOOKUP($C317,'stpl port max capa'!$A$1:$Q$500,6,0)),VLOOKUP($C317,'stpl port max capa'!$A$1:$Q$500,6,0),0)</f>
        <v>0</v>
      </c>
      <c r="BT317" s="22">
        <f>IF(ISNUMBER(VLOOKUP($C317,'stpl port max capa'!$A$1:$Q$500,7,0)),VLOOKUP($C317,'stpl port max capa'!$A$1:$Q$500,7,0),0)</f>
        <v>0</v>
      </c>
      <c r="BU317" s="22">
        <f>IF(ISNUMBER(VLOOKUP($C317,'stpl port max capa'!$A$1:$Q$500,8,0)),VLOOKUP($C317,'stpl port max capa'!$A$1:$Q$500,8,0),0)</f>
        <v>0</v>
      </c>
      <c r="BV317" s="22">
        <f>IF(ISNUMBER(VLOOKUP($C317,'stpl port max capa'!$A$1:$Q$500,9,0)),VLOOKUP($C317,'stpl port max capa'!$A$1:$Q$500,9,0),0)</f>
        <v>0</v>
      </c>
      <c r="BW317" s="22">
        <f>IF(ISNUMBER(VLOOKUP($C317,'stpl port max capa'!$A$1:$Q$500,10,0)),VLOOKUP($C317,'stpl port max capa'!$A$1:$Q$500,10,0),0)</f>
        <v>0</v>
      </c>
      <c r="BX317" s="22">
        <f>IF(ISNUMBER(VLOOKUP($C317,'stpl port max capa'!$A$1:$Q$500,11,0)),VLOOKUP($C317,'stpl port max capa'!$A$1:$Q$500,11,0),0)</f>
        <v>0</v>
      </c>
      <c r="BY317" s="22">
        <f>IF(ISNUMBER(VLOOKUP($C317,'stpl port max capa'!$A$1:$Q$500,12,0)),VLOOKUP($C317,'stpl port max capa'!$A$1:$Q$500,12,0),0)</f>
        <v>0</v>
      </c>
      <c r="BZ317" s="22">
        <f>IF(ISNUMBER(VLOOKUP($C317,'stpl port max capa'!$A$1:$Q$500,13,0)),VLOOKUP($C317,'stpl port max capa'!$A$1:$Q$500,13,0),0)</f>
        <v>0</v>
      </c>
      <c r="CA317" s="22">
        <f>IF(ISNUMBER(VLOOKUP($C317,'stpl port max capa'!$A$1:$Q$500,14,0)),VLOOKUP($C317,'stpl port max capa'!$A$1:$Q$500,14,0),0)</f>
        <v>0</v>
      </c>
      <c r="CB317" s="22">
        <f>IF(ISNUMBER(VLOOKUP($C317,'stpl port max capa'!$A$1:$Q$500,15,0)),VLOOKUP($C317,'stpl port max capa'!$A$1:$Q$500,15,0),0)</f>
        <v>0</v>
      </c>
      <c r="CC317" s="22">
        <f>IF(ISNUMBER(VLOOKUP($C317,'stpl port max capa'!$A$1:$Q$500,16,0)),VLOOKUP($C317,'stpl port max capa'!$A$1:$Q$500,16,0),0)</f>
        <v>0</v>
      </c>
      <c r="CD317" s="22">
        <f>IF(ISNUMBER(VLOOKUP($C317,'stpl port max capa'!$A$1:$Q$500,17,0)),VLOOKUP($C317,'stpl port max capa'!$A$1:$Q$500,17,0),0)</f>
        <v>0</v>
      </c>
    </row>
    <row r="318" spans="1:82" customFormat="1">
      <c r="A318">
        <v>322</v>
      </c>
      <c r="B318" t="s">
        <v>841</v>
      </c>
      <c r="C318" t="str">
        <f t="shared" si="73"/>
        <v>port 322 Huaqing IGCC power station</v>
      </c>
      <c r="D318" s="15" t="s">
        <v>1353</v>
      </c>
      <c r="E318" s="15">
        <f t="shared" si="75"/>
        <v>1</v>
      </c>
      <c r="F318" s="16" t="s">
        <v>2972</v>
      </c>
      <c r="G318" t="s">
        <v>973</v>
      </c>
      <c r="H318" t="s">
        <v>975</v>
      </c>
      <c r="I318" t="s">
        <v>2946</v>
      </c>
      <c r="J318" t="s">
        <v>1063</v>
      </c>
      <c r="K318" s="1">
        <v>22.255009999999999</v>
      </c>
      <c r="L318" s="1">
        <v>113.06833399999999</v>
      </c>
      <c r="M318" s="1" t="str">
        <f>VLOOKUP($F318,'[1]capi for highway network'!$D$1:$L$36,3,0)</f>
        <v>capi Guangdong</v>
      </c>
      <c r="N318" s="1">
        <f>VLOOKUP($F318,'[1]capi for highway network'!$D$1:$L$36,7,0)</f>
        <v>23.129110000000001</v>
      </c>
      <c r="O318" s="1">
        <f>VLOOKUP($F318,'[1]capi for highway network'!$D$1:$L$36,8,0)</f>
        <v>113.264385</v>
      </c>
      <c r="P318" s="13">
        <f t="shared" si="76"/>
        <v>0</v>
      </c>
      <c r="Q318" s="13">
        <f t="shared" si="77"/>
        <v>0</v>
      </c>
      <c r="R318" s="13">
        <f t="shared" si="78"/>
        <v>0</v>
      </c>
      <c r="S318" s="13">
        <f t="shared" si="79"/>
        <v>0</v>
      </c>
      <c r="T318" s="13">
        <f t="shared" si="80"/>
        <v>0</v>
      </c>
      <c r="U318" s="13">
        <f t="shared" si="81"/>
        <v>0</v>
      </c>
      <c r="V318" s="13">
        <f t="shared" si="82"/>
        <v>0</v>
      </c>
      <c r="W318" s="13">
        <f t="shared" si="83"/>
        <v>0</v>
      </c>
      <c r="X318" s="13">
        <f t="shared" si="84"/>
        <v>0</v>
      </c>
      <c r="Y318" s="13">
        <f t="shared" si="85"/>
        <v>0</v>
      </c>
      <c r="Z318" s="13">
        <f t="shared" si="86"/>
        <v>0</v>
      </c>
      <c r="AA318" s="13">
        <f t="shared" si="87"/>
        <v>0</v>
      </c>
      <c r="AB318" s="13">
        <f t="shared" si="88"/>
        <v>0</v>
      </c>
      <c r="AC318" s="13">
        <f t="shared" si="89"/>
        <v>0</v>
      </c>
      <c r="AD318" s="13">
        <f t="shared" si="90"/>
        <v>0</v>
      </c>
      <c r="AE318" s="13">
        <f t="shared" si="91"/>
        <v>0</v>
      </c>
      <c r="AF318">
        <f t="shared" si="74"/>
        <v>0</v>
      </c>
      <c r="AI318" s="26">
        <f>IF(ISNUMBER(VLOOKUP($B318,'kpler max capa'!$A$1:$Q$263,2,0)),VLOOKUP($B318,'kpler max capa'!$A$1:$Q$263,2,0),0)</f>
        <v>0</v>
      </c>
      <c r="AJ318" s="26">
        <f>IF(ISNUMBER(VLOOKUP($B318,'kpler max capa'!$A$1:$Q$263,3,0)),VLOOKUP($B318,'kpler max capa'!$A$1:$Q$263,3,0),0)</f>
        <v>0</v>
      </c>
      <c r="AK318" s="26">
        <f>IF(ISNUMBER(VLOOKUP($B318,'kpler max capa'!$A$1:$Q$263,4,0)),VLOOKUP($B318,'kpler max capa'!$A$1:$Q$263,4,0),0)</f>
        <v>0</v>
      </c>
      <c r="AL318" s="26">
        <f>IF(ISNUMBER(VLOOKUP($B318,'kpler max capa'!$A$1:$Q$263,5,0)),VLOOKUP($B318,'kpler max capa'!$A$1:$Q$263,5,0),0)</f>
        <v>0</v>
      </c>
      <c r="AM318" s="26">
        <f>IF(ISNUMBER(VLOOKUP($B318,'kpler max capa'!$A$1:$Q$263,6,0)),VLOOKUP($B318,'kpler max capa'!$A$1:$Q$263,6,0),0)</f>
        <v>0</v>
      </c>
      <c r="AN318" s="26">
        <f>IF(ISNUMBER(VLOOKUP($B318,'kpler max capa'!$A$1:$Q$263,7,0)),VLOOKUP($B318,'kpler max capa'!$A$1:$Q$263,7,0),0)</f>
        <v>0</v>
      </c>
      <c r="AO318" s="26">
        <f>IF(ISNUMBER(VLOOKUP($B318,'kpler max capa'!$A$1:$Q$263,8,0)),VLOOKUP($B318,'kpler max capa'!$A$1:$Q$263,8,0),0)</f>
        <v>0</v>
      </c>
      <c r="AP318" s="26">
        <f>IF(ISNUMBER(VLOOKUP($B318,'kpler max capa'!$A$1:$Q$263,8,0)),VLOOKUP($B318,'kpler max capa'!$A$1:$Q$263,9,0),0)</f>
        <v>0</v>
      </c>
      <c r="AQ318" s="26">
        <f>IF(ISNUMBER(VLOOKUP($B318,'kpler max capa'!$A$1:$Q$263,8,0)),VLOOKUP($B318,'kpler max capa'!$A$1:$Q$263,10,0),0)</f>
        <v>0</v>
      </c>
      <c r="AR318" s="26">
        <f>IF(ISNUMBER(VLOOKUP($B318,'kpler max capa'!$A$1:$Q$263,8,0)),VLOOKUP($B318,'kpler max capa'!$A$1:$Q$263,11,0),0)</f>
        <v>0</v>
      </c>
      <c r="AS318" s="26">
        <f>IF(ISNUMBER(VLOOKUP($B318,'kpler max capa'!$A$1:$Q$263,9,0)),VLOOKUP($B318,'kpler max capa'!$A$1:$Q$263,12,0),0)</f>
        <v>0</v>
      </c>
      <c r="AT318" s="26">
        <f>IF(ISNUMBER(VLOOKUP($B318,'kpler max capa'!$A$1:$Q$263,9,0)),VLOOKUP($B318,'kpler max capa'!$A$1:$Q$263,13,0),0)</f>
        <v>0</v>
      </c>
      <c r="AU318" s="26">
        <f>IF(ISNUMBER(VLOOKUP($B318,'kpler max capa'!$A$1:$Q$263,9,0)),VLOOKUP($B318,'kpler max capa'!$A$1:$Q$263,14,0),0)</f>
        <v>0</v>
      </c>
      <c r="AV318" s="26">
        <f>IF(ISNUMBER(VLOOKUP($B318,'kpler max capa'!$A$1:$Q$263,9,0)),VLOOKUP($B318,'kpler max capa'!$A$1:$Q$263,15,0),0)</f>
        <v>0</v>
      </c>
      <c r="AW318" s="26">
        <f>IF(ISNUMBER(VLOOKUP($B318,'kpler max capa'!$A$1:$Q$263,9,0)),VLOOKUP($B318,'kpler max capa'!$A$1:$Q$263,16,0),0)</f>
        <v>0</v>
      </c>
      <c r="AX318" s="26">
        <f>IF(ISNUMBER(VLOOKUP($B318,'kpler max capa'!$A$1:$Q$263,10,0)),VLOOKUP($B318,'kpler max capa'!$A$1:$Q$263,17,0),0)</f>
        <v>0</v>
      </c>
      <c r="AY318" s="24">
        <f>IF(ISNUMBER(VLOOKUP($C318,'pp port max capa'!$A$1:$Q$500,2,0)),VLOOKUP($C318,'pp port max capa'!$A$1:$Q$500,2,0),0)</f>
        <v>0</v>
      </c>
      <c r="AZ318" s="24">
        <f>IF(ISNUMBER(VLOOKUP($C318,'pp port max capa'!$A$1:$Q$500,3,0)),VLOOKUP($C318,'pp port max capa'!$A$1:$Q$500,3,0),0)</f>
        <v>0</v>
      </c>
      <c r="BA318" s="24">
        <f>IF(ISNUMBER(VLOOKUP($C318,'pp port max capa'!$A$1:$Q$500,4,0)),VLOOKUP($C318,'pp port max capa'!$A$1:$Q$500,4,0),0)</f>
        <v>0</v>
      </c>
      <c r="BB318" s="24">
        <f>IF(ISNUMBER(VLOOKUP($C318,'pp port max capa'!$A$1:$Q$500,5,0)),VLOOKUP($C318,'pp port max capa'!$A$1:$Q$500,5,0),0)</f>
        <v>0</v>
      </c>
      <c r="BC318" s="24">
        <f>IF(ISNUMBER(VLOOKUP($C318,'pp port max capa'!$A$1:$Q$500,6,0)),VLOOKUP($C318,'pp port max capa'!$A$1:$Q$500,6,0),0)</f>
        <v>0</v>
      </c>
      <c r="BD318" s="24">
        <f>IF(ISNUMBER(VLOOKUP($C318,'pp port max capa'!$A$1:$Q$500,7,0)),VLOOKUP($C318,'pp port max capa'!$A$1:$Q$500,7,0),0)</f>
        <v>0</v>
      </c>
      <c r="BE318" s="24">
        <f>IF(ISNUMBER(VLOOKUP($C318,'pp port max capa'!$A$1:$Q$500,8,0)),VLOOKUP($C318,'pp port max capa'!$A$1:$Q$500,8,0),0)</f>
        <v>0</v>
      </c>
      <c r="BF318" s="24">
        <f>IF(ISNUMBER(VLOOKUP($C318,'pp port max capa'!$A$1:$Q$500,9,0)),VLOOKUP($C318,'pp port max capa'!$A$1:$Q$500,9,0),0)</f>
        <v>0</v>
      </c>
      <c r="BG318" s="24">
        <f>IF(ISNUMBER(VLOOKUP($C318,'pp port max capa'!$A$1:$Q$500,10,0)),VLOOKUP($C318,'pp port max capa'!$A$1:$Q$500,10,0),0)</f>
        <v>0</v>
      </c>
      <c r="BH318" s="24">
        <f>IF(ISNUMBER(VLOOKUP($C318,'pp port max capa'!$A$1:$Q$500,11,0)),VLOOKUP($C318,'pp port max capa'!$A$1:$Q$500,11,0),0)</f>
        <v>0</v>
      </c>
      <c r="BI318" s="24">
        <f>IF(ISNUMBER(VLOOKUP($C318,'pp port max capa'!$A$1:$Q$500,12,0)),VLOOKUP($C318,'pp port max capa'!$A$1:$Q$500,12,0),0)</f>
        <v>0</v>
      </c>
      <c r="BJ318" s="24">
        <f>IF(ISNUMBER(VLOOKUP($C318,'pp port max capa'!$A$1:$Q$500,13,0)),VLOOKUP($C318,'pp port max capa'!$A$1:$Q$500,13,0),0)</f>
        <v>0</v>
      </c>
      <c r="BK318" s="24">
        <f>IF(ISNUMBER(VLOOKUP($C318,'pp port max capa'!$A$1:$Q$500,14,0)),VLOOKUP($C318,'pp port max capa'!$A$1:$Q$500,14,0),0)</f>
        <v>0</v>
      </c>
      <c r="BL318" s="24">
        <f>IF(ISNUMBER(VLOOKUP($C318,'pp port max capa'!$A$1:$Q$500,15,0)),VLOOKUP($C318,'pp port max capa'!$A$1:$Q$500,15,0),0)</f>
        <v>0</v>
      </c>
      <c r="BM318" s="24">
        <f>IF(ISNUMBER(VLOOKUP($C318,'pp port max capa'!$A$1:$Q$500,16,0)),VLOOKUP($C318,'pp port max capa'!$A$1:$Q$500,16,0),0)</f>
        <v>0</v>
      </c>
      <c r="BN318" s="24">
        <f>IF(ISNUMBER(VLOOKUP($C318,'pp port max capa'!$A$1:$Q$500,17,0)),VLOOKUP($C318,'pp port max capa'!$A$1:$Q$500,17,0),0)</f>
        <v>0</v>
      </c>
      <c r="BO318" s="22">
        <f>IF(ISNUMBER(VLOOKUP($C318,'stpl port max capa'!$A$1:$Q$500,2,0)),VLOOKUP($C318,'stpl port max capa'!$A$1:$Q$500,2,0),0)</f>
        <v>0</v>
      </c>
      <c r="BP318" s="22">
        <f>IF(ISNUMBER(VLOOKUP($C318,'stpl port max capa'!$A$1:$Q$500,3,0)),VLOOKUP($C318,'stpl port max capa'!$A$1:$Q$500,3,0),0)</f>
        <v>0</v>
      </c>
      <c r="BQ318" s="22">
        <f>IF(ISNUMBER(VLOOKUP($C318,'stpl port max capa'!$A$1:$Q$500,4,0)),VLOOKUP($C318,'stpl port max capa'!$A$1:$Q$500,4,0),0)</f>
        <v>0</v>
      </c>
      <c r="BR318" s="22">
        <f>IF(ISNUMBER(VLOOKUP($C318,'stpl port max capa'!$A$1:$Q$500,5,0)),VLOOKUP($C318,'stpl port max capa'!$A$1:$Q$500,5,0),0)</f>
        <v>0</v>
      </c>
      <c r="BS318" s="22">
        <f>IF(ISNUMBER(VLOOKUP($C318,'stpl port max capa'!$A$1:$Q$500,6,0)),VLOOKUP($C318,'stpl port max capa'!$A$1:$Q$500,6,0),0)</f>
        <v>0</v>
      </c>
      <c r="BT318" s="22">
        <f>IF(ISNUMBER(VLOOKUP($C318,'stpl port max capa'!$A$1:$Q$500,7,0)),VLOOKUP($C318,'stpl port max capa'!$A$1:$Q$500,7,0),0)</f>
        <v>0</v>
      </c>
      <c r="BU318" s="22">
        <f>IF(ISNUMBER(VLOOKUP($C318,'stpl port max capa'!$A$1:$Q$500,8,0)),VLOOKUP($C318,'stpl port max capa'!$A$1:$Q$500,8,0),0)</f>
        <v>0</v>
      </c>
      <c r="BV318" s="22">
        <f>IF(ISNUMBER(VLOOKUP($C318,'stpl port max capa'!$A$1:$Q$500,9,0)),VLOOKUP($C318,'stpl port max capa'!$A$1:$Q$500,9,0),0)</f>
        <v>0</v>
      </c>
      <c r="BW318" s="22">
        <f>IF(ISNUMBER(VLOOKUP($C318,'stpl port max capa'!$A$1:$Q$500,10,0)),VLOOKUP($C318,'stpl port max capa'!$A$1:$Q$500,10,0),0)</f>
        <v>0</v>
      </c>
      <c r="BX318" s="22">
        <f>IF(ISNUMBER(VLOOKUP($C318,'stpl port max capa'!$A$1:$Q$500,11,0)),VLOOKUP($C318,'stpl port max capa'!$A$1:$Q$500,11,0),0)</f>
        <v>0</v>
      </c>
      <c r="BY318" s="22">
        <f>IF(ISNUMBER(VLOOKUP($C318,'stpl port max capa'!$A$1:$Q$500,12,0)),VLOOKUP($C318,'stpl port max capa'!$A$1:$Q$500,12,0),0)</f>
        <v>0</v>
      </c>
      <c r="BZ318" s="22">
        <f>IF(ISNUMBER(VLOOKUP($C318,'stpl port max capa'!$A$1:$Q$500,13,0)),VLOOKUP($C318,'stpl port max capa'!$A$1:$Q$500,13,0),0)</f>
        <v>0</v>
      </c>
      <c r="CA318" s="22">
        <f>IF(ISNUMBER(VLOOKUP($C318,'stpl port max capa'!$A$1:$Q$500,14,0)),VLOOKUP($C318,'stpl port max capa'!$A$1:$Q$500,14,0),0)</f>
        <v>0</v>
      </c>
      <c r="CB318" s="22">
        <f>IF(ISNUMBER(VLOOKUP($C318,'stpl port max capa'!$A$1:$Q$500,15,0)),VLOOKUP($C318,'stpl port max capa'!$A$1:$Q$500,15,0),0)</f>
        <v>0</v>
      </c>
      <c r="CC318" s="22">
        <f>IF(ISNUMBER(VLOOKUP($C318,'stpl port max capa'!$A$1:$Q$500,16,0)),VLOOKUP($C318,'stpl port max capa'!$A$1:$Q$500,16,0),0)</f>
        <v>0</v>
      </c>
      <c r="CD318" s="22">
        <f>IF(ISNUMBER(VLOOKUP($C318,'stpl port max capa'!$A$1:$Q$500,17,0)),VLOOKUP($C318,'stpl port max capa'!$A$1:$Q$500,17,0),0)</f>
        <v>0</v>
      </c>
    </row>
    <row r="319" spans="1:82" customFormat="1">
      <c r="A319">
        <v>323</v>
      </c>
      <c r="B319" t="s">
        <v>842</v>
      </c>
      <c r="C319" t="str">
        <f t="shared" si="73"/>
        <v>port 323 Jingneng Xvwen power station</v>
      </c>
      <c r="D319" s="15" t="s">
        <v>1354</v>
      </c>
      <c r="E319" s="15">
        <f t="shared" si="75"/>
        <v>1</v>
      </c>
      <c r="F319" s="16" t="s">
        <v>2972</v>
      </c>
      <c r="G319" t="s">
        <v>972</v>
      </c>
      <c r="H319" t="s">
        <v>975</v>
      </c>
      <c r="I319" t="s">
        <v>2946</v>
      </c>
      <c r="J319" t="s">
        <v>1064</v>
      </c>
      <c r="K319" s="1">
        <v>20.283123</v>
      </c>
      <c r="L319" s="1">
        <v>110.342939</v>
      </c>
      <c r="M319" s="1" t="str">
        <f>VLOOKUP($F319,'[1]capi for highway network'!$D$1:$L$36,3,0)</f>
        <v>capi Guangdong</v>
      </c>
      <c r="N319" s="1">
        <f>VLOOKUP($F319,'[1]capi for highway network'!$D$1:$L$36,7,0)</f>
        <v>23.129110000000001</v>
      </c>
      <c r="O319" s="1">
        <f>VLOOKUP($F319,'[1]capi for highway network'!$D$1:$L$36,8,0)</f>
        <v>113.264385</v>
      </c>
      <c r="P319" s="13">
        <f t="shared" si="76"/>
        <v>0</v>
      </c>
      <c r="Q319" s="13">
        <f t="shared" si="77"/>
        <v>0</v>
      </c>
      <c r="R319" s="13">
        <f t="shared" si="78"/>
        <v>0</v>
      </c>
      <c r="S319" s="13">
        <f t="shared" si="79"/>
        <v>0</v>
      </c>
      <c r="T319" s="13">
        <f t="shared" si="80"/>
        <v>0</v>
      </c>
      <c r="U319" s="13">
        <f t="shared" si="81"/>
        <v>0</v>
      </c>
      <c r="V319" s="13">
        <f t="shared" si="82"/>
        <v>0</v>
      </c>
      <c r="W319" s="13">
        <f t="shared" si="83"/>
        <v>0</v>
      </c>
      <c r="X319" s="13">
        <f t="shared" si="84"/>
        <v>0</v>
      </c>
      <c r="Y319" s="13">
        <f t="shared" si="85"/>
        <v>0</v>
      </c>
      <c r="Z319" s="13">
        <f t="shared" si="86"/>
        <v>0</v>
      </c>
      <c r="AA319" s="13">
        <f t="shared" si="87"/>
        <v>0</v>
      </c>
      <c r="AB319" s="13">
        <f t="shared" si="88"/>
        <v>0</v>
      </c>
      <c r="AC319" s="13">
        <f t="shared" si="89"/>
        <v>0</v>
      </c>
      <c r="AD319" s="13">
        <f t="shared" si="90"/>
        <v>0</v>
      </c>
      <c r="AE319" s="13">
        <f t="shared" si="91"/>
        <v>0</v>
      </c>
      <c r="AF319">
        <f t="shared" si="74"/>
        <v>0</v>
      </c>
      <c r="AI319" s="26">
        <f>IF(ISNUMBER(VLOOKUP($B319,'kpler max capa'!$A$1:$Q$263,2,0)),VLOOKUP($B319,'kpler max capa'!$A$1:$Q$263,2,0),0)</f>
        <v>0</v>
      </c>
      <c r="AJ319" s="26">
        <f>IF(ISNUMBER(VLOOKUP($B319,'kpler max capa'!$A$1:$Q$263,3,0)),VLOOKUP($B319,'kpler max capa'!$A$1:$Q$263,3,0),0)</f>
        <v>0</v>
      </c>
      <c r="AK319" s="26">
        <f>IF(ISNUMBER(VLOOKUP($B319,'kpler max capa'!$A$1:$Q$263,4,0)),VLOOKUP($B319,'kpler max capa'!$A$1:$Q$263,4,0),0)</f>
        <v>0</v>
      </c>
      <c r="AL319" s="26">
        <f>IF(ISNUMBER(VLOOKUP($B319,'kpler max capa'!$A$1:$Q$263,5,0)),VLOOKUP($B319,'kpler max capa'!$A$1:$Q$263,5,0),0)</f>
        <v>0</v>
      </c>
      <c r="AM319" s="26">
        <f>IF(ISNUMBER(VLOOKUP($B319,'kpler max capa'!$A$1:$Q$263,6,0)),VLOOKUP($B319,'kpler max capa'!$A$1:$Q$263,6,0),0)</f>
        <v>0</v>
      </c>
      <c r="AN319" s="26">
        <f>IF(ISNUMBER(VLOOKUP($B319,'kpler max capa'!$A$1:$Q$263,7,0)),VLOOKUP($B319,'kpler max capa'!$A$1:$Q$263,7,0),0)</f>
        <v>0</v>
      </c>
      <c r="AO319" s="26">
        <f>IF(ISNUMBER(VLOOKUP($B319,'kpler max capa'!$A$1:$Q$263,8,0)),VLOOKUP($B319,'kpler max capa'!$A$1:$Q$263,8,0),0)</f>
        <v>0</v>
      </c>
      <c r="AP319" s="26">
        <f>IF(ISNUMBER(VLOOKUP($B319,'kpler max capa'!$A$1:$Q$263,8,0)),VLOOKUP($B319,'kpler max capa'!$A$1:$Q$263,9,0),0)</f>
        <v>0</v>
      </c>
      <c r="AQ319" s="26">
        <f>IF(ISNUMBER(VLOOKUP($B319,'kpler max capa'!$A$1:$Q$263,8,0)),VLOOKUP($B319,'kpler max capa'!$A$1:$Q$263,10,0),0)</f>
        <v>0</v>
      </c>
      <c r="AR319" s="26">
        <f>IF(ISNUMBER(VLOOKUP($B319,'kpler max capa'!$A$1:$Q$263,8,0)),VLOOKUP($B319,'kpler max capa'!$A$1:$Q$263,11,0),0)</f>
        <v>0</v>
      </c>
      <c r="AS319" s="26">
        <f>IF(ISNUMBER(VLOOKUP($B319,'kpler max capa'!$A$1:$Q$263,9,0)),VLOOKUP($B319,'kpler max capa'!$A$1:$Q$263,12,0),0)</f>
        <v>0</v>
      </c>
      <c r="AT319" s="26">
        <f>IF(ISNUMBER(VLOOKUP($B319,'kpler max capa'!$A$1:$Q$263,9,0)),VLOOKUP($B319,'kpler max capa'!$A$1:$Q$263,13,0),0)</f>
        <v>0</v>
      </c>
      <c r="AU319" s="26">
        <f>IF(ISNUMBER(VLOOKUP($B319,'kpler max capa'!$A$1:$Q$263,9,0)),VLOOKUP($B319,'kpler max capa'!$A$1:$Q$263,14,0),0)</f>
        <v>0</v>
      </c>
      <c r="AV319" s="26">
        <f>IF(ISNUMBER(VLOOKUP($B319,'kpler max capa'!$A$1:$Q$263,9,0)),VLOOKUP($B319,'kpler max capa'!$A$1:$Q$263,15,0),0)</f>
        <v>0</v>
      </c>
      <c r="AW319" s="26">
        <f>IF(ISNUMBER(VLOOKUP($B319,'kpler max capa'!$A$1:$Q$263,9,0)),VLOOKUP($B319,'kpler max capa'!$A$1:$Q$263,16,0),0)</f>
        <v>0</v>
      </c>
      <c r="AX319" s="26">
        <f>IF(ISNUMBER(VLOOKUP($B319,'kpler max capa'!$A$1:$Q$263,10,0)),VLOOKUP($B319,'kpler max capa'!$A$1:$Q$263,17,0),0)</f>
        <v>0</v>
      </c>
      <c r="AY319" s="24">
        <f>IF(ISNUMBER(VLOOKUP($C319,'pp port max capa'!$A$1:$Q$500,2,0)),VLOOKUP($C319,'pp port max capa'!$A$1:$Q$500,2,0),0)</f>
        <v>0</v>
      </c>
      <c r="AZ319" s="24">
        <f>IF(ISNUMBER(VLOOKUP($C319,'pp port max capa'!$A$1:$Q$500,3,0)),VLOOKUP($C319,'pp port max capa'!$A$1:$Q$500,3,0),0)</f>
        <v>0</v>
      </c>
      <c r="BA319" s="24">
        <f>IF(ISNUMBER(VLOOKUP($C319,'pp port max capa'!$A$1:$Q$500,4,0)),VLOOKUP($C319,'pp port max capa'!$A$1:$Q$500,4,0),0)</f>
        <v>0</v>
      </c>
      <c r="BB319" s="24">
        <f>IF(ISNUMBER(VLOOKUP($C319,'pp port max capa'!$A$1:$Q$500,5,0)),VLOOKUP($C319,'pp port max capa'!$A$1:$Q$500,5,0),0)</f>
        <v>0</v>
      </c>
      <c r="BC319" s="24">
        <f>IF(ISNUMBER(VLOOKUP($C319,'pp port max capa'!$A$1:$Q$500,6,0)),VLOOKUP($C319,'pp port max capa'!$A$1:$Q$500,6,0),0)</f>
        <v>0</v>
      </c>
      <c r="BD319" s="24">
        <f>IF(ISNUMBER(VLOOKUP($C319,'pp port max capa'!$A$1:$Q$500,7,0)),VLOOKUP($C319,'pp port max capa'!$A$1:$Q$500,7,0),0)</f>
        <v>0</v>
      </c>
      <c r="BE319" s="24">
        <f>IF(ISNUMBER(VLOOKUP($C319,'pp port max capa'!$A$1:$Q$500,8,0)),VLOOKUP($C319,'pp port max capa'!$A$1:$Q$500,8,0),0)</f>
        <v>0</v>
      </c>
      <c r="BF319" s="24">
        <f>IF(ISNUMBER(VLOOKUP($C319,'pp port max capa'!$A$1:$Q$500,9,0)),VLOOKUP($C319,'pp port max capa'!$A$1:$Q$500,9,0),0)</f>
        <v>0</v>
      </c>
      <c r="BG319" s="24">
        <f>IF(ISNUMBER(VLOOKUP($C319,'pp port max capa'!$A$1:$Q$500,10,0)),VLOOKUP($C319,'pp port max capa'!$A$1:$Q$500,10,0),0)</f>
        <v>0</v>
      </c>
      <c r="BH319" s="24">
        <f>IF(ISNUMBER(VLOOKUP($C319,'pp port max capa'!$A$1:$Q$500,11,0)),VLOOKUP($C319,'pp port max capa'!$A$1:$Q$500,11,0),0)</f>
        <v>0</v>
      </c>
      <c r="BI319" s="24">
        <f>IF(ISNUMBER(VLOOKUP($C319,'pp port max capa'!$A$1:$Q$500,12,0)),VLOOKUP($C319,'pp port max capa'!$A$1:$Q$500,12,0),0)</f>
        <v>0</v>
      </c>
      <c r="BJ319" s="24">
        <f>IF(ISNUMBER(VLOOKUP($C319,'pp port max capa'!$A$1:$Q$500,13,0)),VLOOKUP($C319,'pp port max capa'!$A$1:$Q$500,13,0),0)</f>
        <v>0</v>
      </c>
      <c r="BK319" s="24">
        <f>IF(ISNUMBER(VLOOKUP($C319,'pp port max capa'!$A$1:$Q$500,14,0)),VLOOKUP($C319,'pp port max capa'!$A$1:$Q$500,14,0),0)</f>
        <v>0</v>
      </c>
      <c r="BL319" s="24">
        <f>IF(ISNUMBER(VLOOKUP($C319,'pp port max capa'!$A$1:$Q$500,15,0)),VLOOKUP($C319,'pp port max capa'!$A$1:$Q$500,15,0),0)</f>
        <v>0</v>
      </c>
      <c r="BM319" s="24">
        <f>IF(ISNUMBER(VLOOKUP($C319,'pp port max capa'!$A$1:$Q$500,16,0)),VLOOKUP($C319,'pp port max capa'!$A$1:$Q$500,16,0),0)</f>
        <v>0</v>
      </c>
      <c r="BN319" s="24">
        <f>IF(ISNUMBER(VLOOKUP($C319,'pp port max capa'!$A$1:$Q$500,17,0)),VLOOKUP($C319,'pp port max capa'!$A$1:$Q$500,17,0),0)</f>
        <v>0</v>
      </c>
      <c r="BO319" s="22">
        <f>IF(ISNUMBER(VLOOKUP($C319,'stpl port max capa'!$A$1:$Q$500,2,0)),VLOOKUP($C319,'stpl port max capa'!$A$1:$Q$500,2,0),0)</f>
        <v>0</v>
      </c>
      <c r="BP319" s="22">
        <f>IF(ISNUMBER(VLOOKUP($C319,'stpl port max capa'!$A$1:$Q$500,3,0)),VLOOKUP($C319,'stpl port max capa'!$A$1:$Q$500,3,0),0)</f>
        <v>0</v>
      </c>
      <c r="BQ319" s="22">
        <f>IF(ISNUMBER(VLOOKUP($C319,'stpl port max capa'!$A$1:$Q$500,4,0)),VLOOKUP($C319,'stpl port max capa'!$A$1:$Q$500,4,0),0)</f>
        <v>0</v>
      </c>
      <c r="BR319" s="22">
        <f>IF(ISNUMBER(VLOOKUP($C319,'stpl port max capa'!$A$1:$Q$500,5,0)),VLOOKUP($C319,'stpl port max capa'!$A$1:$Q$500,5,0),0)</f>
        <v>0</v>
      </c>
      <c r="BS319" s="22">
        <f>IF(ISNUMBER(VLOOKUP($C319,'stpl port max capa'!$A$1:$Q$500,6,0)),VLOOKUP($C319,'stpl port max capa'!$A$1:$Q$500,6,0),0)</f>
        <v>0</v>
      </c>
      <c r="BT319" s="22">
        <f>IF(ISNUMBER(VLOOKUP($C319,'stpl port max capa'!$A$1:$Q$500,7,0)),VLOOKUP($C319,'stpl port max capa'!$A$1:$Q$500,7,0),0)</f>
        <v>0</v>
      </c>
      <c r="BU319" s="22">
        <f>IF(ISNUMBER(VLOOKUP($C319,'stpl port max capa'!$A$1:$Q$500,8,0)),VLOOKUP($C319,'stpl port max capa'!$A$1:$Q$500,8,0),0)</f>
        <v>0</v>
      </c>
      <c r="BV319" s="22">
        <f>IF(ISNUMBER(VLOOKUP($C319,'stpl port max capa'!$A$1:$Q$500,9,0)),VLOOKUP($C319,'stpl port max capa'!$A$1:$Q$500,9,0),0)</f>
        <v>0</v>
      </c>
      <c r="BW319" s="22">
        <f>IF(ISNUMBER(VLOOKUP($C319,'stpl port max capa'!$A$1:$Q$500,10,0)),VLOOKUP($C319,'stpl port max capa'!$A$1:$Q$500,10,0),0)</f>
        <v>0</v>
      </c>
      <c r="BX319" s="22">
        <f>IF(ISNUMBER(VLOOKUP($C319,'stpl port max capa'!$A$1:$Q$500,11,0)),VLOOKUP($C319,'stpl port max capa'!$A$1:$Q$500,11,0),0)</f>
        <v>0</v>
      </c>
      <c r="BY319" s="22">
        <f>IF(ISNUMBER(VLOOKUP($C319,'stpl port max capa'!$A$1:$Q$500,12,0)),VLOOKUP($C319,'stpl port max capa'!$A$1:$Q$500,12,0),0)</f>
        <v>0</v>
      </c>
      <c r="BZ319" s="22">
        <f>IF(ISNUMBER(VLOOKUP($C319,'stpl port max capa'!$A$1:$Q$500,13,0)),VLOOKUP($C319,'stpl port max capa'!$A$1:$Q$500,13,0),0)</f>
        <v>0</v>
      </c>
      <c r="CA319" s="22">
        <f>IF(ISNUMBER(VLOOKUP($C319,'stpl port max capa'!$A$1:$Q$500,14,0)),VLOOKUP($C319,'stpl port max capa'!$A$1:$Q$500,14,0),0)</f>
        <v>0</v>
      </c>
      <c r="CB319" s="22">
        <f>IF(ISNUMBER(VLOOKUP($C319,'stpl port max capa'!$A$1:$Q$500,15,0)),VLOOKUP($C319,'stpl port max capa'!$A$1:$Q$500,15,0),0)</f>
        <v>0</v>
      </c>
      <c r="CC319" s="22">
        <f>IF(ISNUMBER(VLOOKUP($C319,'stpl port max capa'!$A$1:$Q$500,16,0)),VLOOKUP($C319,'stpl port max capa'!$A$1:$Q$500,16,0),0)</f>
        <v>0</v>
      </c>
      <c r="CD319" s="22">
        <f>IF(ISNUMBER(VLOOKUP($C319,'stpl port max capa'!$A$1:$Q$500,17,0)),VLOOKUP($C319,'stpl port max capa'!$A$1:$Q$500,17,0),0)</f>
        <v>0</v>
      </c>
    </row>
    <row r="320" spans="1:82" customFormat="1">
      <c r="A320">
        <v>324</v>
      </c>
      <c r="B320" t="s">
        <v>843</v>
      </c>
      <c r="C320" t="str">
        <f t="shared" si="73"/>
        <v>port 324 Jiulong Paper Mill power station</v>
      </c>
      <c r="D320" s="15" t="s">
        <v>1355</v>
      </c>
      <c r="E320" s="15">
        <f t="shared" si="75"/>
        <v>1</v>
      </c>
      <c r="F320" s="16" t="s">
        <v>2972</v>
      </c>
      <c r="G320" t="s">
        <v>973</v>
      </c>
      <c r="H320" t="s">
        <v>975</v>
      </c>
      <c r="I320" t="s">
        <v>2944</v>
      </c>
      <c r="J320" t="s">
        <v>1065</v>
      </c>
      <c r="K320" s="1">
        <v>23.035124</v>
      </c>
      <c r="L320" s="1">
        <v>113.536438</v>
      </c>
      <c r="M320" s="1" t="str">
        <f>VLOOKUP($F320,'[1]capi for highway network'!$D$1:$L$36,3,0)</f>
        <v>capi Guangdong</v>
      </c>
      <c r="N320" s="1">
        <f>VLOOKUP($F320,'[1]capi for highway network'!$D$1:$L$36,7,0)</f>
        <v>23.129110000000001</v>
      </c>
      <c r="O320" s="1">
        <f>VLOOKUP($F320,'[1]capi for highway network'!$D$1:$L$36,8,0)</f>
        <v>113.264385</v>
      </c>
      <c r="P320" s="13">
        <f t="shared" si="76"/>
        <v>3.6302004330555553</v>
      </c>
      <c r="Q320" s="13">
        <f t="shared" si="77"/>
        <v>3.6302004330555553</v>
      </c>
      <c r="R320" s="13">
        <f t="shared" si="78"/>
        <v>3.6302004330555553</v>
      </c>
      <c r="S320" s="13">
        <f t="shared" si="79"/>
        <v>3.6302004330555553</v>
      </c>
      <c r="T320" s="13">
        <f t="shared" si="80"/>
        <v>0</v>
      </c>
      <c r="U320" s="13">
        <f t="shared" si="81"/>
        <v>0</v>
      </c>
      <c r="V320" s="13">
        <f t="shared" si="82"/>
        <v>0</v>
      </c>
      <c r="W320" s="13">
        <f t="shared" si="83"/>
        <v>0</v>
      </c>
      <c r="X320" s="13">
        <f t="shared" si="84"/>
        <v>0</v>
      </c>
      <c r="Y320" s="13">
        <f t="shared" si="85"/>
        <v>0</v>
      </c>
      <c r="Z320" s="13">
        <f t="shared" si="86"/>
        <v>0</v>
      </c>
      <c r="AA320" s="13">
        <f t="shared" si="87"/>
        <v>0</v>
      </c>
      <c r="AB320" s="13">
        <f t="shared" si="88"/>
        <v>0</v>
      </c>
      <c r="AC320" s="13">
        <f t="shared" si="89"/>
        <v>0</v>
      </c>
      <c r="AD320" s="13">
        <f t="shared" si="90"/>
        <v>0</v>
      </c>
      <c r="AE320" s="13">
        <f t="shared" si="91"/>
        <v>0</v>
      </c>
      <c r="AF320">
        <f t="shared" si="74"/>
        <v>1</v>
      </c>
      <c r="AI320" s="26">
        <f>IF(ISNUMBER(VLOOKUP($B320,'kpler max capa'!$A$1:$Q$263,2,0)),VLOOKUP($B320,'kpler max capa'!$A$1:$Q$263,2,0),0)</f>
        <v>0</v>
      </c>
      <c r="AJ320" s="26">
        <f>IF(ISNUMBER(VLOOKUP($B320,'kpler max capa'!$A$1:$Q$263,3,0)),VLOOKUP($B320,'kpler max capa'!$A$1:$Q$263,3,0),0)</f>
        <v>0</v>
      </c>
      <c r="AK320" s="26">
        <f>IF(ISNUMBER(VLOOKUP($B320,'kpler max capa'!$A$1:$Q$263,4,0)),VLOOKUP($B320,'kpler max capa'!$A$1:$Q$263,4,0),0)</f>
        <v>0</v>
      </c>
      <c r="AL320" s="26">
        <f>IF(ISNUMBER(VLOOKUP($B320,'kpler max capa'!$A$1:$Q$263,5,0)),VLOOKUP($B320,'kpler max capa'!$A$1:$Q$263,5,0),0)</f>
        <v>0</v>
      </c>
      <c r="AM320" s="26">
        <f>IF(ISNUMBER(VLOOKUP($B320,'kpler max capa'!$A$1:$Q$263,6,0)),VLOOKUP($B320,'kpler max capa'!$A$1:$Q$263,6,0),0)</f>
        <v>0</v>
      </c>
      <c r="AN320" s="26">
        <f>IF(ISNUMBER(VLOOKUP($B320,'kpler max capa'!$A$1:$Q$263,7,0)),VLOOKUP($B320,'kpler max capa'!$A$1:$Q$263,7,0),0)</f>
        <v>0</v>
      </c>
      <c r="AO320" s="26">
        <f>IF(ISNUMBER(VLOOKUP($B320,'kpler max capa'!$A$1:$Q$263,8,0)),VLOOKUP($B320,'kpler max capa'!$A$1:$Q$263,8,0),0)</f>
        <v>0</v>
      </c>
      <c r="AP320" s="26">
        <f>IF(ISNUMBER(VLOOKUP($B320,'kpler max capa'!$A$1:$Q$263,8,0)),VLOOKUP($B320,'kpler max capa'!$A$1:$Q$263,9,0),0)</f>
        <v>0</v>
      </c>
      <c r="AQ320" s="26">
        <f>IF(ISNUMBER(VLOOKUP($B320,'kpler max capa'!$A$1:$Q$263,8,0)),VLOOKUP($B320,'kpler max capa'!$A$1:$Q$263,10,0),0)</f>
        <v>0</v>
      </c>
      <c r="AR320" s="26">
        <f>IF(ISNUMBER(VLOOKUP($B320,'kpler max capa'!$A$1:$Q$263,8,0)),VLOOKUP($B320,'kpler max capa'!$A$1:$Q$263,11,0),0)</f>
        <v>0</v>
      </c>
      <c r="AS320" s="26">
        <f>IF(ISNUMBER(VLOOKUP($B320,'kpler max capa'!$A$1:$Q$263,9,0)),VLOOKUP($B320,'kpler max capa'!$A$1:$Q$263,12,0),0)</f>
        <v>0</v>
      </c>
      <c r="AT320" s="26">
        <f>IF(ISNUMBER(VLOOKUP($B320,'kpler max capa'!$A$1:$Q$263,9,0)),VLOOKUP($B320,'kpler max capa'!$A$1:$Q$263,13,0),0)</f>
        <v>0</v>
      </c>
      <c r="AU320" s="26">
        <f>IF(ISNUMBER(VLOOKUP($B320,'kpler max capa'!$A$1:$Q$263,9,0)),VLOOKUP($B320,'kpler max capa'!$A$1:$Q$263,14,0),0)</f>
        <v>0</v>
      </c>
      <c r="AV320" s="26">
        <f>IF(ISNUMBER(VLOOKUP($B320,'kpler max capa'!$A$1:$Q$263,9,0)),VLOOKUP($B320,'kpler max capa'!$A$1:$Q$263,15,0),0)</f>
        <v>0</v>
      </c>
      <c r="AW320" s="26">
        <f>IF(ISNUMBER(VLOOKUP($B320,'kpler max capa'!$A$1:$Q$263,9,0)),VLOOKUP($B320,'kpler max capa'!$A$1:$Q$263,16,0),0)</f>
        <v>0</v>
      </c>
      <c r="AX320" s="26">
        <f>IF(ISNUMBER(VLOOKUP($B320,'kpler max capa'!$A$1:$Q$263,10,0)),VLOOKUP($B320,'kpler max capa'!$A$1:$Q$263,17,0),0)</f>
        <v>0</v>
      </c>
      <c r="AY320" s="24">
        <f>IF(ISNUMBER(VLOOKUP($C320,'pp port max capa'!$A$1:$Q$500,2,0)),VLOOKUP($C320,'pp port max capa'!$A$1:$Q$500,2,0),0)</f>
        <v>3.6302004330555553</v>
      </c>
      <c r="AZ320" s="24">
        <f>IF(ISNUMBER(VLOOKUP($C320,'pp port max capa'!$A$1:$Q$500,3,0)),VLOOKUP($C320,'pp port max capa'!$A$1:$Q$500,3,0),0)</f>
        <v>3.6302004330555553</v>
      </c>
      <c r="BA320" s="24">
        <f>IF(ISNUMBER(VLOOKUP($C320,'pp port max capa'!$A$1:$Q$500,4,0)),VLOOKUP($C320,'pp port max capa'!$A$1:$Q$500,4,0),0)</f>
        <v>3.6302004330555553</v>
      </c>
      <c r="BB320" s="24">
        <f>IF(ISNUMBER(VLOOKUP($C320,'pp port max capa'!$A$1:$Q$500,5,0)),VLOOKUP($C320,'pp port max capa'!$A$1:$Q$500,5,0),0)</f>
        <v>3.6302004330555553</v>
      </c>
      <c r="BC320" s="24">
        <f>IF(ISNUMBER(VLOOKUP($C320,'pp port max capa'!$A$1:$Q$500,6,0)),VLOOKUP($C320,'pp port max capa'!$A$1:$Q$500,6,0),0)</f>
        <v>0</v>
      </c>
      <c r="BD320" s="24">
        <f>IF(ISNUMBER(VLOOKUP($C320,'pp port max capa'!$A$1:$Q$500,7,0)),VLOOKUP($C320,'pp port max capa'!$A$1:$Q$500,7,0),0)</f>
        <v>0</v>
      </c>
      <c r="BE320" s="24">
        <f>IF(ISNUMBER(VLOOKUP($C320,'pp port max capa'!$A$1:$Q$500,8,0)),VLOOKUP($C320,'pp port max capa'!$A$1:$Q$500,8,0),0)</f>
        <v>0</v>
      </c>
      <c r="BF320" s="24">
        <f>IF(ISNUMBER(VLOOKUP($C320,'pp port max capa'!$A$1:$Q$500,9,0)),VLOOKUP($C320,'pp port max capa'!$A$1:$Q$500,9,0),0)</f>
        <v>0</v>
      </c>
      <c r="BG320" s="24">
        <f>IF(ISNUMBER(VLOOKUP($C320,'pp port max capa'!$A$1:$Q$500,10,0)),VLOOKUP($C320,'pp port max capa'!$A$1:$Q$500,10,0),0)</f>
        <v>0</v>
      </c>
      <c r="BH320" s="24">
        <f>IF(ISNUMBER(VLOOKUP($C320,'pp port max capa'!$A$1:$Q$500,11,0)),VLOOKUP($C320,'pp port max capa'!$A$1:$Q$500,11,0),0)</f>
        <v>0</v>
      </c>
      <c r="BI320" s="24">
        <f>IF(ISNUMBER(VLOOKUP($C320,'pp port max capa'!$A$1:$Q$500,12,0)),VLOOKUP($C320,'pp port max capa'!$A$1:$Q$500,12,0),0)</f>
        <v>0</v>
      </c>
      <c r="BJ320" s="24">
        <f>IF(ISNUMBER(VLOOKUP($C320,'pp port max capa'!$A$1:$Q$500,13,0)),VLOOKUP($C320,'pp port max capa'!$A$1:$Q$500,13,0),0)</f>
        <v>0</v>
      </c>
      <c r="BK320" s="24">
        <f>IF(ISNUMBER(VLOOKUP($C320,'pp port max capa'!$A$1:$Q$500,14,0)),VLOOKUP($C320,'pp port max capa'!$A$1:$Q$500,14,0),0)</f>
        <v>0</v>
      </c>
      <c r="BL320" s="24">
        <f>IF(ISNUMBER(VLOOKUP($C320,'pp port max capa'!$A$1:$Q$500,15,0)),VLOOKUP($C320,'pp port max capa'!$A$1:$Q$500,15,0),0)</f>
        <v>0</v>
      </c>
      <c r="BM320" s="24">
        <f>IF(ISNUMBER(VLOOKUP($C320,'pp port max capa'!$A$1:$Q$500,16,0)),VLOOKUP($C320,'pp port max capa'!$A$1:$Q$500,16,0),0)</f>
        <v>0</v>
      </c>
      <c r="BN320" s="24">
        <f>IF(ISNUMBER(VLOOKUP($C320,'pp port max capa'!$A$1:$Q$500,17,0)),VLOOKUP($C320,'pp port max capa'!$A$1:$Q$500,17,0),0)</f>
        <v>0</v>
      </c>
      <c r="BO320" s="22">
        <f>IF(ISNUMBER(VLOOKUP($C320,'stpl port max capa'!$A$1:$Q$500,2,0)),VLOOKUP($C320,'stpl port max capa'!$A$1:$Q$500,2,0),0)</f>
        <v>0</v>
      </c>
      <c r="BP320" s="22">
        <f>IF(ISNUMBER(VLOOKUP($C320,'stpl port max capa'!$A$1:$Q$500,3,0)),VLOOKUP($C320,'stpl port max capa'!$A$1:$Q$500,3,0),0)</f>
        <v>0</v>
      </c>
      <c r="BQ320" s="22">
        <f>IF(ISNUMBER(VLOOKUP($C320,'stpl port max capa'!$A$1:$Q$500,4,0)),VLOOKUP($C320,'stpl port max capa'!$A$1:$Q$500,4,0),0)</f>
        <v>0</v>
      </c>
      <c r="BR320" s="22">
        <f>IF(ISNUMBER(VLOOKUP($C320,'stpl port max capa'!$A$1:$Q$500,5,0)),VLOOKUP($C320,'stpl port max capa'!$A$1:$Q$500,5,0),0)</f>
        <v>0</v>
      </c>
      <c r="BS320" s="22">
        <f>IF(ISNUMBER(VLOOKUP($C320,'stpl port max capa'!$A$1:$Q$500,6,0)),VLOOKUP($C320,'stpl port max capa'!$A$1:$Q$500,6,0),0)</f>
        <v>0</v>
      </c>
      <c r="BT320" s="22">
        <f>IF(ISNUMBER(VLOOKUP($C320,'stpl port max capa'!$A$1:$Q$500,7,0)),VLOOKUP($C320,'stpl port max capa'!$A$1:$Q$500,7,0),0)</f>
        <v>0</v>
      </c>
      <c r="BU320" s="22">
        <f>IF(ISNUMBER(VLOOKUP($C320,'stpl port max capa'!$A$1:$Q$500,8,0)),VLOOKUP($C320,'stpl port max capa'!$A$1:$Q$500,8,0),0)</f>
        <v>0</v>
      </c>
      <c r="BV320" s="22">
        <f>IF(ISNUMBER(VLOOKUP($C320,'stpl port max capa'!$A$1:$Q$500,9,0)),VLOOKUP($C320,'stpl port max capa'!$A$1:$Q$500,9,0),0)</f>
        <v>0</v>
      </c>
      <c r="BW320" s="22">
        <f>IF(ISNUMBER(VLOOKUP($C320,'stpl port max capa'!$A$1:$Q$500,10,0)),VLOOKUP($C320,'stpl port max capa'!$A$1:$Q$500,10,0),0)</f>
        <v>0</v>
      </c>
      <c r="BX320" s="22">
        <f>IF(ISNUMBER(VLOOKUP($C320,'stpl port max capa'!$A$1:$Q$500,11,0)),VLOOKUP($C320,'stpl port max capa'!$A$1:$Q$500,11,0),0)</f>
        <v>0</v>
      </c>
      <c r="BY320" s="22">
        <f>IF(ISNUMBER(VLOOKUP($C320,'stpl port max capa'!$A$1:$Q$500,12,0)),VLOOKUP($C320,'stpl port max capa'!$A$1:$Q$500,12,0),0)</f>
        <v>0</v>
      </c>
      <c r="BZ320" s="22">
        <f>IF(ISNUMBER(VLOOKUP($C320,'stpl port max capa'!$A$1:$Q$500,13,0)),VLOOKUP($C320,'stpl port max capa'!$A$1:$Q$500,13,0),0)</f>
        <v>0</v>
      </c>
      <c r="CA320" s="22">
        <f>IF(ISNUMBER(VLOOKUP($C320,'stpl port max capa'!$A$1:$Q$500,14,0)),VLOOKUP($C320,'stpl port max capa'!$A$1:$Q$500,14,0),0)</f>
        <v>0</v>
      </c>
      <c r="CB320" s="22">
        <f>IF(ISNUMBER(VLOOKUP($C320,'stpl port max capa'!$A$1:$Q$500,15,0)),VLOOKUP($C320,'stpl port max capa'!$A$1:$Q$500,15,0),0)</f>
        <v>0</v>
      </c>
      <c r="CC320" s="22">
        <f>IF(ISNUMBER(VLOOKUP($C320,'stpl port max capa'!$A$1:$Q$500,16,0)),VLOOKUP($C320,'stpl port max capa'!$A$1:$Q$500,16,0),0)</f>
        <v>0</v>
      </c>
      <c r="CD320" s="22">
        <f>IF(ISNUMBER(VLOOKUP($C320,'stpl port max capa'!$A$1:$Q$500,17,0)),VLOOKUP($C320,'stpl port max capa'!$A$1:$Q$500,17,0),0)</f>
        <v>0</v>
      </c>
    </row>
    <row r="321" spans="1:82" customFormat="1">
      <c r="A321">
        <v>325</v>
      </c>
      <c r="B321" t="s">
        <v>844</v>
      </c>
      <c r="C321" t="str">
        <f t="shared" ref="C321:C383" si="92">CONCATENATE("port ",A321, " ", B321)</f>
        <v>port 325 Kingsun Jieyang Cogen power station</v>
      </c>
      <c r="D321" s="15" t="s">
        <v>1356</v>
      </c>
      <c r="E321" s="15">
        <f t="shared" si="75"/>
        <v>1</v>
      </c>
      <c r="F321" s="16" t="s">
        <v>2972</v>
      </c>
      <c r="G321" t="s">
        <v>972</v>
      </c>
      <c r="H321" t="s">
        <v>975</v>
      </c>
      <c r="I321" t="s">
        <v>2948</v>
      </c>
      <c r="J321" t="s">
        <v>1066</v>
      </c>
      <c r="K321" s="1">
        <v>22.938980999999998</v>
      </c>
      <c r="L321" s="1">
        <v>116.24538099999999</v>
      </c>
      <c r="M321" s="1" t="str">
        <f>VLOOKUP($F321,'[1]capi for highway network'!$D$1:$L$36,3,0)</f>
        <v>capi Guangdong</v>
      </c>
      <c r="N321" s="1">
        <f>VLOOKUP($F321,'[1]capi for highway network'!$D$1:$L$36,7,0)</f>
        <v>23.129110000000001</v>
      </c>
      <c r="O321" s="1">
        <f>VLOOKUP($F321,'[1]capi for highway network'!$D$1:$L$36,8,0)</f>
        <v>113.264385</v>
      </c>
      <c r="P321" s="13">
        <f t="shared" si="76"/>
        <v>0</v>
      </c>
      <c r="Q321" s="13">
        <f t="shared" si="77"/>
        <v>0</v>
      </c>
      <c r="R321" s="13">
        <f t="shared" si="78"/>
        <v>0</v>
      </c>
      <c r="S321" s="13">
        <f t="shared" si="79"/>
        <v>0</v>
      </c>
      <c r="T321" s="13">
        <f t="shared" si="80"/>
        <v>0</v>
      </c>
      <c r="U321" s="13">
        <f t="shared" si="81"/>
        <v>0</v>
      </c>
      <c r="V321" s="13">
        <f t="shared" si="82"/>
        <v>0</v>
      </c>
      <c r="W321" s="13">
        <f t="shared" si="83"/>
        <v>0</v>
      </c>
      <c r="X321" s="13">
        <f t="shared" si="84"/>
        <v>0</v>
      </c>
      <c r="Y321" s="13">
        <f t="shared" si="85"/>
        <v>0</v>
      </c>
      <c r="Z321" s="13">
        <f t="shared" si="86"/>
        <v>0</v>
      </c>
      <c r="AA321" s="13">
        <f t="shared" si="87"/>
        <v>0</v>
      </c>
      <c r="AB321" s="13">
        <f t="shared" si="88"/>
        <v>0</v>
      </c>
      <c r="AC321" s="13">
        <f t="shared" si="89"/>
        <v>0</v>
      </c>
      <c r="AD321" s="13">
        <f t="shared" si="90"/>
        <v>0</v>
      </c>
      <c r="AE321" s="13">
        <f t="shared" si="91"/>
        <v>0</v>
      </c>
      <c r="AF321">
        <f t="shared" ref="AF321:AF383" si="93">IF(SUM(P321:AE321)&gt;0,1,0)</f>
        <v>0</v>
      </c>
      <c r="AI321" s="26">
        <f>IF(ISNUMBER(VLOOKUP($B321,'kpler max capa'!$A$1:$Q$263,2,0)),VLOOKUP($B321,'kpler max capa'!$A$1:$Q$263,2,0),0)</f>
        <v>0</v>
      </c>
      <c r="AJ321" s="26">
        <f>IF(ISNUMBER(VLOOKUP($B321,'kpler max capa'!$A$1:$Q$263,3,0)),VLOOKUP($B321,'kpler max capa'!$A$1:$Q$263,3,0),0)</f>
        <v>0</v>
      </c>
      <c r="AK321" s="26">
        <f>IF(ISNUMBER(VLOOKUP($B321,'kpler max capa'!$A$1:$Q$263,4,0)),VLOOKUP($B321,'kpler max capa'!$A$1:$Q$263,4,0),0)</f>
        <v>0</v>
      </c>
      <c r="AL321" s="26">
        <f>IF(ISNUMBER(VLOOKUP($B321,'kpler max capa'!$A$1:$Q$263,5,0)),VLOOKUP($B321,'kpler max capa'!$A$1:$Q$263,5,0),0)</f>
        <v>0</v>
      </c>
      <c r="AM321" s="26">
        <f>IF(ISNUMBER(VLOOKUP($B321,'kpler max capa'!$A$1:$Q$263,6,0)),VLOOKUP($B321,'kpler max capa'!$A$1:$Q$263,6,0),0)</f>
        <v>0</v>
      </c>
      <c r="AN321" s="26">
        <f>IF(ISNUMBER(VLOOKUP($B321,'kpler max capa'!$A$1:$Q$263,7,0)),VLOOKUP($B321,'kpler max capa'!$A$1:$Q$263,7,0),0)</f>
        <v>0</v>
      </c>
      <c r="AO321" s="26">
        <f>IF(ISNUMBER(VLOOKUP($B321,'kpler max capa'!$A$1:$Q$263,8,0)),VLOOKUP($B321,'kpler max capa'!$A$1:$Q$263,8,0),0)</f>
        <v>0</v>
      </c>
      <c r="AP321" s="26">
        <f>IF(ISNUMBER(VLOOKUP($B321,'kpler max capa'!$A$1:$Q$263,8,0)),VLOOKUP($B321,'kpler max capa'!$A$1:$Q$263,9,0),0)</f>
        <v>0</v>
      </c>
      <c r="AQ321" s="26">
        <f>IF(ISNUMBER(VLOOKUP($B321,'kpler max capa'!$A$1:$Q$263,8,0)),VLOOKUP($B321,'kpler max capa'!$A$1:$Q$263,10,0),0)</f>
        <v>0</v>
      </c>
      <c r="AR321" s="26">
        <f>IF(ISNUMBER(VLOOKUP($B321,'kpler max capa'!$A$1:$Q$263,8,0)),VLOOKUP($B321,'kpler max capa'!$A$1:$Q$263,11,0),0)</f>
        <v>0</v>
      </c>
      <c r="AS321" s="26">
        <f>IF(ISNUMBER(VLOOKUP($B321,'kpler max capa'!$A$1:$Q$263,9,0)),VLOOKUP($B321,'kpler max capa'!$A$1:$Q$263,12,0),0)</f>
        <v>0</v>
      </c>
      <c r="AT321" s="26">
        <f>IF(ISNUMBER(VLOOKUP($B321,'kpler max capa'!$A$1:$Q$263,9,0)),VLOOKUP($B321,'kpler max capa'!$A$1:$Q$263,13,0),0)</f>
        <v>0</v>
      </c>
      <c r="AU321" s="26">
        <f>IF(ISNUMBER(VLOOKUP($B321,'kpler max capa'!$A$1:$Q$263,9,0)),VLOOKUP($B321,'kpler max capa'!$A$1:$Q$263,14,0),0)</f>
        <v>0</v>
      </c>
      <c r="AV321" s="26">
        <f>IF(ISNUMBER(VLOOKUP($B321,'kpler max capa'!$A$1:$Q$263,9,0)),VLOOKUP($B321,'kpler max capa'!$A$1:$Q$263,15,0),0)</f>
        <v>0</v>
      </c>
      <c r="AW321" s="26">
        <f>IF(ISNUMBER(VLOOKUP($B321,'kpler max capa'!$A$1:$Q$263,9,0)),VLOOKUP($B321,'kpler max capa'!$A$1:$Q$263,16,0),0)</f>
        <v>0</v>
      </c>
      <c r="AX321" s="26">
        <f>IF(ISNUMBER(VLOOKUP($B321,'kpler max capa'!$A$1:$Q$263,10,0)),VLOOKUP($B321,'kpler max capa'!$A$1:$Q$263,17,0),0)</f>
        <v>0</v>
      </c>
      <c r="AY321" s="24">
        <f>IF(ISNUMBER(VLOOKUP($C321,'pp port max capa'!$A$1:$Q$500,2,0)),VLOOKUP($C321,'pp port max capa'!$A$1:$Q$500,2,0),0)</f>
        <v>0</v>
      </c>
      <c r="AZ321" s="24">
        <f>IF(ISNUMBER(VLOOKUP($C321,'pp port max capa'!$A$1:$Q$500,3,0)),VLOOKUP($C321,'pp port max capa'!$A$1:$Q$500,3,0),0)</f>
        <v>0</v>
      </c>
      <c r="BA321" s="24">
        <f>IF(ISNUMBER(VLOOKUP($C321,'pp port max capa'!$A$1:$Q$500,4,0)),VLOOKUP($C321,'pp port max capa'!$A$1:$Q$500,4,0),0)</f>
        <v>0</v>
      </c>
      <c r="BB321" s="24">
        <f>IF(ISNUMBER(VLOOKUP($C321,'pp port max capa'!$A$1:$Q$500,5,0)),VLOOKUP($C321,'pp port max capa'!$A$1:$Q$500,5,0),0)</f>
        <v>0</v>
      </c>
      <c r="BC321" s="24">
        <f>IF(ISNUMBER(VLOOKUP($C321,'pp port max capa'!$A$1:$Q$500,6,0)),VLOOKUP($C321,'pp port max capa'!$A$1:$Q$500,6,0),0)</f>
        <v>0</v>
      </c>
      <c r="BD321" s="24">
        <f>IF(ISNUMBER(VLOOKUP($C321,'pp port max capa'!$A$1:$Q$500,7,0)),VLOOKUP($C321,'pp port max capa'!$A$1:$Q$500,7,0),0)</f>
        <v>0</v>
      </c>
      <c r="BE321" s="24">
        <f>IF(ISNUMBER(VLOOKUP($C321,'pp port max capa'!$A$1:$Q$500,8,0)),VLOOKUP($C321,'pp port max capa'!$A$1:$Q$500,8,0),0)</f>
        <v>0</v>
      </c>
      <c r="BF321" s="24">
        <f>IF(ISNUMBER(VLOOKUP($C321,'pp port max capa'!$A$1:$Q$500,9,0)),VLOOKUP($C321,'pp port max capa'!$A$1:$Q$500,9,0),0)</f>
        <v>0</v>
      </c>
      <c r="BG321" s="24">
        <f>IF(ISNUMBER(VLOOKUP($C321,'pp port max capa'!$A$1:$Q$500,10,0)),VLOOKUP($C321,'pp port max capa'!$A$1:$Q$500,10,0),0)</f>
        <v>0</v>
      </c>
      <c r="BH321" s="24">
        <f>IF(ISNUMBER(VLOOKUP($C321,'pp port max capa'!$A$1:$Q$500,11,0)),VLOOKUP($C321,'pp port max capa'!$A$1:$Q$500,11,0),0)</f>
        <v>0</v>
      </c>
      <c r="BI321" s="24">
        <f>IF(ISNUMBER(VLOOKUP($C321,'pp port max capa'!$A$1:$Q$500,12,0)),VLOOKUP($C321,'pp port max capa'!$A$1:$Q$500,12,0),0)</f>
        <v>0</v>
      </c>
      <c r="BJ321" s="24">
        <f>IF(ISNUMBER(VLOOKUP($C321,'pp port max capa'!$A$1:$Q$500,13,0)),VLOOKUP($C321,'pp port max capa'!$A$1:$Q$500,13,0),0)</f>
        <v>0</v>
      </c>
      <c r="BK321" s="24">
        <f>IF(ISNUMBER(VLOOKUP($C321,'pp port max capa'!$A$1:$Q$500,14,0)),VLOOKUP($C321,'pp port max capa'!$A$1:$Q$500,14,0),0)</f>
        <v>0</v>
      </c>
      <c r="BL321" s="24">
        <f>IF(ISNUMBER(VLOOKUP($C321,'pp port max capa'!$A$1:$Q$500,15,0)),VLOOKUP($C321,'pp port max capa'!$A$1:$Q$500,15,0),0)</f>
        <v>0</v>
      </c>
      <c r="BM321" s="24">
        <f>IF(ISNUMBER(VLOOKUP($C321,'pp port max capa'!$A$1:$Q$500,16,0)),VLOOKUP($C321,'pp port max capa'!$A$1:$Q$500,16,0),0)</f>
        <v>0</v>
      </c>
      <c r="BN321" s="24">
        <f>IF(ISNUMBER(VLOOKUP($C321,'pp port max capa'!$A$1:$Q$500,17,0)),VLOOKUP($C321,'pp port max capa'!$A$1:$Q$500,17,0),0)</f>
        <v>0</v>
      </c>
      <c r="BO321" s="22">
        <f>IF(ISNUMBER(VLOOKUP($C321,'stpl port max capa'!$A$1:$Q$500,2,0)),VLOOKUP($C321,'stpl port max capa'!$A$1:$Q$500,2,0),0)</f>
        <v>0</v>
      </c>
      <c r="BP321" s="22">
        <f>IF(ISNUMBER(VLOOKUP($C321,'stpl port max capa'!$A$1:$Q$500,3,0)),VLOOKUP($C321,'stpl port max capa'!$A$1:$Q$500,3,0),0)</f>
        <v>0</v>
      </c>
      <c r="BQ321" s="22">
        <f>IF(ISNUMBER(VLOOKUP($C321,'stpl port max capa'!$A$1:$Q$500,4,0)),VLOOKUP($C321,'stpl port max capa'!$A$1:$Q$500,4,0),0)</f>
        <v>0</v>
      </c>
      <c r="BR321" s="22">
        <f>IF(ISNUMBER(VLOOKUP($C321,'stpl port max capa'!$A$1:$Q$500,5,0)),VLOOKUP($C321,'stpl port max capa'!$A$1:$Q$500,5,0),0)</f>
        <v>0</v>
      </c>
      <c r="BS321" s="22">
        <f>IF(ISNUMBER(VLOOKUP($C321,'stpl port max capa'!$A$1:$Q$500,6,0)),VLOOKUP($C321,'stpl port max capa'!$A$1:$Q$500,6,0),0)</f>
        <v>0</v>
      </c>
      <c r="BT321" s="22">
        <f>IF(ISNUMBER(VLOOKUP($C321,'stpl port max capa'!$A$1:$Q$500,7,0)),VLOOKUP($C321,'stpl port max capa'!$A$1:$Q$500,7,0),0)</f>
        <v>0</v>
      </c>
      <c r="BU321" s="22">
        <f>IF(ISNUMBER(VLOOKUP($C321,'stpl port max capa'!$A$1:$Q$500,8,0)),VLOOKUP($C321,'stpl port max capa'!$A$1:$Q$500,8,0),0)</f>
        <v>0</v>
      </c>
      <c r="BV321" s="22">
        <f>IF(ISNUMBER(VLOOKUP($C321,'stpl port max capa'!$A$1:$Q$500,9,0)),VLOOKUP($C321,'stpl port max capa'!$A$1:$Q$500,9,0),0)</f>
        <v>0</v>
      </c>
      <c r="BW321" s="22">
        <f>IF(ISNUMBER(VLOOKUP($C321,'stpl port max capa'!$A$1:$Q$500,10,0)),VLOOKUP($C321,'stpl port max capa'!$A$1:$Q$500,10,0),0)</f>
        <v>0</v>
      </c>
      <c r="BX321" s="22">
        <f>IF(ISNUMBER(VLOOKUP($C321,'stpl port max capa'!$A$1:$Q$500,11,0)),VLOOKUP($C321,'stpl port max capa'!$A$1:$Q$500,11,0),0)</f>
        <v>0</v>
      </c>
      <c r="BY321" s="22">
        <f>IF(ISNUMBER(VLOOKUP($C321,'stpl port max capa'!$A$1:$Q$500,12,0)),VLOOKUP($C321,'stpl port max capa'!$A$1:$Q$500,12,0),0)</f>
        <v>0</v>
      </c>
      <c r="BZ321" s="22">
        <f>IF(ISNUMBER(VLOOKUP($C321,'stpl port max capa'!$A$1:$Q$500,13,0)),VLOOKUP($C321,'stpl port max capa'!$A$1:$Q$500,13,0),0)</f>
        <v>0</v>
      </c>
      <c r="CA321" s="22">
        <f>IF(ISNUMBER(VLOOKUP($C321,'stpl port max capa'!$A$1:$Q$500,14,0)),VLOOKUP($C321,'stpl port max capa'!$A$1:$Q$500,14,0),0)</f>
        <v>0</v>
      </c>
      <c r="CB321" s="22">
        <f>IF(ISNUMBER(VLOOKUP($C321,'stpl port max capa'!$A$1:$Q$500,15,0)),VLOOKUP($C321,'stpl port max capa'!$A$1:$Q$500,15,0),0)</f>
        <v>0</v>
      </c>
      <c r="CC321" s="22">
        <f>IF(ISNUMBER(VLOOKUP($C321,'stpl port max capa'!$A$1:$Q$500,16,0)),VLOOKUP($C321,'stpl port max capa'!$A$1:$Q$500,16,0),0)</f>
        <v>0</v>
      </c>
      <c r="CD321" s="22">
        <f>IF(ISNUMBER(VLOOKUP($C321,'stpl port max capa'!$A$1:$Q$500,17,0)),VLOOKUP($C321,'stpl port max capa'!$A$1:$Q$500,17,0),0)</f>
        <v>0</v>
      </c>
    </row>
    <row r="322" spans="1:82" customFormat="1">
      <c r="A322">
        <v>326</v>
      </c>
      <c r="B322" t="s">
        <v>3291</v>
      </c>
      <c r="C322" t="s">
        <v>3294</v>
      </c>
      <c r="D322" s="15" t="s">
        <v>3298</v>
      </c>
      <c r="E322" s="15">
        <f t="shared" si="75"/>
        <v>1</v>
      </c>
      <c r="F322" s="16" t="s">
        <v>2972</v>
      </c>
      <c r="G322" t="s">
        <v>973</v>
      </c>
      <c r="H322" t="s">
        <v>975</v>
      </c>
      <c r="I322" t="s">
        <v>2944</v>
      </c>
      <c r="J322" t="s">
        <v>1067</v>
      </c>
      <c r="K322" s="1">
        <v>22.938025</v>
      </c>
      <c r="L322" s="1">
        <v>113.58978999999999</v>
      </c>
      <c r="M322" s="1" t="str">
        <f>VLOOKUP($F322,'[1]capi for highway network'!$D$1:$L$36,3,0)</f>
        <v>capi Guangdong</v>
      </c>
      <c r="N322" s="1">
        <f>VLOOKUP($F322,'[1]capi for highway network'!$D$1:$L$36,7,0)</f>
        <v>23.129110000000001</v>
      </c>
      <c r="O322" s="1">
        <f>VLOOKUP($F322,'[1]capi for highway network'!$D$1:$L$36,8,0)</f>
        <v>113.264385</v>
      </c>
      <c r="P322" s="13">
        <f t="shared" si="76"/>
        <v>1.2647149895806449</v>
      </c>
      <c r="Q322" s="13">
        <f t="shared" si="77"/>
        <v>1.2647149895806449</v>
      </c>
      <c r="R322" s="13">
        <f t="shared" si="78"/>
        <v>1.2647149895806449</v>
      </c>
      <c r="S322" s="13">
        <f t="shared" si="79"/>
        <v>1.2647149895806449</v>
      </c>
      <c r="T322" s="13">
        <f t="shared" si="80"/>
        <v>0</v>
      </c>
      <c r="U322" s="13">
        <f t="shared" si="81"/>
        <v>0</v>
      </c>
      <c r="V322" s="13">
        <f t="shared" si="82"/>
        <v>0</v>
      </c>
      <c r="W322" s="13">
        <f t="shared" si="83"/>
        <v>0</v>
      </c>
      <c r="X322" s="13">
        <f t="shared" si="84"/>
        <v>0</v>
      </c>
      <c r="Y322" s="13">
        <f t="shared" si="85"/>
        <v>0</v>
      </c>
      <c r="Z322" s="13">
        <f t="shared" si="86"/>
        <v>0</v>
      </c>
      <c r="AA322" s="13">
        <f t="shared" si="87"/>
        <v>0</v>
      </c>
      <c r="AB322" s="13">
        <f t="shared" si="88"/>
        <v>0</v>
      </c>
      <c r="AC322" s="13">
        <f t="shared" si="89"/>
        <v>0</v>
      </c>
      <c r="AD322" s="13">
        <f t="shared" si="90"/>
        <v>0</v>
      </c>
      <c r="AE322" s="13">
        <f t="shared" si="91"/>
        <v>0</v>
      </c>
      <c r="AF322">
        <f t="shared" si="93"/>
        <v>1</v>
      </c>
      <c r="AI322" s="26">
        <f>IF(ISNUMBER(VLOOKUP($B322,'kpler max capa'!$A$1:$Q$263,2,0)),VLOOKUP($B322,'kpler max capa'!$A$1:$Q$263,2,0),0)</f>
        <v>0</v>
      </c>
      <c r="AJ322" s="26">
        <f>IF(ISNUMBER(VLOOKUP($B322,'kpler max capa'!$A$1:$Q$263,3,0)),VLOOKUP($B322,'kpler max capa'!$A$1:$Q$263,3,0),0)</f>
        <v>0</v>
      </c>
      <c r="AK322" s="26">
        <f>IF(ISNUMBER(VLOOKUP($B322,'kpler max capa'!$A$1:$Q$263,4,0)),VLOOKUP($B322,'kpler max capa'!$A$1:$Q$263,4,0),0)</f>
        <v>0</v>
      </c>
      <c r="AL322" s="26">
        <f>IF(ISNUMBER(VLOOKUP($B322,'kpler max capa'!$A$1:$Q$263,5,0)),VLOOKUP($B322,'kpler max capa'!$A$1:$Q$263,5,0),0)</f>
        <v>0</v>
      </c>
      <c r="AM322" s="26">
        <f>IF(ISNUMBER(VLOOKUP($B322,'kpler max capa'!$A$1:$Q$263,6,0)),VLOOKUP($B322,'kpler max capa'!$A$1:$Q$263,6,0),0)</f>
        <v>0</v>
      </c>
      <c r="AN322" s="26">
        <f>IF(ISNUMBER(VLOOKUP($B322,'kpler max capa'!$A$1:$Q$263,7,0)),VLOOKUP($B322,'kpler max capa'!$A$1:$Q$263,7,0),0)</f>
        <v>0</v>
      </c>
      <c r="AO322" s="26">
        <f>IF(ISNUMBER(VLOOKUP($B322,'kpler max capa'!$A$1:$Q$263,8,0)),VLOOKUP($B322,'kpler max capa'!$A$1:$Q$263,8,0),0)</f>
        <v>0</v>
      </c>
      <c r="AP322" s="26">
        <f>IF(ISNUMBER(VLOOKUP($B322,'kpler max capa'!$A$1:$Q$263,8,0)),VLOOKUP($B322,'kpler max capa'!$A$1:$Q$263,9,0),0)</f>
        <v>0</v>
      </c>
      <c r="AQ322" s="26">
        <f>IF(ISNUMBER(VLOOKUP($B322,'kpler max capa'!$A$1:$Q$263,8,0)),VLOOKUP($B322,'kpler max capa'!$A$1:$Q$263,10,0),0)</f>
        <v>0</v>
      </c>
      <c r="AR322" s="26">
        <f>IF(ISNUMBER(VLOOKUP($B322,'kpler max capa'!$A$1:$Q$263,8,0)),VLOOKUP($B322,'kpler max capa'!$A$1:$Q$263,11,0),0)</f>
        <v>0</v>
      </c>
      <c r="AS322" s="26">
        <f>IF(ISNUMBER(VLOOKUP($B322,'kpler max capa'!$A$1:$Q$263,9,0)),VLOOKUP($B322,'kpler max capa'!$A$1:$Q$263,12,0),0)</f>
        <v>0</v>
      </c>
      <c r="AT322" s="26">
        <f>IF(ISNUMBER(VLOOKUP($B322,'kpler max capa'!$A$1:$Q$263,9,0)),VLOOKUP($B322,'kpler max capa'!$A$1:$Q$263,13,0),0)</f>
        <v>0</v>
      </c>
      <c r="AU322" s="26">
        <f>IF(ISNUMBER(VLOOKUP($B322,'kpler max capa'!$A$1:$Q$263,9,0)),VLOOKUP($B322,'kpler max capa'!$A$1:$Q$263,14,0),0)</f>
        <v>0</v>
      </c>
      <c r="AV322" s="26">
        <f>IF(ISNUMBER(VLOOKUP($B322,'kpler max capa'!$A$1:$Q$263,9,0)),VLOOKUP($B322,'kpler max capa'!$A$1:$Q$263,15,0),0)</f>
        <v>0</v>
      </c>
      <c r="AW322" s="26">
        <f>IF(ISNUMBER(VLOOKUP($B322,'kpler max capa'!$A$1:$Q$263,9,0)),VLOOKUP($B322,'kpler max capa'!$A$1:$Q$263,16,0),0)</f>
        <v>0</v>
      </c>
      <c r="AX322" s="26">
        <f>IF(ISNUMBER(VLOOKUP($B322,'kpler max capa'!$A$1:$Q$263,10,0)),VLOOKUP($B322,'kpler max capa'!$A$1:$Q$263,17,0),0)</f>
        <v>0</v>
      </c>
      <c r="AY322" s="24">
        <f>IF(ISNUMBER(VLOOKUP($C322,'pp port max capa'!$A$1:$Q$500,2,0)),VLOOKUP($C322,'pp port max capa'!$A$1:$Q$500,2,0),0)</f>
        <v>1.2647149895806449</v>
      </c>
      <c r="AZ322" s="24">
        <f>IF(ISNUMBER(VLOOKUP($C322,'pp port max capa'!$A$1:$Q$500,3,0)),VLOOKUP($C322,'pp port max capa'!$A$1:$Q$500,3,0),0)</f>
        <v>1.2647149895806449</v>
      </c>
      <c r="BA322" s="24">
        <f>IF(ISNUMBER(VLOOKUP($C322,'pp port max capa'!$A$1:$Q$500,4,0)),VLOOKUP($C322,'pp port max capa'!$A$1:$Q$500,4,0),0)</f>
        <v>1.2647149895806449</v>
      </c>
      <c r="BB322" s="24">
        <f>IF(ISNUMBER(VLOOKUP($C322,'pp port max capa'!$A$1:$Q$500,5,0)),VLOOKUP($C322,'pp port max capa'!$A$1:$Q$500,5,0),0)</f>
        <v>1.2647149895806449</v>
      </c>
      <c r="BC322" s="24">
        <f>IF(ISNUMBER(VLOOKUP($C322,'pp port max capa'!$A$1:$Q$500,6,0)),VLOOKUP($C322,'pp port max capa'!$A$1:$Q$500,6,0),0)</f>
        <v>0</v>
      </c>
      <c r="BD322" s="24">
        <f>IF(ISNUMBER(VLOOKUP($C322,'pp port max capa'!$A$1:$Q$500,7,0)),VLOOKUP($C322,'pp port max capa'!$A$1:$Q$500,7,0),0)</f>
        <v>0</v>
      </c>
      <c r="BE322" s="24">
        <f>IF(ISNUMBER(VLOOKUP($C322,'pp port max capa'!$A$1:$Q$500,8,0)),VLOOKUP($C322,'pp port max capa'!$A$1:$Q$500,8,0),0)</f>
        <v>0</v>
      </c>
      <c r="BF322" s="24">
        <f>IF(ISNUMBER(VLOOKUP($C322,'pp port max capa'!$A$1:$Q$500,9,0)),VLOOKUP($C322,'pp port max capa'!$A$1:$Q$500,9,0),0)</f>
        <v>0</v>
      </c>
      <c r="BG322" s="24">
        <f>IF(ISNUMBER(VLOOKUP($C322,'pp port max capa'!$A$1:$Q$500,10,0)),VLOOKUP($C322,'pp port max capa'!$A$1:$Q$500,10,0),0)</f>
        <v>0</v>
      </c>
      <c r="BH322" s="24">
        <f>IF(ISNUMBER(VLOOKUP($C322,'pp port max capa'!$A$1:$Q$500,11,0)),VLOOKUP($C322,'pp port max capa'!$A$1:$Q$500,11,0),0)</f>
        <v>0</v>
      </c>
      <c r="BI322" s="24">
        <f>IF(ISNUMBER(VLOOKUP($C322,'pp port max capa'!$A$1:$Q$500,12,0)),VLOOKUP($C322,'pp port max capa'!$A$1:$Q$500,12,0),0)</f>
        <v>0</v>
      </c>
      <c r="BJ322" s="24">
        <f>IF(ISNUMBER(VLOOKUP($C322,'pp port max capa'!$A$1:$Q$500,13,0)),VLOOKUP($C322,'pp port max capa'!$A$1:$Q$500,13,0),0)</f>
        <v>0</v>
      </c>
      <c r="BK322" s="24">
        <f>IF(ISNUMBER(VLOOKUP($C322,'pp port max capa'!$A$1:$Q$500,14,0)),VLOOKUP($C322,'pp port max capa'!$A$1:$Q$500,14,0),0)</f>
        <v>0</v>
      </c>
      <c r="BL322" s="24">
        <f>IF(ISNUMBER(VLOOKUP($C322,'pp port max capa'!$A$1:$Q$500,15,0)),VLOOKUP($C322,'pp port max capa'!$A$1:$Q$500,15,0),0)</f>
        <v>0</v>
      </c>
      <c r="BM322" s="24">
        <f>IF(ISNUMBER(VLOOKUP($C322,'pp port max capa'!$A$1:$Q$500,16,0)),VLOOKUP($C322,'pp port max capa'!$A$1:$Q$500,16,0),0)</f>
        <v>0</v>
      </c>
      <c r="BN322" s="24">
        <f>IF(ISNUMBER(VLOOKUP($C322,'pp port max capa'!$A$1:$Q$500,17,0)),VLOOKUP($C322,'pp port max capa'!$A$1:$Q$500,17,0),0)</f>
        <v>0</v>
      </c>
      <c r="BO322" s="22">
        <f>IF(ISNUMBER(VLOOKUP($C322,'stpl port max capa'!$A$1:$Q$500,2,0)),VLOOKUP($C322,'stpl port max capa'!$A$1:$Q$500,2,0),0)</f>
        <v>0</v>
      </c>
      <c r="BP322" s="22">
        <f>IF(ISNUMBER(VLOOKUP($C322,'stpl port max capa'!$A$1:$Q$500,3,0)),VLOOKUP($C322,'stpl port max capa'!$A$1:$Q$500,3,0),0)</f>
        <v>0</v>
      </c>
      <c r="BQ322" s="22">
        <f>IF(ISNUMBER(VLOOKUP($C322,'stpl port max capa'!$A$1:$Q$500,4,0)),VLOOKUP($C322,'stpl port max capa'!$A$1:$Q$500,4,0),0)</f>
        <v>0</v>
      </c>
      <c r="BR322" s="22">
        <f>IF(ISNUMBER(VLOOKUP($C322,'stpl port max capa'!$A$1:$Q$500,5,0)),VLOOKUP($C322,'stpl port max capa'!$A$1:$Q$500,5,0),0)</f>
        <v>0</v>
      </c>
      <c r="BS322" s="22">
        <f>IF(ISNUMBER(VLOOKUP($C322,'stpl port max capa'!$A$1:$Q$500,6,0)),VLOOKUP($C322,'stpl port max capa'!$A$1:$Q$500,6,0),0)</f>
        <v>0</v>
      </c>
      <c r="BT322" s="22">
        <f>IF(ISNUMBER(VLOOKUP($C322,'stpl port max capa'!$A$1:$Q$500,7,0)),VLOOKUP($C322,'stpl port max capa'!$A$1:$Q$500,7,0),0)</f>
        <v>0</v>
      </c>
      <c r="BU322" s="22">
        <f>IF(ISNUMBER(VLOOKUP($C322,'stpl port max capa'!$A$1:$Q$500,8,0)),VLOOKUP($C322,'stpl port max capa'!$A$1:$Q$500,8,0),0)</f>
        <v>0</v>
      </c>
      <c r="BV322" s="22">
        <f>IF(ISNUMBER(VLOOKUP($C322,'stpl port max capa'!$A$1:$Q$500,9,0)),VLOOKUP($C322,'stpl port max capa'!$A$1:$Q$500,9,0),0)</f>
        <v>0</v>
      </c>
      <c r="BW322" s="22">
        <f>IF(ISNUMBER(VLOOKUP($C322,'stpl port max capa'!$A$1:$Q$500,10,0)),VLOOKUP($C322,'stpl port max capa'!$A$1:$Q$500,10,0),0)</f>
        <v>0</v>
      </c>
      <c r="BX322" s="22">
        <f>IF(ISNUMBER(VLOOKUP($C322,'stpl port max capa'!$A$1:$Q$500,11,0)),VLOOKUP($C322,'stpl port max capa'!$A$1:$Q$500,11,0),0)</f>
        <v>0</v>
      </c>
      <c r="BY322" s="22">
        <f>IF(ISNUMBER(VLOOKUP($C322,'stpl port max capa'!$A$1:$Q$500,12,0)),VLOOKUP($C322,'stpl port max capa'!$A$1:$Q$500,12,0),0)</f>
        <v>0</v>
      </c>
      <c r="BZ322" s="22">
        <f>IF(ISNUMBER(VLOOKUP($C322,'stpl port max capa'!$A$1:$Q$500,13,0)),VLOOKUP($C322,'stpl port max capa'!$A$1:$Q$500,13,0),0)</f>
        <v>0</v>
      </c>
      <c r="CA322" s="22">
        <f>IF(ISNUMBER(VLOOKUP($C322,'stpl port max capa'!$A$1:$Q$500,14,0)),VLOOKUP($C322,'stpl port max capa'!$A$1:$Q$500,14,0),0)</f>
        <v>0</v>
      </c>
      <c r="CB322" s="22">
        <f>IF(ISNUMBER(VLOOKUP($C322,'stpl port max capa'!$A$1:$Q$500,15,0)),VLOOKUP($C322,'stpl port max capa'!$A$1:$Q$500,15,0),0)</f>
        <v>0</v>
      </c>
      <c r="CC322" s="22">
        <f>IF(ISNUMBER(VLOOKUP($C322,'stpl port max capa'!$A$1:$Q$500,16,0)),VLOOKUP($C322,'stpl port max capa'!$A$1:$Q$500,16,0),0)</f>
        <v>0</v>
      </c>
      <c r="CD322" s="22">
        <f>IF(ISNUMBER(VLOOKUP($C322,'stpl port max capa'!$A$1:$Q$500,17,0)),VLOOKUP($C322,'stpl port max capa'!$A$1:$Q$500,17,0),0)</f>
        <v>0</v>
      </c>
    </row>
    <row r="323" spans="1:82" customFormat="1">
      <c r="A323">
        <v>327</v>
      </c>
      <c r="B323" t="s">
        <v>845</v>
      </c>
      <c r="C323" t="str">
        <f t="shared" si="92"/>
        <v>port 327 Maoming Bohe power station</v>
      </c>
      <c r="D323" s="15" t="s">
        <v>1357</v>
      </c>
      <c r="E323" s="15">
        <f t="shared" ref="E323:E386" si="94">COUNTIF($D$1:$D$5000,D323)</f>
        <v>1</v>
      </c>
      <c r="F323" s="16" t="s">
        <v>2972</v>
      </c>
      <c r="G323" t="s">
        <v>972</v>
      </c>
      <c r="H323" t="s">
        <v>975</v>
      </c>
      <c r="I323" t="s">
        <v>2945</v>
      </c>
      <c r="J323" t="s">
        <v>1068</v>
      </c>
      <c r="K323" s="1">
        <v>21.441033000000001</v>
      </c>
      <c r="L323" s="1">
        <v>111.28962799999999</v>
      </c>
      <c r="M323" s="1" t="str">
        <f>VLOOKUP($F323,'[1]capi for highway network'!$D$1:$L$36,3,0)</f>
        <v>capi Guangdong</v>
      </c>
      <c r="N323" s="1">
        <f>VLOOKUP($F323,'[1]capi for highway network'!$D$1:$L$36,7,0)</f>
        <v>23.129110000000001</v>
      </c>
      <c r="O323" s="1">
        <f>VLOOKUP($F323,'[1]capi for highway network'!$D$1:$L$36,8,0)</f>
        <v>113.264385</v>
      </c>
      <c r="P323" s="13">
        <f t="shared" ref="P323:P386" si="95">IF(AI323&gt;(AY323+BO323),AI323,(AY323+BO323))</f>
        <v>0</v>
      </c>
      <c r="Q323" s="13">
        <f t="shared" ref="Q323:Q386" si="96">IF(AJ323&gt;(AZ323+BP323),AJ323,(AZ323+BP323))</f>
        <v>0</v>
      </c>
      <c r="R323" s="13">
        <f t="shared" ref="R323:R386" si="97">IF(AK323&gt;(BA323+BQ323),AK323,(BA323+BQ323))</f>
        <v>0</v>
      </c>
      <c r="S323" s="13">
        <f t="shared" ref="S323:S386" si="98">IF(AL323&gt;(BB323+BR323),AL323,(BB323+BR323))</f>
        <v>0</v>
      </c>
      <c r="T323" s="13">
        <f t="shared" ref="T323:T386" si="99">IF(AM323&gt;(BC323+BS323),AM323,(BC323+BS323))</f>
        <v>0</v>
      </c>
      <c r="U323" s="13">
        <f t="shared" ref="U323:U386" si="100">IF(AN323&gt;(BD323+BT323),AN323,(BD323+BT323))</f>
        <v>0</v>
      </c>
      <c r="V323" s="13">
        <f t="shared" ref="V323:V386" si="101">IF(AO323&gt;(BE323+BU323),AO323,(BE323+BU323))</f>
        <v>7.7635536630824369</v>
      </c>
      <c r="W323" s="13">
        <f t="shared" ref="W323:W386" si="102">IF(AP323&gt;(BF323+BV323),AP323,(BF323+BV323))</f>
        <v>7.7635536630824369</v>
      </c>
      <c r="X323" s="13">
        <f t="shared" ref="X323:X386" si="103">IF(AQ323&gt;(BG323+BW323),AQ323,(BG323+BW323))</f>
        <v>7.7635536630824369</v>
      </c>
      <c r="Y323" s="13">
        <f t="shared" ref="Y323:Y386" si="104">IF(AR323&gt;(BH323+BX323),AR323,(BH323+BX323))</f>
        <v>7.7635536630824369</v>
      </c>
      <c r="Z323" s="13">
        <f t="shared" ref="Z323:Z386" si="105">IF(AS323&gt;(BI323+BY323),AS323,(BI323+BY323))</f>
        <v>7.7635536630824369</v>
      </c>
      <c r="AA323" s="13">
        <f t="shared" ref="AA323:AA386" si="106">IF(AT323&gt;(BJ323+BZ323),AT323,(BJ323+BZ323))</f>
        <v>7.7635536630824369</v>
      </c>
      <c r="AB323" s="13">
        <f t="shared" ref="AB323:AB386" si="107">IF(AU323&gt;(BK323+CA323),AU323,(BK323+CA323))</f>
        <v>7.7635536630824369</v>
      </c>
      <c r="AC323" s="13">
        <f t="shared" ref="AC323:AC386" si="108">IF(AV323&gt;(BL323+CB323),AV323,(BL323+CB323))</f>
        <v>7.7635536630824369</v>
      </c>
      <c r="AD323" s="13">
        <f t="shared" ref="AD323:AD386" si="109">IF(AW323&gt;(BM323+CC323),AW323,(BM323+CC323))</f>
        <v>7.7635536630824369</v>
      </c>
      <c r="AE323" s="13">
        <f t="shared" ref="AE323:AE386" si="110">IF(AX323&gt;(BN323+CD323),AX323,(BN323+CD323))</f>
        <v>7.7635536630824369</v>
      </c>
      <c r="AF323">
        <f t="shared" si="93"/>
        <v>1</v>
      </c>
      <c r="AI323" s="26">
        <f>IF(ISNUMBER(VLOOKUP($B323,'kpler max capa'!$A$1:$Q$263,2,0)),VLOOKUP($B323,'kpler max capa'!$A$1:$Q$263,2,0),0)</f>
        <v>0</v>
      </c>
      <c r="AJ323" s="26">
        <f>IF(ISNUMBER(VLOOKUP($B323,'kpler max capa'!$A$1:$Q$263,3,0)),VLOOKUP($B323,'kpler max capa'!$A$1:$Q$263,3,0),0)</f>
        <v>0</v>
      </c>
      <c r="AK323" s="26">
        <f>IF(ISNUMBER(VLOOKUP($B323,'kpler max capa'!$A$1:$Q$263,4,0)),VLOOKUP($B323,'kpler max capa'!$A$1:$Q$263,4,0),0)</f>
        <v>0</v>
      </c>
      <c r="AL323" s="26">
        <f>IF(ISNUMBER(VLOOKUP($B323,'kpler max capa'!$A$1:$Q$263,5,0)),VLOOKUP($B323,'kpler max capa'!$A$1:$Q$263,5,0),0)</f>
        <v>0</v>
      </c>
      <c r="AM323" s="26">
        <f>IF(ISNUMBER(VLOOKUP($B323,'kpler max capa'!$A$1:$Q$263,6,0)),VLOOKUP($B323,'kpler max capa'!$A$1:$Q$263,6,0),0)</f>
        <v>0</v>
      </c>
      <c r="AN323" s="26">
        <f>IF(ISNUMBER(VLOOKUP($B323,'kpler max capa'!$A$1:$Q$263,7,0)),VLOOKUP($B323,'kpler max capa'!$A$1:$Q$263,7,0),0)</f>
        <v>0</v>
      </c>
      <c r="AO323" s="26">
        <f>IF(ISNUMBER(VLOOKUP($B323,'kpler max capa'!$A$1:$Q$263,8,0)),VLOOKUP($B323,'kpler max capa'!$A$1:$Q$263,8,0),0)</f>
        <v>0</v>
      </c>
      <c r="AP323" s="26">
        <f>IF(ISNUMBER(VLOOKUP($B323,'kpler max capa'!$A$1:$Q$263,8,0)),VLOOKUP($B323,'kpler max capa'!$A$1:$Q$263,9,0),0)</f>
        <v>0</v>
      </c>
      <c r="AQ323" s="26">
        <f>IF(ISNUMBER(VLOOKUP($B323,'kpler max capa'!$A$1:$Q$263,8,0)),VLOOKUP($B323,'kpler max capa'!$A$1:$Q$263,10,0),0)</f>
        <v>0</v>
      </c>
      <c r="AR323" s="26">
        <f>IF(ISNUMBER(VLOOKUP($B323,'kpler max capa'!$A$1:$Q$263,8,0)),VLOOKUP($B323,'kpler max capa'!$A$1:$Q$263,11,0),0)</f>
        <v>0</v>
      </c>
      <c r="AS323" s="26">
        <f>IF(ISNUMBER(VLOOKUP($B323,'kpler max capa'!$A$1:$Q$263,9,0)),VLOOKUP($B323,'kpler max capa'!$A$1:$Q$263,12,0),0)</f>
        <v>0</v>
      </c>
      <c r="AT323" s="26">
        <f>IF(ISNUMBER(VLOOKUP($B323,'kpler max capa'!$A$1:$Q$263,9,0)),VLOOKUP($B323,'kpler max capa'!$A$1:$Q$263,13,0),0)</f>
        <v>0</v>
      </c>
      <c r="AU323" s="26">
        <f>IF(ISNUMBER(VLOOKUP($B323,'kpler max capa'!$A$1:$Q$263,9,0)),VLOOKUP($B323,'kpler max capa'!$A$1:$Q$263,14,0),0)</f>
        <v>0</v>
      </c>
      <c r="AV323" s="26">
        <f>IF(ISNUMBER(VLOOKUP($B323,'kpler max capa'!$A$1:$Q$263,9,0)),VLOOKUP($B323,'kpler max capa'!$A$1:$Q$263,15,0),0)</f>
        <v>0</v>
      </c>
      <c r="AW323" s="26">
        <f>IF(ISNUMBER(VLOOKUP($B323,'kpler max capa'!$A$1:$Q$263,9,0)),VLOOKUP($B323,'kpler max capa'!$A$1:$Q$263,16,0),0)</f>
        <v>0</v>
      </c>
      <c r="AX323" s="26">
        <f>IF(ISNUMBER(VLOOKUP($B323,'kpler max capa'!$A$1:$Q$263,10,0)),VLOOKUP($B323,'kpler max capa'!$A$1:$Q$263,17,0),0)</f>
        <v>0</v>
      </c>
      <c r="AY323" s="24">
        <f>IF(ISNUMBER(VLOOKUP($C323,'pp port max capa'!$A$1:$Q$500,2,0)),VLOOKUP($C323,'pp port max capa'!$A$1:$Q$500,2,0),0)</f>
        <v>0</v>
      </c>
      <c r="AZ323" s="24">
        <f>IF(ISNUMBER(VLOOKUP($C323,'pp port max capa'!$A$1:$Q$500,3,0)),VLOOKUP($C323,'pp port max capa'!$A$1:$Q$500,3,0),0)</f>
        <v>0</v>
      </c>
      <c r="BA323" s="24">
        <f>IF(ISNUMBER(VLOOKUP($C323,'pp port max capa'!$A$1:$Q$500,4,0)),VLOOKUP($C323,'pp port max capa'!$A$1:$Q$500,4,0),0)</f>
        <v>0</v>
      </c>
      <c r="BB323" s="24">
        <f>IF(ISNUMBER(VLOOKUP($C323,'pp port max capa'!$A$1:$Q$500,5,0)),VLOOKUP($C323,'pp port max capa'!$A$1:$Q$500,5,0),0)</f>
        <v>0</v>
      </c>
      <c r="BC323" s="24">
        <f>IF(ISNUMBER(VLOOKUP($C323,'pp port max capa'!$A$1:$Q$500,6,0)),VLOOKUP($C323,'pp port max capa'!$A$1:$Q$500,6,0),0)</f>
        <v>0</v>
      </c>
      <c r="BD323" s="24">
        <f>IF(ISNUMBER(VLOOKUP($C323,'pp port max capa'!$A$1:$Q$500,7,0)),VLOOKUP($C323,'pp port max capa'!$A$1:$Q$500,7,0),0)</f>
        <v>0</v>
      </c>
      <c r="BE323" s="24">
        <f>IF(ISNUMBER(VLOOKUP($C323,'pp port max capa'!$A$1:$Q$500,8,0)),VLOOKUP($C323,'pp port max capa'!$A$1:$Q$500,8,0),0)</f>
        <v>7.7635536630824369</v>
      </c>
      <c r="BF323" s="24">
        <f>IF(ISNUMBER(VLOOKUP($C323,'pp port max capa'!$A$1:$Q$500,9,0)),VLOOKUP($C323,'pp port max capa'!$A$1:$Q$500,9,0),0)</f>
        <v>7.7635536630824369</v>
      </c>
      <c r="BG323" s="24">
        <f>IF(ISNUMBER(VLOOKUP($C323,'pp port max capa'!$A$1:$Q$500,10,0)),VLOOKUP($C323,'pp port max capa'!$A$1:$Q$500,10,0),0)</f>
        <v>7.7635536630824369</v>
      </c>
      <c r="BH323" s="24">
        <f>IF(ISNUMBER(VLOOKUP($C323,'pp port max capa'!$A$1:$Q$500,11,0)),VLOOKUP($C323,'pp port max capa'!$A$1:$Q$500,11,0),0)</f>
        <v>7.7635536630824369</v>
      </c>
      <c r="BI323" s="24">
        <f>IF(ISNUMBER(VLOOKUP($C323,'pp port max capa'!$A$1:$Q$500,12,0)),VLOOKUP($C323,'pp port max capa'!$A$1:$Q$500,12,0),0)</f>
        <v>7.7635536630824369</v>
      </c>
      <c r="BJ323" s="24">
        <f>IF(ISNUMBER(VLOOKUP($C323,'pp port max capa'!$A$1:$Q$500,13,0)),VLOOKUP($C323,'pp port max capa'!$A$1:$Q$500,13,0),0)</f>
        <v>7.7635536630824369</v>
      </c>
      <c r="BK323" s="24">
        <f>IF(ISNUMBER(VLOOKUP($C323,'pp port max capa'!$A$1:$Q$500,14,0)),VLOOKUP($C323,'pp port max capa'!$A$1:$Q$500,14,0),0)</f>
        <v>7.7635536630824369</v>
      </c>
      <c r="BL323" s="24">
        <f>IF(ISNUMBER(VLOOKUP($C323,'pp port max capa'!$A$1:$Q$500,15,0)),VLOOKUP($C323,'pp port max capa'!$A$1:$Q$500,15,0),0)</f>
        <v>7.7635536630824369</v>
      </c>
      <c r="BM323" s="24">
        <f>IF(ISNUMBER(VLOOKUP($C323,'pp port max capa'!$A$1:$Q$500,16,0)),VLOOKUP($C323,'pp port max capa'!$A$1:$Q$500,16,0),0)</f>
        <v>7.7635536630824369</v>
      </c>
      <c r="BN323" s="24">
        <f>IF(ISNUMBER(VLOOKUP($C323,'pp port max capa'!$A$1:$Q$500,17,0)),VLOOKUP($C323,'pp port max capa'!$A$1:$Q$500,17,0),0)</f>
        <v>7.7635536630824369</v>
      </c>
      <c r="BO323" s="22">
        <f>IF(ISNUMBER(VLOOKUP($C323,'stpl port max capa'!$A$1:$Q$500,2,0)),VLOOKUP($C323,'stpl port max capa'!$A$1:$Q$500,2,0),0)</f>
        <v>0</v>
      </c>
      <c r="BP323" s="22">
        <f>IF(ISNUMBER(VLOOKUP($C323,'stpl port max capa'!$A$1:$Q$500,3,0)),VLOOKUP($C323,'stpl port max capa'!$A$1:$Q$500,3,0),0)</f>
        <v>0</v>
      </c>
      <c r="BQ323" s="22">
        <f>IF(ISNUMBER(VLOOKUP($C323,'stpl port max capa'!$A$1:$Q$500,4,0)),VLOOKUP($C323,'stpl port max capa'!$A$1:$Q$500,4,0),0)</f>
        <v>0</v>
      </c>
      <c r="BR323" s="22">
        <f>IF(ISNUMBER(VLOOKUP($C323,'stpl port max capa'!$A$1:$Q$500,5,0)),VLOOKUP($C323,'stpl port max capa'!$A$1:$Q$500,5,0),0)</f>
        <v>0</v>
      </c>
      <c r="BS323" s="22">
        <f>IF(ISNUMBER(VLOOKUP($C323,'stpl port max capa'!$A$1:$Q$500,6,0)),VLOOKUP($C323,'stpl port max capa'!$A$1:$Q$500,6,0),0)</f>
        <v>0</v>
      </c>
      <c r="BT323" s="22">
        <f>IF(ISNUMBER(VLOOKUP($C323,'stpl port max capa'!$A$1:$Q$500,7,0)),VLOOKUP($C323,'stpl port max capa'!$A$1:$Q$500,7,0),0)</f>
        <v>0</v>
      </c>
      <c r="BU323" s="22">
        <f>IF(ISNUMBER(VLOOKUP($C323,'stpl port max capa'!$A$1:$Q$500,8,0)),VLOOKUP($C323,'stpl port max capa'!$A$1:$Q$500,8,0),0)</f>
        <v>0</v>
      </c>
      <c r="BV323" s="22">
        <f>IF(ISNUMBER(VLOOKUP($C323,'stpl port max capa'!$A$1:$Q$500,9,0)),VLOOKUP($C323,'stpl port max capa'!$A$1:$Q$500,9,0),0)</f>
        <v>0</v>
      </c>
      <c r="BW323" s="22">
        <f>IF(ISNUMBER(VLOOKUP($C323,'stpl port max capa'!$A$1:$Q$500,10,0)),VLOOKUP($C323,'stpl port max capa'!$A$1:$Q$500,10,0),0)</f>
        <v>0</v>
      </c>
      <c r="BX323" s="22">
        <f>IF(ISNUMBER(VLOOKUP($C323,'stpl port max capa'!$A$1:$Q$500,11,0)),VLOOKUP($C323,'stpl port max capa'!$A$1:$Q$500,11,0),0)</f>
        <v>0</v>
      </c>
      <c r="BY323" s="22">
        <f>IF(ISNUMBER(VLOOKUP($C323,'stpl port max capa'!$A$1:$Q$500,12,0)),VLOOKUP($C323,'stpl port max capa'!$A$1:$Q$500,12,0),0)</f>
        <v>0</v>
      </c>
      <c r="BZ323" s="22">
        <f>IF(ISNUMBER(VLOOKUP($C323,'stpl port max capa'!$A$1:$Q$500,13,0)),VLOOKUP($C323,'stpl port max capa'!$A$1:$Q$500,13,0),0)</f>
        <v>0</v>
      </c>
      <c r="CA323" s="22">
        <f>IF(ISNUMBER(VLOOKUP($C323,'stpl port max capa'!$A$1:$Q$500,14,0)),VLOOKUP($C323,'stpl port max capa'!$A$1:$Q$500,14,0),0)</f>
        <v>0</v>
      </c>
      <c r="CB323" s="22">
        <f>IF(ISNUMBER(VLOOKUP($C323,'stpl port max capa'!$A$1:$Q$500,15,0)),VLOOKUP($C323,'stpl port max capa'!$A$1:$Q$500,15,0),0)</f>
        <v>0</v>
      </c>
      <c r="CC323" s="22">
        <f>IF(ISNUMBER(VLOOKUP($C323,'stpl port max capa'!$A$1:$Q$500,16,0)),VLOOKUP($C323,'stpl port max capa'!$A$1:$Q$500,16,0),0)</f>
        <v>0</v>
      </c>
      <c r="CD323" s="22">
        <f>IF(ISNUMBER(VLOOKUP($C323,'stpl port max capa'!$A$1:$Q$500,17,0)),VLOOKUP($C323,'stpl port max capa'!$A$1:$Q$500,17,0),0)</f>
        <v>0</v>
      </c>
    </row>
    <row r="324" spans="1:82" customFormat="1">
      <c r="A324">
        <v>328</v>
      </c>
      <c r="B324" t="s">
        <v>846</v>
      </c>
      <c r="C324" t="str">
        <f t="shared" si="92"/>
        <v>port 328 Nanhai Foshan power station</v>
      </c>
      <c r="D324" s="15" t="s">
        <v>1358</v>
      </c>
      <c r="E324" s="15">
        <f t="shared" si="94"/>
        <v>1</v>
      </c>
      <c r="F324" s="16" t="s">
        <v>2972</v>
      </c>
      <c r="G324" t="s">
        <v>973</v>
      </c>
      <c r="H324" t="s">
        <v>975</v>
      </c>
      <c r="I324" t="s">
        <v>2943</v>
      </c>
      <c r="J324" t="s">
        <v>1069</v>
      </c>
      <c r="K324" s="1">
        <v>22.885792899999998</v>
      </c>
      <c r="L324" s="1">
        <v>112.91773259999999</v>
      </c>
      <c r="M324" s="1" t="str">
        <f>VLOOKUP($F324,'[1]capi for highway network'!$D$1:$L$36,3,0)</f>
        <v>capi Guangdong</v>
      </c>
      <c r="N324" s="1">
        <f>VLOOKUP($F324,'[1]capi for highway network'!$D$1:$L$36,7,0)</f>
        <v>23.129110000000001</v>
      </c>
      <c r="O324" s="1">
        <f>VLOOKUP($F324,'[1]capi for highway network'!$D$1:$L$36,8,0)</f>
        <v>113.264385</v>
      </c>
      <c r="P324" s="13">
        <f t="shared" si="95"/>
        <v>2.5154739778351249</v>
      </c>
      <c r="Q324" s="13">
        <f t="shared" si="96"/>
        <v>2.5154739778351249</v>
      </c>
      <c r="R324" s="13">
        <f t="shared" si="97"/>
        <v>2.5154739778351249</v>
      </c>
      <c r="S324" s="13">
        <f t="shared" si="98"/>
        <v>2.5154739778351249</v>
      </c>
      <c r="T324" s="13">
        <f t="shared" si="99"/>
        <v>2.5154739778351249</v>
      </c>
      <c r="U324" s="13">
        <f t="shared" si="100"/>
        <v>2.5154739778351249</v>
      </c>
      <c r="V324" s="13">
        <f t="shared" si="101"/>
        <v>2.5154739778351249</v>
      </c>
      <c r="W324" s="13">
        <f t="shared" si="102"/>
        <v>2.5154739778351249</v>
      </c>
      <c r="X324" s="13">
        <f t="shared" si="103"/>
        <v>2.5154739778351249</v>
      </c>
      <c r="Y324" s="13">
        <f t="shared" si="104"/>
        <v>2.5154739778351249</v>
      </c>
      <c r="Z324" s="13">
        <f t="shared" si="105"/>
        <v>2.5154739778351249</v>
      </c>
      <c r="AA324" s="13">
        <f t="shared" si="106"/>
        <v>2.5154739778351249</v>
      </c>
      <c r="AB324" s="13">
        <f t="shared" si="107"/>
        <v>2.5154739778351249</v>
      </c>
      <c r="AC324" s="13">
        <f t="shared" si="108"/>
        <v>0</v>
      </c>
      <c r="AD324" s="13">
        <f t="shared" si="109"/>
        <v>0</v>
      </c>
      <c r="AE324" s="13">
        <f t="shared" si="110"/>
        <v>0</v>
      </c>
      <c r="AF324">
        <f t="shared" si="93"/>
        <v>1</v>
      </c>
      <c r="AI324" s="26">
        <f>IF(ISNUMBER(VLOOKUP($B324,'kpler max capa'!$A$1:$Q$263,2,0)),VLOOKUP($B324,'kpler max capa'!$A$1:$Q$263,2,0),0)</f>
        <v>0</v>
      </c>
      <c r="AJ324" s="26">
        <f>IF(ISNUMBER(VLOOKUP($B324,'kpler max capa'!$A$1:$Q$263,3,0)),VLOOKUP($B324,'kpler max capa'!$A$1:$Q$263,3,0),0)</f>
        <v>0</v>
      </c>
      <c r="AK324" s="26">
        <f>IF(ISNUMBER(VLOOKUP($B324,'kpler max capa'!$A$1:$Q$263,4,0)),VLOOKUP($B324,'kpler max capa'!$A$1:$Q$263,4,0),0)</f>
        <v>0</v>
      </c>
      <c r="AL324" s="26">
        <f>IF(ISNUMBER(VLOOKUP($B324,'kpler max capa'!$A$1:$Q$263,5,0)),VLOOKUP($B324,'kpler max capa'!$A$1:$Q$263,5,0),0)</f>
        <v>0</v>
      </c>
      <c r="AM324" s="26">
        <f>IF(ISNUMBER(VLOOKUP($B324,'kpler max capa'!$A$1:$Q$263,6,0)),VLOOKUP($B324,'kpler max capa'!$A$1:$Q$263,6,0),0)</f>
        <v>0</v>
      </c>
      <c r="AN324" s="26">
        <f>IF(ISNUMBER(VLOOKUP($B324,'kpler max capa'!$A$1:$Q$263,7,0)),VLOOKUP($B324,'kpler max capa'!$A$1:$Q$263,7,0),0)</f>
        <v>0</v>
      </c>
      <c r="AO324" s="26">
        <f>IF(ISNUMBER(VLOOKUP($B324,'kpler max capa'!$A$1:$Q$263,8,0)),VLOOKUP($B324,'kpler max capa'!$A$1:$Q$263,8,0),0)</f>
        <v>0</v>
      </c>
      <c r="AP324" s="26">
        <f>IF(ISNUMBER(VLOOKUP($B324,'kpler max capa'!$A$1:$Q$263,8,0)),VLOOKUP($B324,'kpler max capa'!$A$1:$Q$263,9,0),0)</f>
        <v>0</v>
      </c>
      <c r="AQ324" s="26">
        <f>IF(ISNUMBER(VLOOKUP($B324,'kpler max capa'!$A$1:$Q$263,8,0)),VLOOKUP($B324,'kpler max capa'!$A$1:$Q$263,10,0),0)</f>
        <v>0</v>
      </c>
      <c r="AR324" s="26">
        <f>IF(ISNUMBER(VLOOKUP($B324,'kpler max capa'!$A$1:$Q$263,8,0)),VLOOKUP($B324,'kpler max capa'!$A$1:$Q$263,11,0),0)</f>
        <v>0</v>
      </c>
      <c r="AS324" s="26">
        <f>IF(ISNUMBER(VLOOKUP($B324,'kpler max capa'!$A$1:$Q$263,9,0)),VLOOKUP($B324,'kpler max capa'!$A$1:$Q$263,12,0),0)</f>
        <v>0</v>
      </c>
      <c r="AT324" s="26">
        <f>IF(ISNUMBER(VLOOKUP($B324,'kpler max capa'!$A$1:$Q$263,9,0)),VLOOKUP($B324,'kpler max capa'!$A$1:$Q$263,13,0),0)</f>
        <v>0</v>
      </c>
      <c r="AU324" s="26">
        <f>IF(ISNUMBER(VLOOKUP($B324,'kpler max capa'!$A$1:$Q$263,9,0)),VLOOKUP($B324,'kpler max capa'!$A$1:$Q$263,14,0),0)</f>
        <v>0</v>
      </c>
      <c r="AV324" s="26">
        <f>IF(ISNUMBER(VLOOKUP($B324,'kpler max capa'!$A$1:$Q$263,9,0)),VLOOKUP($B324,'kpler max capa'!$A$1:$Q$263,15,0),0)</f>
        <v>0</v>
      </c>
      <c r="AW324" s="26">
        <f>IF(ISNUMBER(VLOOKUP($B324,'kpler max capa'!$A$1:$Q$263,9,0)),VLOOKUP($B324,'kpler max capa'!$A$1:$Q$263,16,0),0)</f>
        <v>0</v>
      </c>
      <c r="AX324" s="26">
        <f>IF(ISNUMBER(VLOOKUP($B324,'kpler max capa'!$A$1:$Q$263,10,0)),VLOOKUP($B324,'kpler max capa'!$A$1:$Q$263,17,0),0)</f>
        <v>0</v>
      </c>
      <c r="AY324" s="24">
        <f>IF(ISNUMBER(VLOOKUP($C324,'pp port max capa'!$A$1:$Q$500,2,0)),VLOOKUP($C324,'pp port max capa'!$A$1:$Q$500,2,0),0)</f>
        <v>2.5154739778351249</v>
      </c>
      <c r="AZ324" s="24">
        <f>IF(ISNUMBER(VLOOKUP($C324,'pp port max capa'!$A$1:$Q$500,3,0)),VLOOKUP($C324,'pp port max capa'!$A$1:$Q$500,3,0),0)</f>
        <v>2.5154739778351249</v>
      </c>
      <c r="BA324" s="24">
        <f>IF(ISNUMBER(VLOOKUP($C324,'pp port max capa'!$A$1:$Q$500,4,0)),VLOOKUP($C324,'pp port max capa'!$A$1:$Q$500,4,0),0)</f>
        <v>2.5154739778351249</v>
      </c>
      <c r="BB324" s="24">
        <f>IF(ISNUMBER(VLOOKUP($C324,'pp port max capa'!$A$1:$Q$500,5,0)),VLOOKUP($C324,'pp port max capa'!$A$1:$Q$500,5,0),0)</f>
        <v>2.5154739778351249</v>
      </c>
      <c r="BC324" s="24">
        <f>IF(ISNUMBER(VLOOKUP($C324,'pp port max capa'!$A$1:$Q$500,6,0)),VLOOKUP($C324,'pp port max capa'!$A$1:$Q$500,6,0),0)</f>
        <v>2.5154739778351249</v>
      </c>
      <c r="BD324" s="24">
        <f>IF(ISNUMBER(VLOOKUP($C324,'pp port max capa'!$A$1:$Q$500,7,0)),VLOOKUP($C324,'pp port max capa'!$A$1:$Q$500,7,0),0)</f>
        <v>2.5154739778351249</v>
      </c>
      <c r="BE324" s="24">
        <f>IF(ISNUMBER(VLOOKUP($C324,'pp port max capa'!$A$1:$Q$500,8,0)),VLOOKUP($C324,'pp port max capa'!$A$1:$Q$500,8,0),0)</f>
        <v>2.5154739778351249</v>
      </c>
      <c r="BF324" s="24">
        <f>IF(ISNUMBER(VLOOKUP($C324,'pp port max capa'!$A$1:$Q$500,9,0)),VLOOKUP($C324,'pp port max capa'!$A$1:$Q$500,9,0),0)</f>
        <v>2.5154739778351249</v>
      </c>
      <c r="BG324" s="24">
        <f>IF(ISNUMBER(VLOOKUP($C324,'pp port max capa'!$A$1:$Q$500,10,0)),VLOOKUP($C324,'pp port max capa'!$A$1:$Q$500,10,0),0)</f>
        <v>2.5154739778351249</v>
      </c>
      <c r="BH324" s="24">
        <f>IF(ISNUMBER(VLOOKUP($C324,'pp port max capa'!$A$1:$Q$500,11,0)),VLOOKUP($C324,'pp port max capa'!$A$1:$Q$500,11,0),0)</f>
        <v>2.5154739778351249</v>
      </c>
      <c r="BI324" s="24">
        <f>IF(ISNUMBER(VLOOKUP($C324,'pp port max capa'!$A$1:$Q$500,12,0)),VLOOKUP($C324,'pp port max capa'!$A$1:$Q$500,12,0),0)</f>
        <v>2.5154739778351249</v>
      </c>
      <c r="BJ324" s="24">
        <f>IF(ISNUMBER(VLOOKUP($C324,'pp port max capa'!$A$1:$Q$500,13,0)),VLOOKUP($C324,'pp port max capa'!$A$1:$Q$500,13,0),0)</f>
        <v>2.5154739778351249</v>
      </c>
      <c r="BK324" s="24">
        <f>IF(ISNUMBER(VLOOKUP($C324,'pp port max capa'!$A$1:$Q$500,14,0)),VLOOKUP($C324,'pp port max capa'!$A$1:$Q$500,14,0),0)</f>
        <v>2.5154739778351249</v>
      </c>
      <c r="BL324" s="24">
        <f>IF(ISNUMBER(VLOOKUP($C324,'pp port max capa'!$A$1:$Q$500,15,0)),VLOOKUP($C324,'pp port max capa'!$A$1:$Q$500,15,0),0)</f>
        <v>0</v>
      </c>
      <c r="BM324" s="24">
        <f>IF(ISNUMBER(VLOOKUP($C324,'pp port max capa'!$A$1:$Q$500,16,0)),VLOOKUP($C324,'pp port max capa'!$A$1:$Q$500,16,0),0)</f>
        <v>0</v>
      </c>
      <c r="BN324" s="24">
        <f>IF(ISNUMBER(VLOOKUP($C324,'pp port max capa'!$A$1:$Q$500,17,0)),VLOOKUP($C324,'pp port max capa'!$A$1:$Q$500,17,0),0)</f>
        <v>0</v>
      </c>
      <c r="BO324" s="22">
        <f>IF(ISNUMBER(VLOOKUP($C324,'stpl port max capa'!$A$1:$Q$500,2,0)),VLOOKUP($C324,'stpl port max capa'!$A$1:$Q$500,2,0),0)</f>
        <v>0</v>
      </c>
      <c r="BP324" s="22">
        <f>IF(ISNUMBER(VLOOKUP($C324,'stpl port max capa'!$A$1:$Q$500,3,0)),VLOOKUP($C324,'stpl port max capa'!$A$1:$Q$500,3,0),0)</f>
        <v>0</v>
      </c>
      <c r="BQ324" s="22">
        <f>IF(ISNUMBER(VLOOKUP($C324,'stpl port max capa'!$A$1:$Q$500,4,0)),VLOOKUP($C324,'stpl port max capa'!$A$1:$Q$500,4,0),0)</f>
        <v>0</v>
      </c>
      <c r="BR324" s="22">
        <f>IF(ISNUMBER(VLOOKUP($C324,'stpl port max capa'!$A$1:$Q$500,5,0)),VLOOKUP($C324,'stpl port max capa'!$A$1:$Q$500,5,0),0)</f>
        <v>0</v>
      </c>
      <c r="BS324" s="22">
        <f>IF(ISNUMBER(VLOOKUP($C324,'stpl port max capa'!$A$1:$Q$500,6,0)),VLOOKUP($C324,'stpl port max capa'!$A$1:$Q$500,6,0),0)</f>
        <v>0</v>
      </c>
      <c r="BT324" s="22">
        <f>IF(ISNUMBER(VLOOKUP($C324,'stpl port max capa'!$A$1:$Q$500,7,0)),VLOOKUP($C324,'stpl port max capa'!$A$1:$Q$500,7,0),0)</f>
        <v>0</v>
      </c>
      <c r="BU324" s="22">
        <f>IF(ISNUMBER(VLOOKUP($C324,'stpl port max capa'!$A$1:$Q$500,8,0)),VLOOKUP($C324,'stpl port max capa'!$A$1:$Q$500,8,0),0)</f>
        <v>0</v>
      </c>
      <c r="BV324" s="22">
        <f>IF(ISNUMBER(VLOOKUP($C324,'stpl port max capa'!$A$1:$Q$500,9,0)),VLOOKUP($C324,'stpl port max capa'!$A$1:$Q$500,9,0),0)</f>
        <v>0</v>
      </c>
      <c r="BW324" s="22">
        <f>IF(ISNUMBER(VLOOKUP($C324,'stpl port max capa'!$A$1:$Q$500,10,0)),VLOOKUP($C324,'stpl port max capa'!$A$1:$Q$500,10,0),0)</f>
        <v>0</v>
      </c>
      <c r="BX324" s="22">
        <f>IF(ISNUMBER(VLOOKUP($C324,'stpl port max capa'!$A$1:$Q$500,11,0)),VLOOKUP($C324,'stpl port max capa'!$A$1:$Q$500,11,0),0)</f>
        <v>0</v>
      </c>
      <c r="BY324" s="22">
        <f>IF(ISNUMBER(VLOOKUP($C324,'stpl port max capa'!$A$1:$Q$500,12,0)),VLOOKUP($C324,'stpl port max capa'!$A$1:$Q$500,12,0),0)</f>
        <v>0</v>
      </c>
      <c r="BZ324" s="22">
        <f>IF(ISNUMBER(VLOOKUP($C324,'stpl port max capa'!$A$1:$Q$500,13,0)),VLOOKUP($C324,'stpl port max capa'!$A$1:$Q$500,13,0),0)</f>
        <v>0</v>
      </c>
      <c r="CA324" s="22">
        <f>IF(ISNUMBER(VLOOKUP($C324,'stpl port max capa'!$A$1:$Q$500,14,0)),VLOOKUP($C324,'stpl port max capa'!$A$1:$Q$500,14,0),0)</f>
        <v>0</v>
      </c>
      <c r="CB324" s="22">
        <f>IF(ISNUMBER(VLOOKUP($C324,'stpl port max capa'!$A$1:$Q$500,15,0)),VLOOKUP($C324,'stpl port max capa'!$A$1:$Q$500,15,0),0)</f>
        <v>0</v>
      </c>
      <c r="CC324" s="22">
        <f>IF(ISNUMBER(VLOOKUP($C324,'stpl port max capa'!$A$1:$Q$500,16,0)),VLOOKUP($C324,'stpl port max capa'!$A$1:$Q$500,16,0),0)</f>
        <v>0</v>
      </c>
      <c r="CD324" s="22">
        <f>IF(ISNUMBER(VLOOKUP($C324,'stpl port max capa'!$A$1:$Q$500,17,0)),VLOOKUP($C324,'stpl port max capa'!$A$1:$Q$500,17,0),0)</f>
        <v>0</v>
      </c>
    </row>
    <row r="325" spans="1:82" customFormat="1">
      <c r="A325">
        <v>329</v>
      </c>
      <c r="B325" t="s">
        <v>847</v>
      </c>
      <c r="C325" t="str">
        <f t="shared" si="92"/>
        <v>port 329 Nanhai Foshan-2 power station</v>
      </c>
      <c r="D325" s="15" t="s">
        <v>1359</v>
      </c>
      <c r="E325" s="15">
        <f t="shared" si="94"/>
        <v>1</v>
      </c>
      <c r="F325" s="16" t="s">
        <v>2972</v>
      </c>
      <c r="G325" t="s">
        <v>973</v>
      </c>
      <c r="H325" t="s">
        <v>975</v>
      </c>
      <c r="I325" t="s">
        <v>2943</v>
      </c>
      <c r="J325" t="s">
        <v>1070</v>
      </c>
      <c r="K325" s="1">
        <v>22.886326700000001</v>
      </c>
      <c r="L325" s="1">
        <v>112.9178989</v>
      </c>
      <c r="M325" s="1" t="str">
        <f>VLOOKUP($F325,'[1]capi for highway network'!$D$1:$L$36,3,0)</f>
        <v>capi Guangdong</v>
      </c>
      <c r="N325" s="1">
        <f>VLOOKUP($F325,'[1]capi for highway network'!$D$1:$L$36,7,0)</f>
        <v>23.129110000000001</v>
      </c>
      <c r="O325" s="1">
        <f>VLOOKUP($F325,'[1]capi for highway network'!$D$1:$L$36,8,0)</f>
        <v>113.264385</v>
      </c>
      <c r="P325" s="13">
        <f t="shared" si="95"/>
        <v>3.2341808286451608</v>
      </c>
      <c r="Q325" s="13">
        <f t="shared" si="96"/>
        <v>3.2341808286451608</v>
      </c>
      <c r="R325" s="13">
        <f t="shared" si="97"/>
        <v>3.2341808286451608</v>
      </c>
      <c r="S325" s="13">
        <f t="shared" si="98"/>
        <v>3.2341808286451608</v>
      </c>
      <c r="T325" s="13">
        <f t="shared" si="99"/>
        <v>3.2341808286451608</v>
      </c>
      <c r="U325" s="13">
        <f t="shared" si="100"/>
        <v>3.2341808286451608</v>
      </c>
      <c r="V325" s="13">
        <f t="shared" si="101"/>
        <v>3.2341808286451608</v>
      </c>
      <c r="W325" s="13">
        <f t="shared" si="102"/>
        <v>3.2341808286451608</v>
      </c>
      <c r="X325" s="13">
        <f t="shared" si="103"/>
        <v>3.2341808286451608</v>
      </c>
      <c r="Y325" s="13">
        <f t="shared" si="104"/>
        <v>3.2341808286451608</v>
      </c>
      <c r="Z325" s="13">
        <f t="shared" si="105"/>
        <v>3.2341808286451608</v>
      </c>
      <c r="AA325" s="13">
        <f t="shared" si="106"/>
        <v>3.2341808286451608</v>
      </c>
      <c r="AB325" s="13">
        <f t="shared" si="107"/>
        <v>3.2341808286451608</v>
      </c>
      <c r="AC325" s="13">
        <f t="shared" si="108"/>
        <v>3.2341808286451608</v>
      </c>
      <c r="AD325" s="13">
        <f t="shared" si="109"/>
        <v>3.2341808286451608</v>
      </c>
      <c r="AE325" s="13">
        <f t="shared" si="110"/>
        <v>3.2341808286451608</v>
      </c>
      <c r="AF325">
        <f t="shared" si="93"/>
        <v>1</v>
      </c>
      <c r="AI325" s="26">
        <f>IF(ISNUMBER(VLOOKUP($B325,'kpler max capa'!$A$1:$Q$263,2,0)),VLOOKUP($B325,'kpler max capa'!$A$1:$Q$263,2,0),0)</f>
        <v>0</v>
      </c>
      <c r="AJ325" s="26">
        <f>IF(ISNUMBER(VLOOKUP($B325,'kpler max capa'!$A$1:$Q$263,3,0)),VLOOKUP($B325,'kpler max capa'!$A$1:$Q$263,3,0),0)</f>
        <v>0</v>
      </c>
      <c r="AK325" s="26">
        <f>IF(ISNUMBER(VLOOKUP($B325,'kpler max capa'!$A$1:$Q$263,4,0)),VLOOKUP($B325,'kpler max capa'!$A$1:$Q$263,4,0),0)</f>
        <v>0</v>
      </c>
      <c r="AL325" s="26">
        <f>IF(ISNUMBER(VLOOKUP($B325,'kpler max capa'!$A$1:$Q$263,5,0)),VLOOKUP($B325,'kpler max capa'!$A$1:$Q$263,5,0),0)</f>
        <v>0</v>
      </c>
      <c r="AM325" s="26">
        <f>IF(ISNUMBER(VLOOKUP($B325,'kpler max capa'!$A$1:$Q$263,6,0)),VLOOKUP($B325,'kpler max capa'!$A$1:$Q$263,6,0),0)</f>
        <v>0</v>
      </c>
      <c r="AN325" s="26">
        <f>IF(ISNUMBER(VLOOKUP($B325,'kpler max capa'!$A$1:$Q$263,7,0)),VLOOKUP($B325,'kpler max capa'!$A$1:$Q$263,7,0),0)</f>
        <v>0</v>
      </c>
      <c r="AO325" s="26">
        <f>IF(ISNUMBER(VLOOKUP($B325,'kpler max capa'!$A$1:$Q$263,8,0)),VLOOKUP($B325,'kpler max capa'!$A$1:$Q$263,8,0),0)</f>
        <v>0</v>
      </c>
      <c r="AP325" s="26">
        <f>IF(ISNUMBER(VLOOKUP($B325,'kpler max capa'!$A$1:$Q$263,8,0)),VLOOKUP($B325,'kpler max capa'!$A$1:$Q$263,9,0),0)</f>
        <v>0</v>
      </c>
      <c r="AQ325" s="26">
        <f>IF(ISNUMBER(VLOOKUP($B325,'kpler max capa'!$A$1:$Q$263,8,0)),VLOOKUP($B325,'kpler max capa'!$A$1:$Q$263,10,0),0)</f>
        <v>0</v>
      </c>
      <c r="AR325" s="26">
        <f>IF(ISNUMBER(VLOOKUP($B325,'kpler max capa'!$A$1:$Q$263,8,0)),VLOOKUP($B325,'kpler max capa'!$A$1:$Q$263,11,0),0)</f>
        <v>0</v>
      </c>
      <c r="AS325" s="26">
        <f>IF(ISNUMBER(VLOOKUP($B325,'kpler max capa'!$A$1:$Q$263,9,0)),VLOOKUP($B325,'kpler max capa'!$A$1:$Q$263,12,0),0)</f>
        <v>0</v>
      </c>
      <c r="AT325" s="26">
        <f>IF(ISNUMBER(VLOOKUP($B325,'kpler max capa'!$A$1:$Q$263,9,0)),VLOOKUP($B325,'kpler max capa'!$A$1:$Q$263,13,0),0)</f>
        <v>0</v>
      </c>
      <c r="AU325" s="26">
        <f>IF(ISNUMBER(VLOOKUP($B325,'kpler max capa'!$A$1:$Q$263,9,0)),VLOOKUP($B325,'kpler max capa'!$A$1:$Q$263,14,0),0)</f>
        <v>0</v>
      </c>
      <c r="AV325" s="26">
        <f>IF(ISNUMBER(VLOOKUP($B325,'kpler max capa'!$A$1:$Q$263,9,0)),VLOOKUP($B325,'kpler max capa'!$A$1:$Q$263,15,0),0)</f>
        <v>0</v>
      </c>
      <c r="AW325" s="26">
        <f>IF(ISNUMBER(VLOOKUP($B325,'kpler max capa'!$A$1:$Q$263,9,0)),VLOOKUP($B325,'kpler max capa'!$A$1:$Q$263,16,0),0)</f>
        <v>0</v>
      </c>
      <c r="AX325" s="26">
        <f>IF(ISNUMBER(VLOOKUP($B325,'kpler max capa'!$A$1:$Q$263,10,0)),VLOOKUP($B325,'kpler max capa'!$A$1:$Q$263,17,0),0)</f>
        <v>0</v>
      </c>
      <c r="AY325" s="24">
        <f>IF(ISNUMBER(VLOOKUP($C325,'pp port max capa'!$A$1:$Q$500,2,0)),VLOOKUP($C325,'pp port max capa'!$A$1:$Q$500,2,0),0)</f>
        <v>3.2341808286451608</v>
      </c>
      <c r="AZ325" s="24">
        <f>IF(ISNUMBER(VLOOKUP($C325,'pp port max capa'!$A$1:$Q$500,3,0)),VLOOKUP($C325,'pp port max capa'!$A$1:$Q$500,3,0),0)</f>
        <v>3.2341808286451608</v>
      </c>
      <c r="BA325" s="24">
        <f>IF(ISNUMBER(VLOOKUP($C325,'pp port max capa'!$A$1:$Q$500,4,0)),VLOOKUP($C325,'pp port max capa'!$A$1:$Q$500,4,0),0)</f>
        <v>3.2341808286451608</v>
      </c>
      <c r="BB325" s="24">
        <f>IF(ISNUMBER(VLOOKUP($C325,'pp port max capa'!$A$1:$Q$500,5,0)),VLOOKUP($C325,'pp port max capa'!$A$1:$Q$500,5,0),0)</f>
        <v>3.2341808286451608</v>
      </c>
      <c r="BC325" s="24">
        <f>IF(ISNUMBER(VLOOKUP($C325,'pp port max capa'!$A$1:$Q$500,6,0)),VLOOKUP($C325,'pp port max capa'!$A$1:$Q$500,6,0),0)</f>
        <v>3.2341808286451608</v>
      </c>
      <c r="BD325" s="24">
        <f>IF(ISNUMBER(VLOOKUP($C325,'pp port max capa'!$A$1:$Q$500,7,0)),VLOOKUP($C325,'pp port max capa'!$A$1:$Q$500,7,0),0)</f>
        <v>3.2341808286451608</v>
      </c>
      <c r="BE325" s="24">
        <f>IF(ISNUMBER(VLOOKUP($C325,'pp port max capa'!$A$1:$Q$500,8,0)),VLOOKUP($C325,'pp port max capa'!$A$1:$Q$500,8,0),0)</f>
        <v>3.2341808286451608</v>
      </c>
      <c r="BF325" s="24">
        <f>IF(ISNUMBER(VLOOKUP($C325,'pp port max capa'!$A$1:$Q$500,9,0)),VLOOKUP($C325,'pp port max capa'!$A$1:$Q$500,9,0),0)</f>
        <v>3.2341808286451608</v>
      </c>
      <c r="BG325" s="24">
        <f>IF(ISNUMBER(VLOOKUP($C325,'pp port max capa'!$A$1:$Q$500,10,0)),VLOOKUP($C325,'pp port max capa'!$A$1:$Q$500,10,0),0)</f>
        <v>3.2341808286451608</v>
      </c>
      <c r="BH325" s="24">
        <f>IF(ISNUMBER(VLOOKUP($C325,'pp port max capa'!$A$1:$Q$500,11,0)),VLOOKUP($C325,'pp port max capa'!$A$1:$Q$500,11,0),0)</f>
        <v>3.2341808286451608</v>
      </c>
      <c r="BI325" s="24">
        <f>IF(ISNUMBER(VLOOKUP($C325,'pp port max capa'!$A$1:$Q$500,12,0)),VLOOKUP($C325,'pp port max capa'!$A$1:$Q$500,12,0),0)</f>
        <v>3.2341808286451608</v>
      </c>
      <c r="BJ325" s="24">
        <f>IF(ISNUMBER(VLOOKUP($C325,'pp port max capa'!$A$1:$Q$500,13,0)),VLOOKUP($C325,'pp port max capa'!$A$1:$Q$500,13,0),0)</f>
        <v>3.2341808286451608</v>
      </c>
      <c r="BK325" s="24">
        <f>IF(ISNUMBER(VLOOKUP($C325,'pp port max capa'!$A$1:$Q$500,14,0)),VLOOKUP($C325,'pp port max capa'!$A$1:$Q$500,14,0),0)</f>
        <v>3.2341808286451608</v>
      </c>
      <c r="BL325" s="24">
        <f>IF(ISNUMBER(VLOOKUP($C325,'pp port max capa'!$A$1:$Q$500,15,0)),VLOOKUP($C325,'pp port max capa'!$A$1:$Q$500,15,0),0)</f>
        <v>3.2341808286451608</v>
      </c>
      <c r="BM325" s="24">
        <f>IF(ISNUMBER(VLOOKUP($C325,'pp port max capa'!$A$1:$Q$500,16,0)),VLOOKUP($C325,'pp port max capa'!$A$1:$Q$500,16,0),0)</f>
        <v>3.2341808286451608</v>
      </c>
      <c r="BN325" s="24">
        <f>IF(ISNUMBER(VLOOKUP($C325,'pp port max capa'!$A$1:$Q$500,17,0)),VLOOKUP($C325,'pp port max capa'!$A$1:$Q$500,17,0),0)</f>
        <v>3.2341808286451608</v>
      </c>
      <c r="BO325" s="22">
        <f>IF(ISNUMBER(VLOOKUP($C325,'stpl port max capa'!$A$1:$Q$500,2,0)),VLOOKUP($C325,'stpl port max capa'!$A$1:$Q$500,2,0),0)</f>
        <v>0</v>
      </c>
      <c r="BP325" s="22">
        <f>IF(ISNUMBER(VLOOKUP($C325,'stpl port max capa'!$A$1:$Q$500,3,0)),VLOOKUP($C325,'stpl port max capa'!$A$1:$Q$500,3,0),0)</f>
        <v>0</v>
      </c>
      <c r="BQ325" s="22">
        <f>IF(ISNUMBER(VLOOKUP($C325,'stpl port max capa'!$A$1:$Q$500,4,0)),VLOOKUP($C325,'stpl port max capa'!$A$1:$Q$500,4,0),0)</f>
        <v>0</v>
      </c>
      <c r="BR325" s="22">
        <f>IF(ISNUMBER(VLOOKUP($C325,'stpl port max capa'!$A$1:$Q$500,5,0)),VLOOKUP($C325,'stpl port max capa'!$A$1:$Q$500,5,0),0)</f>
        <v>0</v>
      </c>
      <c r="BS325" s="22">
        <f>IF(ISNUMBER(VLOOKUP($C325,'stpl port max capa'!$A$1:$Q$500,6,0)),VLOOKUP($C325,'stpl port max capa'!$A$1:$Q$500,6,0),0)</f>
        <v>0</v>
      </c>
      <c r="BT325" s="22">
        <f>IF(ISNUMBER(VLOOKUP($C325,'stpl port max capa'!$A$1:$Q$500,7,0)),VLOOKUP($C325,'stpl port max capa'!$A$1:$Q$500,7,0),0)</f>
        <v>0</v>
      </c>
      <c r="BU325" s="22">
        <f>IF(ISNUMBER(VLOOKUP($C325,'stpl port max capa'!$A$1:$Q$500,8,0)),VLOOKUP($C325,'stpl port max capa'!$A$1:$Q$500,8,0),0)</f>
        <v>0</v>
      </c>
      <c r="BV325" s="22">
        <f>IF(ISNUMBER(VLOOKUP($C325,'stpl port max capa'!$A$1:$Q$500,9,0)),VLOOKUP($C325,'stpl port max capa'!$A$1:$Q$500,9,0),0)</f>
        <v>0</v>
      </c>
      <c r="BW325" s="22">
        <f>IF(ISNUMBER(VLOOKUP($C325,'stpl port max capa'!$A$1:$Q$500,10,0)),VLOOKUP($C325,'stpl port max capa'!$A$1:$Q$500,10,0),0)</f>
        <v>0</v>
      </c>
      <c r="BX325" s="22">
        <f>IF(ISNUMBER(VLOOKUP($C325,'stpl port max capa'!$A$1:$Q$500,11,0)),VLOOKUP($C325,'stpl port max capa'!$A$1:$Q$500,11,0),0)</f>
        <v>0</v>
      </c>
      <c r="BY325" s="22">
        <f>IF(ISNUMBER(VLOOKUP($C325,'stpl port max capa'!$A$1:$Q$500,12,0)),VLOOKUP($C325,'stpl port max capa'!$A$1:$Q$500,12,0),0)</f>
        <v>0</v>
      </c>
      <c r="BZ325" s="22">
        <f>IF(ISNUMBER(VLOOKUP($C325,'stpl port max capa'!$A$1:$Q$500,13,0)),VLOOKUP($C325,'stpl port max capa'!$A$1:$Q$500,13,0),0)</f>
        <v>0</v>
      </c>
      <c r="CA325" s="22">
        <f>IF(ISNUMBER(VLOOKUP($C325,'stpl port max capa'!$A$1:$Q$500,14,0)),VLOOKUP($C325,'stpl port max capa'!$A$1:$Q$500,14,0),0)</f>
        <v>0</v>
      </c>
      <c r="CB325" s="22">
        <f>IF(ISNUMBER(VLOOKUP($C325,'stpl port max capa'!$A$1:$Q$500,15,0)),VLOOKUP($C325,'stpl port max capa'!$A$1:$Q$500,15,0),0)</f>
        <v>0</v>
      </c>
      <c r="CC325" s="22">
        <f>IF(ISNUMBER(VLOOKUP($C325,'stpl port max capa'!$A$1:$Q$500,16,0)),VLOOKUP($C325,'stpl port max capa'!$A$1:$Q$500,16,0),0)</f>
        <v>0</v>
      </c>
      <c r="CD325" s="22">
        <f>IF(ISNUMBER(VLOOKUP($C325,'stpl port max capa'!$A$1:$Q$500,17,0)),VLOOKUP($C325,'stpl port max capa'!$A$1:$Q$500,17,0),0)</f>
        <v>0</v>
      </c>
    </row>
    <row r="326" spans="1:82" customFormat="1">
      <c r="A326">
        <v>330</v>
      </c>
      <c r="B326" t="s">
        <v>848</v>
      </c>
      <c r="C326" t="str">
        <f t="shared" si="92"/>
        <v>port 330 Ruiming power station</v>
      </c>
      <c r="D326" s="15" t="s">
        <v>1360</v>
      </c>
      <c r="E326" s="15">
        <f t="shared" si="94"/>
        <v>1</v>
      </c>
      <c r="F326" s="16" t="s">
        <v>2972</v>
      </c>
      <c r="G326" t="s">
        <v>973</v>
      </c>
      <c r="H326" t="s">
        <v>975</v>
      </c>
      <c r="I326" t="s">
        <v>2944</v>
      </c>
      <c r="J326" t="s">
        <v>1071</v>
      </c>
      <c r="K326" s="1">
        <v>23.079080999999999</v>
      </c>
      <c r="L326" s="1">
        <v>113.496647</v>
      </c>
      <c r="M326" s="1" t="str">
        <f>VLOOKUP($F326,'[1]capi for highway network'!$D$1:$L$36,3,0)</f>
        <v>capi Guangdong</v>
      </c>
      <c r="N326" s="1">
        <f>VLOOKUP($F326,'[1]capi for highway network'!$D$1:$L$36,7,0)</f>
        <v>23.129110000000001</v>
      </c>
      <c r="O326" s="1">
        <f>VLOOKUP($F326,'[1]capi for highway network'!$D$1:$L$36,8,0)</f>
        <v>113.264385</v>
      </c>
      <c r="P326" s="13">
        <f t="shared" si="95"/>
        <v>1.4802910989695341</v>
      </c>
      <c r="Q326" s="13">
        <f t="shared" si="96"/>
        <v>1.4802910989695341</v>
      </c>
      <c r="R326" s="13">
        <f t="shared" si="97"/>
        <v>1.4802910989695341</v>
      </c>
      <c r="S326" s="13">
        <f t="shared" si="98"/>
        <v>0</v>
      </c>
      <c r="T326" s="13">
        <f t="shared" si="99"/>
        <v>0</v>
      </c>
      <c r="U326" s="13">
        <f t="shared" si="100"/>
        <v>0</v>
      </c>
      <c r="V326" s="13">
        <f t="shared" si="101"/>
        <v>0</v>
      </c>
      <c r="W326" s="13">
        <f t="shared" si="102"/>
        <v>0</v>
      </c>
      <c r="X326" s="13">
        <f t="shared" si="103"/>
        <v>0</v>
      </c>
      <c r="Y326" s="13">
        <f t="shared" si="104"/>
        <v>0</v>
      </c>
      <c r="Z326" s="13">
        <f t="shared" si="105"/>
        <v>0</v>
      </c>
      <c r="AA326" s="13">
        <f t="shared" si="106"/>
        <v>0</v>
      </c>
      <c r="AB326" s="13">
        <f t="shared" si="107"/>
        <v>0</v>
      </c>
      <c r="AC326" s="13">
        <f t="shared" si="108"/>
        <v>0</v>
      </c>
      <c r="AD326" s="13">
        <f t="shared" si="109"/>
        <v>0</v>
      </c>
      <c r="AE326" s="13">
        <f t="shared" si="110"/>
        <v>0</v>
      </c>
      <c r="AF326">
        <f t="shared" si="93"/>
        <v>1</v>
      </c>
      <c r="AI326" s="26">
        <f>IF(ISNUMBER(VLOOKUP($B326,'kpler max capa'!$A$1:$Q$263,2,0)),VLOOKUP($B326,'kpler max capa'!$A$1:$Q$263,2,0),0)</f>
        <v>0</v>
      </c>
      <c r="AJ326" s="26">
        <f>IF(ISNUMBER(VLOOKUP($B326,'kpler max capa'!$A$1:$Q$263,3,0)),VLOOKUP($B326,'kpler max capa'!$A$1:$Q$263,3,0),0)</f>
        <v>0</v>
      </c>
      <c r="AK326" s="26">
        <f>IF(ISNUMBER(VLOOKUP($B326,'kpler max capa'!$A$1:$Q$263,4,0)),VLOOKUP($B326,'kpler max capa'!$A$1:$Q$263,4,0),0)</f>
        <v>0</v>
      </c>
      <c r="AL326" s="26">
        <f>IF(ISNUMBER(VLOOKUP($B326,'kpler max capa'!$A$1:$Q$263,5,0)),VLOOKUP($B326,'kpler max capa'!$A$1:$Q$263,5,0),0)</f>
        <v>0</v>
      </c>
      <c r="AM326" s="26">
        <f>IF(ISNUMBER(VLOOKUP($B326,'kpler max capa'!$A$1:$Q$263,6,0)),VLOOKUP($B326,'kpler max capa'!$A$1:$Q$263,6,0),0)</f>
        <v>0</v>
      </c>
      <c r="AN326" s="26">
        <f>IF(ISNUMBER(VLOOKUP($B326,'kpler max capa'!$A$1:$Q$263,7,0)),VLOOKUP($B326,'kpler max capa'!$A$1:$Q$263,7,0),0)</f>
        <v>0</v>
      </c>
      <c r="AO326" s="26">
        <f>IF(ISNUMBER(VLOOKUP($B326,'kpler max capa'!$A$1:$Q$263,8,0)),VLOOKUP($B326,'kpler max capa'!$A$1:$Q$263,8,0),0)</f>
        <v>0</v>
      </c>
      <c r="AP326" s="26">
        <f>IF(ISNUMBER(VLOOKUP($B326,'kpler max capa'!$A$1:$Q$263,8,0)),VLOOKUP($B326,'kpler max capa'!$A$1:$Q$263,9,0),0)</f>
        <v>0</v>
      </c>
      <c r="AQ326" s="26">
        <f>IF(ISNUMBER(VLOOKUP($B326,'kpler max capa'!$A$1:$Q$263,8,0)),VLOOKUP($B326,'kpler max capa'!$A$1:$Q$263,10,0),0)</f>
        <v>0</v>
      </c>
      <c r="AR326" s="26">
        <f>IF(ISNUMBER(VLOOKUP($B326,'kpler max capa'!$A$1:$Q$263,8,0)),VLOOKUP($B326,'kpler max capa'!$A$1:$Q$263,11,0),0)</f>
        <v>0</v>
      </c>
      <c r="AS326" s="26">
        <f>IF(ISNUMBER(VLOOKUP($B326,'kpler max capa'!$A$1:$Q$263,9,0)),VLOOKUP($B326,'kpler max capa'!$A$1:$Q$263,12,0),0)</f>
        <v>0</v>
      </c>
      <c r="AT326" s="26">
        <f>IF(ISNUMBER(VLOOKUP($B326,'kpler max capa'!$A$1:$Q$263,9,0)),VLOOKUP($B326,'kpler max capa'!$A$1:$Q$263,13,0),0)</f>
        <v>0</v>
      </c>
      <c r="AU326" s="26">
        <f>IF(ISNUMBER(VLOOKUP($B326,'kpler max capa'!$A$1:$Q$263,9,0)),VLOOKUP($B326,'kpler max capa'!$A$1:$Q$263,14,0),0)</f>
        <v>0</v>
      </c>
      <c r="AV326" s="26">
        <f>IF(ISNUMBER(VLOOKUP($B326,'kpler max capa'!$A$1:$Q$263,9,0)),VLOOKUP($B326,'kpler max capa'!$A$1:$Q$263,15,0),0)</f>
        <v>0</v>
      </c>
      <c r="AW326" s="26">
        <f>IF(ISNUMBER(VLOOKUP($B326,'kpler max capa'!$A$1:$Q$263,9,0)),VLOOKUP($B326,'kpler max capa'!$A$1:$Q$263,16,0),0)</f>
        <v>0</v>
      </c>
      <c r="AX326" s="26">
        <f>IF(ISNUMBER(VLOOKUP($B326,'kpler max capa'!$A$1:$Q$263,10,0)),VLOOKUP($B326,'kpler max capa'!$A$1:$Q$263,17,0),0)</f>
        <v>0</v>
      </c>
      <c r="AY326" s="24">
        <f>IF(ISNUMBER(VLOOKUP($C326,'pp port max capa'!$A$1:$Q$500,2,0)),VLOOKUP($C326,'pp port max capa'!$A$1:$Q$500,2,0),0)</f>
        <v>1.4802910989695341</v>
      </c>
      <c r="AZ326" s="24">
        <f>IF(ISNUMBER(VLOOKUP($C326,'pp port max capa'!$A$1:$Q$500,3,0)),VLOOKUP($C326,'pp port max capa'!$A$1:$Q$500,3,0),0)</f>
        <v>1.4802910989695341</v>
      </c>
      <c r="BA326" s="24">
        <f>IF(ISNUMBER(VLOOKUP($C326,'pp port max capa'!$A$1:$Q$500,4,0)),VLOOKUP($C326,'pp port max capa'!$A$1:$Q$500,4,0),0)</f>
        <v>1.4802910989695341</v>
      </c>
      <c r="BB326" s="24">
        <f>IF(ISNUMBER(VLOOKUP($C326,'pp port max capa'!$A$1:$Q$500,5,0)),VLOOKUP($C326,'pp port max capa'!$A$1:$Q$500,5,0),0)</f>
        <v>0</v>
      </c>
      <c r="BC326" s="24">
        <f>IF(ISNUMBER(VLOOKUP($C326,'pp port max capa'!$A$1:$Q$500,6,0)),VLOOKUP($C326,'pp port max capa'!$A$1:$Q$500,6,0),0)</f>
        <v>0</v>
      </c>
      <c r="BD326" s="24">
        <f>IF(ISNUMBER(VLOOKUP($C326,'pp port max capa'!$A$1:$Q$500,7,0)),VLOOKUP($C326,'pp port max capa'!$A$1:$Q$500,7,0),0)</f>
        <v>0</v>
      </c>
      <c r="BE326" s="24">
        <f>IF(ISNUMBER(VLOOKUP($C326,'pp port max capa'!$A$1:$Q$500,8,0)),VLOOKUP($C326,'pp port max capa'!$A$1:$Q$500,8,0),0)</f>
        <v>0</v>
      </c>
      <c r="BF326" s="24">
        <f>IF(ISNUMBER(VLOOKUP($C326,'pp port max capa'!$A$1:$Q$500,9,0)),VLOOKUP($C326,'pp port max capa'!$A$1:$Q$500,9,0),0)</f>
        <v>0</v>
      </c>
      <c r="BG326" s="24">
        <f>IF(ISNUMBER(VLOOKUP($C326,'pp port max capa'!$A$1:$Q$500,10,0)),VLOOKUP($C326,'pp port max capa'!$A$1:$Q$500,10,0),0)</f>
        <v>0</v>
      </c>
      <c r="BH326" s="24">
        <f>IF(ISNUMBER(VLOOKUP($C326,'pp port max capa'!$A$1:$Q$500,11,0)),VLOOKUP($C326,'pp port max capa'!$A$1:$Q$500,11,0),0)</f>
        <v>0</v>
      </c>
      <c r="BI326" s="24">
        <f>IF(ISNUMBER(VLOOKUP($C326,'pp port max capa'!$A$1:$Q$500,12,0)),VLOOKUP($C326,'pp port max capa'!$A$1:$Q$500,12,0),0)</f>
        <v>0</v>
      </c>
      <c r="BJ326" s="24">
        <f>IF(ISNUMBER(VLOOKUP($C326,'pp port max capa'!$A$1:$Q$500,13,0)),VLOOKUP($C326,'pp port max capa'!$A$1:$Q$500,13,0),0)</f>
        <v>0</v>
      </c>
      <c r="BK326" s="24">
        <f>IF(ISNUMBER(VLOOKUP($C326,'pp port max capa'!$A$1:$Q$500,14,0)),VLOOKUP($C326,'pp port max capa'!$A$1:$Q$500,14,0),0)</f>
        <v>0</v>
      </c>
      <c r="BL326" s="24">
        <f>IF(ISNUMBER(VLOOKUP($C326,'pp port max capa'!$A$1:$Q$500,15,0)),VLOOKUP($C326,'pp port max capa'!$A$1:$Q$500,15,0),0)</f>
        <v>0</v>
      </c>
      <c r="BM326" s="24">
        <f>IF(ISNUMBER(VLOOKUP($C326,'pp port max capa'!$A$1:$Q$500,16,0)),VLOOKUP($C326,'pp port max capa'!$A$1:$Q$500,16,0),0)</f>
        <v>0</v>
      </c>
      <c r="BN326" s="24">
        <f>IF(ISNUMBER(VLOOKUP($C326,'pp port max capa'!$A$1:$Q$500,17,0)),VLOOKUP($C326,'pp port max capa'!$A$1:$Q$500,17,0),0)</f>
        <v>0</v>
      </c>
      <c r="BO326" s="22">
        <f>IF(ISNUMBER(VLOOKUP($C326,'stpl port max capa'!$A$1:$Q$500,2,0)),VLOOKUP($C326,'stpl port max capa'!$A$1:$Q$500,2,0),0)</f>
        <v>0</v>
      </c>
      <c r="BP326" s="22">
        <f>IF(ISNUMBER(VLOOKUP($C326,'stpl port max capa'!$A$1:$Q$500,3,0)),VLOOKUP($C326,'stpl port max capa'!$A$1:$Q$500,3,0),0)</f>
        <v>0</v>
      </c>
      <c r="BQ326" s="22">
        <f>IF(ISNUMBER(VLOOKUP($C326,'stpl port max capa'!$A$1:$Q$500,4,0)),VLOOKUP($C326,'stpl port max capa'!$A$1:$Q$500,4,0),0)</f>
        <v>0</v>
      </c>
      <c r="BR326" s="22">
        <f>IF(ISNUMBER(VLOOKUP($C326,'stpl port max capa'!$A$1:$Q$500,5,0)),VLOOKUP($C326,'stpl port max capa'!$A$1:$Q$500,5,0),0)</f>
        <v>0</v>
      </c>
      <c r="BS326" s="22">
        <f>IF(ISNUMBER(VLOOKUP($C326,'stpl port max capa'!$A$1:$Q$500,6,0)),VLOOKUP($C326,'stpl port max capa'!$A$1:$Q$500,6,0),0)</f>
        <v>0</v>
      </c>
      <c r="BT326" s="22">
        <f>IF(ISNUMBER(VLOOKUP($C326,'stpl port max capa'!$A$1:$Q$500,7,0)),VLOOKUP($C326,'stpl port max capa'!$A$1:$Q$500,7,0),0)</f>
        <v>0</v>
      </c>
      <c r="BU326" s="22">
        <f>IF(ISNUMBER(VLOOKUP($C326,'stpl port max capa'!$A$1:$Q$500,8,0)),VLOOKUP($C326,'stpl port max capa'!$A$1:$Q$500,8,0),0)</f>
        <v>0</v>
      </c>
      <c r="BV326" s="22">
        <f>IF(ISNUMBER(VLOOKUP($C326,'stpl port max capa'!$A$1:$Q$500,9,0)),VLOOKUP($C326,'stpl port max capa'!$A$1:$Q$500,9,0),0)</f>
        <v>0</v>
      </c>
      <c r="BW326" s="22">
        <f>IF(ISNUMBER(VLOOKUP($C326,'stpl port max capa'!$A$1:$Q$500,10,0)),VLOOKUP($C326,'stpl port max capa'!$A$1:$Q$500,10,0),0)</f>
        <v>0</v>
      </c>
      <c r="BX326" s="22">
        <f>IF(ISNUMBER(VLOOKUP($C326,'stpl port max capa'!$A$1:$Q$500,11,0)),VLOOKUP($C326,'stpl port max capa'!$A$1:$Q$500,11,0),0)</f>
        <v>0</v>
      </c>
      <c r="BY326" s="22">
        <f>IF(ISNUMBER(VLOOKUP($C326,'stpl port max capa'!$A$1:$Q$500,12,0)),VLOOKUP($C326,'stpl port max capa'!$A$1:$Q$500,12,0),0)</f>
        <v>0</v>
      </c>
      <c r="BZ326" s="22">
        <f>IF(ISNUMBER(VLOOKUP($C326,'stpl port max capa'!$A$1:$Q$500,13,0)),VLOOKUP($C326,'stpl port max capa'!$A$1:$Q$500,13,0),0)</f>
        <v>0</v>
      </c>
      <c r="CA326" s="22">
        <f>IF(ISNUMBER(VLOOKUP($C326,'stpl port max capa'!$A$1:$Q$500,14,0)),VLOOKUP($C326,'stpl port max capa'!$A$1:$Q$500,14,0),0)</f>
        <v>0</v>
      </c>
      <c r="CB326" s="22">
        <f>IF(ISNUMBER(VLOOKUP($C326,'stpl port max capa'!$A$1:$Q$500,15,0)),VLOOKUP($C326,'stpl port max capa'!$A$1:$Q$500,15,0),0)</f>
        <v>0</v>
      </c>
      <c r="CC326" s="22">
        <f>IF(ISNUMBER(VLOOKUP($C326,'stpl port max capa'!$A$1:$Q$500,16,0)),VLOOKUP($C326,'stpl port max capa'!$A$1:$Q$500,16,0),0)</f>
        <v>0</v>
      </c>
      <c r="CD326" s="22">
        <f>IF(ISNUMBER(VLOOKUP($C326,'stpl port max capa'!$A$1:$Q$500,17,0)),VLOOKUP($C326,'stpl port max capa'!$A$1:$Q$500,17,0),0)</f>
        <v>0</v>
      </c>
    </row>
    <row r="327" spans="1:82" customFormat="1">
      <c r="A327">
        <v>331</v>
      </c>
      <c r="B327" t="s">
        <v>849</v>
      </c>
      <c r="C327" t="str">
        <f t="shared" si="92"/>
        <v>port 331 Guangdong Shajiao power complex</v>
      </c>
      <c r="D327" s="15" t="s">
        <v>1267</v>
      </c>
      <c r="E327" s="15">
        <f t="shared" si="94"/>
        <v>4</v>
      </c>
      <c r="F327" s="16" t="s">
        <v>2972</v>
      </c>
      <c r="G327" t="s">
        <v>972</v>
      </c>
      <c r="H327" t="s">
        <v>975</v>
      </c>
      <c r="I327" t="s">
        <v>2946</v>
      </c>
      <c r="J327" t="s">
        <v>1072</v>
      </c>
      <c r="K327" s="1">
        <v>22.749192799999999</v>
      </c>
      <c r="L327" s="1">
        <v>113.6719429</v>
      </c>
      <c r="M327" s="1" t="str">
        <f>VLOOKUP($F327,'[1]capi for highway network'!$D$1:$L$36,3,0)</f>
        <v>capi Guangdong</v>
      </c>
      <c r="N327" s="1">
        <f>VLOOKUP($F327,'[1]capi for highway network'!$D$1:$L$36,7,0)</f>
        <v>23.129110000000001</v>
      </c>
      <c r="O327" s="1">
        <f>VLOOKUP($F327,'[1]capi for highway network'!$D$1:$L$36,8,0)</f>
        <v>113.264385</v>
      </c>
      <c r="P327" s="13">
        <f t="shared" si="95"/>
        <v>0</v>
      </c>
      <c r="Q327" s="13">
        <f t="shared" si="96"/>
        <v>0</v>
      </c>
      <c r="R327" s="13">
        <f t="shared" si="97"/>
        <v>0</v>
      </c>
      <c r="S327" s="13">
        <f t="shared" si="98"/>
        <v>0</v>
      </c>
      <c r="T327" s="13">
        <f t="shared" si="99"/>
        <v>0</v>
      </c>
      <c r="U327" s="13">
        <f t="shared" si="100"/>
        <v>0</v>
      </c>
      <c r="V327" s="13">
        <f t="shared" si="101"/>
        <v>0</v>
      </c>
      <c r="W327" s="13">
        <f t="shared" si="102"/>
        <v>0</v>
      </c>
      <c r="X327" s="13">
        <f t="shared" si="103"/>
        <v>0</v>
      </c>
      <c r="Y327" s="13">
        <f t="shared" si="104"/>
        <v>0</v>
      </c>
      <c r="Z327" s="13">
        <f t="shared" si="105"/>
        <v>0</v>
      </c>
      <c r="AA327" s="13">
        <f t="shared" si="106"/>
        <v>0</v>
      </c>
      <c r="AB327" s="13">
        <f t="shared" si="107"/>
        <v>0</v>
      </c>
      <c r="AC327" s="13">
        <f t="shared" si="108"/>
        <v>0</v>
      </c>
      <c r="AD327" s="13">
        <f t="shared" si="109"/>
        <v>0</v>
      </c>
      <c r="AE327" s="13">
        <f t="shared" si="110"/>
        <v>0</v>
      </c>
      <c r="AF327">
        <f t="shared" si="93"/>
        <v>0</v>
      </c>
      <c r="AI327" s="26">
        <f>IF(ISNUMBER(VLOOKUP($B327,'kpler max capa'!$A$1:$Q$263,2,0)),VLOOKUP($B327,'kpler max capa'!$A$1:$Q$263,2,0),0)</f>
        <v>0</v>
      </c>
      <c r="AJ327" s="26">
        <f>IF(ISNUMBER(VLOOKUP($B327,'kpler max capa'!$A$1:$Q$263,3,0)),VLOOKUP($B327,'kpler max capa'!$A$1:$Q$263,3,0),0)</f>
        <v>0</v>
      </c>
      <c r="AK327" s="26">
        <f>IF(ISNUMBER(VLOOKUP($B327,'kpler max capa'!$A$1:$Q$263,4,0)),VLOOKUP($B327,'kpler max capa'!$A$1:$Q$263,4,0),0)</f>
        <v>0</v>
      </c>
      <c r="AL327" s="26">
        <f>IF(ISNUMBER(VLOOKUP($B327,'kpler max capa'!$A$1:$Q$263,5,0)),VLOOKUP($B327,'kpler max capa'!$A$1:$Q$263,5,0),0)</f>
        <v>0</v>
      </c>
      <c r="AM327" s="26">
        <f>IF(ISNUMBER(VLOOKUP($B327,'kpler max capa'!$A$1:$Q$263,6,0)),VLOOKUP($B327,'kpler max capa'!$A$1:$Q$263,6,0),0)</f>
        <v>0</v>
      </c>
      <c r="AN327" s="26">
        <f>IF(ISNUMBER(VLOOKUP($B327,'kpler max capa'!$A$1:$Q$263,7,0)),VLOOKUP($B327,'kpler max capa'!$A$1:$Q$263,7,0),0)</f>
        <v>0</v>
      </c>
      <c r="AO327" s="26">
        <f>IF(ISNUMBER(VLOOKUP($B327,'kpler max capa'!$A$1:$Q$263,8,0)),VLOOKUP($B327,'kpler max capa'!$A$1:$Q$263,8,0),0)</f>
        <v>0</v>
      </c>
      <c r="AP327" s="26">
        <f>IF(ISNUMBER(VLOOKUP($B327,'kpler max capa'!$A$1:$Q$263,8,0)),VLOOKUP($B327,'kpler max capa'!$A$1:$Q$263,9,0),0)</f>
        <v>0</v>
      </c>
      <c r="AQ327" s="26">
        <f>IF(ISNUMBER(VLOOKUP($B327,'kpler max capa'!$A$1:$Q$263,8,0)),VLOOKUP($B327,'kpler max capa'!$A$1:$Q$263,10,0),0)</f>
        <v>0</v>
      </c>
      <c r="AR327" s="26">
        <f>IF(ISNUMBER(VLOOKUP($B327,'kpler max capa'!$A$1:$Q$263,8,0)),VLOOKUP($B327,'kpler max capa'!$A$1:$Q$263,11,0),0)</f>
        <v>0</v>
      </c>
      <c r="AS327" s="26">
        <f>IF(ISNUMBER(VLOOKUP($B327,'kpler max capa'!$A$1:$Q$263,9,0)),VLOOKUP($B327,'kpler max capa'!$A$1:$Q$263,12,0),0)</f>
        <v>0</v>
      </c>
      <c r="AT327" s="26">
        <f>IF(ISNUMBER(VLOOKUP($B327,'kpler max capa'!$A$1:$Q$263,9,0)),VLOOKUP($B327,'kpler max capa'!$A$1:$Q$263,13,0),0)</f>
        <v>0</v>
      </c>
      <c r="AU327" s="26">
        <f>IF(ISNUMBER(VLOOKUP($B327,'kpler max capa'!$A$1:$Q$263,9,0)),VLOOKUP($B327,'kpler max capa'!$A$1:$Q$263,14,0),0)</f>
        <v>0</v>
      </c>
      <c r="AV327" s="26">
        <f>IF(ISNUMBER(VLOOKUP($B327,'kpler max capa'!$A$1:$Q$263,9,0)),VLOOKUP($B327,'kpler max capa'!$A$1:$Q$263,15,0),0)</f>
        <v>0</v>
      </c>
      <c r="AW327" s="26">
        <f>IF(ISNUMBER(VLOOKUP($B327,'kpler max capa'!$A$1:$Q$263,9,0)),VLOOKUP($B327,'kpler max capa'!$A$1:$Q$263,16,0),0)</f>
        <v>0</v>
      </c>
      <c r="AX327" s="26">
        <f>IF(ISNUMBER(VLOOKUP($B327,'kpler max capa'!$A$1:$Q$263,10,0)),VLOOKUP($B327,'kpler max capa'!$A$1:$Q$263,17,0),0)</f>
        <v>0</v>
      </c>
      <c r="AY327" s="24">
        <f>IF(ISNUMBER(VLOOKUP($C327,'pp port max capa'!$A$1:$Q$500,2,0)),VLOOKUP($C327,'pp port max capa'!$A$1:$Q$500,2,0),0)</f>
        <v>0</v>
      </c>
      <c r="AZ327" s="24">
        <f>IF(ISNUMBER(VLOOKUP($C327,'pp port max capa'!$A$1:$Q$500,3,0)),VLOOKUP($C327,'pp port max capa'!$A$1:$Q$500,3,0),0)</f>
        <v>0</v>
      </c>
      <c r="BA327" s="24">
        <f>IF(ISNUMBER(VLOOKUP($C327,'pp port max capa'!$A$1:$Q$500,4,0)),VLOOKUP($C327,'pp port max capa'!$A$1:$Q$500,4,0),0)</f>
        <v>0</v>
      </c>
      <c r="BB327" s="24">
        <f>IF(ISNUMBER(VLOOKUP($C327,'pp port max capa'!$A$1:$Q$500,5,0)),VLOOKUP($C327,'pp port max capa'!$A$1:$Q$500,5,0),0)</f>
        <v>0</v>
      </c>
      <c r="BC327" s="24">
        <f>IF(ISNUMBER(VLOOKUP($C327,'pp port max capa'!$A$1:$Q$500,6,0)),VLOOKUP($C327,'pp port max capa'!$A$1:$Q$500,6,0),0)</f>
        <v>0</v>
      </c>
      <c r="BD327" s="24">
        <f>IF(ISNUMBER(VLOOKUP($C327,'pp port max capa'!$A$1:$Q$500,7,0)),VLOOKUP($C327,'pp port max capa'!$A$1:$Q$500,7,0),0)</f>
        <v>0</v>
      </c>
      <c r="BE327" s="24">
        <f>IF(ISNUMBER(VLOOKUP($C327,'pp port max capa'!$A$1:$Q$500,8,0)),VLOOKUP($C327,'pp port max capa'!$A$1:$Q$500,8,0),0)</f>
        <v>0</v>
      </c>
      <c r="BF327" s="24">
        <f>IF(ISNUMBER(VLOOKUP($C327,'pp port max capa'!$A$1:$Q$500,9,0)),VLOOKUP($C327,'pp port max capa'!$A$1:$Q$500,9,0),0)</f>
        <v>0</v>
      </c>
      <c r="BG327" s="24">
        <f>IF(ISNUMBER(VLOOKUP($C327,'pp port max capa'!$A$1:$Q$500,10,0)),VLOOKUP($C327,'pp port max capa'!$A$1:$Q$500,10,0),0)</f>
        <v>0</v>
      </c>
      <c r="BH327" s="24">
        <f>IF(ISNUMBER(VLOOKUP($C327,'pp port max capa'!$A$1:$Q$500,11,0)),VLOOKUP($C327,'pp port max capa'!$A$1:$Q$500,11,0),0)</f>
        <v>0</v>
      </c>
      <c r="BI327" s="24">
        <f>IF(ISNUMBER(VLOOKUP($C327,'pp port max capa'!$A$1:$Q$500,12,0)),VLOOKUP($C327,'pp port max capa'!$A$1:$Q$500,12,0),0)</f>
        <v>0</v>
      </c>
      <c r="BJ327" s="24">
        <f>IF(ISNUMBER(VLOOKUP($C327,'pp port max capa'!$A$1:$Q$500,13,0)),VLOOKUP($C327,'pp port max capa'!$A$1:$Q$500,13,0),0)</f>
        <v>0</v>
      </c>
      <c r="BK327" s="24">
        <f>IF(ISNUMBER(VLOOKUP($C327,'pp port max capa'!$A$1:$Q$500,14,0)),VLOOKUP($C327,'pp port max capa'!$A$1:$Q$500,14,0),0)</f>
        <v>0</v>
      </c>
      <c r="BL327" s="24">
        <f>IF(ISNUMBER(VLOOKUP($C327,'pp port max capa'!$A$1:$Q$500,15,0)),VLOOKUP($C327,'pp port max capa'!$A$1:$Q$500,15,0),0)</f>
        <v>0</v>
      </c>
      <c r="BM327" s="24">
        <f>IF(ISNUMBER(VLOOKUP($C327,'pp port max capa'!$A$1:$Q$500,16,0)),VLOOKUP($C327,'pp port max capa'!$A$1:$Q$500,16,0),0)</f>
        <v>0</v>
      </c>
      <c r="BN327" s="24">
        <f>IF(ISNUMBER(VLOOKUP($C327,'pp port max capa'!$A$1:$Q$500,17,0)),VLOOKUP($C327,'pp port max capa'!$A$1:$Q$500,17,0),0)</f>
        <v>0</v>
      </c>
      <c r="BO327" s="22">
        <f>IF(ISNUMBER(VLOOKUP($C327,'stpl port max capa'!$A$1:$Q$500,2,0)),VLOOKUP($C327,'stpl port max capa'!$A$1:$Q$500,2,0),0)</f>
        <v>0</v>
      </c>
      <c r="BP327" s="22">
        <f>IF(ISNUMBER(VLOOKUP($C327,'stpl port max capa'!$A$1:$Q$500,3,0)),VLOOKUP($C327,'stpl port max capa'!$A$1:$Q$500,3,0),0)</f>
        <v>0</v>
      </c>
      <c r="BQ327" s="22">
        <f>IF(ISNUMBER(VLOOKUP($C327,'stpl port max capa'!$A$1:$Q$500,4,0)),VLOOKUP($C327,'stpl port max capa'!$A$1:$Q$500,4,0),0)</f>
        <v>0</v>
      </c>
      <c r="BR327" s="22">
        <f>IF(ISNUMBER(VLOOKUP($C327,'stpl port max capa'!$A$1:$Q$500,5,0)),VLOOKUP($C327,'stpl port max capa'!$A$1:$Q$500,5,0),0)</f>
        <v>0</v>
      </c>
      <c r="BS327" s="22">
        <f>IF(ISNUMBER(VLOOKUP($C327,'stpl port max capa'!$A$1:$Q$500,6,0)),VLOOKUP($C327,'stpl port max capa'!$A$1:$Q$500,6,0),0)</f>
        <v>0</v>
      </c>
      <c r="BT327" s="22">
        <f>IF(ISNUMBER(VLOOKUP($C327,'stpl port max capa'!$A$1:$Q$500,7,0)),VLOOKUP($C327,'stpl port max capa'!$A$1:$Q$500,7,0),0)</f>
        <v>0</v>
      </c>
      <c r="BU327" s="22">
        <f>IF(ISNUMBER(VLOOKUP($C327,'stpl port max capa'!$A$1:$Q$500,8,0)),VLOOKUP($C327,'stpl port max capa'!$A$1:$Q$500,8,0),0)</f>
        <v>0</v>
      </c>
      <c r="BV327" s="22">
        <f>IF(ISNUMBER(VLOOKUP($C327,'stpl port max capa'!$A$1:$Q$500,9,0)),VLOOKUP($C327,'stpl port max capa'!$A$1:$Q$500,9,0),0)</f>
        <v>0</v>
      </c>
      <c r="BW327" s="22">
        <f>IF(ISNUMBER(VLOOKUP($C327,'stpl port max capa'!$A$1:$Q$500,10,0)),VLOOKUP($C327,'stpl port max capa'!$A$1:$Q$500,10,0),0)</f>
        <v>0</v>
      </c>
      <c r="BX327" s="22">
        <f>IF(ISNUMBER(VLOOKUP($C327,'stpl port max capa'!$A$1:$Q$500,11,0)),VLOOKUP($C327,'stpl port max capa'!$A$1:$Q$500,11,0),0)</f>
        <v>0</v>
      </c>
      <c r="BY327" s="22">
        <f>IF(ISNUMBER(VLOOKUP($C327,'stpl port max capa'!$A$1:$Q$500,12,0)),VLOOKUP($C327,'stpl port max capa'!$A$1:$Q$500,12,0),0)</f>
        <v>0</v>
      </c>
      <c r="BZ327" s="22">
        <f>IF(ISNUMBER(VLOOKUP($C327,'stpl port max capa'!$A$1:$Q$500,13,0)),VLOOKUP($C327,'stpl port max capa'!$A$1:$Q$500,13,0),0)</f>
        <v>0</v>
      </c>
      <c r="CA327" s="22">
        <f>IF(ISNUMBER(VLOOKUP($C327,'stpl port max capa'!$A$1:$Q$500,14,0)),VLOOKUP($C327,'stpl port max capa'!$A$1:$Q$500,14,0),0)</f>
        <v>0</v>
      </c>
      <c r="CB327" s="22">
        <f>IF(ISNUMBER(VLOOKUP($C327,'stpl port max capa'!$A$1:$Q$500,15,0)),VLOOKUP($C327,'stpl port max capa'!$A$1:$Q$500,15,0),0)</f>
        <v>0</v>
      </c>
      <c r="CC327" s="22">
        <f>IF(ISNUMBER(VLOOKUP($C327,'stpl port max capa'!$A$1:$Q$500,16,0)),VLOOKUP($C327,'stpl port max capa'!$A$1:$Q$500,16,0),0)</f>
        <v>0</v>
      </c>
      <c r="CD327" s="22">
        <f>IF(ISNUMBER(VLOOKUP($C327,'stpl port max capa'!$A$1:$Q$500,17,0)),VLOOKUP($C327,'stpl port max capa'!$A$1:$Q$500,17,0),0)</f>
        <v>0</v>
      </c>
    </row>
    <row r="328" spans="1:82" customFormat="1">
      <c r="A328">
        <v>332</v>
      </c>
      <c r="B328" t="s">
        <v>850</v>
      </c>
      <c r="C328" t="str">
        <f t="shared" si="92"/>
        <v>port 332 Shantou Songshan power station</v>
      </c>
      <c r="D328" s="15" t="s">
        <v>1361</v>
      </c>
      <c r="E328" s="15">
        <f t="shared" si="94"/>
        <v>1</v>
      </c>
      <c r="F328" s="16" t="s">
        <v>2972</v>
      </c>
      <c r="G328" t="s">
        <v>972</v>
      </c>
      <c r="H328" t="s">
        <v>975</v>
      </c>
      <c r="I328" t="s">
        <v>2944</v>
      </c>
      <c r="J328" t="s">
        <v>1073</v>
      </c>
      <c r="K328" s="1">
        <v>23.310175999999998</v>
      </c>
      <c r="L328" s="1">
        <v>116.65410199999999</v>
      </c>
      <c r="M328" s="1" t="str">
        <f>VLOOKUP($F328,'[1]capi for highway network'!$D$1:$L$36,3,0)</f>
        <v>capi Guangdong</v>
      </c>
      <c r="N328" s="1">
        <f>VLOOKUP($F328,'[1]capi for highway network'!$D$1:$L$36,7,0)</f>
        <v>23.129110000000001</v>
      </c>
      <c r="O328" s="1">
        <f>VLOOKUP($F328,'[1]capi for highway network'!$D$1:$L$36,8,0)</f>
        <v>113.264385</v>
      </c>
      <c r="P328" s="13">
        <f t="shared" si="95"/>
        <v>0</v>
      </c>
      <c r="Q328" s="13">
        <f t="shared" si="96"/>
        <v>0</v>
      </c>
      <c r="R328" s="13">
        <f t="shared" si="97"/>
        <v>0</v>
      </c>
      <c r="S328" s="13">
        <f t="shared" si="98"/>
        <v>0</v>
      </c>
      <c r="T328" s="13">
        <f t="shared" si="99"/>
        <v>0</v>
      </c>
      <c r="U328" s="13">
        <f t="shared" si="100"/>
        <v>0</v>
      </c>
      <c r="V328" s="13">
        <f t="shared" si="101"/>
        <v>0</v>
      </c>
      <c r="W328" s="13">
        <f t="shared" si="102"/>
        <v>0</v>
      </c>
      <c r="X328" s="13">
        <f t="shared" si="103"/>
        <v>0</v>
      </c>
      <c r="Y328" s="13">
        <f t="shared" si="104"/>
        <v>0</v>
      </c>
      <c r="Z328" s="13">
        <f t="shared" si="105"/>
        <v>0</v>
      </c>
      <c r="AA328" s="13">
        <f t="shared" si="106"/>
        <v>0</v>
      </c>
      <c r="AB328" s="13">
        <f t="shared" si="107"/>
        <v>0</v>
      </c>
      <c r="AC328" s="13">
        <f t="shared" si="108"/>
        <v>0</v>
      </c>
      <c r="AD328" s="13">
        <f t="shared" si="109"/>
        <v>0</v>
      </c>
      <c r="AE328" s="13">
        <f t="shared" si="110"/>
        <v>0</v>
      </c>
      <c r="AF328">
        <f t="shared" si="93"/>
        <v>0</v>
      </c>
      <c r="AI328" s="26">
        <f>IF(ISNUMBER(VLOOKUP($B328,'kpler max capa'!$A$1:$Q$263,2,0)),VLOOKUP($B328,'kpler max capa'!$A$1:$Q$263,2,0),0)</f>
        <v>0</v>
      </c>
      <c r="AJ328" s="26">
        <f>IF(ISNUMBER(VLOOKUP($B328,'kpler max capa'!$A$1:$Q$263,3,0)),VLOOKUP($B328,'kpler max capa'!$A$1:$Q$263,3,0),0)</f>
        <v>0</v>
      </c>
      <c r="AK328" s="26">
        <f>IF(ISNUMBER(VLOOKUP($B328,'kpler max capa'!$A$1:$Q$263,4,0)),VLOOKUP($B328,'kpler max capa'!$A$1:$Q$263,4,0),0)</f>
        <v>0</v>
      </c>
      <c r="AL328" s="26">
        <f>IF(ISNUMBER(VLOOKUP($B328,'kpler max capa'!$A$1:$Q$263,5,0)),VLOOKUP($B328,'kpler max capa'!$A$1:$Q$263,5,0),0)</f>
        <v>0</v>
      </c>
      <c r="AM328" s="26">
        <f>IF(ISNUMBER(VLOOKUP($B328,'kpler max capa'!$A$1:$Q$263,6,0)),VLOOKUP($B328,'kpler max capa'!$A$1:$Q$263,6,0),0)</f>
        <v>0</v>
      </c>
      <c r="AN328" s="26">
        <f>IF(ISNUMBER(VLOOKUP($B328,'kpler max capa'!$A$1:$Q$263,7,0)),VLOOKUP($B328,'kpler max capa'!$A$1:$Q$263,7,0),0)</f>
        <v>0</v>
      </c>
      <c r="AO328" s="26">
        <f>IF(ISNUMBER(VLOOKUP($B328,'kpler max capa'!$A$1:$Q$263,8,0)),VLOOKUP($B328,'kpler max capa'!$A$1:$Q$263,8,0),0)</f>
        <v>0</v>
      </c>
      <c r="AP328" s="26">
        <f>IF(ISNUMBER(VLOOKUP($B328,'kpler max capa'!$A$1:$Q$263,8,0)),VLOOKUP($B328,'kpler max capa'!$A$1:$Q$263,9,0),0)</f>
        <v>0</v>
      </c>
      <c r="AQ328" s="26">
        <f>IF(ISNUMBER(VLOOKUP($B328,'kpler max capa'!$A$1:$Q$263,8,0)),VLOOKUP($B328,'kpler max capa'!$A$1:$Q$263,10,0),0)</f>
        <v>0</v>
      </c>
      <c r="AR328" s="26">
        <f>IF(ISNUMBER(VLOOKUP($B328,'kpler max capa'!$A$1:$Q$263,8,0)),VLOOKUP($B328,'kpler max capa'!$A$1:$Q$263,11,0),0)</f>
        <v>0</v>
      </c>
      <c r="AS328" s="26">
        <f>IF(ISNUMBER(VLOOKUP($B328,'kpler max capa'!$A$1:$Q$263,9,0)),VLOOKUP($B328,'kpler max capa'!$A$1:$Q$263,12,0),0)</f>
        <v>0</v>
      </c>
      <c r="AT328" s="26">
        <f>IF(ISNUMBER(VLOOKUP($B328,'kpler max capa'!$A$1:$Q$263,9,0)),VLOOKUP($B328,'kpler max capa'!$A$1:$Q$263,13,0),0)</f>
        <v>0</v>
      </c>
      <c r="AU328" s="26">
        <f>IF(ISNUMBER(VLOOKUP($B328,'kpler max capa'!$A$1:$Q$263,9,0)),VLOOKUP($B328,'kpler max capa'!$A$1:$Q$263,14,0),0)</f>
        <v>0</v>
      </c>
      <c r="AV328" s="26">
        <f>IF(ISNUMBER(VLOOKUP($B328,'kpler max capa'!$A$1:$Q$263,9,0)),VLOOKUP($B328,'kpler max capa'!$A$1:$Q$263,15,0),0)</f>
        <v>0</v>
      </c>
      <c r="AW328" s="26">
        <f>IF(ISNUMBER(VLOOKUP($B328,'kpler max capa'!$A$1:$Q$263,9,0)),VLOOKUP($B328,'kpler max capa'!$A$1:$Q$263,16,0),0)</f>
        <v>0</v>
      </c>
      <c r="AX328" s="26">
        <f>IF(ISNUMBER(VLOOKUP($B328,'kpler max capa'!$A$1:$Q$263,10,0)),VLOOKUP($B328,'kpler max capa'!$A$1:$Q$263,17,0),0)</f>
        <v>0</v>
      </c>
      <c r="AY328" s="24">
        <f>IF(ISNUMBER(VLOOKUP($C328,'pp port max capa'!$A$1:$Q$500,2,0)),VLOOKUP($C328,'pp port max capa'!$A$1:$Q$500,2,0),0)</f>
        <v>0</v>
      </c>
      <c r="AZ328" s="24">
        <f>IF(ISNUMBER(VLOOKUP($C328,'pp port max capa'!$A$1:$Q$500,3,0)),VLOOKUP($C328,'pp port max capa'!$A$1:$Q$500,3,0),0)</f>
        <v>0</v>
      </c>
      <c r="BA328" s="24">
        <f>IF(ISNUMBER(VLOOKUP($C328,'pp port max capa'!$A$1:$Q$500,4,0)),VLOOKUP($C328,'pp port max capa'!$A$1:$Q$500,4,0),0)</f>
        <v>0</v>
      </c>
      <c r="BB328" s="24">
        <f>IF(ISNUMBER(VLOOKUP($C328,'pp port max capa'!$A$1:$Q$500,5,0)),VLOOKUP($C328,'pp port max capa'!$A$1:$Q$500,5,0),0)</f>
        <v>0</v>
      </c>
      <c r="BC328" s="24">
        <f>IF(ISNUMBER(VLOOKUP($C328,'pp port max capa'!$A$1:$Q$500,6,0)),VLOOKUP($C328,'pp port max capa'!$A$1:$Q$500,6,0),0)</f>
        <v>0</v>
      </c>
      <c r="BD328" s="24">
        <f>IF(ISNUMBER(VLOOKUP($C328,'pp port max capa'!$A$1:$Q$500,7,0)),VLOOKUP($C328,'pp port max capa'!$A$1:$Q$500,7,0),0)</f>
        <v>0</v>
      </c>
      <c r="BE328" s="24">
        <f>IF(ISNUMBER(VLOOKUP($C328,'pp port max capa'!$A$1:$Q$500,8,0)),VLOOKUP($C328,'pp port max capa'!$A$1:$Q$500,8,0),0)</f>
        <v>0</v>
      </c>
      <c r="BF328" s="24">
        <f>IF(ISNUMBER(VLOOKUP($C328,'pp port max capa'!$A$1:$Q$500,9,0)),VLOOKUP($C328,'pp port max capa'!$A$1:$Q$500,9,0),0)</f>
        <v>0</v>
      </c>
      <c r="BG328" s="24">
        <f>IF(ISNUMBER(VLOOKUP($C328,'pp port max capa'!$A$1:$Q$500,10,0)),VLOOKUP($C328,'pp port max capa'!$A$1:$Q$500,10,0),0)</f>
        <v>0</v>
      </c>
      <c r="BH328" s="24">
        <f>IF(ISNUMBER(VLOOKUP($C328,'pp port max capa'!$A$1:$Q$500,11,0)),VLOOKUP($C328,'pp port max capa'!$A$1:$Q$500,11,0),0)</f>
        <v>0</v>
      </c>
      <c r="BI328" s="24">
        <f>IF(ISNUMBER(VLOOKUP($C328,'pp port max capa'!$A$1:$Q$500,12,0)),VLOOKUP($C328,'pp port max capa'!$A$1:$Q$500,12,0),0)</f>
        <v>0</v>
      </c>
      <c r="BJ328" s="24">
        <f>IF(ISNUMBER(VLOOKUP($C328,'pp port max capa'!$A$1:$Q$500,13,0)),VLOOKUP($C328,'pp port max capa'!$A$1:$Q$500,13,0),0)</f>
        <v>0</v>
      </c>
      <c r="BK328" s="24">
        <f>IF(ISNUMBER(VLOOKUP($C328,'pp port max capa'!$A$1:$Q$500,14,0)),VLOOKUP($C328,'pp port max capa'!$A$1:$Q$500,14,0),0)</f>
        <v>0</v>
      </c>
      <c r="BL328" s="24">
        <f>IF(ISNUMBER(VLOOKUP($C328,'pp port max capa'!$A$1:$Q$500,15,0)),VLOOKUP($C328,'pp port max capa'!$A$1:$Q$500,15,0),0)</f>
        <v>0</v>
      </c>
      <c r="BM328" s="24">
        <f>IF(ISNUMBER(VLOOKUP($C328,'pp port max capa'!$A$1:$Q$500,16,0)),VLOOKUP($C328,'pp port max capa'!$A$1:$Q$500,16,0),0)</f>
        <v>0</v>
      </c>
      <c r="BN328" s="24">
        <f>IF(ISNUMBER(VLOOKUP($C328,'pp port max capa'!$A$1:$Q$500,17,0)),VLOOKUP($C328,'pp port max capa'!$A$1:$Q$500,17,0),0)</f>
        <v>0</v>
      </c>
      <c r="BO328" s="22">
        <f>IF(ISNUMBER(VLOOKUP($C328,'stpl port max capa'!$A$1:$Q$500,2,0)),VLOOKUP($C328,'stpl port max capa'!$A$1:$Q$500,2,0),0)</f>
        <v>0</v>
      </c>
      <c r="BP328" s="22">
        <f>IF(ISNUMBER(VLOOKUP($C328,'stpl port max capa'!$A$1:$Q$500,3,0)),VLOOKUP($C328,'stpl port max capa'!$A$1:$Q$500,3,0),0)</f>
        <v>0</v>
      </c>
      <c r="BQ328" s="22">
        <f>IF(ISNUMBER(VLOOKUP($C328,'stpl port max capa'!$A$1:$Q$500,4,0)),VLOOKUP($C328,'stpl port max capa'!$A$1:$Q$500,4,0),0)</f>
        <v>0</v>
      </c>
      <c r="BR328" s="22">
        <f>IF(ISNUMBER(VLOOKUP($C328,'stpl port max capa'!$A$1:$Q$500,5,0)),VLOOKUP($C328,'stpl port max capa'!$A$1:$Q$500,5,0),0)</f>
        <v>0</v>
      </c>
      <c r="BS328" s="22">
        <f>IF(ISNUMBER(VLOOKUP($C328,'stpl port max capa'!$A$1:$Q$500,6,0)),VLOOKUP($C328,'stpl port max capa'!$A$1:$Q$500,6,0),0)</f>
        <v>0</v>
      </c>
      <c r="BT328" s="22">
        <f>IF(ISNUMBER(VLOOKUP($C328,'stpl port max capa'!$A$1:$Q$500,7,0)),VLOOKUP($C328,'stpl port max capa'!$A$1:$Q$500,7,0),0)</f>
        <v>0</v>
      </c>
      <c r="BU328" s="22">
        <f>IF(ISNUMBER(VLOOKUP($C328,'stpl port max capa'!$A$1:$Q$500,8,0)),VLOOKUP($C328,'stpl port max capa'!$A$1:$Q$500,8,0),0)</f>
        <v>0</v>
      </c>
      <c r="BV328" s="22">
        <f>IF(ISNUMBER(VLOOKUP($C328,'stpl port max capa'!$A$1:$Q$500,9,0)),VLOOKUP($C328,'stpl port max capa'!$A$1:$Q$500,9,0),0)</f>
        <v>0</v>
      </c>
      <c r="BW328" s="22">
        <f>IF(ISNUMBER(VLOOKUP($C328,'stpl port max capa'!$A$1:$Q$500,10,0)),VLOOKUP($C328,'stpl port max capa'!$A$1:$Q$500,10,0),0)</f>
        <v>0</v>
      </c>
      <c r="BX328" s="22">
        <f>IF(ISNUMBER(VLOOKUP($C328,'stpl port max capa'!$A$1:$Q$500,11,0)),VLOOKUP($C328,'stpl port max capa'!$A$1:$Q$500,11,0),0)</f>
        <v>0</v>
      </c>
      <c r="BY328" s="22">
        <f>IF(ISNUMBER(VLOOKUP($C328,'stpl port max capa'!$A$1:$Q$500,12,0)),VLOOKUP($C328,'stpl port max capa'!$A$1:$Q$500,12,0),0)</f>
        <v>0</v>
      </c>
      <c r="BZ328" s="22">
        <f>IF(ISNUMBER(VLOOKUP($C328,'stpl port max capa'!$A$1:$Q$500,13,0)),VLOOKUP($C328,'stpl port max capa'!$A$1:$Q$500,13,0),0)</f>
        <v>0</v>
      </c>
      <c r="CA328" s="22">
        <f>IF(ISNUMBER(VLOOKUP($C328,'stpl port max capa'!$A$1:$Q$500,14,0)),VLOOKUP($C328,'stpl port max capa'!$A$1:$Q$500,14,0),0)</f>
        <v>0</v>
      </c>
      <c r="CB328" s="22">
        <f>IF(ISNUMBER(VLOOKUP($C328,'stpl port max capa'!$A$1:$Q$500,15,0)),VLOOKUP($C328,'stpl port max capa'!$A$1:$Q$500,15,0),0)</f>
        <v>0</v>
      </c>
      <c r="CC328" s="22">
        <f>IF(ISNUMBER(VLOOKUP($C328,'stpl port max capa'!$A$1:$Q$500,16,0)),VLOOKUP($C328,'stpl port max capa'!$A$1:$Q$500,16,0),0)</f>
        <v>0</v>
      </c>
      <c r="CD328" s="22">
        <f>IF(ISNUMBER(VLOOKUP($C328,'stpl port max capa'!$A$1:$Q$500,17,0)),VLOOKUP($C328,'stpl port max capa'!$A$1:$Q$500,17,0),0)</f>
        <v>0</v>
      </c>
    </row>
    <row r="329" spans="1:82" customFormat="1">
      <c r="A329">
        <v>333</v>
      </c>
      <c r="B329" t="s">
        <v>851</v>
      </c>
      <c r="C329" t="str">
        <f t="shared" si="92"/>
        <v>port 333 Shunde Desheng power station</v>
      </c>
      <c r="D329" s="15" t="s">
        <v>1362</v>
      </c>
      <c r="E329" s="15">
        <f t="shared" si="94"/>
        <v>1</v>
      </c>
      <c r="F329" s="16" t="s">
        <v>2972</v>
      </c>
      <c r="G329" t="s">
        <v>973</v>
      </c>
      <c r="H329" t="s">
        <v>975</v>
      </c>
      <c r="I329" t="s">
        <v>2943</v>
      </c>
      <c r="J329" t="s">
        <v>1074</v>
      </c>
      <c r="K329" s="1">
        <v>22.799959900000001</v>
      </c>
      <c r="L329" s="1">
        <v>113.3586004</v>
      </c>
      <c r="M329" s="1" t="str">
        <f>VLOOKUP($F329,'[1]capi for highway network'!$D$1:$L$36,3,0)</f>
        <v>capi Guangdong</v>
      </c>
      <c r="N329" s="1">
        <f>VLOOKUP($F329,'[1]capi for highway network'!$D$1:$L$36,7,0)</f>
        <v>23.129110000000001</v>
      </c>
      <c r="O329" s="1">
        <f>VLOOKUP($F329,'[1]capi for highway network'!$D$1:$L$36,8,0)</f>
        <v>113.264385</v>
      </c>
      <c r="P329" s="13">
        <f t="shared" si="95"/>
        <v>2.9401643896774186</v>
      </c>
      <c r="Q329" s="13">
        <f t="shared" si="96"/>
        <v>2.9401643896774186</v>
      </c>
      <c r="R329" s="13">
        <f t="shared" si="97"/>
        <v>2.9401643896774186</v>
      </c>
      <c r="S329" s="13">
        <f t="shared" si="98"/>
        <v>2.9401643896774186</v>
      </c>
      <c r="T329" s="13">
        <f t="shared" si="99"/>
        <v>2.9401643896774186</v>
      </c>
      <c r="U329" s="13">
        <f t="shared" si="100"/>
        <v>2.9401643896774186</v>
      </c>
      <c r="V329" s="13">
        <f t="shared" si="101"/>
        <v>2.9401643896774186</v>
      </c>
      <c r="W329" s="13">
        <f t="shared" si="102"/>
        <v>2.9401643896774186</v>
      </c>
      <c r="X329" s="13">
        <f t="shared" si="103"/>
        <v>2.9401643896774186</v>
      </c>
      <c r="Y329" s="13">
        <f t="shared" si="104"/>
        <v>2.9401643896774186</v>
      </c>
      <c r="Z329" s="13">
        <f t="shared" si="105"/>
        <v>2.9401643896774186</v>
      </c>
      <c r="AA329" s="13">
        <f t="shared" si="106"/>
        <v>2.9401643896774186</v>
      </c>
      <c r="AB329" s="13">
        <f t="shared" si="107"/>
        <v>2.9401643896774186</v>
      </c>
      <c r="AC329" s="13">
        <f t="shared" si="108"/>
        <v>2.9401643896774186</v>
      </c>
      <c r="AD329" s="13">
        <f t="shared" si="109"/>
        <v>2.9401643896774186</v>
      </c>
      <c r="AE329" s="13">
        <f t="shared" si="110"/>
        <v>2.9401643896774186</v>
      </c>
      <c r="AF329">
        <f t="shared" si="93"/>
        <v>1</v>
      </c>
      <c r="AI329" s="26">
        <f>IF(ISNUMBER(VLOOKUP($B329,'kpler max capa'!$A$1:$Q$263,2,0)),VLOOKUP($B329,'kpler max capa'!$A$1:$Q$263,2,0),0)</f>
        <v>0</v>
      </c>
      <c r="AJ329" s="26">
        <f>IF(ISNUMBER(VLOOKUP($B329,'kpler max capa'!$A$1:$Q$263,3,0)),VLOOKUP($B329,'kpler max capa'!$A$1:$Q$263,3,0),0)</f>
        <v>0</v>
      </c>
      <c r="AK329" s="26">
        <f>IF(ISNUMBER(VLOOKUP($B329,'kpler max capa'!$A$1:$Q$263,4,0)),VLOOKUP($B329,'kpler max capa'!$A$1:$Q$263,4,0),0)</f>
        <v>0</v>
      </c>
      <c r="AL329" s="26">
        <f>IF(ISNUMBER(VLOOKUP($B329,'kpler max capa'!$A$1:$Q$263,5,0)),VLOOKUP($B329,'kpler max capa'!$A$1:$Q$263,5,0),0)</f>
        <v>0</v>
      </c>
      <c r="AM329" s="26">
        <f>IF(ISNUMBER(VLOOKUP($B329,'kpler max capa'!$A$1:$Q$263,6,0)),VLOOKUP($B329,'kpler max capa'!$A$1:$Q$263,6,0),0)</f>
        <v>0</v>
      </c>
      <c r="AN329" s="26">
        <f>IF(ISNUMBER(VLOOKUP($B329,'kpler max capa'!$A$1:$Q$263,7,0)),VLOOKUP($B329,'kpler max capa'!$A$1:$Q$263,7,0),0)</f>
        <v>0</v>
      </c>
      <c r="AO329" s="26">
        <f>IF(ISNUMBER(VLOOKUP($B329,'kpler max capa'!$A$1:$Q$263,8,0)),VLOOKUP($B329,'kpler max capa'!$A$1:$Q$263,8,0),0)</f>
        <v>0</v>
      </c>
      <c r="AP329" s="26">
        <f>IF(ISNUMBER(VLOOKUP($B329,'kpler max capa'!$A$1:$Q$263,8,0)),VLOOKUP($B329,'kpler max capa'!$A$1:$Q$263,9,0),0)</f>
        <v>0</v>
      </c>
      <c r="AQ329" s="26">
        <f>IF(ISNUMBER(VLOOKUP($B329,'kpler max capa'!$A$1:$Q$263,8,0)),VLOOKUP($B329,'kpler max capa'!$A$1:$Q$263,10,0),0)</f>
        <v>0</v>
      </c>
      <c r="AR329" s="26">
        <f>IF(ISNUMBER(VLOOKUP($B329,'kpler max capa'!$A$1:$Q$263,8,0)),VLOOKUP($B329,'kpler max capa'!$A$1:$Q$263,11,0),0)</f>
        <v>0</v>
      </c>
      <c r="AS329" s="26">
        <f>IF(ISNUMBER(VLOOKUP($B329,'kpler max capa'!$A$1:$Q$263,9,0)),VLOOKUP($B329,'kpler max capa'!$A$1:$Q$263,12,0),0)</f>
        <v>0</v>
      </c>
      <c r="AT329" s="26">
        <f>IF(ISNUMBER(VLOOKUP($B329,'kpler max capa'!$A$1:$Q$263,9,0)),VLOOKUP($B329,'kpler max capa'!$A$1:$Q$263,13,0),0)</f>
        <v>0</v>
      </c>
      <c r="AU329" s="26">
        <f>IF(ISNUMBER(VLOOKUP($B329,'kpler max capa'!$A$1:$Q$263,9,0)),VLOOKUP($B329,'kpler max capa'!$A$1:$Q$263,14,0),0)</f>
        <v>0</v>
      </c>
      <c r="AV329" s="26">
        <f>IF(ISNUMBER(VLOOKUP($B329,'kpler max capa'!$A$1:$Q$263,9,0)),VLOOKUP($B329,'kpler max capa'!$A$1:$Q$263,15,0),0)</f>
        <v>0</v>
      </c>
      <c r="AW329" s="26">
        <f>IF(ISNUMBER(VLOOKUP($B329,'kpler max capa'!$A$1:$Q$263,9,0)),VLOOKUP($B329,'kpler max capa'!$A$1:$Q$263,16,0),0)</f>
        <v>0</v>
      </c>
      <c r="AX329" s="26">
        <f>IF(ISNUMBER(VLOOKUP($B329,'kpler max capa'!$A$1:$Q$263,10,0)),VLOOKUP($B329,'kpler max capa'!$A$1:$Q$263,17,0),0)</f>
        <v>0</v>
      </c>
      <c r="AY329" s="24">
        <f>IF(ISNUMBER(VLOOKUP($C329,'pp port max capa'!$A$1:$Q$500,2,0)),VLOOKUP($C329,'pp port max capa'!$A$1:$Q$500,2,0),0)</f>
        <v>2.9401643896774186</v>
      </c>
      <c r="AZ329" s="24">
        <f>IF(ISNUMBER(VLOOKUP($C329,'pp port max capa'!$A$1:$Q$500,3,0)),VLOOKUP($C329,'pp port max capa'!$A$1:$Q$500,3,0),0)</f>
        <v>2.9401643896774186</v>
      </c>
      <c r="BA329" s="24">
        <f>IF(ISNUMBER(VLOOKUP($C329,'pp port max capa'!$A$1:$Q$500,4,0)),VLOOKUP($C329,'pp port max capa'!$A$1:$Q$500,4,0),0)</f>
        <v>2.9401643896774186</v>
      </c>
      <c r="BB329" s="24">
        <f>IF(ISNUMBER(VLOOKUP($C329,'pp port max capa'!$A$1:$Q$500,5,0)),VLOOKUP($C329,'pp port max capa'!$A$1:$Q$500,5,0),0)</f>
        <v>2.9401643896774186</v>
      </c>
      <c r="BC329" s="24">
        <f>IF(ISNUMBER(VLOOKUP($C329,'pp port max capa'!$A$1:$Q$500,6,0)),VLOOKUP($C329,'pp port max capa'!$A$1:$Q$500,6,0),0)</f>
        <v>2.9401643896774186</v>
      </c>
      <c r="BD329" s="24">
        <f>IF(ISNUMBER(VLOOKUP($C329,'pp port max capa'!$A$1:$Q$500,7,0)),VLOOKUP($C329,'pp port max capa'!$A$1:$Q$500,7,0),0)</f>
        <v>2.9401643896774186</v>
      </c>
      <c r="BE329" s="24">
        <f>IF(ISNUMBER(VLOOKUP($C329,'pp port max capa'!$A$1:$Q$500,8,0)),VLOOKUP($C329,'pp port max capa'!$A$1:$Q$500,8,0),0)</f>
        <v>2.9401643896774186</v>
      </c>
      <c r="BF329" s="24">
        <f>IF(ISNUMBER(VLOOKUP($C329,'pp port max capa'!$A$1:$Q$500,9,0)),VLOOKUP($C329,'pp port max capa'!$A$1:$Q$500,9,0),0)</f>
        <v>2.9401643896774186</v>
      </c>
      <c r="BG329" s="24">
        <f>IF(ISNUMBER(VLOOKUP($C329,'pp port max capa'!$A$1:$Q$500,10,0)),VLOOKUP($C329,'pp port max capa'!$A$1:$Q$500,10,0),0)</f>
        <v>2.9401643896774186</v>
      </c>
      <c r="BH329" s="24">
        <f>IF(ISNUMBER(VLOOKUP($C329,'pp port max capa'!$A$1:$Q$500,11,0)),VLOOKUP($C329,'pp port max capa'!$A$1:$Q$500,11,0),0)</f>
        <v>2.9401643896774186</v>
      </c>
      <c r="BI329" s="24">
        <f>IF(ISNUMBER(VLOOKUP($C329,'pp port max capa'!$A$1:$Q$500,12,0)),VLOOKUP($C329,'pp port max capa'!$A$1:$Q$500,12,0),0)</f>
        <v>2.9401643896774186</v>
      </c>
      <c r="BJ329" s="24">
        <f>IF(ISNUMBER(VLOOKUP($C329,'pp port max capa'!$A$1:$Q$500,13,0)),VLOOKUP($C329,'pp port max capa'!$A$1:$Q$500,13,0),0)</f>
        <v>2.9401643896774186</v>
      </c>
      <c r="BK329" s="24">
        <f>IF(ISNUMBER(VLOOKUP($C329,'pp port max capa'!$A$1:$Q$500,14,0)),VLOOKUP($C329,'pp port max capa'!$A$1:$Q$500,14,0),0)</f>
        <v>2.9401643896774186</v>
      </c>
      <c r="BL329" s="24">
        <f>IF(ISNUMBER(VLOOKUP($C329,'pp port max capa'!$A$1:$Q$500,15,0)),VLOOKUP($C329,'pp port max capa'!$A$1:$Q$500,15,0),0)</f>
        <v>2.9401643896774186</v>
      </c>
      <c r="BM329" s="24">
        <f>IF(ISNUMBER(VLOOKUP($C329,'pp port max capa'!$A$1:$Q$500,16,0)),VLOOKUP($C329,'pp port max capa'!$A$1:$Q$500,16,0),0)</f>
        <v>2.9401643896774186</v>
      </c>
      <c r="BN329" s="24">
        <f>IF(ISNUMBER(VLOOKUP($C329,'pp port max capa'!$A$1:$Q$500,17,0)),VLOOKUP($C329,'pp port max capa'!$A$1:$Q$500,17,0),0)</f>
        <v>2.9401643896774186</v>
      </c>
      <c r="BO329" s="22">
        <f>IF(ISNUMBER(VLOOKUP($C329,'stpl port max capa'!$A$1:$Q$500,2,0)),VLOOKUP($C329,'stpl port max capa'!$A$1:$Q$500,2,0),0)</f>
        <v>0</v>
      </c>
      <c r="BP329" s="22">
        <f>IF(ISNUMBER(VLOOKUP($C329,'stpl port max capa'!$A$1:$Q$500,3,0)),VLOOKUP($C329,'stpl port max capa'!$A$1:$Q$500,3,0),0)</f>
        <v>0</v>
      </c>
      <c r="BQ329" s="22">
        <f>IF(ISNUMBER(VLOOKUP($C329,'stpl port max capa'!$A$1:$Q$500,4,0)),VLOOKUP($C329,'stpl port max capa'!$A$1:$Q$500,4,0),0)</f>
        <v>0</v>
      </c>
      <c r="BR329" s="22">
        <f>IF(ISNUMBER(VLOOKUP($C329,'stpl port max capa'!$A$1:$Q$500,5,0)),VLOOKUP($C329,'stpl port max capa'!$A$1:$Q$500,5,0),0)</f>
        <v>0</v>
      </c>
      <c r="BS329" s="22">
        <f>IF(ISNUMBER(VLOOKUP($C329,'stpl port max capa'!$A$1:$Q$500,6,0)),VLOOKUP($C329,'stpl port max capa'!$A$1:$Q$500,6,0),0)</f>
        <v>0</v>
      </c>
      <c r="BT329" s="22">
        <f>IF(ISNUMBER(VLOOKUP($C329,'stpl port max capa'!$A$1:$Q$500,7,0)),VLOOKUP($C329,'stpl port max capa'!$A$1:$Q$500,7,0),0)</f>
        <v>0</v>
      </c>
      <c r="BU329" s="22">
        <f>IF(ISNUMBER(VLOOKUP($C329,'stpl port max capa'!$A$1:$Q$500,8,0)),VLOOKUP($C329,'stpl port max capa'!$A$1:$Q$500,8,0),0)</f>
        <v>0</v>
      </c>
      <c r="BV329" s="22">
        <f>IF(ISNUMBER(VLOOKUP($C329,'stpl port max capa'!$A$1:$Q$500,9,0)),VLOOKUP($C329,'stpl port max capa'!$A$1:$Q$500,9,0),0)</f>
        <v>0</v>
      </c>
      <c r="BW329" s="22">
        <f>IF(ISNUMBER(VLOOKUP($C329,'stpl port max capa'!$A$1:$Q$500,10,0)),VLOOKUP($C329,'stpl port max capa'!$A$1:$Q$500,10,0),0)</f>
        <v>0</v>
      </c>
      <c r="BX329" s="22">
        <f>IF(ISNUMBER(VLOOKUP($C329,'stpl port max capa'!$A$1:$Q$500,11,0)),VLOOKUP($C329,'stpl port max capa'!$A$1:$Q$500,11,0),0)</f>
        <v>0</v>
      </c>
      <c r="BY329" s="22">
        <f>IF(ISNUMBER(VLOOKUP($C329,'stpl port max capa'!$A$1:$Q$500,12,0)),VLOOKUP($C329,'stpl port max capa'!$A$1:$Q$500,12,0),0)</f>
        <v>0</v>
      </c>
      <c r="BZ329" s="22">
        <f>IF(ISNUMBER(VLOOKUP($C329,'stpl port max capa'!$A$1:$Q$500,13,0)),VLOOKUP($C329,'stpl port max capa'!$A$1:$Q$500,13,0),0)</f>
        <v>0</v>
      </c>
      <c r="CA329" s="22">
        <f>IF(ISNUMBER(VLOOKUP($C329,'stpl port max capa'!$A$1:$Q$500,14,0)),VLOOKUP($C329,'stpl port max capa'!$A$1:$Q$500,14,0),0)</f>
        <v>0</v>
      </c>
      <c r="CB329" s="22">
        <f>IF(ISNUMBER(VLOOKUP($C329,'stpl port max capa'!$A$1:$Q$500,15,0)),VLOOKUP($C329,'stpl port max capa'!$A$1:$Q$500,15,0),0)</f>
        <v>0</v>
      </c>
      <c r="CC329" s="22">
        <f>IF(ISNUMBER(VLOOKUP($C329,'stpl port max capa'!$A$1:$Q$500,16,0)),VLOOKUP($C329,'stpl port max capa'!$A$1:$Q$500,16,0),0)</f>
        <v>0</v>
      </c>
      <c r="CD329" s="22">
        <f>IF(ISNUMBER(VLOOKUP($C329,'stpl port max capa'!$A$1:$Q$500,17,0)),VLOOKUP($C329,'stpl port max capa'!$A$1:$Q$500,17,0),0)</f>
        <v>0</v>
      </c>
    </row>
    <row r="330" spans="1:82" customFormat="1">
      <c r="A330">
        <v>334</v>
      </c>
      <c r="B330" t="s">
        <v>852</v>
      </c>
      <c r="C330" t="str">
        <f t="shared" si="92"/>
        <v>port 334 Xichong Dapeng power station</v>
      </c>
      <c r="D330" s="15" t="s">
        <v>1363</v>
      </c>
      <c r="E330" s="15">
        <f t="shared" si="94"/>
        <v>1</v>
      </c>
      <c r="F330" s="16" t="s">
        <v>2972</v>
      </c>
      <c r="G330" t="s">
        <v>972</v>
      </c>
      <c r="H330" t="s">
        <v>975</v>
      </c>
      <c r="I330" t="s">
        <v>2946</v>
      </c>
      <c r="J330" t="s">
        <v>1075</v>
      </c>
      <c r="K330" s="1">
        <v>22.473306999999998</v>
      </c>
      <c r="L330" s="1">
        <v>114.52549500000001</v>
      </c>
      <c r="M330" s="1" t="str">
        <f>VLOOKUP($F330,'[1]capi for highway network'!$D$1:$L$36,3,0)</f>
        <v>capi Guangdong</v>
      </c>
      <c r="N330" s="1">
        <f>VLOOKUP($F330,'[1]capi for highway network'!$D$1:$L$36,7,0)</f>
        <v>23.129110000000001</v>
      </c>
      <c r="O330" s="1">
        <f>VLOOKUP($F330,'[1]capi for highway network'!$D$1:$L$36,8,0)</f>
        <v>113.264385</v>
      </c>
      <c r="P330" s="13">
        <f t="shared" si="95"/>
        <v>0</v>
      </c>
      <c r="Q330" s="13">
        <f t="shared" si="96"/>
        <v>0</v>
      </c>
      <c r="R330" s="13">
        <f t="shared" si="97"/>
        <v>0</v>
      </c>
      <c r="S330" s="13">
        <f t="shared" si="98"/>
        <v>0</v>
      </c>
      <c r="T330" s="13">
        <f t="shared" si="99"/>
        <v>0</v>
      </c>
      <c r="U330" s="13">
        <f t="shared" si="100"/>
        <v>0</v>
      </c>
      <c r="V330" s="13">
        <f t="shared" si="101"/>
        <v>0</v>
      </c>
      <c r="W330" s="13">
        <f t="shared" si="102"/>
        <v>0</v>
      </c>
      <c r="X330" s="13">
        <f t="shared" si="103"/>
        <v>0</v>
      </c>
      <c r="Y330" s="13">
        <f t="shared" si="104"/>
        <v>0</v>
      </c>
      <c r="Z330" s="13">
        <f t="shared" si="105"/>
        <v>0</v>
      </c>
      <c r="AA330" s="13">
        <f t="shared" si="106"/>
        <v>0</v>
      </c>
      <c r="AB330" s="13">
        <f t="shared" si="107"/>
        <v>0</v>
      </c>
      <c r="AC330" s="13">
        <f t="shared" si="108"/>
        <v>0</v>
      </c>
      <c r="AD330" s="13">
        <f t="shared" si="109"/>
        <v>0</v>
      </c>
      <c r="AE330" s="13">
        <f t="shared" si="110"/>
        <v>0</v>
      </c>
      <c r="AF330">
        <f t="shared" si="93"/>
        <v>0</v>
      </c>
      <c r="AI330" s="26">
        <f>IF(ISNUMBER(VLOOKUP($B330,'kpler max capa'!$A$1:$Q$263,2,0)),VLOOKUP($B330,'kpler max capa'!$A$1:$Q$263,2,0),0)</f>
        <v>0</v>
      </c>
      <c r="AJ330" s="26">
        <f>IF(ISNUMBER(VLOOKUP($B330,'kpler max capa'!$A$1:$Q$263,3,0)),VLOOKUP($B330,'kpler max capa'!$A$1:$Q$263,3,0),0)</f>
        <v>0</v>
      </c>
      <c r="AK330" s="26">
        <f>IF(ISNUMBER(VLOOKUP($B330,'kpler max capa'!$A$1:$Q$263,4,0)),VLOOKUP($B330,'kpler max capa'!$A$1:$Q$263,4,0),0)</f>
        <v>0</v>
      </c>
      <c r="AL330" s="26">
        <f>IF(ISNUMBER(VLOOKUP($B330,'kpler max capa'!$A$1:$Q$263,5,0)),VLOOKUP($B330,'kpler max capa'!$A$1:$Q$263,5,0),0)</f>
        <v>0</v>
      </c>
      <c r="AM330" s="26">
        <f>IF(ISNUMBER(VLOOKUP($B330,'kpler max capa'!$A$1:$Q$263,6,0)),VLOOKUP($B330,'kpler max capa'!$A$1:$Q$263,6,0),0)</f>
        <v>0</v>
      </c>
      <c r="AN330" s="26">
        <f>IF(ISNUMBER(VLOOKUP($B330,'kpler max capa'!$A$1:$Q$263,7,0)),VLOOKUP($B330,'kpler max capa'!$A$1:$Q$263,7,0),0)</f>
        <v>0</v>
      </c>
      <c r="AO330" s="26">
        <f>IF(ISNUMBER(VLOOKUP($B330,'kpler max capa'!$A$1:$Q$263,8,0)),VLOOKUP($B330,'kpler max capa'!$A$1:$Q$263,8,0),0)</f>
        <v>0</v>
      </c>
      <c r="AP330" s="26">
        <f>IF(ISNUMBER(VLOOKUP($B330,'kpler max capa'!$A$1:$Q$263,8,0)),VLOOKUP($B330,'kpler max capa'!$A$1:$Q$263,9,0),0)</f>
        <v>0</v>
      </c>
      <c r="AQ330" s="26">
        <f>IF(ISNUMBER(VLOOKUP($B330,'kpler max capa'!$A$1:$Q$263,8,0)),VLOOKUP($B330,'kpler max capa'!$A$1:$Q$263,10,0),0)</f>
        <v>0</v>
      </c>
      <c r="AR330" s="26">
        <f>IF(ISNUMBER(VLOOKUP($B330,'kpler max capa'!$A$1:$Q$263,8,0)),VLOOKUP($B330,'kpler max capa'!$A$1:$Q$263,11,0),0)</f>
        <v>0</v>
      </c>
      <c r="AS330" s="26">
        <f>IF(ISNUMBER(VLOOKUP($B330,'kpler max capa'!$A$1:$Q$263,9,0)),VLOOKUP($B330,'kpler max capa'!$A$1:$Q$263,12,0),0)</f>
        <v>0</v>
      </c>
      <c r="AT330" s="26">
        <f>IF(ISNUMBER(VLOOKUP($B330,'kpler max capa'!$A$1:$Q$263,9,0)),VLOOKUP($B330,'kpler max capa'!$A$1:$Q$263,13,0),0)</f>
        <v>0</v>
      </c>
      <c r="AU330" s="26">
        <f>IF(ISNUMBER(VLOOKUP($B330,'kpler max capa'!$A$1:$Q$263,9,0)),VLOOKUP($B330,'kpler max capa'!$A$1:$Q$263,14,0),0)</f>
        <v>0</v>
      </c>
      <c r="AV330" s="26">
        <f>IF(ISNUMBER(VLOOKUP($B330,'kpler max capa'!$A$1:$Q$263,9,0)),VLOOKUP($B330,'kpler max capa'!$A$1:$Q$263,15,0),0)</f>
        <v>0</v>
      </c>
      <c r="AW330" s="26">
        <f>IF(ISNUMBER(VLOOKUP($B330,'kpler max capa'!$A$1:$Q$263,9,0)),VLOOKUP($B330,'kpler max capa'!$A$1:$Q$263,16,0),0)</f>
        <v>0</v>
      </c>
      <c r="AX330" s="26">
        <f>IF(ISNUMBER(VLOOKUP($B330,'kpler max capa'!$A$1:$Q$263,10,0)),VLOOKUP($B330,'kpler max capa'!$A$1:$Q$263,17,0),0)</f>
        <v>0</v>
      </c>
      <c r="AY330" s="24">
        <f>IF(ISNUMBER(VLOOKUP($C330,'pp port max capa'!$A$1:$Q$500,2,0)),VLOOKUP($C330,'pp port max capa'!$A$1:$Q$500,2,0),0)</f>
        <v>0</v>
      </c>
      <c r="AZ330" s="24">
        <f>IF(ISNUMBER(VLOOKUP($C330,'pp port max capa'!$A$1:$Q$500,3,0)),VLOOKUP($C330,'pp port max capa'!$A$1:$Q$500,3,0),0)</f>
        <v>0</v>
      </c>
      <c r="BA330" s="24">
        <f>IF(ISNUMBER(VLOOKUP($C330,'pp port max capa'!$A$1:$Q$500,4,0)),VLOOKUP($C330,'pp port max capa'!$A$1:$Q$500,4,0),0)</f>
        <v>0</v>
      </c>
      <c r="BB330" s="24">
        <f>IF(ISNUMBER(VLOOKUP($C330,'pp port max capa'!$A$1:$Q$500,5,0)),VLOOKUP($C330,'pp port max capa'!$A$1:$Q$500,5,0),0)</f>
        <v>0</v>
      </c>
      <c r="BC330" s="24">
        <f>IF(ISNUMBER(VLOOKUP($C330,'pp port max capa'!$A$1:$Q$500,6,0)),VLOOKUP($C330,'pp port max capa'!$A$1:$Q$500,6,0),0)</f>
        <v>0</v>
      </c>
      <c r="BD330" s="24">
        <f>IF(ISNUMBER(VLOOKUP($C330,'pp port max capa'!$A$1:$Q$500,7,0)),VLOOKUP($C330,'pp port max capa'!$A$1:$Q$500,7,0),0)</f>
        <v>0</v>
      </c>
      <c r="BE330" s="24">
        <f>IF(ISNUMBER(VLOOKUP($C330,'pp port max capa'!$A$1:$Q$500,8,0)),VLOOKUP($C330,'pp port max capa'!$A$1:$Q$500,8,0),0)</f>
        <v>0</v>
      </c>
      <c r="BF330" s="24">
        <f>IF(ISNUMBER(VLOOKUP($C330,'pp port max capa'!$A$1:$Q$500,9,0)),VLOOKUP($C330,'pp port max capa'!$A$1:$Q$500,9,0),0)</f>
        <v>0</v>
      </c>
      <c r="BG330" s="24">
        <f>IF(ISNUMBER(VLOOKUP($C330,'pp port max capa'!$A$1:$Q$500,10,0)),VLOOKUP($C330,'pp port max capa'!$A$1:$Q$500,10,0),0)</f>
        <v>0</v>
      </c>
      <c r="BH330" s="24">
        <f>IF(ISNUMBER(VLOOKUP($C330,'pp port max capa'!$A$1:$Q$500,11,0)),VLOOKUP($C330,'pp port max capa'!$A$1:$Q$500,11,0),0)</f>
        <v>0</v>
      </c>
      <c r="BI330" s="24">
        <f>IF(ISNUMBER(VLOOKUP($C330,'pp port max capa'!$A$1:$Q$500,12,0)),VLOOKUP($C330,'pp port max capa'!$A$1:$Q$500,12,0),0)</f>
        <v>0</v>
      </c>
      <c r="BJ330" s="24">
        <f>IF(ISNUMBER(VLOOKUP($C330,'pp port max capa'!$A$1:$Q$500,13,0)),VLOOKUP($C330,'pp port max capa'!$A$1:$Q$500,13,0),0)</f>
        <v>0</v>
      </c>
      <c r="BK330" s="24">
        <f>IF(ISNUMBER(VLOOKUP($C330,'pp port max capa'!$A$1:$Q$500,14,0)),VLOOKUP($C330,'pp port max capa'!$A$1:$Q$500,14,0),0)</f>
        <v>0</v>
      </c>
      <c r="BL330" s="24">
        <f>IF(ISNUMBER(VLOOKUP($C330,'pp port max capa'!$A$1:$Q$500,15,0)),VLOOKUP($C330,'pp port max capa'!$A$1:$Q$500,15,0),0)</f>
        <v>0</v>
      </c>
      <c r="BM330" s="24">
        <f>IF(ISNUMBER(VLOOKUP($C330,'pp port max capa'!$A$1:$Q$500,16,0)),VLOOKUP($C330,'pp port max capa'!$A$1:$Q$500,16,0),0)</f>
        <v>0</v>
      </c>
      <c r="BN330" s="24">
        <f>IF(ISNUMBER(VLOOKUP($C330,'pp port max capa'!$A$1:$Q$500,17,0)),VLOOKUP($C330,'pp port max capa'!$A$1:$Q$500,17,0),0)</f>
        <v>0</v>
      </c>
      <c r="BO330" s="22">
        <f>IF(ISNUMBER(VLOOKUP($C330,'stpl port max capa'!$A$1:$Q$500,2,0)),VLOOKUP($C330,'stpl port max capa'!$A$1:$Q$500,2,0),0)</f>
        <v>0</v>
      </c>
      <c r="BP330" s="22">
        <f>IF(ISNUMBER(VLOOKUP($C330,'stpl port max capa'!$A$1:$Q$500,3,0)),VLOOKUP($C330,'stpl port max capa'!$A$1:$Q$500,3,0),0)</f>
        <v>0</v>
      </c>
      <c r="BQ330" s="22">
        <f>IF(ISNUMBER(VLOOKUP($C330,'stpl port max capa'!$A$1:$Q$500,4,0)),VLOOKUP($C330,'stpl port max capa'!$A$1:$Q$500,4,0),0)</f>
        <v>0</v>
      </c>
      <c r="BR330" s="22">
        <f>IF(ISNUMBER(VLOOKUP($C330,'stpl port max capa'!$A$1:$Q$500,5,0)),VLOOKUP($C330,'stpl port max capa'!$A$1:$Q$500,5,0),0)</f>
        <v>0</v>
      </c>
      <c r="BS330" s="22">
        <f>IF(ISNUMBER(VLOOKUP($C330,'stpl port max capa'!$A$1:$Q$500,6,0)),VLOOKUP($C330,'stpl port max capa'!$A$1:$Q$500,6,0),0)</f>
        <v>0</v>
      </c>
      <c r="BT330" s="22">
        <f>IF(ISNUMBER(VLOOKUP($C330,'stpl port max capa'!$A$1:$Q$500,7,0)),VLOOKUP($C330,'stpl port max capa'!$A$1:$Q$500,7,0),0)</f>
        <v>0</v>
      </c>
      <c r="BU330" s="22">
        <f>IF(ISNUMBER(VLOOKUP($C330,'stpl port max capa'!$A$1:$Q$500,8,0)),VLOOKUP($C330,'stpl port max capa'!$A$1:$Q$500,8,0),0)</f>
        <v>0</v>
      </c>
      <c r="BV330" s="22">
        <f>IF(ISNUMBER(VLOOKUP($C330,'stpl port max capa'!$A$1:$Q$500,9,0)),VLOOKUP($C330,'stpl port max capa'!$A$1:$Q$500,9,0),0)</f>
        <v>0</v>
      </c>
      <c r="BW330" s="22">
        <f>IF(ISNUMBER(VLOOKUP($C330,'stpl port max capa'!$A$1:$Q$500,10,0)),VLOOKUP($C330,'stpl port max capa'!$A$1:$Q$500,10,0),0)</f>
        <v>0</v>
      </c>
      <c r="BX330" s="22">
        <f>IF(ISNUMBER(VLOOKUP($C330,'stpl port max capa'!$A$1:$Q$500,11,0)),VLOOKUP($C330,'stpl port max capa'!$A$1:$Q$500,11,0),0)</f>
        <v>0</v>
      </c>
      <c r="BY330" s="22">
        <f>IF(ISNUMBER(VLOOKUP($C330,'stpl port max capa'!$A$1:$Q$500,12,0)),VLOOKUP($C330,'stpl port max capa'!$A$1:$Q$500,12,0),0)</f>
        <v>0</v>
      </c>
      <c r="BZ330" s="22">
        <f>IF(ISNUMBER(VLOOKUP($C330,'stpl port max capa'!$A$1:$Q$500,13,0)),VLOOKUP($C330,'stpl port max capa'!$A$1:$Q$500,13,0),0)</f>
        <v>0</v>
      </c>
      <c r="CA330" s="22">
        <f>IF(ISNUMBER(VLOOKUP($C330,'stpl port max capa'!$A$1:$Q$500,14,0)),VLOOKUP($C330,'stpl port max capa'!$A$1:$Q$500,14,0),0)</f>
        <v>0</v>
      </c>
      <c r="CB330" s="22">
        <f>IF(ISNUMBER(VLOOKUP($C330,'stpl port max capa'!$A$1:$Q$500,15,0)),VLOOKUP($C330,'stpl port max capa'!$A$1:$Q$500,15,0),0)</f>
        <v>0</v>
      </c>
      <c r="CC330" s="22">
        <f>IF(ISNUMBER(VLOOKUP($C330,'stpl port max capa'!$A$1:$Q$500,16,0)),VLOOKUP($C330,'stpl port max capa'!$A$1:$Q$500,16,0),0)</f>
        <v>0</v>
      </c>
      <c r="CD330" s="22">
        <f>IF(ISNUMBER(VLOOKUP($C330,'stpl port max capa'!$A$1:$Q$500,17,0)),VLOOKUP($C330,'stpl port max capa'!$A$1:$Q$500,17,0),0)</f>
        <v>0</v>
      </c>
    </row>
    <row r="331" spans="1:82" customFormat="1">
      <c r="A331">
        <v>335</v>
      </c>
      <c r="B331" t="s">
        <v>853</v>
      </c>
      <c r="C331" t="str">
        <f t="shared" si="92"/>
        <v>port 335 Xinhui Shuangshui power station-2</v>
      </c>
      <c r="D331" s="15" t="s">
        <v>1364</v>
      </c>
      <c r="E331" s="15">
        <f t="shared" si="94"/>
        <v>1</v>
      </c>
      <c r="F331" s="16" t="s">
        <v>2972</v>
      </c>
      <c r="G331" t="s">
        <v>973</v>
      </c>
      <c r="H331" t="s">
        <v>975</v>
      </c>
      <c r="I331" t="s">
        <v>2943</v>
      </c>
      <c r="J331" t="s">
        <v>1076</v>
      </c>
      <c r="K331" s="1">
        <v>22.446304000000001</v>
      </c>
      <c r="L331" s="1">
        <v>112.99935600000001</v>
      </c>
      <c r="M331" s="1" t="str">
        <f>VLOOKUP($F331,'[1]capi for highway network'!$D$1:$L$36,3,0)</f>
        <v>capi Guangdong</v>
      </c>
      <c r="N331" s="1">
        <f>VLOOKUP($F331,'[1]capi for highway network'!$D$1:$L$36,7,0)</f>
        <v>23.129110000000001</v>
      </c>
      <c r="O331" s="1">
        <f>VLOOKUP($F331,'[1]capi for highway network'!$D$1:$L$36,8,0)</f>
        <v>113.264385</v>
      </c>
      <c r="P331" s="13">
        <f t="shared" si="95"/>
        <v>1.5925890444086022</v>
      </c>
      <c r="Q331" s="13">
        <f t="shared" si="96"/>
        <v>1.5925890444086022</v>
      </c>
      <c r="R331" s="13">
        <f t="shared" si="97"/>
        <v>1.5925890444086022</v>
      </c>
      <c r="S331" s="13">
        <f t="shared" si="98"/>
        <v>1.5925890444086022</v>
      </c>
      <c r="T331" s="13">
        <f t="shared" si="99"/>
        <v>1.5925890444086022</v>
      </c>
      <c r="U331" s="13">
        <f t="shared" si="100"/>
        <v>1.5925890444086022</v>
      </c>
      <c r="V331" s="13">
        <f t="shared" si="101"/>
        <v>1.5925890444086022</v>
      </c>
      <c r="W331" s="13">
        <f t="shared" si="102"/>
        <v>1.5925890444086022</v>
      </c>
      <c r="X331" s="13">
        <f t="shared" si="103"/>
        <v>1.5925890444086022</v>
      </c>
      <c r="Y331" s="13">
        <f t="shared" si="104"/>
        <v>1.5925890444086022</v>
      </c>
      <c r="Z331" s="13">
        <f t="shared" si="105"/>
        <v>1.5925890444086022</v>
      </c>
      <c r="AA331" s="13">
        <f t="shared" si="106"/>
        <v>1.5925890444086022</v>
      </c>
      <c r="AB331" s="13">
        <f t="shared" si="107"/>
        <v>1.5925890444086022</v>
      </c>
      <c r="AC331" s="13">
        <f t="shared" si="108"/>
        <v>1.5925890444086022</v>
      </c>
      <c r="AD331" s="13">
        <f t="shared" si="109"/>
        <v>1.5925890444086022</v>
      </c>
      <c r="AE331" s="13">
        <f t="shared" si="110"/>
        <v>1.5925890444086022</v>
      </c>
      <c r="AF331">
        <f t="shared" si="93"/>
        <v>1</v>
      </c>
      <c r="AI331" s="26">
        <f>IF(ISNUMBER(VLOOKUP($B331,'kpler max capa'!$A$1:$Q$263,2,0)),VLOOKUP($B331,'kpler max capa'!$A$1:$Q$263,2,0),0)</f>
        <v>0</v>
      </c>
      <c r="AJ331" s="26">
        <f>IF(ISNUMBER(VLOOKUP($B331,'kpler max capa'!$A$1:$Q$263,3,0)),VLOOKUP($B331,'kpler max capa'!$A$1:$Q$263,3,0),0)</f>
        <v>0</v>
      </c>
      <c r="AK331" s="26">
        <f>IF(ISNUMBER(VLOOKUP($B331,'kpler max capa'!$A$1:$Q$263,4,0)),VLOOKUP($B331,'kpler max capa'!$A$1:$Q$263,4,0),0)</f>
        <v>0</v>
      </c>
      <c r="AL331" s="26">
        <f>IF(ISNUMBER(VLOOKUP($B331,'kpler max capa'!$A$1:$Q$263,5,0)),VLOOKUP($B331,'kpler max capa'!$A$1:$Q$263,5,0),0)</f>
        <v>0</v>
      </c>
      <c r="AM331" s="26">
        <f>IF(ISNUMBER(VLOOKUP($B331,'kpler max capa'!$A$1:$Q$263,6,0)),VLOOKUP($B331,'kpler max capa'!$A$1:$Q$263,6,0),0)</f>
        <v>0</v>
      </c>
      <c r="AN331" s="26">
        <f>IF(ISNUMBER(VLOOKUP($B331,'kpler max capa'!$A$1:$Q$263,7,0)),VLOOKUP($B331,'kpler max capa'!$A$1:$Q$263,7,0),0)</f>
        <v>0</v>
      </c>
      <c r="AO331" s="26">
        <f>IF(ISNUMBER(VLOOKUP($B331,'kpler max capa'!$A$1:$Q$263,8,0)),VLOOKUP($B331,'kpler max capa'!$A$1:$Q$263,8,0),0)</f>
        <v>0</v>
      </c>
      <c r="AP331" s="26">
        <f>IF(ISNUMBER(VLOOKUP($B331,'kpler max capa'!$A$1:$Q$263,8,0)),VLOOKUP($B331,'kpler max capa'!$A$1:$Q$263,9,0),0)</f>
        <v>0</v>
      </c>
      <c r="AQ331" s="26">
        <f>IF(ISNUMBER(VLOOKUP($B331,'kpler max capa'!$A$1:$Q$263,8,0)),VLOOKUP($B331,'kpler max capa'!$A$1:$Q$263,10,0),0)</f>
        <v>0</v>
      </c>
      <c r="AR331" s="26">
        <f>IF(ISNUMBER(VLOOKUP($B331,'kpler max capa'!$A$1:$Q$263,8,0)),VLOOKUP($B331,'kpler max capa'!$A$1:$Q$263,11,0),0)</f>
        <v>0</v>
      </c>
      <c r="AS331" s="26">
        <f>IF(ISNUMBER(VLOOKUP($B331,'kpler max capa'!$A$1:$Q$263,9,0)),VLOOKUP($B331,'kpler max capa'!$A$1:$Q$263,12,0),0)</f>
        <v>0</v>
      </c>
      <c r="AT331" s="26">
        <f>IF(ISNUMBER(VLOOKUP($B331,'kpler max capa'!$A$1:$Q$263,9,0)),VLOOKUP($B331,'kpler max capa'!$A$1:$Q$263,13,0),0)</f>
        <v>0</v>
      </c>
      <c r="AU331" s="26">
        <f>IF(ISNUMBER(VLOOKUP($B331,'kpler max capa'!$A$1:$Q$263,9,0)),VLOOKUP($B331,'kpler max capa'!$A$1:$Q$263,14,0),0)</f>
        <v>0</v>
      </c>
      <c r="AV331" s="26">
        <f>IF(ISNUMBER(VLOOKUP($B331,'kpler max capa'!$A$1:$Q$263,9,0)),VLOOKUP($B331,'kpler max capa'!$A$1:$Q$263,15,0),0)</f>
        <v>0</v>
      </c>
      <c r="AW331" s="26">
        <f>IF(ISNUMBER(VLOOKUP($B331,'kpler max capa'!$A$1:$Q$263,9,0)),VLOOKUP($B331,'kpler max capa'!$A$1:$Q$263,16,0),0)</f>
        <v>0</v>
      </c>
      <c r="AX331" s="26">
        <f>IF(ISNUMBER(VLOOKUP($B331,'kpler max capa'!$A$1:$Q$263,10,0)),VLOOKUP($B331,'kpler max capa'!$A$1:$Q$263,17,0),0)</f>
        <v>0</v>
      </c>
      <c r="AY331" s="24">
        <f>IF(ISNUMBER(VLOOKUP($C331,'pp port max capa'!$A$1:$Q$500,2,0)),VLOOKUP($C331,'pp port max capa'!$A$1:$Q$500,2,0),0)</f>
        <v>1.5925890444086022</v>
      </c>
      <c r="AZ331" s="24">
        <f>IF(ISNUMBER(VLOOKUP($C331,'pp port max capa'!$A$1:$Q$500,3,0)),VLOOKUP($C331,'pp port max capa'!$A$1:$Q$500,3,0),0)</f>
        <v>1.5925890444086022</v>
      </c>
      <c r="BA331" s="24">
        <f>IF(ISNUMBER(VLOOKUP($C331,'pp port max capa'!$A$1:$Q$500,4,0)),VLOOKUP($C331,'pp port max capa'!$A$1:$Q$500,4,0),0)</f>
        <v>1.5925890444086022</v>
      </c>
      <c r="BB331" s="24">
        <f>IF(ISNUMBER(VLOOKUP($C331,'pp port max capa'!$A$1:$Q$500,5,0)),VLOOKUP($C331,'pp port max capa'!$A$1:$Q$500,5,0),0)</f>
        <v>1.5925890444086022</v>
      </c>
      <c r="BC331" s="24">
        <f>IF(ISNUMBER(VLOOKUP($C331,'pp port max capa'!$A$1:$Q$500,6,0)),VLOOKUP($C331,'pp port max capa'!$A$1:$Q$500,6,0),0)</f>
        <v>1.5925890444086022</v>
      </c>
      <c r="BD331" s="24">
        <f>IF(ISNUMBER(VLOOKUP($C331,'pp port max capa'!$A$1:$Q$500,7,0)),VLOOKUP($C331,'pp port max capa'!$A$1:$Q$500,7,0),0)</f>
        <v>1.5925890444086022</v>
      </c>
      <c r="BE331" s="24">
        <f>IF(ISNUMBER(VLOOKUP($C331,'pp port max capa'!$A$1:$Q$500,8,0)),VLOOKUP($C331,'pp port max capa'!$A$1:$Q$500,8,0),0)</f>
        <v>1.5925890444086022</v>
      </c>
      <c r="BF331" s="24">
        <f>IF(ISNUMBER(VLOOKUP($C331,'pp port max capa'!$A$1:$Q$500,9,0)),VLOOKUP($C331,'pp port max capa'!$A$1:$Q$500,9,0),0)</f>
        <v>1.5925890444086022</v>
      </c>
      <c r="BG331" s="24">
        <f>IF(ISNUMBER(VLOOKUP($C331,'pp port max capa'!$A$1:$Q$500,10,0)),VLOOKUP($C331,'pp port max capa'!$A$1:$Q$500,10,0),0)</f>
        <v>1.5925890444086022</v>
      </c>
      <c r="BH331" s="24">
        <f>IF(ISNUMBER(VLOOKUP($C331,'pp port max capa'!$A$1:$Q$500,11,0)),VLOOKUP($C331,'pp port max capa'!$A$1:$Q$500,11,0),0)</f>
        <v>1.5925890444086022</v>
      </c>
      <c r="BI331" s="24">
        <f>IF(ISNUMBER(VLOOKUP($C331,'pp port max capa'!$A$1:$Q$500,12,0)),VLOOKUP($C331,'pp port max capa'!$A$1:$Q$500,12,0),0)</f>
        <v>1.5925890444086022</v>
      </c>
      <c r="BJ331" s="24">
        <f>IF(ISNUMBER(VLOOKUP($C331,'pp port max capa'!$A$1:$Q$500,13,0)),VLOOKUP($C331,'pp port max capa'!$A$1:$Q$500,13,0),0)</f>
        <v>1.5925890444086022</v>
      </c>
      <c r="BK331" s="24">
        <f>IF(ISNUMBER(VLOOKUP($C331,'pp port max capa'!$A$1:$Q$500,14,0)),VLOOKUP($C331,'pp port max capa'!$A$1:$Q$500,14,0),0)</f>
        <v>1.5925890444086022</v>
      </c>
      <c r="BL331" s="24">
        <f>IF(ISNUMBER(VLOOKUP($C331,'pp port max capa'!$A$1:$Q$500,15,0)),VLOOKUP($C331,'pp port max capa'!$A$1:$Q$500,15,0),0)</f>
        <v>1.5925890444086022</v>
      </c>
      <c r="BM331" s="24">
        <f>IF(ISNUMBER(VLOOKUP($C331,'pp port max capa'!$A$1:$Q$500,16,0)),VLOOKUP($C331,'pp port max capa'!$A$1:$Q$500,16,0),0)</f>
        <v>1.5925890444086022</v>
      </c>
      <c r="BN331" s="24">
        <f>IF(ISNUMBER(VLOOKUP($C331,'pp port max capa'!$A$1:$Q$500,17,0)),VLOOKUP($C331,'pp port max capa'!$A$1:$Q$500,17,0),0)</f>
        <v>1.5925890444086022</v>
      </c>
      <c r="BO331" s="22">
        <f>IF(ISNUMBER(VLOOKUP($C331,'stpl port max capa'!$A$1:$Q$500,2,0)),VLOOKUP($C331,'stpl port max capa'!$A$1:$Q$500,2,0),0)</f>
        <v>0</v>
      </c>
      <c r="BP331" s="22">
        <f>IF(ISNUMBER(VLOOKUP($C331,'stpl port max capa'!$A$1:$Q$500,3,0)),VLOOKUP($C331,'stpl port max capa'!$A$1:$Q$500,3,0),0)</f>
        <v>0</v>
      </c>
      <c r="BQ331" s="22">
        <f>IF(ISNUMBER(VLOOKUP($C331,'stpl port max capa'!$A$1:$Q$500,4,0)),VLOOKUP($C331,'stpl port max capa'!$A$1:$Q$500,4,0),0)</f>
        <v>0</v>
      </c>
      <c r="BR331" s="22">
        <f>IF(ISNUMBER(VLOOKUP($C331,'stpl port max capa'!$A$1:$Q$500,5,0)),VLOOKUP($C331,'stpl port max capa'!$A$1:$Q$500,5,0),0)</f>
        <v>0</v>
      </c>
      <c r="BS331" s="22">
        <f>IF(ISNUMBER(VLOOKUP($C331,'stpl port max capa'!$A$1:$Q$500,6,0)),VLOOKUP($C331,'stpl port max capa'!$A$1:$Q$500,6,0),0)</f>
        <v>0</v>
      </c>
      <c r="BT331" s="22">
        <f>IF(ISNUMBER(VLOOKUP($C331,'stpl port max capa'!$A$1:$Q$500,7,0)),VLOOKUP($C331,'stpl port max capa'!$A$1:$Q$500,7,0),0)</f>
        <v>0</v>
      </c>
      <c r="BU331" s="22">
        <f>IF(ISNUMBER(VLOOKUP($C331,'stpl port max capa'!$A$1:$Q$500,8,0)),VLOOKUP($C331,'stpl port max capa'!$A$1:$Q$500,8,0),0)</f>
        <v>0</v>
      </c>
      <c r="BV331" s="22">
        <f>IF(ISNUMBER(VLOOKUP($C331,'stpl port max capa'!$A$1:$Q$500,9,0)),VLOOKUP($C331,'stpl port max capa'!$A$1:$Q$500,9,0),0)</f>
        <v>0</v>
      </c>
      <c r="BW331" s="22">
        <f>IF(ISNUMBER(VLOOKUP($C331,'stpl port max capa'!$A$1:$Q$500,10,0)),VLOOKUP($C331,'stpl port max capa'!$A$1:$Q$500,10,0),0)</f>
        <v>0</v>
      </c>
      <c r="BX331" s="22">
        <f>IF(ISNUMBER(VLOOKUP($C331,'stpl port max capa'!$A$1:$Q$500,11,0)),VLOOKUP($C331,'stpl port max capa'!$A$1:$Q$500,11,0),0)</f>
        <v>0</v>
      </c>
      <c r="BY331" s="22">
        <f>IF(ISNUMBER(VLOOKUP($C331,'stpl port max capa'!$A$1:$Q$500,12,0)),VLOOKUP($C331,'stpl port max capa'!$A$1:$Q$500,12,0),0)</f>
        <v>0</v>
      </c>
      <c r="BZ331" s="22">
        <f>IF(ISNUMBER(VLOOKUP($C331,'stpl port max capa'!$A$1:$Q$500,13,0)),VLOOKUP($C331,'stpl port max capa'!$A$1:$Q$500,13,0),0)</f>
        <v>0</v>
      </c>
      <c r="CA331" s="22">
        <f>IF(ISNUMBER(VLOOKUP($C331,'stpl port max capa'!$A$1:$Q$500,14,0)),VLOOKUP($C331,'stpl port max capa'!$A$1:$Q$500,14,0),0)</f>
        <v>0</v>
      </c>
      <c r="CB331" s="22">
        <f>IF(ISNUMBER(VLOOKUP($C331,'stpl port max capa'!$A$1:$Q$500,15,0)),VLOOKUP($C331,'stpl port max capa'!$A$1:$Q$500,15,0),0)</f>
        <v>0</v>
      </c>
      <c r="CC331" s="22">
        <f>IF(ISNUMBER(VLOOKUP($C331,'stpl port max capa'!$A$1:$Q$500,16,0)),VLOOKUP($C331,'stpl port max capa'!$A$1:$Q$500,16,0),0)</f>
        <v>0</v>
      </c>
      <c r="CD331" s="22">
        <f>IF(ISNUMBER(VLOOKUP($C331,'stpl port max capa'!$A$1:$Q$500,17,0)),VLOOKUP($C331,'stpl port max capa'!$A$1:$Q$500,17,0),0)</f>
        <v>0</v>
      </c>
    </row>
    <row r="332" spans="1:82" customFormat="1">
      <c r="A332">
        <v>336</v>
      </c>
      <c r="B332" t="s">
        <v>854</v>
      </c>
      <c r="C332" t="str">
        <f t="shared" si="92"/>
        <v>port 336 Xinhui Shuangshui power station-3</v>
      </c>
      <c r="D332" s="15" t="s">
        <v>1365</v>
      </c>
      <c r="E332" s="15">
        <f t="shared" si="94"/>
        <v>1</v>
      </c>
      <c r="F332" s="16" t="s">
        <v>2972</v>
      </c>
      <c r="G332" t="s">
        <v>973</v>
      </c>
      <c r="H332" t="s">
        <v>975</v>
      </c>
      <c r="I332" t="s">
        <v>2947</v>
      </c>
      <c r="J332" t="s">
        <v>1076</v>
      </c>
      <c r="K332" s="1">
        <v>22.446304000000001</v>
      </c>
      <c r="L332" s="1">
        <v>112.99935600000001</v>
      </c>
      <c r="M332" s="1" t="str">
        <f>VLOOKUP($F332,'[1]capi for highway network'!$D$1:$L$36,3,0)</f>
        <v>capi Guangdong</v>
      </c>
      <c r="N332" s="1">
        <f>VLOOKUP($F332,'[1]capi for highway network'!$D$1:$L$36,7,0)</f>
        <v>23.129110000000001</v>
      </c>
      <c r="O332" s="1">
        <f>VLOOKUP($F332,'[1]capi for highway network'!$D$1:$L$36,8,0)</f>
        <v>113.264385</v>
      </c>
      <c r="P332" s="13">
        <f t="shared" si="95"/>
        <v>0</v>
      </c>
      <c r="Q332" s="13">
        <f t="shared" si="96"/>
        <v>0</v>
      </c>
      <c r="R332" s="13">
        <f t="shared" si="97"/>
        <v>0</v>
      </c>
      <c r="S332" s="13">
        <f t="shared" si="98"/>
        <v>0</v>
      </c>
      <c r="T332" s="13">
        <f t="shared" si="99"/>
        <v>0</v>
      </c>
      <c r="U332" s="13">
        <f t="shared" si="100"/>
        <v>0</v>
      </c>
      <c r="V332" s="13">
        <f t="shared" si="101"/>
        <v>0</v>
      </c>
      <c r="W332" s="13">
        <f t="shared" si="102"/>
        <v>0</v>
      </c>
      <c r="X332" s="13">
        <f t="shared" si="103"/>
        <v>0</v>
      </c>
      <c r="Y332" s="13">
        <f t="shared" si="104"/>
        <v>0</v>
      </c>
      <c r="Z332" s="13">
        <f t="shared" si="105"/>
        <v>0</v>
      </c>
      <c r="AA332" s="13">
        <f t="shared" si="106"/>
        <v>0</v>
      </c>
      <c r="AB332" s="13">
        <f t="shared" si="107"/>
        <v>0</v>
      </c>
      <c r="AC332" s="13">
        <f t="shared" si="108"/>
        <v>0</v>
      </c>
      <c r="AD332" s="13">
        <f t="shared" si="109"/>
        <v>0</v>
      </c>
      <c r="AE332" s="13">
        <f t="shared" si="110"/>
        <v>0</v>
      </c>
      <c r="AF332">
        <f t="shared" si="93"/>
        <v>0</v>
      </c>
      <c r="AI332" s="26">
        <f>IF(ISNUMBER(VLOOKUP($B332,'kpler max capa'!$A$1:$Q$263,2,0)),VLOOKUP($B332,'kpler max capa'!$A$1:$Q$263,2,0),0)</f>
        <v>0</v>
      </c>
      <c r="AJ332" s="26">
        <f>IF(ISNUMBER(VLOOKUP($B332,'kpler max capa'!$A$1:$Q$263,3,0)),VLOOKUP($B332,'kpler max capa'!$A$1:$Q$263,3,0),0)</f>
        <v>0</v>
      </c>
      <c r="AK332" s="26">
        <f>IF(ISNUMBER(VLOOKUP($B332,'kpler max capa'!$A$1:$Q$263,4,0)),VLOOKUP($B332,'kpler max capa'!$A$1:$Q$263,4,0),0)</f>
        <v>0</v>
      </c>
      <c r="AL332" s="26">
        <f>IF(ISNUMBER(VLOOKUP($B332,'kpler max capa'!$A$1:$Q$263,5,0)),VLOOKUP($B332,'kpler max capa'!$A$1:$Q$263,5,0),0)</f>
        <v>0</v>
      </c>
      <c r="AM332" s="26">
        <f>IF(ISNUMBER(VLOOKUP($B332,'kpler max capa'!$A$1:$Q$263,6,0)),VLOOKUP($B332,'kpler max capa'!$A$1:$Q$263,6,0),0)</f>
        <v>0</v>
      </c>
      <c r="AN332" s="26">
        <f>IF(ISNUMBER(VLOOKUP($B332,'kpler max capa'!$A$1:$Q$263,7,0)),VLOOKUP($B332,'kpler max capa'!$A$1:$Q$263,7,0),0)</f>
        <v>0</v>
      </c>
      <c r="AO332" s="26">
        <f>IF(ISNUMBER(VLOOKUP($B332,'kpler max capa'!$A$1:$Q$263,8,0)),VLOOKUP($B332,'kpler max capa'!$A$1:$Q$263,8,0),0)</f>
        <v>0</v>
      </c>
      <c r="AP332" s="26">
        <f>IF(ISNUMBER(VLOOKUP($B332,'kpler max capa'!$A$1:$Q$263,8,0)),VLOOKUP($B332,'kpler max capa'!$A$1:$Q$263,9,0),0)</f>
        <v>0</v>
      </c>
      <c r="AQ332" s="26">
        <f>IF(ISNUMBER(VLOOKUP($B332,'kpler max capa'!$A$1:$Q$263,8,0)),VLOOKUP($B332,'kpler max capa'!$A$1:$Q$263,10,0),0)</f>
        <v>0</v>
      </c>
      <c r="AR332" s="26">
        <f>IF(ISNUMBER(VLOOKUP($B332,'kpler max capa'!$A$1:$Q$263,8,0)),VLOOKUP($B332,'kpler max capa'!$A$1:$Q$263,11,0),0)</f>
        <v>0</v>
      </c>
      <c r="AS332" s="26">
        <f>IF(ISNUMBER(VLOOKUP($B332,'kpler max capa'!$A$1:$Q$263,9,0)),VLOOKUP($B332,'kpler max capa'!$A$1:$Q$263,12,0),0)</f>
        <v>0</v>
      </c>
      <c r="AT332" s="26">
        <f>IF(ISNUMBER(VLOOKUP($B332,'kpler max capa'!$A$1:$Q$263,9,0)),VLOOKUP($B332,'kpler max capa'!$A$1:$Q$263,13,0),0)</f>
        <v>0</v>
      </c>
      <c r="AU332" s="26">
        <f>IF(ISNUMBER(VLOOKUP($B332,'kpler max capa'!$A$1:$Q$263,9,0)),VLOOKUP($B332,'kpler max capa'!$A$1:$Q$263,14,0),0)</f>
        <v>0</v>
      </c>
      <c r="AV332" s="26">
        <f>IF(ISNUMBER(VLOOKUP($B332,'kpler max capa'!$A$1:$Q$263,9,0)),VLOOKUP($B332,'kpler max capa'!$A$1:$Q$263,15,0),0)</f>
        <v>0</v>
      </c>
      <c r="AW332" s="26">
        <f>IF(ISNUMBER(VLOOKUP($B332,'kpler max capa'!$A$1:$Q$263,9,0)),VLOOKUP($B332,'kpler max capa'!$A$1:$Q$263,16,0),0)</f>
        <v>0</v>
      </c>
      <c r="AX332" s="26">
        <f>IF(ISNUMBER(VLOOKUP($B332,'kpler max capa'!$A$1:$Q$263,10,0)),VLOOKUP($B332,'kpler max capa'!$A$1:$Q$263,17,0),0)</f>
        <v>0</v>
      </c>
      <c r="AY332" s="24">
        <f>IF(ISNUMBER(VLOOKUP($C332,'pp port max capa'!$A$1:$Q$500,2,0)),VLOOKUP($C332,'pp port max capa'!$A$1:$Q$500,2,0),0)</f>
        <v>0</v>
      </c>
      <c r="AZ332" s="24">
        <f>IF(ISNUMBER(VLOOKUP($C332,'pp port max capa'!$A$1:$Q$500,3,0)),VLOOKUP($C332,'pp port max capa'!$A$1:$Q$500,3,0),0)</f>
        <v>0</v>
      </c>
      <c r="BA332" s="24">
        <f>IF(ISNUMBER(VLOOKUP($C332,'pp port max capa'!$A$1:$Q$500,4,0)),VLOOKUP($C332,'pp port max capa'!$A$1:$Q$500,4,0),0)</f>
        <v>0</v>
      </c>
      <c r="BB332" s="24">
        <f>IF(ISNUMBER(VLOOKUP($C332,'pp port max capa'!$A$1:$Q$500,5,0)),VLOOKUP($C332,'pp port max capa'!$A$1:$Q$500,5,0),0)</f>
        <v>0</v>
      </c>
      <c r="BC332" s="24">
        <f>IF(ISNUMBER(VLOOKUP($C332,'pp port max capa'!$A$1:$Q$500,6,0)),VLOOKUP($C332,'pp port max capa'!$A$1:$Q$500,6,0),0)</f>
        <v>0</v>
      </c>
      <c r="BD332" s="24">
        <f>IF(ISNUMBER(VLOOKUP($C332,'pp port max capa'!$A$1:$Q$500,7,0)),VLOOKUP($C332,'pp port max capa'!$A$1:$Q$500,7,0),0)</f>
        <v>0</v>
      </c>
      <c r="BE332" s="24">
        <f>IF(ISNUMBER(VLOOKUP($C332,'pp port max capa'!$A$1:$Q$500,8,0)),VLOOKUP($C332,'pp port max capa'!$A$1:$Q$500,8,0),0)</f>
        <v>0</v>
      </c>
      <c r="BF332" s="24">
        <f>IF(ISNUMBER(VLOOKUP($C332,'pp port max capa'!$A$1:$Q$500,9,0)),VLOOKUP($C332,'pp port max capa'!$A$1:$Q$500,9,0),0)</f>
        <v>0</v>
      </c>
      <c r="BG332" s="24">
        <f>IF(ISNUMBER(VLOOKUP($C332,'pp port max capa'!$A$1:$Q$500,10,0)),VLOOKUP($C332,'pp port max capa'!$A$1:$Q$500,10,0),0)</f>
        <v>0</v>
      </c>
      <c r="BH332" s="24">
        <f>IF(ISNUMBER(VLOOKUP($C332,'pp port max capa'!$A$1:$Q$500,11,0)),VLOOKUP($C332,'pp port max capa'!$A$1:$Q$500,11,0),0)</f>
        <v>0</v>
      </c>
      <c r="BI332" s="24">
        <f>IF(ISNUMBER(VLOOKUP($C332,'pp port max capa'!$A$1:$Q$500,12,0)),VLOOKUP($C332,'pp port max capa'!$A$1:$Q$500,12,0),0)</f>
        <v>0</v>
      </c>
      <c r="BJ332" s="24">
        <f>IF(ISNUMBER(VLOOKUP($C332,'pp port max capa'!$A$1:$Q$500,13,0)),VLOOKUP($C332,'pp port max capa'!$A$1:$Q$500,13,0),0)</f>
        <v>0</v>
      </c>
      <c r="BK332" s="24">
        <f>IF(ISNUMBER(VLOOKUP($C332,'pp port max capa'!$A$1:$Q$500,14,0)),VLOOKUP($C332,'pp port max capa'!$A$1:$Q$500,14,0),0)</f>
        <v>0</v>
      </c>
      <c r="BL332" s="24">
        <f>IF(ISNUMBER(VLOOKUP($C332,'pp port max capa'!$A$1:$Q$500,15,0)),VLOOKUP($C332,'pp port max capa'!$A$1:$Q$500,15,0),0)</f>
        <v>0</v>
      </c>
      <c r="BM332" s="24">
        <f>IF(ISNUMBER(VLOOKUP($C332,'pp port max capa'!$A$1:$Q$500,16,0)),VLOOKUP($C332,'pp port max capa'!$A$1:$Q$500,16,0),0)</f>
        <v>0</v>
      </c>
      <c r="BN332" s="24">
        <f>IF(ISNUMBER(VLOOKUP($C332,'pp port max capa'!$A$1:$Q$500,17,0)),VLOOKUP($C332,'pp port max capa'!$A$1:$Q$500,17,0),0)</f>
        <v>0</v>
      </c>
      <c r="BO332" s="22">
        <f>IF(ISNUMBER(VLOOKUP($C332,'stpl port max capa'!$A$1:$Q$500,2,0)),VLOOKUP($C332,'stpl port max capa'!$A$1:$Q$500,2,0),0)</f>
        <v>0</v>
      </c>
      <c r="BP332" s="22">
        <f>IF(ISNUMBER(VLOOKUP($C332,'stpl port max capa'!$A$1:$Q$500,3,0)),VLOOKUP($C332,'stpl port max capa'!$A$1:$Q$500,3,0),0)</f>
        <v>0</v>
      </c>
      <c r="BQ332" s="22">
        <f>IF(ISNUMBER(VLOOKUP($C332,'stpl port max capa'!$A$1:$Q$500,4,0)),VLOOKUP($C332,'stpl port max capa'!$A$1:$Q$500,4,0),0)</f>
        <v>0</v>
      </c>
      <c r="BR332" s="22">
        <f>IF(ISNUMBER(VLOOKUP($C332,'stpl port max capa'!$A$1:$Q$500,5,0)),VLOOKUP($C332,'stpl port max capa'!$A$1:$Q$500,5,0),0)</f>
        <v>0</v>
      </c>
      <c r="BS332" s="22">
        <f>IF(ISNUMBER(VLOOKUP($C332,'stpl port max capa'!$A$1:$Q$500,6,0)),VLOOKUP($C332,'stpl port max capa'!$A$1:$Q$500,6,0),0)</f>
        <v>0</v>
      </c>
      <c r="BT332" s="22">
        <f>IF(ISNUMBER(VLOOKUP($C332,'stpl port max capa'!$A$1:$Q$500,7,0)),VLOOKUP($C332,'stpl port max capa'!$A$1:$Q$500,7,0),0)</f>
        <v>0</v>
      </c>
      <c r="BU332" s="22">
        <f>IF(ISNUMBER(VLOOKUP($C332,'stpl port max capa'!$A$1:$Q$500,8,0)),VLOOKUP($C332,'stpl port max capa'!$A$1:$Q$500,8,0),0)</f>
        <v>0</v>
      </c>
      <c r="BV332" s="22">
        <f>IF(ISNUMBER(VLOOKUP($C332,'stpl port max capa'!$A$1:$Q$500,9,0)),VLOOKUP($C332,'stpl port max capa'!$A$1:$Q$500,9,0),0)</f>
        <v>0</v>
      </c>
      <c r="BW332" s="22">
        <f>IF(ISNUMBER(VLOOKUP($C332,'stpl port max capa'!$A$1:$Q$500,10,0)),VLOOKUP($C332,'stpl port max capa'!$A$1:$Q$500,10,0),0)</f>
        <v>0</v>
      </c>
      <c r="BX332" s="22">
        <f>IF(ISNUMBER(VLOOKUP($C332,'stpl port max capa'!$A$1:$Q$500,11,0)),VLOOKUP($C332,'stpl port max capa'!$A$1:$Q$500,11,0),0)</f>
        <v>0</v>
      </c>
      <c r="BY332" s="22">
        <f>IF(ISNUMBER(VLOOKUP($C332,'stpl port max capa'!$A$1:$Q$500,12,0)),VLOOKUP($C332,'stpl port max capa'!$A$1:$Q$500,12,0),0)</f>
        <v>0</v>
      </c>
      <c r="BZ332" s="22">
        <f>IF(ISNUMBER(VLOOKUP($C332,'stpl port max capa'!$A$1:$Q$500,13,0)),VLOOKUP($C332,'stpl port max capa'!$A$1:$Q$500,13,0),0)</f>
        <v>0</v>
      </c>
      <c r="CA332" s="22">
        <f>IF(ISNUMBER(VLOOKUP($C332,'stpl port max capa'!$A$1:$Q$500,14,0)),VLOOKUP($C332,'stpl port max capa'!$A$1:$Q$500,14,0),0)</f>
        <v>0</v>
      </c>
      <c r="CB332" s="22">
        <f>IF(ISNUMBER(VLOOKUP($C332,'stpl port max capa'!$A$1:$Q$500,15,0)),VLOOKUP($C332,'stpl port max capa'!$A$1:$Q$500,15,0),0)</f>
        <v>0</v>
      </c>
      <c r="CC332" s="22">
        <f>IF(ISNUMBER(VLOOKUP($C332,'stpl port max capa'!$A$1:$Q$500,16,0)),VLOOKUP($C332,'stpl port max capa'!$A$1:$Q$500,16,0),0)</f>
        <v>0</v>
      </c>
      <c r="CD332" s="22">
        <f>IF(ISNUMBER(VLOOKUP($C332,'stpl port max capa'!$A$1:$Q$500,17,0)),VLOOKUP($C332,'stpl port max capa'!$A$1:$Q$500,17,0),0)</f>
        <v>0</v>
      </c>
    </row>
    <row r="333" spans="1:82" customFormat="1">
      <c r="A333">
        <v>338</v>
      </c>
      <c r="B333" t="s">
        <v>855</v>
      </c>
      <c r="C333" t="str">
        <f t="shared" si="92"/>
        <v>port 338 Yudean Dabu power station</v>
      </c>
      <c r="D333" s="15" t="s">
        <v>1367</v>
      </c>
      <c r="E333" s="15">
        <f t="shared" si="94"/>
        <v>1</v>
      </c>
      <c r="F333" s="16" t="s">
        <v>2972</v>
      </c>
      <c r="G333" t="s">
        <v>973</v>
      </c>
      <c r="H333" t="s">
        <v>975</v>
      </c>
      <c r="I333" t="s">
        <v>2943</v>
      </c>
      <c r="J333" t="s">
        <v>1077</v>
      </c>
      <c r="K333" s="1">
        <v>24.4057171</v>
      </c>
      <c r="L333" s="1">
        <v>116.5877945</v>
      </c>
      <c r="M333" s="1" t="str">
        <f>VLOOKUP($F333,'[1]capi for highway network'!$D$1:$L$36,3,0)</f>
        <v>capi Guangdong</v>
      </c>
      <c r="N333" s="1">
        <f>VLOOKUP($F333,'[1]capi for highway network'!$D$1:$L$36,7,0)</f>
        <v>23.129110000000001</v>
      </c>
      <c r="O333" s="1">
        <f>VLOOKUP($F333,'[1]capi for highway network'!$D$1:$L$36,8,0)</f>
        <v>113.264385</v>
      </c>
      <c r="P333" s="13">
        <f t="shared" si="95"/>
        <v>0</v>
      </c>
      <c r="Q333" s="13">
        <f t="shared" si="96"/>
        <v>2.3290660989247312</v>
      </c>
      <c r="R333" s="13">
        <f t="shared" si="97"/>
        <v>4.6581321978494623</v>
      </c>
      <c r="S333" s="13">
        <f t="shared" si="98"/>
        <v>4.6581321978494623</v>
      </c>
      <c r="T333" s="13">
        <f t="shared" si="99"/>
        <v>4.6581321978494623</v>
      </c>
      <c r="U333" s="13">
        <f t="shared" si="100"/>
        <v>4.6581321978494623</v>
      </c>
      <c r="V333" s="13">
        <f t="shared" si="101"/>
        <v>4.6581321978494623</v>
      </c>
      <c r="W333" s="13">
        <f t="shared" si="102"/>
        <v>4.6581321978494623</v>
      </c>
      <c r="X333" s="13">
        <f t="shared" si="103"/>
        <v>4.6581321978494623</v>
      </c>
      <c r="Y333" s="13">
        <f t="shared" si="104"/>
        <v>4.6581321978494623</v>
      </c>
      <c r="Z333" s="13">
        <f t="shared" si="105"/>
        <v>4.6581321978494623</v>
      </c>
      <c r="AA333" s="13">
        <f t="shared" si="106"/>
        <v>4.6581321978494623</v>
      </c>
      <c r="AB333" s="13">
        <f t="shared" si="107"/>
        <v>4.6581321978494623</v>
      </c>
      <c r="AC333" s="13">
        <f t="shared" si="108"/>
        <v>4.6581321978494623</v>
      </c>
      <c r="AD333" s="13">
        <f t="shared" si="109"/>
        <v>4.6581321978494623</v>
      </c>
      <c r="AE333" s="13">
        <f t="shared" si="110"/>
        <v>4.6581321978494623</v>
      </c>
      <c r="AF333">
        <f t="shared" si="93"/>
        <v>1</v>
      </c>
      <c r="AI333" s="26">
        <f>IF(ISNUMBER(VLOOKUP($B333,'kpler max capa'!$A$1:$Q$263,2,0)),VLOOKUP($B333,'kpler max capa'!$A$1:$Q$263,2,0),0)</f>
        <v>0</v>
      </c>
      <c r="AJ333" s="26">
        <f>IF(ISNUMBER(VLOOKUP($B333,'kpler max capa'!$A$1:$Q$263,3,0)),VLOOKUP($B333,'kpler max capa'!$A$1:$Q$263,3,0),0)</f>
        <v>0</v>
      </c>
      <c r="AK333" s="26">
        <f>IF(ISNUMBER(VLOOKUP($B333,'kpler max capa'!$A$1:$Q$263,4,0)),VLOOKUP($B333,'kpler max capa'!$A$1:$Q$263,4,0),0)</f>
        <v>0</v>
      </c>
      <c r="AL333" s="26">
        <f>IF(ISNUMBER(VLOOKUP($B333,'kpler max capa'!$A$1:$Q$263,5,0)),VLOOKUP($B333,'kpler max capa'!$A$1:$Q$263,5,0),0)</f>
        <v>0</v>
      </c>
      <c r="AM333" s="26">
        <f>IF(ISNUMBER(VLOOKUP($B333,'kpler max capa'!$A$1:$Q$263,6,0)),VLOOKUP($B333,'kpler max capa'!$A$1:$Q$263,6,0),0)</f>
        <v>0</v>
      </c>
      <c r="AN333" s="26">
        <f>IF(ISNUMBER(VLOOKUP($B333,'kpler max capa'!$A$1:$Q$263,7,0)),VLOOKUP($B333,'kpler max capa'!$A$1:$Q$263,7,0),0)</f>
        <v>0</v>
      </c>
      <c r="AO333" s="26">
        <f>IF(ISNUMBER(VLOOKUP($B333,'kpler max capa'!$A$1:$Q$263,8,0)),VLOOKUP($B333,'kpler max capa'!$A$1:$Q$263,8,0),0)</f>
        <v>0</v>
      </c>
      <c r="AP333" s="26">
        <f>IF(ISNUMBER(VLOOKUP($B333,'kpler max capa'!$A$1:$Q$263,8,0)),VLOOKUP($B333,'kpler max capa'!$A$1:$Q$263,9,0),0)</f>
        <v>0</v>
      </c>
      <c r="AQ333" s="26">
        <f>IF(ISNUMBER(VLOOKUP($B333,'kpler max capa'!$A$1:$Q$263,8,0)),VLOOKUP($B333,'kpler max capa'!$A$1:$Q$263,10,0),0)</f>
        <v>0</v>
      </c>
      <c r="AR333" s="26">
        <f>IF(ISNUMBER(VLOOKUP($B333,'kpler max capa'!$A$1:$Q$263,8,0)),VLOOKUP($B333,'kpler max capa'!$A$1:$Q$263,11,0),0)</f>
        <v>0</v>
      </c>
      <c r="AS333" s="26">
        <f>IF(ISNUMBER(VLOOKUP($B333,'kpler max capa'!$A$1:$Q$263,9,0)),VLOOKUP($B333,'kpler max capa'!$A$1:$Q$263,12,0),0)</f>
        <v>0</v>
      </c>
      <c r="AT333" s="26">
        <f>IF(ISNUMBER(VLOOKUP($B333,'kpler max capa'!$A$1:$Q$263,9,0)),VLOOKUP($B333,'kpler max capa'!$A$1:$Q$263,13,0),0)</f>
        <v>0</v>
      </c>
      <c r="AU333" s="26">
        <f>IF(ISNUMBER(VLOOKUP($B333,'kpler max capa'!$A$1:$Q$263,9,0)),VLOOKUP($B333,'kpler max capa'!$A$1:$Q$263,14,0),0)</f>
        <v>0</v>
      </c>
      <c r="AV333" s="26">
        <f>IF(ISNUMBER(VLOOKUP($B333,'kpler max capa'!$A$1:$Q$263,9,0)),VLOOKUP($B333,'kpler max capa'!$A$1:$Q$263,15,0),0)</f>
        <v>0</v>
      </c>
      <c r="AW333" s="26">
        <f>IF(ISNUMBER(VLOOKUP($B333,'kpler max capa'!$A$1:$Q$263,9,0)),VLOOKUP($B333,'kpler max capa'!$A$1:$Q$263,16,0),0)</f>
        <v>0</v>
      </c>
      <c r="AX333" s="26">
        <f>IF(ISNUMBER(VLOOKUP($B333,'kpler max capa'!$A$1:$Q$263,10,0)),VLOOKUP($B333,'kpler max capa'!$A$1:$Q$263,17,0),0)</f>
        <v>0</v>
      </c>
      <c r="AY333" s="24">
        <f>IF(ISNUMBER(VLOOKUP($C333,'pp port max capa'!$A$1:$Q$500,2,0)),VLOOKUP($C333,'pp port max capa'!$A$1:$Q$500,2,0),0)</f>
        <v>0</v>
      </c>
      <c r="AZ333" s="24">
        <f>IF(ISNUMBER(VLOOKUP($C333,'pp port max capa'!$A$1:$Q$500,3,0)),VLOOKUP($C333,'pp port max capa'!$A$1:$Q$500,3,0),0)</f>
        <v>2.3290660989247312</v>
      </c>
      <c r="BA333" s="24">
        <f>IF(ISNUMBER(VLOOKUP($C333,'pp port max capa'!$A$1:$Q$500,4,0)),VLOOKUP($C333,'pp port max capa'!$A$1:$Q$500,4,0),0)</f>
        <v>4.6581321978494623</v>
      </c>
      <c r="BB333" s="24">
        <f>IF(ISNUMBER(VLOOKUP($C333,'pp port max capa'!$A$1:$Q$500,5,0)),VLOOKUP($C333,'pp port max capa'!$A$1:$Q$500,5,0),0)</f>
        <v>4.6581321978494623</v>
      </c>
      <c r="BC333" s="24">
        <f>IF(ISNUMBER(VLOOKUP($C333,'pp port max capa'!$A$1:$Q$500,6,0)),VLOOKUP($C333,'pp port max capa'!$A$1:$Q$500,6,0),0)</f>
        <v>4.6581321978494623</v>
      </c>
      <c r="BD333" s="24">
        <f>IF(ISNUMBER(VLOOKUP($C333,'pp port max capa'!$A$1:$Q$500,7,0)),VLOOKUP($C333,'pp port max capa'!$A$1:$Q$500,7,0),0)</f>
        <v>4.6581321978494623</v>
      </c>
      <c r="BE333" s="24">
        <f>IF(ISNUMBER(VLOOKUP($C333,'pp port max capa'!$A$1:$Q$500,8,0)),VLOOKUP($C333,'pp port max capa'!$A$1:$Q$500,8,0),0)</f>
        <v>4.6581321978494623</v>
      </c>
      <c r="BF333" s="24">
        <f>IF(ISNUMBER(VLOOKUP($C333,'pp port max capa'!$A$1:$Q$500,9,0)),VLOOKUP($C333,'pp port max capa'!$A$1:$Q$500,9,0),0)</f>
        <v>4.6581321978494623</v>
      </c>
      <c r="BG333" s="24">
        <f>IF(ISNUMBER(VLOOKUP($C333,'pp port max capa'!$A$1:$Q$500,10,0)),VLOOKUP($C333,'pp port max capa'!$A$1:$Q$500,10,0),0)</f>
        <v>4.6581321978494623</v>
      </c>
      <c r="BH333" s="24">
        <f>IF(ISNUMBER(VLOOKUP($C333,'pp port max capa'!$A$1:$Q$500,11,0)),VLOOKUP($C333,'pp port max capa'!$A$1:$Q$500,11,0),0)</f>
        <v>4.6581321978494623</v>
      </c>
      <c r="BI333" s="24">
        <f>IF(ISNUMBER(VLOOKUP($C333,'pp port max capa'!$A$1:$Q$500,12,0)),VLOOKUP($C333,'pp port max capa'!$A$1:$Q$500,12,0),0)</f>
        <v>4.6581321978494623</v>
      </c>
      <c r="BJ333" s="24">
        <f>IF(ISNUMBER(VLOOKUP($C333,'pp port max capa'!$A$1:$Q$500,13,0)),VLOOKUP($C333,'pp port max capa'!$A$1:$Q$500,13,0),0)</f>
        <v>4.6581321978494623</v>
      </c>
      <c r="BK333" s="24">
        <f>IF(ISNUMBER(VLOOKUP($C333,'pp port max capa'!$A$1:$Q$500,14,0)),VLOOKUP($C333,'pp port max capa'!$A$1:$Q$500,14,0),0)</f>
        <v>4.6581321978494623</v>
      </c>
      <c r="BL333" s="24">
        <f>IF(ISNUMBER(VLOOKUP($C333,'pp port max capa'!$A$1:$Q$500,15,0)),VLOOKUP($C333,'pp port max capa'!$A$1:$Q$500,15,0),0)</f>
        <v>4.6581321978494623</v>
      </c>
      <c r="BM333" s="24">
        <f>IF(ISNUMBER(VLOOKUP($C333,'pp port max capa'!$A$1:$Q$500,16,0)),VLOOKUP($C333,'pp port max capa'!$A$1:$Q$500,16,0),0)</f>
        <v>4.6581321978494623</v>
      </c>
      <c r="BN333" s="24">
        <f>IF(ISNUMBER(VLOOKUP($C333,'pp port max capa'!$A$1:$Q$500,17,0)),VLOOKUP($C333,'pp port max capa'!$A$1:$Q$500,17,0),0)</f>
        <v>4.6581321978494623</v>
      </c>
      <c r="BO333" s="22">
        <f>IF(ISNUMBER(VLOOKUP($C333,'stpl port max capa'!$A$1:$Q$500,2,0)),VLOOKUP($C333,'stpl port max capa'!$A$1:$Q$500,2,0),0)</f>
        <v>0</v>
      </c>
      <c r="BP333" s="22">
        <f>IF(ISNUMBER(VLOOKUP($C333,'stpl port max capa'!$A$1:$Q$500,3,0)),VLOOKUP($C333,'stpl port max capa'!$A$1:$Q$500,3,0),0)</f>
        <v>0</v>
      </c>
      <c r="BQ333" s="22">
        <f>IF(ISNUMBER(VLOOKUP($C333,'stpl port max capa'!$A$1:$Q$500,4,0)),VLOOKUP($C333,'stpl port max capa'!$A$1:$Q$500,4,0),0)</f>
        <v>0</v>
      </c>
      <c r="BR333" s="22">
        <f>IF(ISNUMBER(VLOOKUP($C333,'stpl port max capa'!$A$1:$Q$500,5,0)),VLOOKUP($C333,'stpl port max capa'!$A$1:$Q$500,5,0),0)</f>
        <v>0</v>
      </c>
      <c r="BS333" s="22">
        <f>IF(ISNUMBER(VLOOKUP($C333,'stpl port max capa'!$A$1:$Q$500,6,0)),VLOOKUP($C333,'stpl port max capa'!$A$1:$Q$500,6,0),0)</f>
        <v>0</v>
      </c>
      <c r="BT333" s="22">
        <f>IF(ISNUMBER(VLOOKUP($C333,'stpl port max capa'!$A$1:$Q$500,7,0)),VLOOKUP($C333,'stpl port max capa'!$A$1:$Q$500,7,0),0)</f>
        <v>0</v>
      </c>
      <c r="BU333" s="22">
        <f>IF(ISNUMBER(VLOOKUP($C333,'stpl port max capa'!$A$1:$Q$500,8,0)),VLOOKUP($C333,'stpl port max capa'!$A$1:$Q$500,8,0),0)</f>
        <v>0</v>
      </c>
      <c r="BV333" s="22">
        <f>IF(ISNUMBER(VLOOKUP($C333,'stpl port max capa'!$A$1:$Q$500,9,0)),VLOOKUP($C333,'stpl port max capa'!$A$1:$Q$500,9,0),0)</f>
        <v>0</v>
      </c>
      <c r="BW333" s="22">
        <f>IF(ISNUMBER(VLOOKUP($C333,'stpl port max capa'!$A$1:$Q$500,10,0)),VLOOKUP($C333,'stpl port max capa'!$A$1:$Q$500,10,0),0)</f>
        <v>0</v>
      </c>
      <c r="BX333" s="22">
        <f>IF(ISNUMBER(VLOOKUP($C333,'stpl port max capa'!$A$1:$Q$500,11,0)),VLOOKUP($C333,'stpl port max capa'!$A$1:$Q$500,11,0),0)</f>
        <v>0</v>
      </c>
      <c r="BY333" s="22">
        <f>IF(ISNUMBER(VLOOKUP($C333,'stpl port max capa'!$A$1:$Q$500,12,0)),VLOOKUP($C333,'stpl port max capa'!$A$1:$Q$500,12,0),0)</f>
        <v>0</v>
      </c>
      <c r="BZ333" s="22">
        <f>IF(ISNUMBER(VLOOKUP($C333,'stpl port max capa'!$A$1:$Q$500,13,0)),VLOOKUP($C333,'stpl port max capa'!$A$1:$Q$500,13,0),0)</f>
        <v>0</v>
      </c>
      <c r="CA333" s="22">
        <f>IF(ISNUMBER(VLOOKUP($C333,'stpl port max capa'!$A$1:$Q$500,14,0)),VLOOKUP($C333,'stpl port max capa'!$A$1:$Q$500,14,0),0)</f>
        <v>0</v>
      </c>
      <c r="CB333" s="22">
        <f>IF(ISNUMBER(VLOOKUP($C333,'stpl port max capa'!$A$1:$Q$500,15,0)),VLOOKUP($C333,'stpl port max capa'!$A$1:$Q$500,15,0),0)</f>
        <v>0</v>
      </c>
      <c r="CC333" s="22">
        <f>IF(ISNUMBER(VLOOKUP($C333,'stpl port max capa'!$A$1:$Q$500,16,0)),VLOOKUP($C333,'stpl port max capa'!$A$1:$Q$500,16,0),0)</f>
        <v>0</v>
      </c>
      <c r="CD333" s="22">
        <f>IF(ISNUMBER(VLOOKUP($C333,'stpl port max capa'!$A$1:$Q$500,17,0)),VLOOKUP($C333,'stpl port max capa'!$A$1:$Q$500,17,0),0)</f>
        <v>0</v>
      </c>
    </row>
    <row r="334" spans="1:82" customFormat="1">
      <c r="A334">
        <v>339</v>
      </c>
      <c r="B334" t="s">
        <v>856</v>
      </c>
      <c r="C334" t="str">
        <f t="shared" si="92"/>
        <v>port 339 Yuehua Huangpu power station</v>
      </c>
      <c r="D334" s="15" t="s">
        <v>1368</v>
      </c>
      <c r="E334" s="15">
        <f t="shared" si="94"/>
        <v>1</v>
      </c>
      <c r="F334" s="16" t="s">
        <v>2972</v>
      </c>
      <c r="G334" t="s">
        <v>973</v>
      </c>
      <c r="H334" t="s">
        <v>975</v>
      </c>
      <c r="I334" t="s">
        <v>2943</v>
      </c>
      <c r="J334" t="s">
        <v>1078</v>
      </c>
      <c r="K334" s="1">
        <v>23.078532200000001</v>
      </c>
      <c r="L334" s="1">
        <v>113.49524150000001</v>
      </c>
      <c r="M334" s="1" t="str">
        <f>VLOOKUP($F334,'[1]capi for highway network'!$D$1:$L$36,3,0)</f>
        <v>capi Guangdong</v>
      </c>
      <c r="N334" s="1">
        <f>VLOOKUP($F334,'[1]capi for highway network'!$D$1:$L$36,7,0)</f>
        <v>23.129110000000001</v>
      </c>
      <c r="O334" s="1">
        <f>VLOOKUP($F334,'[1]capi for highway network'!$D$1:$L$36,8,0)</f>
        <v>113.264385</v>
      </c>
      <c r="P334" s="13">
        <f t="shared" si="95"/>
        <v>3.3076849383870961</v>
      </c>
      <c r="Q334" s="13">
        <f t="shared" si="96"/>
        <v>3.3076849383870961</v>
      </c>
      <c r="R334" s="13">
        <f t="shared" si="97"/>
        <v>3.3076849383870961</v>
      </c>
      <c r="S334" s="13">
        <f t="shared" si="98"/>
        <v>3.3076849383870961</v>
      </c>
      <c r="T334" s="13">
        <f t="shared" si="99"/>
        <v>3.3076849383870961</v>
      </c>
      <c r="U334" s="13">
        <f t="shared" si="100"/>
        <v>1.653842469193548</v>
      </c>
      <c r="V334" s="13">
        <f t="shared" si="101"/>
        <v>1.653842469193548</v>
      </c>
      <c r="W334" s="13">
        <f t="shared" si="102"/>
        <v>1.653842469193548</v>
      </c>
      <c r="X334" s="13">
        <f t="shared" si="103"/>
        <v>1.653842469193548</v>
      </c>
      <c r="Y334" s="13">
        <f t="shared" si="104"/>
        <v>1.653842469193548</v>
      </c>
      <c r="Z334" s="13">
        <f t="shared" si="105"/>
        <v>1.653842469193548</v>
      </c>
      <c r="AA334" s="13">
        <f t="shared" si="106"/>
        <v>1.653842469193548</v>
      </c>
      <c r="AB334" s="13">
        <f t="shared" si="107"/>
        <v>1.653842469193548</v>
      </c>
      <c r="AC334" s="13">
        <f t="shared" si="108"/>
        <v>1.653842469193548</v>
      </c>
      <c r="AD334" s="13">
        <f t="shared" si="109"/>
        <v>0</v>
      </c>
      <c r="AE334" s="13">
        <f t="shared" si="110"/>
        <v>0</v>
      </c>
      <c r="AF334">
        <f t="shared" si="93"/>
        <v>1</v>
      </c>
      <c r="AI334" s="26">
        <f>IF(ISNUMBER(VLOOKUP($B334,'kpler max capa'!$A$1:$Q$263,2,0)),VLOOKUP($B334,'kpler max capa'!$A$1:$Q$263,2,0),0)</f>
        <v>0</v>
      </c>
      <c r="AJ334" s="26">
        <f>IF(ISNUMBER(VLOOKUP($B334,'kpler max capa'!$A$1:$Q$263,3,0)),VLOOKUP($B334,'kpler max capa'!$A$1:$Q$263,3,0),0)</f>
        <v>0</v>
      </c>
      <c r="AK334" s="26">
        <f>IF(ISNUMBER(VLOOKUP($B334,'kpler max capa'!$A$1:$Q$263,4,0)),VLOOKUP($B334,'kpler max capa'!$A$1:$Q$263,4,0),0)</f>
        <v>0</v>
      </c>
      <c r="AL334" s="26">
        <f>IF(ISNUMBER(VLOOKUP($B334,'kpler max capa'!$A$1:$Q$263,5,0)),VLOOKUP($B334,'kpler max capa'!$A$1:$Q$263,5,0),0)</f>
        <v>0</v>
      </c>
      <c r="AM334" s="26">
        <f>IF(ISNUMBER(VLOOKUP($B334,'kpler max capa'!$A$1:$Q$263,6,0)),VLOOKUP($B334,'kpler max capa'!$A$1:$Q$263,6,0),0)</f>
        <v>0</v>
      </c>
      <c r="AN334" s="26">
        <f>IF(ISNUMBER(VLOOKUP($B334,'kpler max capa'!$A$1:$Q$263,7,0)),VLOOKUP($B334,'kpler max capa'!$A$1:$Q$263,7,0),0)</f>
        <v>0</v>
      </c>
      <c r="AO334" s="26">
        <f>IF(ISNUMBER(VLOOKUP($B334,'kpler max capa'!$A$1:$Q$263,8,0)),VLOOKUP($B334,'kpler max capa'!$A$1:$Q$263,8,0),0)</f>
        <v>0</v>
      </c>
      <c r="AP334" s="26">
        <f>IF(ISNUMBER(VLOOKUP($B334,'kpler max capa'!$A$1:$Q$263,8,0)),VLOOKUP($B334,'kpler max capa'!$A$1:$Q$263,9,0),0)</f>
        <v>0</v>
      </c>
      <c r="AQ334" s="26">
        <f>IF(ISNUMBER(VLOOKUP($B334,'kpler max capa'!$A$1:$Q$263,8,0)),VLOOKUP($B334,'kpler max capa'!$A$1:$Q$263,10,0),0)</f>
        <v>0</v>
      </c>
      <c r="AR334" s="26">
        <f>IF(ISNUMBER(VLOOKUP($B334,'kpler max capa'!$A$1:$Q$263,8,0)),VLOOKUP($B334,'kpler max capa'!$A$1:$Q$263,11,0),0)</f>
        <v>0</v>
      </c>
      <c r="AS334" s="26">
        <f>IF(ISNUMBER(VLOOKUP($B334,'kpler max capa'!$A$1:$Q$263,9,0)),VLOOKUP($B334,'kpler max capa'!$A$1:$Q$263,12,0),0)</f>
        <v>0</v>
      </c>
      <c r="AT334" s="26">
        <f>IF(ISNUMBER(VLOOKUP($B334,'kpler max capa'!$A$1:$Q$263,9,0)),VLOOKUP($B334,'kpler max capa'!$A$1:$Q$263,13,0),0)</f>
        <v>0</v>
      </c>
      <c r="AU334" s="26">
        <f>IF(ISNUMBER(VLOOKUP($B334,'kpler max capa'!$A$1:$Q$263,9,0)),VLOOKUP($B334,'kpler max capa'!$A$1:$Q$263,14,0),0)</f>
        <v>0</v>
      </c>
      <c r="AV334" s="26">
        <f>IF(ISNUMBER(VLOOKUP($B334,'kpler max capa'!$A$1:$Q$263,9,0)),VLOOKUP($B334,'kpler max capa'!$A$1:$Q$263,15,0),0)</f>
        <v>0</v>
      </c>
      <c r="AW334" s="26">
        <f>IF(ISNUMBER(VLOOKUP($B334,'kpler max capa'!$A$1:$Q$263,9,0)),VLOOKUP($B334,'kpler max capa'!$A$1:$Q$263,16,0),0)</f>
        <v>0</v>
      </c>
      <c r="AX334" s="26">
        <f>IF(ISNUMBER(VLOOKUP($B334,'kpler max capa'!$A$1:$Q$263,10,0)),VLOOKUP($B334,'kpler max capa'!$A$1:$Q$263,17,0),0)</f>
        <v>0</v>
      </c>
      <c r="AY334" s="24">
        <f>IF(ISNUMBER(VLOOKUP($C334,'pp port max capa'!$A$1:$Q$500,2,0)),VLOOKUP($C334,'pp port max capa'!$A$1:$Q$500,2,0),0)</f>
        <v>3.3076849383870961</v>
      </c>
      <c r="AZ334" s="24">
        <f>IF(ISNUMBER(VLOOKUP($C334,'pp port max capa'!$A$1:$Q$500,3,0)),VLOOKUP($C334,'pp port max capa'!$A$1:$Q$500,3,0),0)</f>
        <v>3.3076849383870961</v>
      </c>
      <c r="BA334" s="24">
        <f>IF(ISNUMBER(VLOOKUP($C334,'pp port max capa'!$A$1:$Q$500,4,0)),VLOOKUP($C334,'pp port max capa'!$A$1:$Q$500,4,0),0)</f>
        <v>3.3076849383870961</v>
      </c>
      <c r="BB334" s="24">
        <f>IF(ISNUMBER(VLOOKUP($C334,'pp port max capa'!$A$1:$Q$500,5,0)),VLOOKUP($C334,'pp port max capa'!$A$1:$Q$500,5,0),0)</f>
        <v>3.3076849383870961</v>
      </c>
      <c r="BC334" s="24">
        <f>IF(ISNUMBER(VLOOKUP($C334,'pp port max capa'!$A$1:$Q$500,6,0)),VLOOKUP($C334,'pp port max capa'!$A$1:$Q$500,6,0),0)</f>
        <v>3.3076849383870961</v>
      </c>
      <c r="BD334" s="24">
        <f>IF(ISNUMBER(VLOOKUP($C334,'pp port max capa'!$A$1:$Q$500,7,0)),VLOOKUP($C334,'pp port max capa'!$A$1:$Q$500,7,0),0)</f>
        <v>1.653842469193548</v>
      </c>
      <c r="BE334" s="24">
        <f>IF(ISNUMBER(VLOOKUP($C334,'pp port max capa'!$A$1:$Q$500,8,0)),VLOOKUP($C334,'pp port max capa'!$A$1:$Q$500,8,0),0)</f>
        <v>1.653842469193548</v>
      </c>
      <c r="BF334" s="24">
        <f>IF(ISNUMBER(VLOOKUP($C334,'pp port max capa'!$A$1:$Q$500,9,0)),VLOOKUP($C334,'pp port max capa'!$A$1:$Q$500,9,0),0)</f>
        <v>1.653842469193548</v>
      </c>
      <c r="BG334" s="24">
        <f>IF(ISNUMBER(VLOOKUP($C334,'pp port max capa'!$A$1:$Q$500,10,0)),VLOOKUP($C334,'pp port max capa'!$A$1:$Q$500,10,0),0)</f>
        <v>1.653842469193548</v>
      </c>
      <c r="BH334" s="24">
        <f>IF(ISNUMBER(VLOOKUP($C334,'pp port max capa'!$A$1:$Q$500,11,0)),VLOOKUP($C334,'pp port max capa'!$A$1:$Q$500,11,0),0)</f>
        <v>1.653842469193548</v>
      </c>
      <c r="BI334" s="24">
        <f>IF(ISNUMBER(VLOOKUP($C334,'pp port max capa'!$A$1:$Q$500,12,0)),VLOOKUP($C334,'pp port max capa'!$A$1:$Q$500,12,0),0)</f>
        <v>1.653842469193548</v>
      </c>
      <c r="BJ334" s="24">
        <f>IF(ISNUMBER(VLOOKUP($C334,'pp port max capa'!$A$1:$Q$500,13,0)),VLOOKUP($C334,'pp port max capa'!$A$1:$Q$500,13,0),0)</f>
        <v>1.653842469193548</v>
      </c>
      <c r="BK334" s="24">
        <f>IF(ISNUMBER(VLOOKUP($C334,'pp port max capa'!$A$1:$Q$500,14,0)),VLOOKUP($C334,'pp port max capa'!$A$1:$Q$500,14,0),0)</f>
        <v>1.653842469193548</v>
      </c>
      <c r="BL334" s="24">
        <f>IF(ISNUMBER(VLOOKUP($C334,'pp port max capa'!$A$1:$Q$500,15,0)),VLOOKUP($C334,'pp port max capa'!$A$1:$Q$500,15,0),0)</f>
        <v>1.653842469193548</v>
      </c>
      <c r="BM334" s="24">
        <f>IF(ISNUMBER(VLOOKUP($C334,'pp port max capa'!$A$1:$Q$500,16,0)),VLOOKUP($C334,'pp port max capa'!$A$1:$Q$500,16,0),0)</f>
        <v>0</v>
      </c>
      <c r="BN334" s="24">
        <f>IF(ISNUMBER(VLOOKUP($C334,'pp port max capa'!$A$1:$Q$500,17,0)),VLOOKUP($C334,'pp port max capa'!$A$1:$Q$500,17,0),0)</f>
        <v>0</v>
      </c>
      <c r="BO334" s="22">
        <f>IF(ISNUMBER(VLOOKUP($C334,'stpl port max capa'!$A$1:$Q$500,2,0)),VLOOKUP($C334,'stpl port max capa'!$A$1:$Q$500,2,0),0)</f>
        <v>0</v>
      </c>
      <c r="BP334" s="22">
        <f>IF(ISNUMBER(VLOOKUP($C334,'stpl port max capa'!$A$1:$Q$500,3,0)),VLOOKUP($C334,'stpl port max capa'!$A$1:$Q$500,3,0),0)</f>
        <v>0</v>
      </c>
      <c r="BQ334" s="22">
        <f>IF(ISNUMBER(VLOOKUP($C334,'stpl port max capa'!$A$1:$Q$500,4,0)),VLOOKUP($C334,'stpl port max capa'!$A$1:$Q$500,4,0),0)</f>
        <v>0</v>
      </c>
      <c r="BR334" s="22">
        <f>IF(ISNUMBER(VLOOKUP($C334,'stpl port max capa'!$A$1:$Q$500,5,0)),VLOOKUP($C334,'stpl port max capa'!$A$1:$Q$500,5,0),0)</f>
        <v>0</v>
      </c>
      <c r="BS334" s="22">
        <f>IF(ISNUMBER(VLOOKUP($C334,'stpl port max capa'!$A$1:$Q$500,6,0)),VLOOKUP($C334,'stpl port max capa'!$A$1:$Q$500,6,0),0)</f>
        <v>0</v>
      </c>
      <c r="BT334" s="22">
        <f>IF(ISNUMBER(VLOOKUP($C334,'stpl port max capa'!$A$1:$Q$500,7,0)),VLOOKUP($C334,'stpl port max capa'!$A$1:$Q$500,7,0),0)</f>
        <v>0</v>
      </c>
      <c r="BU334" s="22">
        <f>IF(ISNUMBER(VLOOKUP($C334,'stpl port max capa'!$A$1:$Q$500,8,0)),VLOOKUP($C334,'stpl port max capa'!$A$1:$Q$500,8,0),0)</f>
        <v>0</v>
      </c>
      <c r="BV334" s="22">
        <f>IF(ISNUMBER(VLOOKUP($C334,'stpl port max capa'!$A$1:$Q$500,9,0)),VLOOKUP($C334,'stpl port max capa'!$A$1:$Q$500,9,0),0)</f>
        <v>0</v>
      </c>
      <c r="BW334" s="22">
        <f>IF(ISNUMBER(VLOOKUP($C334,'stpl port max capa'!$A$1:$Q$500,10,0)),VLOOKUP($C334,'stpl port max capa'!$A$1:$Q$500,10,0),0)</f>
        <v>0</v>
      </c>
      <c r="BX334" s="22">
        <f>IF(ISNUMBER(VLOOKUP($C334,'stpl port max capa'!$A$1:$Q$500,11,0)),VLOOKUP($C334,'stpl port max capa'!$A$1:$Q$500,11,0),0)</f>
        <v>0</v>
      </c>
      <c r="BY334" s="22">
        <f>IF(ISNUMBER(VLOOKUP($C334,'stpl port max capa'!$A$1:$Q$500,12,0)),VLOOKUP($C334,'stpl port max capa'!$A$1:$Q$500,12,0),0)</f>
        <v>0</v>
      </c>
      <c r="BZ334" s="22">
        <f>IF(ISNUMBER(VLOOKUP($C334,'stpl port max capa'!$A$1:$Q$500,13,0)),VLOOKUP($C334,'stpl port max capa'!$A$1:$Q$500,13,0),0)</f>
        <v>0</v>
      </c>
      <c r="CA334" s="22">
        <f>IF(ISNUMBER(VLOOKUP($C334,'stpl port max capa'!$A$1:$Q$500,14,0)),VLOOKUP($C334,'stpl port max capa'!$A$1:$Q$500,14,0),0)</f>
        <v>0</v>
      </c>
      <c r="CB334" s="22">
        <f>IF(ISNUMBER(VLOOKUP($C334,'stpl port max capa'!$A$1:$Q$500,15,0)),VLOOKUP($C334,'stpl port max capa'!$A$1:$Q$500,15,0),0)</f>
        <v>0</v>
      </c>
      <c r="CC334" s="22">
        <f>IF(ISNUMBER(VLOOKUP($C334,'stpl port max capa'!$A$1:$Q$500,16,0)),VLOOKUP($C334,'stpl port max capa'!$A$1:$Q$500,16,0),0)</f>
        <v>0</v>
      </c>
      <c r="CD334" s="22">
        <f>IF(ISNUMBER(VLOOKUP($C334,'stpl port max capa'!$A$1:$Q$500,17,0)),VLOOKUP($C334,'stpl port max capa'!$A$1:$Q$500,17,0),0)</f>
        <v>0</v>
      </c>
    </row>
    <row r="335" spans="1:82" customFormat="1">
      <c r="A335">
        <v>340</v>
      </c>
      <c r="B335" t="s">
        <v>857</v>
      </c>
      <c r="C335" t="str">
        <f t="shared" si="92"/>
        <v>port 340 Zhanjiang Donghai power station</v>
      </c>
      <c r="D335" s="15" t="s">
        <v>1369</v>
      </c>
      <c r="E335" s="15">
        <f t="shared" si="94"/>
        <v>1</v>
      </c>
      <c r="F335" s="16" t="s">
        <v>2972</v>
      </c>
      <c r="G335" t="s">
        <v>972</v>
      </c>
      <c r="H335" t="s">
        <v>975</v>
      </c>
      <c r="I335" t="s">
        <v>2949</v>
      </c>
      <c r="J335" t="s">
        <v>1079</v>
      </c>
      <c r="K335" s="1">
        <v>21.054639000000002</v>
      </c>
      <c r="L335" s="1">
        <v>110.46451</v>
      </c>
      <c r="M335" s="1" t="str">
        <f>VLOOKUP($F335,'[1]capi for highway network'!$D$1:$L$36,3,0)</f>
        <v>capi Guangdong</v>
      </c>
      <c r="N335" s="1">
        <f>VLOOKUP($F335,'[1]capi for highway network'!$D$1:$L$36,7,0)</f>
        <v>23.129110000000001</v>
      </c>
      <c r="O335" s="1">
        <f>VLOOKUP($F335,'[1]capi for highway network'!$D$1:$L$36,8,0)</f>
        <v>113.264385</v>
      </c>
      <c r="P335" s="13">
        <f t="shared" si="95"/>
        <v>0</v>
      </c>
      <c r="Q335" s="13">
        <f t="shared" si="96"/>
        <v>0</v>
      </c>
      <c r="R335" s="13">
        <f t="shared" si="97"/>
        <v>0</v>
      </c>
      <c r="S335" s="13">
        <f t="shared" si="98"/>
        <v>0</v>
      </c>
      <c r="T335" s="13">
        <f t="shared" si="99"/>
        <v>0</v>
      </c>
      <c r="U335" s="13">
        <f t="shared" si="100"/>
        <v>0</v>
      </c>
      <c r="V335" s="13">
        <f t="shared" si="101"/>
        <v>0</v>
      </c>
      <c r="W335" s="13">
        <f t="shared" si="102"/>
        <v>0</v>
      </c>
      <c r="X335" s="13">
        <f t="shared" si="103"/>
        <v>0</v>
      </c>
      <c r="Y335" s="13">
        <f t="shared" si="104"/>
        <v>0</v>
      </c>
      <c r="Z335" s="13">
        <f t="shared" si="105"/>
        <v>0</v>
      </c>
      <c r="AA335" s="13">
        <f t="shared" si="106"/>
        <v>0</v>
      </c>
      <c r="AB335" s="13">
        <f t="shared" si="107"/>
        <v>0</v>
      </c>
      <c r="AC335" s="13">
        <f t="shared" si="108"/>
        <v>0</v>
      </c>
      <c r="AD335" s="13">
        <f t="shared" si="109"/>
        <v>0</v>
      </c>
      <c r="AE335" s="13">
        <f t="shared" si="110"/>
        <v>0</v>
      </c>
      <c r="AF335">
        <f t="shared" si="93"/>
        <v>0</v>
      </c>
      <c r="AI335" s="26">
        <f>IF(ISNUMBER(VLOOKUP($B335,'kpler max capa'!$A$1:$Q$263,2,0)),VLOOKUP($B335,'kpler max capa'!$A$1:$Q$263,2,0),0)</f>
        <v>0</v>
      </c>
      <c r="AJ335" s="26">
        <f>IF(ISNUMBER(VLOOKUP($B335,'kpler max capa'!$A$1:$Q$263,3,0)),VLOOKUP($B335,'kpler max capa'!$A$1:$Q$263,3,0),0)</f>
        <v>0</v>
      </c>
      <c r="AK335" s="26">
        <f>IF(ISNUMBER(VLOOKUP($B335,'kpler max capa'!$A$1:$Q$263,4,0)),VLOOKUP($B335,'kpler max capa'!$A$1:$Q$263,4,0),0)</f>
        <v>0</v>
      </c>
      <c r="AL335" s="26">
        <f>IF(ISNUMBER(VLOOKUP($B335,'kpler max capa'!$A$1:$Q$263,5,0)),VLOOKUP($B335,'kpler max capa'!$A$1:$Q$263,5,0),0)</f>
        <v>0</v>
      </c>
      <c r="AM335" s="26">
        <f>IF(ISNUMBER(VLOOKUP($B335,'kpler max capa'!$A$1:$Q$263,6,0)),VLOOKUP($B335,'kpler max capa'!$A$1:$Q$263,6,0),0)</f>
        <v>0</v>
      </c>
      <c r="AN335" s="26">
        <f>IF(ISNUMBER(VLOOKUP($B335,'kpler max capa'!$A$1:$Q$263,7,0)),VLOOKUP($B335,'kpler max capa'!$A$1:$Q$263,7,0),0)</f>
        <v>0</v>
      </c>
      <c r="AO335" s="26">
        <f>IF(ISNUMBER(VLOOKUP($B335,'kpler max capa'!$A$1:$Q$263,8,0)),VLOOKUP($B335,'kpler max capa'!$A$1:$Q$263,8,0),0)</f>
        <v>0</v>
      </c>
      <c r="AP335" s="26">
        <f>IF(ISNUMBER(VLOOKUP($B335,'kpler max capa'!$A$1:$Q$263,8,0)),VLOOKUP($B335,'kpler max capa'!$A$1:$Q$263,9,0),0)</f>
        <v>0</v>
      </c>
      <c r="AQ335" s="26">
        <f>IF(ISNUMBER(VLOOKUP($B335,'kpler max capa'!$A$1:$Q$263,8,0)),VLOOKUP($B335,'kpler max capa'!$A$1:$Q$263,10,0),0)</f>
        <v>0</v>
      </c>
      <c r="AR335" s="26">
        <f>IF(ISNUMBER(VLOOKUP($B335,'kpler max capa'!$A$1:$Q$263,8,0)),VLOOKUP($B335,'kpler max capa'!$A$1:$Q$263,11,0),0)</f>
        <v>0</v>
      </c>
      <c r="AS335" s="26">
        <f>IF(ISNUMBER(VLOOKUP($B335,'kpler max capa'!$A$1:$Q$263,9,0)),VLOOKUP($B335,'kpler max capa'!$A$1:$Q$263,12,0),0)</f>
        <v>0</v>
      </c>
      <c r="AT335" s="26">
        <f>IF(ISNUMBER(VLOOKUP($B335,'kpler max capa'!$A$1:$Q$263,9,0)),VLOOKUP($B335,'kpler max capa'!$A$1:$Q$263,13,0),0)</f>
        <v>0</v>
      </c>
      <c r="AU335" s="26">
        <f>IF(ISNUMBER(VLOOKUP($B335,'kpler max capa'!$A$1:$Q$263,9,0)),VLOOKUP($B335,'kpler max capa'!$A$1:$Q$263,14,0),0)</f>
        <v>0</v>
      </c>
      <c r="AV335" s="26">
        <f>IF(ISNUMBER(VLOOKUP($B335,'kpler max capa'!$A$1:$Q$263,9,0)),VLOOKUP($B335,'kpler max capa'!$A$1:$Q$263,15,0),0)</f>
        <v>0</v>
      </c>
      <c r="AW335" s="26">
        <f>IF(ISNUMBER(VLOOKUP($B335,'kpler max capa'!$A$1:$Q$263,9,0)),VLOOKUP($B335,'kpler max capa'!$A$1:$Q$263,16,0),0)</f>
        <v>0</v>
      </c>
      <c r="AX335" s="26">
        <f>IF(ISNUMBER(VLOOKUP($B335,'kpler max capa'!$A$1:$Q$263,10,0)),VLOOKUP($B335,'kpler max capa'!$A$1:$Q$263,17,0),0)</f>
        <v>0</v>
      </c>
      <c r="AY335" s="24">
        <f>IF(ISNUMBER(VLOOKUP($C335,'pp port max capa'!$A$1:$Q$500,2,0)),VLOOKUP($C335,'pp port max capa'!$A$1:$Q$500,2,0),0)</f>
        <v>0</v>
      </c>
      <c r="AZ335" s="24">
        <f>IF(ISNUMBER(VLOOKUP($C335,'pp port max capa'!$A$1:$Q$500,3,0)),VLOOKUP($C335,'pp port max capa'!$A$1:$Q$500,3,0),0)</f>
        <v>0</v>
      </c>
      <c r="BA335" s="24">
        <f>IF(ISNUMBER(VLOOKUP($C335,'pp port max capa'!$A$1:$Q$500,4,0)),VLOOKUP($C335,'pp port max capa'!$A$1:$Q$500,4,0),0)</f>
        <v>0</v>
      </c>
      <c r="BB335" s="24">
        <f>IF(ISNUMBER(VLOOKUP($C335,'pp port max capa'!$A$1:$Q$500,5,0)),VLOOKUP($C335,'pp port max capa'!$A$1:$Q$500,5,0),0)</f>
        <v>0</v>
      </c>
      <c r="BC335" s="24">
        <f>IF(ISNUMBER(VLOOKUP($C335,'pp port max capa'!$A$1:$Q$500,6,0)),VLOOKUP($C335,'pp port max capa'!$A$1:$Q$500,6,0),0)</f>
        <v>0</v>
      </c>
      <c r="BD335" s="24">
        <f>IF(ISNUMBER(VLOOKUP($C335,'pp port max capa'!$A$1:$Q$500,7,0)),VLOOKUP($C335,'pp port max capa'!$A$1:$Q$500,7,0),0)</f>
        <v>0</v>
      </c>
      <c r="BE335" s="24">
        <f>IF(ISNUMBER(VLOOKUP($C335,'pp port max capa'!$A$1:$Q$500,8,0)),VLOOKUP($C335,'pp port max capa'!$A$1:$Q$500,8,0),0)</f>
        <v>0</v>
      </c>
      <c r="BF335" s="24">
        <f>IF(ISNUMBER(VLOOKUP($C335,'pp port max capa'!$A$1:$Q$500,9,0)),VLOOKUP($C335,'pp port max capa'!$A$1:$Q$500,9,0),0)</f>
        <v>0</v>
      </c>
      <c r="BG335" s="24">
        <f>IF(ISNUMBER(VLOOKUP($C335,'pp port max capa'!$A$1:$Q$500,10,0)),VLOOKUP($C335,'pp port max capa'!$A$1:$Q$500,10,0),0)</f>
        <v>0</v>
      </c>
      <c r="BH335" s="24">
        <f>IF(ISNUMBER(VLOOKUP($C335,'pp port max capa'!$A$1:$Q$500,11,0)),VLOOKUP($C335,'pp port max capa'!$A$1:$Q$500,11,0),0)</f>
        <v>0</v>
      </c>
      <c r="BI335" s="24">
        <f>IF(ISNUMBER(VLOOKUP($C335,'pp port max capa'!$A$1:$Q$500,12,0)),VLOOKUP($C335,'pp port max capa'!$A$1:$Q$500,12,0),0)</f>
        <v>0</v>
      </c>
      <c r="BJ335" s="24">
        <f>IF(ISNUMBER(VLOOKUP($C335,'pp port max capa'!$A$1:$Q$500,13,0)),VLOOKUP($C335,'pp port max capa'!$A$1:$Q$500,13,0),0)</f>
        <v>0</v>
      </c>
      <c r="BK335" s="24">
        <f>IF(ISNUMBER(VLOOKUP($C335,'pp port max capa'!$A$1:$Q$500,14,0)),VLOOKUP($C335,'pp port max capa'!$A$1:$Q$500,14,0),0)</f>
        <v>0</v>
      </c>
      <c r="BL335" s="24">
        <f>IF(ISNUMBER(VLOOKUP($C335,'pp port max capa'!$A$1:$Q$500,15,0)),VLOOKUP($C335,'pp port max capa'!$A$1:$Q$500,15,0),0)</f>
        <v>0</v>
      </c>
      <c r="BM335" s="24">
        <f>IF(ISNUMBER(VLOOKUP($C335,'pp port max capa'!$A$1:$Q$500,16,0)),VLOOKUP($C335,'pp port max capa'!$A$1:$Q$500,16,0),0)</f>
        <v>0</v>
      </c>
      <c r="BN335" s="24">
        <f>IF(ISNUMBER(VLOOKUP($C335,'pp port max capa'!$A$1:$Q$500,17,0)),VLOOKUP($C335,'pp port max capa'!$A$1:$Q$500,17,0),0)</f>
        <v>0</v>
      </c>
      <c r="BO335" s="22">
        <f>IF(ISNUMBER(VLOOKUP($C335,'stpl port max capa'!$A$1:$Q$500,2,0)),VLOOKUP($C335,'stpl port max capa'!$A$1:$Q$500,2,0),0)</f>
        <v>0</v>
      </c>
      <c r="BP335" s="22">
        <f>IF(ISNUMBER(VLOOKUP($C335,'stpl port max capa'!$A$1:$Q$500,3,0)),VLOOKUP($C335,'stpl port max capa'!$A$1:$Q$500,3,0),0)</f>
        <v>0</v>
      </c>
      <c r="BQ335" s="22">
        <f>IF(ISNUMBER(VLOOKUP($C335,'stpl port max capa'!$A$1:$Q$500,4,0)),VLOOKUP($C335,'stpl port max capa'!$A$1:$Q$500,4,0),0)</f>
        <v>0</v>
      </c>
      <c r="BR335" s="22">
        <f>IF(ISNUMBER(VLOOKUP($C335,'stpl port max capa'!$A$1:$Q$500,5,0)),VLOOKUP($C335,'stpl port max capa'!$A$1:$Q$500,5,0),0)</f>
        <v>0</v>
      </c>
      <c r="BS335" s="22">
        <f>IF(ISNUMBER(VLOOKUP($C335,'stpl port max capa'!$A$1:$Q$500,6,0)),VLOOKUP($C335,'stpl port max capa'!$A$1:$Q$500,6,0),0)</f>
        <v>0</v>
      </c>
      <c r="BT335" s="22">
        <f>IF(ISNUMBER(VLOOKUP($C335,'stpl port max capa'!$A$1:$Q$500,7,0)),VLOOKUP($C335,'stpl port max capa'!$A$1:$Q$500,7,0),0)</f>
        <v>0</v>
      </c>
      <c r="BU335" s="22">
        <f>IF(ISNUMBER(VLOOKUP($C335,'stpl port max capa'!$A$1:$Q$500,8,0)),VLOOKUP($C335,'stpl port max capa'!$A$1:$Q$500,8,0),0)</f>
        <v>0</v>
      </c>
      <c r="BV335" s="22">
        <f>IF(ISNUMBER(VLOOKUP($C335,'stpl port max capa'!$A$1:$Q$500,9,0)),VLOOKUP($C335,'stpl port max capa'!$A$1:$Q$500,9,0),0)</f>
        <v>0</v>
      </c>
      <c r="BW335" s="22">
        <f>IF(ISNUMBER(VLOOKUP($C335,'stpl port max capa'!$A$1:$Q$500,10,0)),VLOOKUP($C335,'stpl port max capa'!$A$1:$Q$500,10,0),0)</f>
        <v>0</v>
      </c>
      <c r="BX335" s="22">
        <f>IF(ISNUMBER(VLOOKUP($C335,'stpl port max capa'!$A$1:$Q$500,11,0)),VLOOKUP($C335,'stpl port max capa'!$A$1:$Q$500,11,0),0)</f>
        <v>0</v>
      </c>
      <c r="BY335" s="22">
        <f>IF(ISNUMBER(VLOOKUP($C335,'stpl port max capa'!$A$1:$Q$500,12,0)),VLOOKUP($C335,'stpl port max capa'!$A$1:$Q$500,12,0),0)</f>
        <v>0</v>
      </c>
      <c r="BZ335" s="22">
        <f>IF(ISNUMBER(VLOOKUP($C335,'stpl port max capa'!$A$1:$Q$500,13,0)),VLOOKUP($C335,'stpl port max capa'!$A$1:$Q$500,13,0),0)</f>
        <v>0</v>
      </c>
      <c r="CA335" s="22">
        <f>IF(ISNUMBER(VLOOKUP($C335,'stpl port max capa'!$A$1:$Q$500,14,0)),VLOOKUP($C335,'stpl port max capa'!$A$1:$Q$500,14,0),0)</f>
        <v>0</v>
      </c>
      <c r="CB335" s="22">
        <f>IF(ISNUMBER(VLOOKUP($C335,'stpl port max capa'!$A$1:$Q$500,15,0)),VLOOKUP($C335,'stpl port max capa'!$A$1:$Q$500,15,0),0)</f>
        <v>0</v>
      </c>
      <c r="CC335" s="22">
        <f>IF(ISNUMBER(VLOOKUP($C335,'stpl port max capa'!$A$1:$Q$500,16,0)),VLOOKUP($C335,'stpl port max capa'!$A$1:$Q$500,16,0),0)</f>
        <v>0</v>
      </c>
      <c r="CD335" s="22">
        <f>IF(ISNUMBER(VLOOKUP($C335,'stpl port max capa'!$A$1:$Q$500,17,0)),VLOOKUP($C335,'stpl port max capa'!$A$1:$Q$500,17,0),0)</f>
        <v>0</v>
      </c>
    </row>
    <row r="336" spans="1:82" customFormat="1">
      <c r="A336">
        <v>341</v>
      </c>
      <c r="B336" t="s">
        <v>858</v>
      </c>
      <c r="C336" t="str">
        <f t="shared" si="92"/>
        <v>port 341 CPI Qinzhou Cogen power station</v>
      </c>
      <c r="D336" s="15" t="s">
        <v>1370</v>
      </c>
      <c r="E336" s="15">
        <f t="shared" si="94"/>
        <v>1</v>
      </c>
      <c r="F336" s="16" t="s">
        <v>2975</v>
      </c>
      <c r="G336" t="s">
        <v>972</v>
      </c>
      <c r="H336" t="s">
        <v>975</v>
      </c>
      <c r="I336" t="s">
        <v>2948</v>
      </c>
      <c r="J336" t="s">
        <v>1080</v>
      </c>
      <c r="K336" s="1">
        <v>21.745726999999999</v>
      </c>
      <c r="L336" s="1">
        <v>108.63351299999999</v>
      </c>
      <c r="M336" s="1" t="str">
        <f>VLOOKUP($F336,'[1]capi for highway network'!$D$1:$L$36,3,0)</f>
        <v>capi Guangxi</v>
      </c>
      <c r="N336" s="1">
        <f>VLOOKUP($F336,'[1]capi for highway network'!$D$1:$L$36,7,0)</f>
        <v>22.817001999999999</v>
      </c>
      <c r="O336" s="1">
        <f>VLOOKUP($F336,'[1]capi for highway network'!$D$1:$L$36,8,0)</f>
        <v>108.36654299999999</v>
      </c>
      <c r="P336" s="13">
        <f t="shared" si="95"/>
        <v>0</v>
      </c>
      <c r="Q336" s="13">
        <f t="shared" si="96"/>
        <v>0</v>
      </c>
      <c r="R336" s="13">
        <f t="shared" si="97"/>
        <v>0</v>
      </c>
      <c r="S336" s="13">
        <f t="shared" si="98"/>
        <v>0</v>
      </c>
      <c r="T336" s="13">
        <f t="shared" si="99"/>
        <v>0</v>
      </c>
      <c r="U336" s="13">
        <f t="shared" si="100"/>
        <v>0</v>
      </c>
      <c r="V336" s="13">
        <f t="shared" si="101"/>
        <v>0</v>
      </c>
      <c r="W336" s="13">
        <f t="shared" si="102"/>
        <v>0</v>
      </c>
      <c r="X336" s="13">
        <f t="shared" si="103"/>
        <v>0</v>
      </c>
      <c r="Y336" s="13">
        <f t="shared" si="104"/>
        <v>0</v>
      </c>
      <c r="Z336" s="13">
        <f t="shared" si="105"/>
        <v>0</v>
      </c>
      <c r="AA336" s="13">
        <f t="shared" si="106"/>
        <v>0</v>
      </c>
      <c r="AB336" s="13">
        <f t="shared" si="107"/>
        <v>0</v>
      </c>
      <c r="AC336" s="13">
        <f t="shared" si="108"/>
        <v>0</v>
      </c>
      <c r="AD336" s="13">
        <f t="shared" si="109"/>
        <v>0</v>
      </c>
      <c r="AE336" s="13">
        <f t="shared" si="110"/>
        <v>0</v>
      </c>
      <c r="AF336">
        <f t="shared" si="93"/>
        <v>0</v>
      </c>
      <c r="AI336" s="26">
        <f>IF(ISNUMBER(VLOOKUP($B336,'kpler max capa'!$A$1:$Q$263,2,0)),VLOOKUP($B336,'kpler max capa'!$A$1:$Q$263,2,0),0)</f>
        <v>0</v>
      </c>
      <c r="AJ336" s="26">
        <f>IF(ISNUMBER(VLOOKUP($B336,'kpler max capa'!$A$1:$Q$263,3,0)),VLOOKUP($B336,'kpler max capa'!$A$1:$Q$263,3,0),0)</f>
        <v>0</v>
      </c>
      <c r="AK336" s="26">
        <f>IF(ISNUMBER(VLOOKUP($B336,'kpler max capa'!$A$1:$Q$263,4,0)),VLOOKUP($B336,'kpler max capa'!$A$1:$Q$263,4,0),0)</f>
        <v>0</v>
      </c>
      <c r="AL336" s="26">
        <f>IF(ISNUMBER(VLOOKUP($B336,'kpler max capa'!$A$1:$Q$263,5,0)),VLOOKUP($B336,'kpler max capa'!$A$1:$Q$263,5,0),0)</f>
        <v>0</v>
      </c>
      <c r="AM336" s="26">
        <f>IF(ISNUMBER(VLOOKUP($B336,'kpler max capa'!$A$1:$Q$263,6,0)),VLOOKUP($B336,'kpler max capa'!$A$1:$Q$263,6,0),0)</f>
        <v>0</v>
      </c>
      <c r="AN336" s="26">
        <f>IF(ISNUMBER(VLOOKUP($B336,'kpler max capa'!$A$1:$Q$263,7,0)),VLOOKUP($B336,'kpler max capa'!$A$1:$Q$263,7,0),0)</f>
        <v>0</v>
      </c>
      <c r="AO336" s="26">
        <f>IF(ISNUMBER(VLOOKUP($B336,'kpler max capa'!$A$1:$Q$263,8,0)),VLOOKUP($B336,'kpler max capa'!$A$1:$Q$263,8,0),0)</f>
        <v>0</v>
      </c>
      <c r="AP336" s="26">
        <f>IF(ISNUMBER(VLOOKUP($B336,'kpler max capa'!$A$1:$Q$263,8,0)),VLOOKUP($B336,'kpler max capa'!$A$1:$Q$263,9,0),0)</f>
        <v>0</v>
      </c>
      <c r="AQ336" s="26">
        <f>IF(ISNUMBER(VLOOKUP($B336,'kpler max capa'!$A$1:$Q$263,8,0)),VLOOKUP($B336,'kpler max capa'!$A$1:$Q$263,10,0),0)</f>
        <v>0</v>
      </c>
      <c r="AR336" s="26">
        <f>IF(ISNUMBER(VLOOKUP($B336,'kpler max capa'!$A$1:$Q$263,8,0)),VLOOKUP($B336,'kpler max capa'!$A$1:$Q$263,11,0),0)</f>
        <v>0</v>
      </c>
      <c r="AS336" s="26">
        <f>IF(ISNUMBER(VLOOKUP($B336,'kpler max capa'!$A$1:$Q$263,9,0)),VLOOKUP($B336,'kpler max capa'!$A$1:$Q$263,12,0),0)</f>
        <v>0</v>
      </c>
      <c r="AT336" s="26">
        <f>IF(ISNUMBER(VLOOKUP($B336,'kpler max capa'!$A$1:$Q$263,9,0)),VLOOKUP($B336,'kpler max capa'!$A$1:$Q$263,13,0),0)</f>
        <v>0</v>
      </c>
      <c r="AU336" s="26">
        <f>IF(ISNUMBER(VLOOKUP($B336,'kpler max capa'!$A$1:$Q$263,9,0)),VLOOKUP($B336,'kpler max capa'!$A$1:$Q$263,14,0),0)</f>
        <v>0</v>
      </c>
      <c r="AV336" s="26">
        <f>IF(ISNUMBER(VLOOKUP($B336,'kpler max capa'!$A$1:$Q$263,9,0)),VLOOKUP($B336,'kpler max capa'!$A$1:$Q$263,15,0),0)</f>
        <v>0</v>
      </c>
      <c r="AW336" s="26">
        <f>IF(ISNUMBER(VLOOKUP($B336,'kpler max capa'!$A$1:$Q$263,9,0)),VLOOKUP($B336,'kpler max capa'!$A$1:$Q$263,16,0),0)</f>
        <v>0</v>
      </c>
      <c r="AX336" s="26">
        <f>IF(ISNUMBER(VLOOKUP($B336,'kpler max capa'!$A$1:$Q$263,10,0)),VLOOKUP($B336,'kpler max capa'!$A$1:$Q$263,17,0),0)</f>
        <v>0</v>
      </c>
      <c r="AY336" s="24">
        <f>IF(ISNUMBER(VLOOKUP($C336,'pp port max capa'!$A$1:$Q$500,2,0)),VLOOKUP($C336,'pp port max capa'!$A$1:$Q$500,2,0),0)</f>
        <v>0</v>
      </c>
      <c r="AZ336" s="24">
        <f>IF(ISNUMBER(VLOOKUP($C336,'pp port max capa'!$A$1:$Q$500,3,0)),VLOOKUP($C336,'pp port max capa'!$A$1:$Q$500,3,0),0)</f>
        <v>0</v>
      </c>
      <c r="BA336" s="24">
        <f>IF(ISNUMBER(VLOOKUP($C336,'pp port max capa'!$A$1:$Q$500,4,0)),VLOOKUP($C336,'pp port max capa'!$A$1:$Q$500,4,0),0)</f>
        <v>0</v>
      </c>
      <c r="BB336" s="24">
        <f>IF(ISNUMBER(VLOOKUP($C336,'pp port max capa'!$A$1:$Q$500,5,0)),VLOOKUP($C336,'pp port max capa'!$A$1:$Q$500,5,0),0)</f>
        <v>0</v>
      </c>
      <c r="BC336" s="24">
        <f>IF(ISNUMBER(VLOOKUP($C336,'pp port max capa'!$A$1:$Q$500,6,0)),VLOOKUP($C336,'pp port max capa'!$A$1:$Q$500,6,0),0)</f>
        <v>0</v>
      </c>
      <c r="BD336" s="24">
        <f>IF(ISNUMBER(VLOOKUP($C336,'pp port max capa'!$A$1:$Q$500,7,0)),VLOOKUP($C336,'pp port max capa'!$A$1:$Q$500,7,0),0)</f>
        <v>0</v>
      </c>
      <c r="BE336" s="24">
        <f>IF(ISNUMBER(VLOOKUP($C336,'pp port max capa'!$A$1:$Q$500,8,0)),VLOOKUP($C336,'pp port max capa'!$A$1:$Q$500,8,0),0)</f>
        <v>0</v>
      </c>
      <c r="BF336" s="24">
        <f>IF(ISNUMBER(VLOOKUP($C336,'pp port max capa'!$A$1:$Q$500,9,0)),VLOOKUP($C336,'pp port max capa'!$A$1:$Q$500,9,0),0)</f>
        <v>0</v>
      </c>
      <c r="BG336" s="24">
        <f>IF(ISNUMBER(VLOOKUP($C336,'pp port max capa'!$A$1:$Q$500,10,0)),VLOOKUP($C336,'pp port max capa'!$A$1:$Q$500,10,0),0)</f>
        <v>0</v>
      </c>
      <c r="BH336" s="24">
        <f>IF(ISNUMBER(VLOOKUP($C336,'pp port max capa'!$A$1:$Q$500,11,0)),VLOOKUP($C336,'pp port max capa'!$A$1:$Q$500,11,0),0)</f>
        <v>0</v>
      </c>
      <c r="BI336" s="24">
        <f>IF(ISNUMBER(VLOOKUP($C336,'pp port max capa'!$A$1:$Q$500,12,0)),VLOOKUP($C336,'pp port max capa'!$A$1:$Q$500,12,0),0)</f>
        <v>0</v>
      </c>
      <c r="BJ336" s="24">
        <f>IF(ISNUMBER(VLOOKUP($C336,'pp port max capa'!$A$1:$Q$500,13,0)),VLOOKUP($C336,'pp port max capa'!$A$1:$Q$500,13,0),0)</f>
        <v>0</v>
      </c>
      <c r="BK336" s="24">
        <f>IF(ISNUMBER(VLOOKUP($C336,'pp port max capa'!$A$1:$Q$500,14,0)),VLOOKUP($C336,'pp port max capa'!$A$1:$Q$500,14,0),0)</f>
        <v>0</v>
      </c>
      <c r="BL336" s="24">
        <f>IF(ISNUMBER(VLOOKUP($C336,'pp port max capa'!$A$1:$Q$500,15,0)),VLOOKUP($C336,'pp port max capa'!$A$1:$Q$500,15,0),0)</f>
        <v>0</v>
      </c>
      <c r="BM336" s="24">
        <f>IF(ISNUMBER(VLOOKUP($C336,'pp port max capa'!$A$1:$Q$500,16,0)),VLOOKUP($C336,'pp port max capa'!$A$1:$Q$500,16,0),0)</f>
        <v>0</v>
      </c>
      <c r="BN336" s="24">
        <f>IF(ISNUMBER(VLOOKUP($C336,'pp port max capa'!$A$1:$Q$500,17,0)),VLOOKUP($C336,'pp port max capa'!$A$1:$Q$500,17,0),0)</f>
        <v>0</v>
      </c>
      <c r="BO336" s="22">
        <f>IF(ISNUMBER(VLOOKUP($C336,'stpl port max capa'!$A$1:$Q$500,2,0)),VLOOKUP($C336,'stpl port max capa'!$A$1:$Q$500,2,0),0)</f>
        <v>0</v>
      </c>
      <c r="BP336" s="22">
        <f>IF(ISNUMBER(VLOOKUP($C336,'stpl port max capa'!$A$1:$Q$500,3,0)),VLOOKUP($C336,'stpl port max capa'!$A$1:$Q$500,3,0),0)</f>
        <v>0</v>
      </c>
      <c r="BQ336" s="22">
        <f>IF(ISNUMBER(VLOOKUP($C336,'stpl port max capa'!$A$1:$Q$500,4,0)),VLOOKUP($C336,'stpl port max capa'!$A$1:$Q$500,4,0),0)</f>
        <v>0</v>
      </c>
      <c r="BR336" s="22">
        <f>IF(ISNUMBER(VLOOKUP($C336,'stpl port max capa'!$A$1:$Q$500,5,0)),VLOOKUP($C336,'stpl port max capa'!$A$1:$Q$500,5,0),0)</f>
        <v>0</v>
      </c>
      <c r="BS336" s="22">
        <f>IF(ISNUMBER(VLOOKUP($C336,'stpl port max capa'!$A$1:$Q$500,6,0)),VLOOKUP($C336,'stpl port max capa'!$A$1:$Q$500,6,0),0)</f>
        <v>0</v>
      </c>
      <c r="BT336" s="22">
        <f>IF(ISNUMBER(VLOOKUP($C336,'stpl port max capa'!$A$1:$Q$500,7,0)),VLOOKUP($C336,'stpl port max capa'!$A$1:$Q$500,7,0),0)</f>
        <v>0</v>
      </c>
      <c r="BU336" s="22">
        <f>IF(ISNUMBER(VLOOKUP($C336,'stpl port max capa'!$A$1:$Q$500,8,0)),VLOOKUP($C336,'stpl port max capa'!$A$1:$Q$500,8,0),0)</f>
        <v>0</v>
      </c>
      <c r="BV336" s="22">
        <f>IF(ISNUMBER(VLOOKUP($C336,'stpl port max capa'!$A$1:$Q$500,9,0)),VLOOKUP($C336,'stpl port max capa'!$A$1:$Q$500,9,0),0)</f>
        <v>0</v>
      </c>
      <c r="BW336" s="22">
        <f>IF(ISNUMBER(VLOOKUP($C336,'stpl port max capa'!$A$1:$Q$500,10,0)),VLOOKUP($C336,'stpl port max capa'!$A$1:$Q$500,10,0),0)</f>
        <v>0</v>
      </c>
      <c r="BX336" s="22">
        <f>IF(ISNUMBER(VLOOKUP($C336,'stpl port max capa'!$A$1:$Q$500,11,0)),VLOOKUP($C336,'stpl port max capa'!$A$1:$Q$500,11,0),0)</f>
        <v>0</v>
      </c>
      <c r="BY336" s="22">
        <f>IF(ISNUMBER(VLOOKUP($C336,'stpl port max capa'!$A$1:$Q$500,12,0)),VLOOKUP($C336,'stpl port max capa'!$A$1:$Q$500,12,0),0)</f>
        <v>0</v>
      </c>
      <c r="BZ336" s="22">
        <f>IF(ISNUMBER(VLOOKUP($C336,'stpl port max capa'!$A$1:$Q$500,13,0)),VLOOKUP($C336,'stpl port max capa'!$A$1:$Q$500,13,0),0)</f>
        <v>0</v>
      </c>
      <c r="CA336" s="22">
        <f>IF(ISNUMBER(VLOOKUP($C336,'stpl port max capa'!$A$1:$Q$500,14,0)),VLOOKUP($C336,'stpl port max capa'!$A$1:$Q$500,14,0),0)</f>
        <v>0</v>
      </c>
      <c r="CB336" s="22">
        <f>IF(ISNUMBER(VLOOKUP($C336,'stpl port max capa'!$A$1:$Q$500,15,0)),VLOOKUP($C336,'stpl port max capa'!$A$1:$Q$500,15,0),0)</f>
        <v>0</v>
      </c>
      <c r="CC336" s="22">
        <f>IF(ISNUMBER(VLOOKUP($C336,'stpl port max capa'!$A$1:$Q$500,16,0)),VLOOKUP($C336,'stpl port max capa'!$A$1:$Q$500,16,0),0)</f>
        <v>0</v>
      </c>
      <c r="CD336" s="22">
        <f>IF(ISNUMBER(VLOOKUP($C336,'stpl port max capa'!$A$1:$Q$500,17,0)),VLOOKUP($C336,'stpl port max capa'!$A$1:$Q$500,17,0),0)</f>
        <v>0</v>
      </c>
    </row>
    <row r="337" spans="1:82" customFormat="1">
      <c r="A337">
        <v>342</v>
      </c>
      <c r="B337" t="s">
        <v>859</v>
      </c>
      <c r="C337" t="str">
        <f t="shared" si="92"/>
        <v>port 342 Guangtou Beihai power station</v>
      </c>
      <c r="D337" s="15" t="s">
        <v>1371</v>
      </c>
      <c r="E337" s="15">
        <f t="shared" si="94"/>
        <v>1</v>
      </c>
      <c r="F337" s="16" t="s">
        <v>2975</v>
      </c>
      <c r="G337" t="s">
        <v>972</v>
      </c>
      <c r="H337" t="s">
        <v>975</v>
      </c>
      <c r="I337" t="s">
        <v>2947</v>
      </c>
      <c r="J337" t="s">
        <v>1081</v>
      </c>
      <c r="K337" s="1">
        <v>21.54241</v>
      </c>
      <c r="L337" s="1">
        <v>109.576708</v>
      </c>
      <c r="M337" s="1" t="str">
        <f>VLOOKUP($F337,'[1]capi for highway network'!$D$1:$L$36,3,0)</f>
        <v>capi Guangxi</v>
      </c>
      <c r="N337" s="1">
        <f>VLOOKUP($F337,'[1]capi for highway network'!$D$1:$L$36,7,0)</f>
        <v>22.817001999999999</v>
      </c>
      <c r="O337" s="1">
        <f>VLOOKUP($F337,'[1]capi for highway network'!$D$1:$L$36,8,0)</f>
        <v>108.36654299999999</v>
      </c>
      <c r="P337" s="13">
        <f t="shared" si="95"/>
        <v>0</v>
      </c>
      <c r="Q337" s="13">
        <f t="shared" si="96"/>
        <v>0</v>
      </c>
      <c r="R337" s="13">
        <f t="shared" si="97"/>
        <v>0</v>
      </c>
      <c r="S337" s="13">
        <f t="shared" si="98"/>
        <v>0</v>
      </c>
      <c r="T337" s="13">
        <f t="shared" si="99"/>
        <v>0</v>
      </c>
      <c r="U337" s="13">
        <f t="shared" si="100"/>
        <v>0</v>
      </c>
      <c r="V337" s="13">
        <f t="shared" si="101"/>
        <v>0</v>
      </c>
      <c r="W337" s="13">
        <f t="shared" si="102"/>
        <v>0</v>
      </c>
      <c r="X337" s="13">
        <f t="shared" si="103"/>
        <v>0</v>
      </c>
      <c r="Y337" s="13">
        <f t="shared" si="104"/>
        <v>0</v>
      </c>
      <c r="Z337" s="13">
        <f t="shared" si="105"/>
        <v>0</v>
      </c>
      <c r="AA337" s="13">
        <f t="shared" si="106"/>
        <v>0</v>
      </c>
      <c r="AB337" s="13">
        <f t="shared" si="107"/>
        <v>0</v>
      </c>
      <c r="AC337" s="13">
        <f t="shared" si="108"/>
        <v>0</v>
      </c>
      <c r="AD337" s="13">
        <f t="shared" si="109"/>
        <v>0</v>
      </c>
      <c r="AE337" s="13">
        <f t="shared" si="110"/>
        <v>0</v>
      </c>
      <c r="AF337">
        <f t="shared" si="93"/>
        <v>0</v>
      </c>
      <c r="AI337" s="26">
        <f>IF(ISNUMBER(VLOOKUP($B337,'kpler max capa'!$A$1:$Q$263,2,0)),VLOOKUP($B337,'kpler max capa'!$A$1:$Q$263,2,0),0)</f>
        <v>0</v>
      </c>
      <c r="AJ337" s="26">
        <f>IF(ISNUMBER(VLOOKUP($B337,'kpler max capa'!$A$1:$Q$263,3,0)),VLOOKUP($B337,'kpler max capa'!$A$1:$Q$263,3,0),0)</f>
        <v>0</v>
      </c>
      <c r="AK337" s="26">
        <f>IF(ISNUMBER(VLOOKUP($B337,'kpler max capa'!$A$1:$Q$263,4,0)),VLOOKUP($B337,'kpler max capa'!$A$1:$Q$263,4,0),0)</f>
        <v>0</v>
      </c>
      <c r="AL337" s="26">
        <f>IF(ISNUMBER(VLOOKUP($B337,'kpler max capa'!$A$1:$Q$263,5,0)),VLOOKUP($B337,'kpler max capa'!$A$1:$Q$263,5,0),0)</f>
        <v>0</v>
      </c>
      <c r="AM337" s="26">
        <f>IF(ISNUMBER(VLOOKUP($B337,'kpler max capa'!$A$1:$Q$263,6,0)),VLOOKUP($B337,'kpler max capa'!$A$1:$Q$263,6,0),0)</f>
        <v>0</v>
      </c>
      <c r="AN337" s="26">
        <f>IF(ISNUMBER(VLOOKUP($B337,'kpler max capa'!$A$1:$Q$263,7,0)),VLOOKUP($B337,'kpler max capa'!$A$1:$Q$263,7,0),0)</f>
        <v>0</v>
      </c>
      <c r="AO337" s="26">
        <f>IF(ISNUMBER(VLOOKUP($B337,'kpler max capa'!$A$1:$Q$263,8,0)),VLOOKUP($B337,'kpler max capa'!$A$1:$Q$263,8,0),0)</f>
        <v>0</v>
      </c>
      <c r="AP337" s="26">
        <f>IF(ISNUMBER(VLOOKUP($B337,'kpler max capa'!$A$1:$Q$263,8,0)),VLOOKUP($B337,'kpler max capa'!$A$1:$Q$263,9,0),0)</f>
        <v>0</v>
      </c>
      <c r="AQ337" s="26">
        <f>IF(ISNUMBER(VLOOKUP($B337,'kpler max capa'!$A$1:$Q$263,8,0)),VLOOKUP($B337,'kpler max capa'!$A$1:$Q$263,10,0),0)</f>
        <v>0</v>
      </c>
      <c r="AR337" s="26">
        <f>IF(ISNUMBER(VLOOKUP($B337,'kpler max capa'!$A$1:$Q$263,8,0)),VLOOKUP($B337,'kpler max capa'!$A$1:$Q$263,11,0),0)</f>
        <v>0</v>
      </c>
      <c r="AS337" s="26">
        <f>IF(ISNUMBER(VLOOKUP($B337,'kpler max capa'!$A$1:$Q$263,9,0)),VLOOKUP($B337,'kpler max capa'!$A$1:$Q$263,12,0),0)</f>
        <v>0</v>
      </c>
      <c r="AT337" s="26">
        <f>IF(ISNUMBER(VLOOKUP($B337,'kpler max capa'!$A$1:$Q$263,9,0)),VLOOKUP($B337,'kpler max capa'!$A$1:$Q$263,13,0),0)</f>
        <v>0</v>
      </c>
      <c r="AU337" s="26">
        <f>IF(ISNUMBER(VLOOKUP($B337,'kpler max capa'!$A$1:$Q$263,9,0)),VLOOKUP($B337,'kpler max capa'!$A$1:$Q$263,14,0),0)</f>
        <v>0</v>
      </c>
      <c r="AV337" s="26">
        <f>IF(ISNUMBER(VLOOKUP($B337,'kpler max capa'!$A$1:$Q$263,9,0)),VLOOKUP($B337,'kpler max capa'!$A$1:$Q$263,15,0),0)</f>
        <v>0</v>
      </c>
      <c r="AW337" s="26">
        <f>IF(ISNUMBER(VLOOKUP($B337,'kpler max capa'!$A$1:$Q$263,9,0)),VLOOKUP($B337,'kpler max capa'!$A$1:$Q$263,16,0),0)</f>
        <v>0</v>
      </c>
      <c r="AX337" s="26">
        <f>IF(ISNUMBER(VLOOKUP($B337,'kpler max capa'!$A$1:$Q$263,10,0)),VLOOKUP($B337,'kpler max capa'!$A$1:$Q$263,17,0),0)</f>
        <v>0</v>
      </c>
      <c r="AY337" s="24">
        <f>IF(ISNUMBER(VLOOKUP($C337,'pp port max capa'!$A$1:$Q$500,2,0)),VLOOKUP($C337,'pp port max capa'!$A$1:$Q$500,2,0),0)</f>
        <v>0</v>
      </c>
      <c r="AZ337" s="24">
        <f>IF(ISNUMBER(VLOOKUP($C337,'pp port max capa'!$A$1:$Q$500,3,0)),VLOOKUP($C337,'pp port max capa'!$A$1:$Q$500,3,0),0)</f>
        <v>0</v>
      </c>
      <c r="BA337" s="24">
        <f>IF(ISNUMBER(VLOOKUP($C337,'pp port max capa'!$A$1:$Q$500,4,0)),VLOOKUP($C337,'pp port max capa'!$A$1:$Q$500,4,0),0)</f>
        <v>0</v>
      </c>
      <c r="BB337" s="24">
        <f>IF(ISNUMBER(VLOOKUP($C337,'pp port max capa'!$A$1:$Q$500,5,0)),VLOOKUP($C337,'pp port max capa'!$A$1:$Q$500,5,0),0)</f>
        <v>0</v>
      </c>
      <c r="BC337" s="24">
        <f>IF(ISNUMBER(VLOOKUP($C337,'pp port max capa'!$A$1:$Q$500,6,0)),VLOOKUP($C337,'pp port max capa'!$A$1:$Q$500,6,0),0)</f>
        <v>0</v>
      </c>
      <c r="BD337" s="24">
        <f>IF(ISNUMBER(VLOOKUP($C337,'pp port max capa'!$A$1:$Q$500,7,0)),VLOOKUP($C337,'pp port max capa'!$A$1:$Q$500,7,0),0)</f>
        <v>0</v>
      </c>
      <c r="BE337" s="24">
        <f>IF(ISNUMBER(VLOOKUP($C337,'pp port max capa'!$A$1:$Q$500,8,0)),VLOOKUP($C337,'pp port max capa'!$A$1:$Q$500,8,0),0)</f>
        <v>0</v>
      </c>
      <c r="BF337" s="24">
        <f>IF(ISNUMBER(VLOOKUP($C337,'pp port max capa'!$A$1:$Q$500,9,0)),VLOOKUP($C337,'pp port max capa'!$A$1:$Q$500,9,0),0)</f>
        <v>0</v>
      </c>
      <c r="BG337" s="24">
        <f>IF(ISNUMBER(VLOOKUP($C337,'pp port max capa'!$A$1:$Q$500,10,0)),VLOOKUP($C337,'pp port max capa'!$A$1:$Q$500,10,0),0)</f>
        <v>0</v>
      </c>
      <c r="BH337" s="24">
        <f>IF(ISNUMBER(VLOOKUP($C337,'pp port max capa'!$A$1:$Q$500,11,0)),VLOOKUP($C337,'pp port max capa'!$A$1:$Q$500,11,0),0)</f>
        <v>0</v>
      </c>
      <c r="BI337" s="24">
        <f>IF(ISNUMBER(VLOOKUP($C337,'pp port max capa'!$A$1:$Q$500,12,0)),VLOOKUP($C337,'pp port max capa'!$A$1:$Q$500,12,0),0)</f>
        <v>0</v>
      </c>
      <c r="BJ337" s="24">
        <f>IF(ISNUMBER(VLOOKUP($C337,'pp port max capa'!$A$1:$Q$500,13,0)),VLOOKUP($C337,'pp port max capa'!$A$1:$Q$500,13,0),0)</f>
        <v>0</v>
      </c>
      <c r="BK337" s="24">
        <f>IF(ISNUMBER(VLOOKUP($C337,'pp port max capa'!$A$1:$Q$500,14,0)),VLOOKUP($C337,'pp port max capa'!$A$1:$Q$500,14,0),0)</f>
        <v>0</v>
      </c>
      <c r="BL337" s="24">
        <f>IF(ISNUMBER(VLOOKUP($C337,'pp port max capa'!$A$1:$Q$500,15,0)),VLOOKUP($C337,'pp port max capa'!$A$1:$Q$500,15,0),0)</f>
        <v>0</v>
      </c>
      <c r="BM337" s="24">
        <f>IF(ISNUMBER(VLOOKUP($C337,'pp port max capa'!$A$1:$Q$500,16,0)),VLOOKUP($C337,'pp port max capa'!$A$1:$Q$500,16,0),0)</f>
        <v>0</v>
      </c>
      <c r="BN337" s="24">
        <f>IF(ISNUMBER(VLOOKUP($C337,'pp port max capa'!$A$1:$Q$500,17,0)),VLOOKUP($C337,'pp port max capa'!$A$1:$Q$500,17,0),0)</f>
        <v>0</v>
      </c>
      <c r="BO337" s="22">
        <f>IF(ISNUMBER(VLOOKUP($C337,'stpl port max capa'!$A$1:$Q$500,2,0)),VLOOKUP($C337,'stpl port max capa'!$A$1:$Q$500,2,0),0)</f>
        <v>0</v>
      </c>
      <c r="BP337" s="22">
        <f>IF(ISNUMBER(VLOOKUP($C337,'stpl port max capa'!$A$1:$Q$500,3,0)),VLOOKUP($C337,'stpl port max capa'!$A$1:$Q$500,3,0),0)</f>
        <v>0</v>
      </c>
      <c r="BQ337" s="22">
        <f>IF(ISNUMBER(VLOOKUP($C337,'stpl port max capa'!$A$1:$Q$500,4,0)),VLOOKUP($C337,'stpl port max capa'!$A$1:$Q$500,4,0),0)</f>
        <v>0</v>
      </c>
      <c r="BR337" s="22">
        <f>IF(ISNUMBER(VLOOKUP($C337,'stpl port max capa'!$A$1:$Q$500,5,0)),VLOOKUP($C337,'stpl port max capa'!$A$1:$Q$500,5,0),0)</f>
        <v>0</v>
      </c>
      <c r="BS337" s="22">
        <f>IF(ISNUMBER(VLOOKUP($C337,'stpl port max capa'!$A$1:$Q$500,6,0)),VLOOKUP($C337,'stpl port max capa'!$A$1:$Q$500,6,0),0)</f>
        <v>0</v>
      </c>
      <c r="BT337" s="22">
        <f>IF(ISNUMBER(VLOOKUP($C337,'stpl port max capa'!$A$1:$Q$500,7,0)),VLOOKUP($C337,'stpl port max capa'!$A$1:$Q$500,7,0),0)</f>
        <v>0</v>
      </c>
      <c r="BU337" s="22">
        <f>IF(ISNUMBER(VLOOKUP($C337,'stpl port max capa'!$A$1:$Q$500,8,0)),VLOOKUP($C337,'stpl port max capa'!$A$1:$Q$500,8,0),0)</f>
        <v>0</v>
      </c>
      <c r="BV337" s="22">
        <f>IF(ISNUMBER(VLOOKUP($C337,'stpl port max capa'!$A$1:$Q$500,9,0)),VLOOKUP($C337,'stpl port max capa'!$A$1:$Q$500,9,0),0)</f>
        <v>0</v>
      </c>
      <c r="BW337" s="22">
        <f>IF(ISNUMBER(VLOOKUP($C337,'stpl port max capa'!$A$1:$Q$500,10,0)),VLOOKUP($C337,'stpl port max capa'!$A$1:$Q$500,10,0),0)</f>
        <v>0</v>
      </c>
      <c r="BX337" s="22">
        <f>IF(ISNUMBER(VLOOKUP($C337,'stpl port max capa'!$A$1:$Q$500,11,0)),VLOOKUP($C337,'stpl port max capa'!$A$1:$Q$500,11,0),0)</f>
        <v>0</v>
      </c>
      <c r="BY337" s="22">
        <f>IF(ISNUMBER(VLOOKUP($C337,'stpl port max capa'!$A$1:$Q$500,12,0)),VLOOKUP($C337,'stpl port max capa'!$A$1:$Q$500,12,0),0)</f>
        <v>0</v>
      </c>
      <c r="BZ337" s="22">
        <f>IF(ISNUMBER(VLOOKUP($C337,'stpl port max capa'!$A$1:$Q$500,13,0)),VLOOKUP($C337,'stpl port max capa'!$A$1:$Q$500,13,0),0)</f>
        <v>0</v>
      </c>
      <c r="CA337" s="22">
        <f>IF(ISNUMBER(VLOOKUP($C337,'stpl port max capa'!$A$1:$Q$500,14,0)),VLOOKUP($C337,'stpl port max capa'!$A$1:$Q$500,14,0),0)</f>
        <v>0</v>
      </c>
      <c r="CB337" s="22">
        <f>IF(ISNUMBER(VLOOKUP($C337,'stpl port max capa'!$A$1:$Q$500,15,0)),VLOOKUP($C337,'stpl port max capa'!$A$1:$Q$500,15,0),0)</f>
        <v>0</v>
      </c>
      <c r="CC337" s="22">
        <f>IF(ISNUMBER(VLOOKUP($C337,'stpl port max capa'!$A$1:$Q$500,16,0)),VLOOKUP($C337,'stpl port max capa'!$A$1:$Q$500,16,0),0)</f>
        <v>0</v>
      </c>
      <c r="CD337" s="22">
        <f>IF(ISNUMBER(VLOOKUP($C337,'stpl port max capa'!$A$1:$Q$500,17,0)),VLOOKUP($C337,'stpl port max capa'!$A$1:$Q$500,17,0),0)</f>
        <v>0</v>
      </c>
    </row>
    <row r="338" spans="1:82" customFormat="1">
      <c r="A338">
        <v>343</v>
      </c>
      <c r="B338" t="s">
        <v>860</v>
      </c>
      <c r="C338" t="str">
        <f t="shared" si="92"/>
        <v>port 343 Yulin Longtan power station</v>
      </c>
      <c r="D338" s="15" t="s">
        <v>1372</v>
      </c>
      <c r="E338" s="15">
        <f t="shared" si="94"/>
        <v>1</v>
      </c>
      <c r="F338" s="16" t="s">
        <v>2975</v>
      </c>
      <c r="G338" t="s">
        <v>972</v>
      </c>
      <c r="H338" t="s">
        <v>975</v>
      </c>
      <c r="I338" t="s">
        <v>2946</v>
      </c>
      <c r="J338" t="s">
        <v>1082</v>
      </c>
      <c r="K338" s="1">
        <v>21.669430999999999</v>
      </c>
      <c r="L338" s="1">
        <v>109.69855699999999</v>
      </c>
      <c r="M338" s="1" t="str">
        <f>VLOOKUP($F338,'[1]capi for highway network'!$D$1:$L$36,3,0)</f>
        <v>capi Guangxi</v>
      </c>
      <c r="N338" s="1">
        <f>VLOOKUP($F338,'[1]capi for highway network'!$D$1:$L$36,7,0)</f>
        <v>22.817001999999999</v>
      </c>
      <c r="O338" s="1">
        <f>VLOOKUP($F338,'[1]capi for highway network'!$D$1:$L$36,8,0)</f>
        <v>108.36654299999999</v>
      </c>
      <c r="P338" s="13">
        <f t="shared" si="95"/>
        <v>0</v>
      </c>
      <c r="Q338" s="13">
        <f t="shared" si="96"/>
        <v>0</v>
      </c>
      <c r="R338" s="13">
        <f t="shared" si="97"/>
        <v>0</v>
      </c>
      <c r="S338" s="13">
        <f t="shared" si="98"/>
        <v>0</v>
      </c>
      <c r="T338" s="13">
        <f t="shared" si="99"/>
        <v>0</v>
      </c>
      <c r="U338" s="13">
        <f t="shared" si="100"/>
        <v>0</v>
      </c>
      <c r="V338" s="13">
        <f t="shared" si="101"/>
        <v>0</v>
      </c>
      <c r="W338" s="13">
        <f t="shared" si="102"/>
        <v>0</v>
      </c>
      <c r="X338" s="13">
        <f t="shared" si="103"/>
        <v>0</v>
      </c>
      <c r="Y338" s="13">
        <f t="shared" si="104"/>
        <v>0</v>
      </c>
      <c r="Z338" s="13">
        <f t="shared" si="105"/>
        <v>0</v>
      </c>
      <c r="AA338" s="13">
        <f t="shared" si="106"/>
        <v>0</v>
      </c>
      <c r="AB338" s="13">
        <f t="shared" si="107"/>
        <v>0</v>
      </c>
      <c r="AC338" s="13">
        <f t="shared" si="108"/>
        <v>0</v>
      </c>
      <c r="AD338" s="13">
        <f t="shared" si="109"/>
        <v>0</v>
      </c>
      <c r="AE338" s="13">
        <f t="shared" si="110"/>
        <v>0</v>
      </c>
      <c r="AF338">
        <f t="shared" si="93"/>
        <v>0</v>
      </c>
      <c r="AI338" s="26">
        <f>IF(ISNUMBER(VLOOKUP($B338,'kpler max capa'!$A$1:$Q$263,2,0)),VLOOKUP($B338,'kpler max capa'!$A$1:$Q$263,2,0),0)</f>
        <v>0</v>
      </c>
      <c r="AJ338" s="26">
        <f>IF(ISNUMBER(VLOOKUP($B338,'kpler max capa'!$A$1:$Q$263,3,0)),VLOOKUP($B338,'kpler max capa'!$A$1:$Q$263,3,0),0)</f>
        <v>0</v>
      </c>
      <c r="AK338" s="26">
        <f>IF(ISNUMBER(VLOOKUP($B338,'kpler max capa'!$A$1:$Q$263,4,0)),VLOOKUP($B338,'kpler max capa'!$A$1:$Q$263,4,0),0)</f>
        <v>0</v>
      </c>
      <c r="AL338" s="26">
        <f>IF(ISNUMBER(VLOOKUP($B338,'kpler max capa'!$A$1:$Q$263,5,0)),VLOOKUP($B338,'kpler max capa'!$A$1:$Q$263,5,0),0)</f>
        <v>0</v>
      </c>
      <c r="AM338" s="26">
        <f>IF(ISNUMBER(VLOOKUP($B338,'kpler max capa'!$A$1:$Q$263,6,0)),VLOOKUP($B338,'kpler max capa'!$A$1:$Q$263,6,0),0)</f>
        <v>0</v>
      </c>
      <c r="AN338" s="26">
        <f>IF(ISNUMBER(VLOOKUP($B338,'kpler max capa'!$A$1:$Q$263,7,0)),VLOOKUP($B338,'kpler max capa'!$A$1:$Q$263,7,0),0)</f>
        <v>0</v>
      </c>
      <c r="AO338" s="26">
        <f>IF(ISNUMBER(VLOOKUP($B338,'kpler max capa'!$A$1:$Q$263,8,0)),VLOOKUP($B338,'kpler max capa'!$A$1:$Q$263,8,0),0)</f>
        <v>0</v>
      </c>
      <c r="AP338" s="26">
        <f>IF(ISNUMBER(VLOOKUP($B338,'kpler max capa'!$A$1:$Q$263,8,0)),VLOOKUP($B338,'kpler max capa'!$A$1:$Q$263,9,0),0)</f>
        <v>0</v>
      </c>
      <c r="AQ338" s="26">
        <f>IF(ISNUMBER(VLOOKUP($B338,'kpler max capa'!$A$1:$Q$263,8,0)),VLOOKUP($B338,'kpler max capa'!$A$1:$Q$263,10,0),0)</f>
        <v>0</v>
      </c>
      <c r="AR338" s="26">
        <f>IF(ISNUMBER(VLOOKUP($B338,'kpler max capa'!$A$1:$Q$263,8,0)),VLOOKUP($B338,'kpler max capa'!$A$1:$Q$263,11,0),0)</f>
        <v>0</v>
      </c>
      <c r="AS338" s="26">
        <f>IF(ISNUMBER(VLOOKUP($B338,'kpler max capa'!$A$1:$Q$263,9,0)),VLOOKUP($B338,'kpler max capa'!$A$1:$Q$263,12,0),0)</f>
        <v>0</v>
      </c>
      <c r="AT338" s="26">
        <f>IF(ISNUMBER(VLOOKUP($B338,'kpler max capa'!$A$1:$Q$263,9,0)),VLOOKUP($B338,'kpler max capa'!$A$1:$Q$263,13,0),0)</f>
        <v>0</v>
      </c>
      <c r="AU338" s="26">
        <f>IF(ISNUMBER(VLOOKUP($B338,'kpler max capa'!$A$1:$Q$263,9,0)),VLOOKUP($B338,'kpler max capa'!$A$1:$Q$263,14,0),0)</f>
        <v>0</v>
      </c>
      <c r="AV338" s="26">
        <f>IF(ISNUMBER(VLOOKUP($B338,'kpler max capa'!$A$1:$Q$263,9,0)),VLOOKUP($B338,'kpler max capa'!$A$1:$Q$263,15,0),0)</f>
        <v>0</v>
      </c>
      <c r="AW338" s="26">
        <f>IF(ISNUMBER(VLOOKUP($B338,'kpler max capa'!$A$1:$Q$263,9,0)),VLOOKUP($B338,'kpler max capa'!$A$1:$Q$263,16,0),0)</f>
        <v>0</v>
      </c>
      <c r="AX338" s="26">
        <f>IF(ISNUMBER(VLOOKUP($B338,'kpler max capa'!$A$1:$Q$263,10,0)),VLOOKUP($B338,'kpler max capa'!$A$1:$Q$263,17,0),0)</f>
        <v>0</v>
      </c>
      <c r="AY338" s="24">
        <f>IF(ISNUMBER(VLOOKUP($C338,'pp port max capa'!$A$1:$Q$500,2,0)),VLOOKUP($C338,'pp port max capa'!$A$1:$Q$500,2,0),0)</f>
        <v>0</v>
      </c>
      <c r="AZ338" s="24">
        <f>IF(ISNUMBER(VLOOKUP($C338,'pp port max capa'!$A$1:$Q$500,3,0)),VLOOKUP($C338,'pp port max capa'!$A$1:$Q$500,3,0),0)</f>
        <v>0</v>
      </c>
      <c r="BA338" s="24">
        <f>IF(ISNUMBER(VLOOKUP($C338,'pp port max capa'!$A$1:$Q$500,4,0)),VLOOKUP($C338,'pp port max capa'!$A$1:$Q$500,4,0),0)</f>
        <v>0</v>
      </c>
      <c r="BB338" s="24">
        <f>IF(ISNUMBER(VLOOKUP($C338,'pp port max capa'!$A$1:$Q$500,5,0)),VLOOKUP($C338,'pp port max capa'!$A$1:$Q$500,5,0),0)</f>
        <v>0</v>
      </c>
      <c r="BC338" s="24">
        <f>IF(ISNUMBER(VLOOKUP($C338,'pp port max capa'!$A$1:$Q$500,6,0)),VLOOKUP($C338,'pp port max capa'!$A$1:$Q$500,6,0),0)</f>
        <v>0</v>
      </c>
      <c r="BD338" s="24">
        <f>IF(ISNUMBER(VLOOKUP($C338,'pp port max capa'!$A$1:$Q$500,7,0)),VLOOKUP($C338,'pp port max capa'!$A$1:$Q$500,7,0),0)</f>
        <v>0</v>
      </c>
      <c r="BE338" s="24">
        <f>IF(ISNUMBER(VLOOKUP($C338,'pp port max capa'!$A$1:$Q$500,8,0)),VLOOKUP($C338,'pp port max capa'!$A$1:$Q$500,8,0),0)</f>
        <v>0</v>
      </c>
      <c r="BF338" s="24">
        <f>IF(ISNUMBER(VLOOKUP($C338,'pp port max capa'!$A$1:$Q$500,9,0)),VLOOKUP($C338,'pp port max capa'!$A$1:$Q$500,9,0),0)</f>
        <v>0</v>
      </c>
      <c r="BG338" s="24">
        <f>IF(ISNUMBER(VLOOKUP($C338,'pp port max capa'!$A$1:$Q$500,10,0)),VLOOKUP($C338,'pp port max capa'!$A$1:$Q$500,10,0),0)</f>
        <v>0</v>
      </c>
      <c r="BH338" s="24">
        <f>IF(ISNUMBER(VLOOKUP($C338,'pp port max capa'!$A$1:$Q$500,11,0)),VLOOKUP($C338,'pp port max capa'!$A$1:$Q$500,11,0),0)</f>
        <v>0</v>
      </c>
      <c r="BI338" s="24">
        <f>IF(ISNUMBER(VLOOKUP($C338,'pp port max capa'!$A$1:$Q$500,12,0)),VLOOKUP($C338,'pp port max capa'!$A$1:$Q$500,12,0),0)</f>
        <v>0</v>
      </c>
      <c r="BJ338" s="24">
        <f>IF(ISNUMBER(VLOOKUP($C338,'pp port max capa'!$A$1:$Q$500,13,0)),VLOOKUP($C338,'pp port max capa'!$A$1:$Q$500,13,0),0)</f>
        <v>0</v>
      </c>
      <c r="BK338" s="24">
        <f>IF(ISNUMBER(VLOOKUP($C338,'pp port max capa'!$A$1:$Q$500,14,0)),VLOOKUP($C338,'pp port max capa'!$A$1:$Q$500,14,0),0)</f>
        <v>0</v>
      </c>
      <c r="BL338" s="24">
        <f>IF(ISNUMBER(VLOOKUP($C338,'pp port max capa'!$A$1:$Q$500,15,0)),VLOOKUP($C338,'pp port max capa'!$A$1:$Q$500,15,0),0)</f>
        <v>0</v>
      </c>
      <c r="BM338" s="24">
        <f>IF(ISNUMBER(VLOOKUP($C338,'pp port max capa'!$A$1:$Q$500,16,0)),VLOOKUP($C338,'pp port max capa'!$A$1:$Q$500,16,0),0)</f>
        <v>0</v>
      </c>
      <c r="BN338" s="24">
        <f>IF(ISNUMBER(VLOOKUP($C338,'pp port max capa'!$A$1:$Q$500,17,0)),VLOOKUP($C338,'pp port max capa'!$A$1:$Q$500,17,0),0)</f>
        <v>0</v>
      </c>
      <c r="BO338" s="22">
        <f>IF(ISNUMBER(VLOOKUP($C338,'stpl port max capa'!$A$1:$Q$500,2,0)),VLOOKUP($C338,'stpl port max capa'!$A$1:$Q$500,2,0),0)</f>
        <v>0</v>
      </c>
      <c r="BP338" s="22">
        <f>IF(ISNUMBER(VLOOKUP($C338,'stpl port max capa'!$A$1:$Q$500,3,0)),VLOOKUP($C338,'stpl port max capa'!$A$1:$Q$500,3,0),0)</f>
        <v>0</v>
      </c>
      <c r="BQ338" s="22">
        <f>IF(ISNUMBER(VLOOKUP($C338,'stpl port max capa'!$A$1:$Q$500,4,0)),VLOOKUP($C338,'stpl port max capa'!$A$1:$Q$500,4,0),0)</f>
        <v>0</v>
      </c>
      <c r="BR338" s="22">
        <f>IF(ISNUMBER(VLOOKUP($C338,'stpl port max capa'!$A$1:$Q$500,5,0)),VLOOKUP($C338,'stpl port max capa'!$A$1:$Q$500,5,0),0)</f>
        <v>0</v>
      </c>
      <c r="BS338" s="22">
        <f>IF(ISNUMBER(VLOOKUP($C338,'stpl port max capa'!$A$1:$Q$500,6,0)),VLOOKUP($C338,'stpl port max capa'!$A$1:$Q$500,6,0),0)</f>
        <v>0</v>
      </c>
      <c r="BT338" s="22">
        <f>IF(ISNUMBER(VLOOKUP($C338,'stpl port max capa'!$A$1:$Q$500,7,0)),VLOOKUP($C338,'stpl port max capa'!$A$1:$Q$500,7,0),0)</f>
        <v>0</v>
      </c>
      <c r="BU338" s="22">
        <f>IF(ISNUMBER(VLOOKUP($C338,'stpl port max capa'!$A$1:$Q$500,8,0)),VLOOKUP($C338,'stpl port max capa'!$A$1:$Q$500,8,0),0)</f>
        <v>0</v>
      </c>
      <c r="BV338" s="22">
        <f>IF(ISNUMBER(VLOOKUP($C338,'stpl port max capa'!$A$1:$Q$500,9,0)),VLOOKUP($C338,'stpl port max capa'!$A$1:$Q$500,9,0),0)</f>
        <v>0</v>
      </c>
      <c r="BW338" s="22">
        <f>IF(ISNUMBER(VLOOKUP($C338,'stpl port max capa'!$A$1:$Q$500,10,0)),VLOOKUP($C338,'stpl port max capa'!$A$1:$Q$500,10,0),0)</f>
        <v>0</v>
      </c>
      <c r="BX338" s="22">
        <f>IF(ISNUMBER(VLOOKUP($C338,'stpl port max capa'!$A$1:$Q$500,11,0)),VLOOKUP($C338,'stpl port max capa'!$A$1:$Q$500,11,0),0)</f>
        <v>0</v>
      </c>
      <c r="BY338" s="22">
        <f>IF(ISNUMBER(VLOOKUP($C338,'stpl port max capa'!$A$1:$Q$500,12,0)),VLOOKUP($C338,'stpl port max capa'!$A$1:$Q$500,12,0),0)</f>
        <v>0</v>
      </c>
      <c r="BZ338" s="22">
        <f>IF(ISNUMBER(VLOOKUP($C338,'stpl port max capa'!$A$1:$Q$500,13,0)),VLOOKUP($C338,'stpl port max capa'!$A$1:$Q$500,13,0),0)</f>
        <v>0</v>
      </c>
      <c r="CA338" s="22">
        <f>IF(ISNUMBER(VLOOKUP($C338,'stpl port max capa'!$A$1:$Q$500,14,0)),VLOOKUP($C338,'stpl port max capa'!$A$1:$Q$500,14,0),0)</f>
        <v>0</v>
      </c>
      <c r="CB338" s="22">
        <f>IF(ISNUMBER(VLOOKUP($C338,'stpl port max capa'!$A$1:$Q$500,15,0)),VLOOKUP($C338,'stpl port max capa'!$A$1:$Q$500,15,0),0)</f>
        <v>0</v>
      </c>
      <c r="CC338" s="22">
        <f>IF(ISNUMBER(VLOOKUP($C338,'stpl port max capa'!$A$1:$Q$500,16,0)),VLOOKUP($C338,'stpl port max capa'!$A$1:$Q$500,16,0),0)</f>
        <v>0</v>
      </c>
      <c r="CD338" s="22">
        <f>IF(ISNUMBER(VLOOKUP($C338,'stpl port max capa'!$A$1:$Q$500,17,0)),VLOOKUP($C338,'stpl port max capa'!$A$1:$Q$500,17,0),0)</f>
        <v>0</v>
      </c>
    </row>
    <row r="339" spans="1:82" customFormat="1">
      <c r="A339">
        <v>344</v>
      </c>
      <c r="B339" t="s">
        <v>861</v>
      </c>
      <c r="C339" t="str">
        <f t="shared" si="92"/>
        <v>port 344 Huaneng Yangpu Cogen power station</v>
      </c>
      <c r="D339" s="15" t="s">
        <v>1373</v>
      </c>
      <c r="E339" s="15">
        <f t="shared" si="94"/>
        <v>1</v>
      </c>
      <c r="F339" s="16" t="s">
        <v>2973</v>
      </c>
      <c r="G339" t="s">
        <v>972</v>
      </c>
      <c r="H339" t="s">
        <v>975</v>
      </c>
      <c r="I339" t="s">
        <v>2946</v>
      </c>
      <c r="J339" t="s">
        <v>1083</v>
      </c>
      <c r="K339" s="1">
        <v>19.751227</v>
      </c>
      <c r="L339" s="1">
        <v>109.16551800000001</v>
      </c>
      <c r="M339" s="1" t="str">
        <f>VLOOKUP($F339,'[1]capi for highway network'!$D$1:$L$36,3,0)</f>
        <v>capi Hainan</v>
      </c>
      <c r="N339" s="1">
        <f>VLOOKUP($F339,'[1]capi for highway network'!$D$1:$L$36,7,0)</f>
        <v>20.044412000000001</v>
      </c>
      <c r="O339" s="1">
        <f>VLOOKUP($F339,'[1]capi for highway network'!$D$1:$L$36,8,0)</f>
        <v>110.198286</v>
      </c>
      <c r="P339" s="13">
        <f t="shared" si="95"/>
        <v>0</v>
      </c>
      <c r="Q339" s="13">
        <f t="shared" si="96"/>
        <v>0</v>
      </c>
      <c r="R339" s="13">
        <f t="shared" si="97"/>
        <v>0</v>
      </c>
      <c r="S339" s="13">
        <f t="shared" si="98"/>
        <v>0</v>
      </c>
      <c r="T339" s="13">
        <f t="shared" si="99"/>
        <v>0</v>
      </c>
      <c r="U339" s="13">
        <f t="shared" si="100"/>
        <v>0</v>
      </c>
      <c r="V339" s="13">
        <f t="shared" si="101"/>
        <v>0</v>
      </c>
      <c r="W339" s="13">
        <f t="shared" si="102"/>
        <v>0</v>
      </c>
      <c r="X339" s="13">
        <f t="shared" si="103"/>
        <v>0</v>
      </c>
      <c r="Y339" s="13">
        <f t="shared" si="104"/>
        <v>0</v>
      </c>
      <c r="Z339" s="13">
        <f t="shared" si="105"/>
        <v>0</v>
      </c>
      <c r="AA339" s="13">
        <f t="shared" si="106"/>
        <v>0</v>
      </c>
      <c r="AB339" s="13">
        <f t="shared" si="107"/>
        <v>0</v>
      </c>
      <c r="AC339" s="13">
        <f t="shared" si="108"/>
        <v>0</v>
      </c>
      <c r="AD339" s="13">
        <f t="shared" si="109"/>
        <v>0</v>
      </c>
      <c r="AE339" s="13">
        <f t="shared" si="110"/>
        <v>0</v>
      </c>
      <c r="AF339">
        <f t="shared" si="93"/>
        <v>0</v>
      </c>
      <c r="AI339" s="26">
        <f>IF(ISNUMBER(VLOOKUP($B339,'kpler max capa'!$A$1:$Q$263,2,0)),VLOOKUP($B339,'kpler max capa'!$A$1:$Q$263,2,0),0)</f>
        <v>0</v>
      </c>
      <c r="AJ339" s="26">
        <f>IF(ISNUMBER(VLOOKUP($B339,'kpler max capa'!$A$1:$Q$263,3,0)),VLOOKUP($B339,'kpler max capa'!$A$1:$Q$263,3,0),0)</f>
        <v>0</v>
      </c>
      <c r="AK339" s="26">
        <f>IF(ISNUMBER(VLOOKUP($B339,'kpler max capa'!$A$1:$Q$263,4,0)),VLOOKUP($B339,'kpler max capa'!$A$1:$Q$263,4,0),0)</f>
        <v>0</v>
      </c>
      <c r="AL339" s="26">
        <f>IF(ISNUMBER(VLOOKUP($B339,'kpler max capa'!$A$1:$Q$263,5,0)),VLOOKUP($B339,'kpler max capa'!$A$1:$Q$263,5,0),0)</f>
        <v>0</v>
      </c>
      <c r="AM339" s="26">
        <f>IF(ISNUMBER(VLOOKUP($B339,'kpler max capa'!$A$1:$Q$263,6,0)),VLOOKUP($B339,'kpler max capa'!$A$1:$Q$263,6,0),0)</f>
        <v>0</v>
      </c>
      <c r="AN339" s="26">
        <f>IF(ISNUMBER(VLOOKUP($B339,'kpler max capa'!$A$1:$Q$263,7,0)),VLOOKUP($B339,'kpler max capa'!$A$1:$Q$263,7,0),0)</f>
        <v>0</v>
      </c>
      <c r="AO339" s="26">
        <f>IF(ISNUMBER(VLOOKUP($B339,'kpler max capa'!$A$1:$Q$263,8,0)),VLOOKUP($B339,'kpler max capa'!$A$1:$Q$263,8,0),0)</f>
        <v>0</v>
      </c>
      <c r="AP339" s="26">
        <f>IF(ISNUMBER(VLOOKUP($B339,'kpler max capa'!$A$1:$Q$263,8,0)),VLOOKUP($B339,'kpler max capa'!$A$1:$Q$263,9,0),0)</f>
        <v>0</v>
      </c>
      <c r="AQ339" s="26">
        <f>IF(ISNUMBER(VLOOKUP($B339,'kpler max capa'!$A$1:$Q$263,8,0)),VLOOKUP($B339,'kpler max capa'!$A$1:$Q$263,10,0),0)</f>
        <v>0</v>
      </c>
      <c r="AR339" s="26">
        <f>IF(ISNUMBER(VLOOKUP($B339,'kpler max capa'!$A$1:$Q$263,8,0)),VLOOKUP($B339,'kpler max capa'!$A$1:$Q$263,11,0),0)</f>
        <v>0</v>
      </c>
      <c r="AS339" s="26">
        <f>IF(ISNUMBER(VLOOKUP($B339,'kpler max capa'!$A$1:$Q$263,9,0)),VLOOKUP($B339,'kpler max capa'!$A$1:$Q$263,12,0),0)</f>
        <v>0</v>
      </c>
      <c r="AT339" s="26">
        <f>IF(ISNUMBER(VLOOKUP($B339,'kpler max capa'!$A$1:$Q$263,9,0)),VLOOKUP($B339,'kpler max capa'!$A$1:$Q$263,13,0),0)</f>
        <v>0</v>
      </c>
      <c r="AU339" s="26">
        <f>IF(ISNUMBER(VLOOKUP($B339,'kpler max capa'!$A$1:$Q$263,9,0)),VLOOKUP($B339,'kpler max capa'!$A$1:$Q$263,14,0),0)</f>
        <v>0</v>
      </c>
      <c r="AV339" s="26">
        <f>IF(ISNUMBER(VLOOKUP($B339,'kpler max capa'!$A$1:$Q$263,9,0)),VLOOKUP($B339,'kpler max capa'!$A$1:$Q$263,15,0),0)</f>
        <v>0</v>
      </c>
      <c r="AW339" s="26">
        <f>IF(ISNUMBER(VLOOKUP($B339,'kpler max capa'!$A$1:$Q$263,9,0)),VLOOKUP($B339,'kpler max capa'!$A$1:$Q$263,16,0),0)</f>
        <v>0</v>
      </c>
      <c r="AX339" s="26">
        <f>IF(ISNUMBER(VLOOKUP($B339,'kpler max capa'!$A$1:$Q$263,10,0)),VLOOKUP($B339,'kpler max capa'!$A$1:$Q$263,17,0),0)</f>
        <v>0</v>
      </c>
      <c r="AY339" s="24">
        <f>IF(ISNUMBER(VLOOKUP($C339,'pp port max capa'!$A$1:$Q$500,2,0)),VLOOKUP($C339,'pp port max capa'!$A$1:$Q$500,2,0),0)</f>
        <v>0</v>
      </c>
      <c r="AZ339" s="24">
        <f>IF(ISNUMBER(VLOOKUP($C339,'pp port max capa'!$A$1:$Q$500,3,0)),VLOOKUP($C339,'pp port max capa'!$A$1:$Q$500,3,0),0)</f>
        <v>0</v>
      </c>
      <c r="BA339" s="24">
        <f>IF(ISNUMBER(VLOOKUP($C339,'pp port max capa'!$A$1:$Q$500,4,0)),VLOOKUP($C339,'pp port max capa'!$A$1:$Q$500,4,0),0)</f>
        <v>0</v>
      </c>
      <c r="BB339" s="24">
        <f>IF(ISNUMBER(VLOOKUP($C339,'pp port max capa'!$A$1:$Q$500,5,0)),VLOOKUP($C339,'pp port max capa'!$A$1:$Q$500,5,0),0)</f>
        <v>0</v>
      </c>
      <c r="BC339" s="24">
        <f>IF(ISNUMBER(VLOOKUP($C339,'pp port max capa'!$A$1:$Q$500,6,0)),VLOOKUP($C339,'pp port max capa'!$A$1:$Q$500,6,0),0)</f>
        <v>0</v>
      </c>
      <c r="BD339" s="24">
        <f>IF(ISNUMBER(VLOOKUP($C339,'pp port max capa'!$A$1:$Q$500,7,0)),VLOOKUP($C339,'pp port max capa'!$A$1:$Q$500,7,0),0)</f>
        <v>0</v>
      </c>
      <c r="BE339" s="24">
        <f>IF(ISNUMBER(VLOOKUP($C339,'pp port max capa'!$A$1:$Q$500,8,0)),VLOOKUP($C339,'pp port max capa'!$A$1:$Q$500,8,0),0)</f>
        <v>0</v>
      </c>
      <c r="BF339" s="24">
        <f>IF(ISNUMBER(VLOOKUP($C339,'pp port max capa'!$A$1:$Q$500,9,0)),VLOOKUP($C339,'pp port max capa'!$A$1:$Q$500,9,0),0)</f>
        <v>0</v>
      </c>
      <c r="BG339" s="24">
        <f>IF(ISNUMBER(VLOOKUP($C339,'pp port max capa'!$A$1:$Q$500,10,0)),VLOOKUP($C339,'pp port max capa'!$A$1:$Q$500,10,0),0)</f>
        <v>0</v>
      </c>
      <c r="BH339" s="24">
        <f>IF(ISNUMBER(VLOOKUP($C339,'pp port max capa'!$A$1:$Q$500,11,0)),VLOOKUP($C339,'pp port max capa'!$A$1:$Q$500,11,0),0)</f>
        <v>0</v>
      </c>
      <c r="BI339" s="24">
        <f>IF(ISNUMBER(VLOOKUP($C339,'pp port max capa'!$A$1:$Q$500,12,0)),VLOOKUP($C339,'pp port max capa'!$A$1:$Q$500,12,0),0)</f>
        <v>0</v>
      </c>
      <c r="BJ339" s="24">
        <f>IF(ISNUMBER(VLOOKUP($C339,'pp port max capa'!$A$1:$Q$500,13,0)),VLOOKUP($C339,'pp port max capa'!$A$1:$Q$500,13,0),0)</f>
        <v>0</v>
      </c>
      <c r="BK339" s="24">
        <f>IF(ISNUMBER(VLOOKUP($C339,'pp port max capa'!$A$1:$Q$500,14,0)),VLOOKUP($C339,'pp port max capa'!$A$1:$Q$500,14,0),0)</f>
        <v>0</v>
      </c>
      <c r="BL339" s="24">
        <f>IF(ISNUMBER(VLOOKUP($C339,'pp port max capa'!$A$1:$Q$500,15,0)),VLOOKUP($C339,'pp port max capa'!$A$1:$Q$500,15,0),0)</f>
        <v>0</v>
      </c>
      <c r="BM339" s="24">
        <f>IF(ISNUMBER(VLOOKUP($C339,'pp port max capa'!$A$1:$Q$500,16,0)),VLOOKUP($C339,'pp port max capa'!$A$1:$Q$500,16,0),0)</f>
        <v>0</v>
      </c>
      <c r="BN339" s="24">
        <f>IF(ISNUMBER(VLOOKUP($C339,'pp port max capa'!$A$1:$Q$500,17,0)),VLOOKUP($C339,'pp port max capa'!$A$1:$Q$500,17,0),0)</f>
        <v>0</v>
      </c>
      <c r="BO339" s="22">
        <f>IF(ISNUMBER(VLOOKUP($C339,'stpl port max capa'!$A$1:$Q$500,2,0)),VLOOKUP($C339,'stpl port max capa'!$A$1:$Q$500,2,0),0)</f>
        <v>0</v>
      </c>
      <c r="BP339" s="22">
        <f>IF(ISNUMBER(VLOOKUP($C339,'stpl port max capa'!$A$1:$Q$500,3,0)),VLOOKUP($C339,'stpl port max capa'!$A$1:$Q$500,3,0),0)</f>
        <v>0</v>
      </c>
      <c r="BQ339" s="22">
        <f>IF(ISNUMBER(VLOOKUP($C339,'stpl port max capa'!$A$1:$Q$500,4,0)),VLOOKUP($C339,'stpl port max capa'!$A$1:$Q$500,4,0),0)</f>
        <v>0</v>
      </c>
      <c r="BR339" s="22">
        <f>IF(ISNUMBER(VLOOKUP($C339,'stpl port max capa'!$A$1:$Q$500,5,0)),VLOOKUP($C339,'stpl port max capa'!$A$1:$Q$500,5,0),0)</f>
        <v>0</v>
      </c>
      <c r="BS339" s="22">
        <f>IF(ISNUMBER(VLOOKUP($C339,'stpl port max capa'!$A$1:$Q$500,6,0)),VLOOKUP($C339,'stpl port max capa'!$A$1:$Q$500,6,0),0)</f>
        <v>0</v>
      </c>
      <c r="BT339" s="22">
        <f>IF(ISNUMBER(VLOOKUP($C339,'stpl port max capa'!$A$1:$Q$500,7,0)),VLOOKUP($C339,'stpl port max capa'!$A$1:$Q$500,7,0),0)</f>
        <v>0</v>
      </c>
      <c r="BU339" s="22">
        <f>IF(ISNUMBER(VLOOKUP($C339,'stpl port max capa'!$A$1:$Q$500,8,0)),VLOOKUP($C339,'stpl port max capa'!$A$1:$Q$500,8,0),0)</f>
        <v>0</v>
      </c>
      <c r="BV339" s="22">
        <f>IF(ISNUMBER(VLOOKUP($C339,'stpl port max capa'!$A$1:$Q$500,9,0)),VLOOKUP($C339,'stpl port max capa'!$A$1:$Q$500,9,0),0)</f>
        <v>0</v>
      </c>
      <c r="BW339" s="22">
        <f>IF(ISNUMBER(VLOOKUP($C339,'stpl port max capa'!$A$1:$Q$500,10,0)),VLOOKUP($C339,'stpl port max capa'!$A$1:$Q$500,10,0),0)</f>
        <v>0</v>
      </c>
      <c r="BX339" s="22">
        <f>IF(ISNUMBER(VLOOKUP($C339,'stpl port max capa'!$A$1:$Q$500,11,0)),VLOOKUP($C339,'stpl port max capa'!$A$1:$Q$500,11,0),0)</f>
        <v>0</v>
      </c>
      <c r="BY339" s="22">
        <f>IF(ISNUMBER(VLOOKUP($C339,'stpl port max capa'!$A$1:$Q$500,12,0)),VLOOKUP($C339,'stpl port max capa'!$A$1:$Q$500,12,0),0)</f>
        <v>0</v>
      </c>
      <c r="BZ339" s="22">
        <f>IF(ISNUMBER(VLOOKUP($C339,'stpl port max capa'!$A$1:$Q$500,13,0)),VLOOKUP($C339,'stpl port max capa'!$A$1:$Q$500,13,0),0)</f>
        <v>0</v>
      </c>
      <c r="CA339" s="22">
        <f>IF(ISNUMBER(VLOOKUP($C339,'stpl port max capa'!$A$1:$Q$500,14,0)),VLOOKUP($C339,'stpl port max capa'!$A$1:$Q$500,14,0),0)</f>
        <v>0</v>
      </c>
      <c r="CB339" s="22">
        <f>IF(ISNUMBER(VLOOKUP($C339,'stpl port max capa'!$A$1:$Q$500,15,0)),VLOOKUP($C339,'stpl port max capa'!$A$1:$Q$500,15,0),0)</f>
        <v>0</v>
      </c>
      <c r="CC339" s="22">
        <f>IF(ISNUMBER(VLOOKUP($C339,'stpl port max capa'!$A$1:$Q$500,16,0)),VLOOKUP($C339,'stpl port max capa'!$A$1:$Q$500,16,0),0)</f>
        <v>0</v>
      </c>
      <c r="CD339" s="22">
        <f>IF(ISNUMBER(VLOOKUP($C339,'stpl port max capa'!$A$1:$Q$500,17,0)),VLOOKUP($C339,'stpl port max capa'!$A$1:$Q$500,17,0),0)</f>
        <v>0</v>
      </c>
    </row>
    <row r="340" spans="1:82" customFormat="1">
      <c r="A340">
        <v>345</v>
      </c>
      <c r="B340" t="s">
        <v>862</v>
      </c>
      <c r="C340" t="str">
        <f t="shared" si="92"/>
        <v>port 345 Guodian Changyuan Jingzhou power station</v>
      </c>
      <c r="D340" s="15" t="s">
        <v>1374</v>
      </c>
      <c r="E340" s="15">
        <f t="shared" si="94"/>
        <v>1</v>
      </c>
      <c r="F340" s="16" t="s">
        <v>2984</v>
      </c>
      <c r="G340" t="s">
        <v>973</v>
      </c>
      <c r="H340" t="s">
        <v>975</v>
      </c>
      <c r="I340" t="s">
        <v>2943</v>
      </c>
      <c r="J340" t="s">
        <v>1084</v>
      </c>
      <c r="K340" s="1">
        <v>30.296995899999999</v>
      </c>
      <c r="L340" s="1">
        <v>112.3091386</v>
      </c>
      <c r="M340" s="1" t="str">
        <f>VLOOKUP($F340,'[1]capi for highway network'!$D$1:$L$36,3,0)</f>
        <v>capi Hubei</v>
      </c>
      <c r="N340" s="1">
        <f>VLOOKUP($F340,'[1]capi for highway network'!$D$1:$L$36,7,0)</f>
        <v>30.592849000000001</v>
      </c>
      <c r="O340" s="1">
        <f>VLOOKUP($F340,'[1]capi for highway network'!$D$1:$L$36,8,0)</f>
        <v>114.305539</v>
      </c>
      <c r="P340" s="13">
        <f t="shared" si="95"/>
        <v>2.9401643896774186</v>
      </c>
      <c r="Q340" s="13">
        <f t="shared" si="96"/>
        <v>2.9401643896774186</v>
      </c>
      <c r="R340" s="13">
        <f t="shared" si="97"/>
        <v>2.9401643896774186</v>
      </c>
      <c r="S340" s="13">
        <f t="shared" si="98"/>
        <v>2.9401643896774186</v>
      </c>
      <c r="T340" s="13">
        <f t="shared" si="99"/>
        <v>2.9401643896774186</v>
      </c>
      <c r="U340" s="13">
        <f t="shared" si="100"/>
        <v>2.9401643896774186</v>
      </c>
      <c r="V340" s="13">
        <f t="shared" si="101"/>
        <v>2.9401643896774186</v>
      </c>
      <c r="W340" s="13">
        <f t="shared" si="102"/>
        <v>2.9401643896774186</v>
      </c>
      <c r="X340" s="13">
        <f t="shared" si="103"/>
        <v>2.9401643896774186</v>
      </c>
      <c r="Y340" s="13">
        <f t="shared" si="104"/>
        <v>2.9401643896774186</v>
      </c>
      <c r="Z340" s="13">
        <f t="shared" si="105"/>
        <v>2.9401643896774186</v>
      </c>
      <c r="AA340" s="13">
        <f t="shared" si="106"/>
        <v>2.9401643896774186</v>
      </c>
      <c r="AB340" s="13">
        <f t="shared" si="107"/>
        <v>2.9401643896774186</v>
      </c>
      <c r="AC340" s="13">
        <f t="shared" si="108"/>
        <v>2.9401643896774186</v>
      </c>
      <c r="AD340" s="13">
        <f t="shared" si="109"/>
        <v>2.9401643896774186</v>
      </c>
      <c r="AE340" s="13">
        <f t="shared" si="110"/>
        <v>2.9401643896774186</v>
      </c>
      <c r="AF340">
        <f t="shared" si="93"/>
        <v>1</v>
      </c>
      <c r="AI340" s="26">
        <f>IF(ISNUMBER(VLOOKUP($B340,'kpler max capa'!$A$1:$Q$263,2,0)),VLOOKUP($B340,'kpler max capa'!$A$1:$Q$263,2,0),0)</f>
        <v>0</v>
      </c>
      <c r="AJ340" s="26">
        <f>IF(ISNUMBER(VLOOKUP($B340,'kpler max capa'!$A$1:$Q$263,3,0)),VLOOKUP($B340,'kpler max capa'!$A$1:$Q$263,3,0),0)</f>
        <v>0</v>
      </c>
      <c r="AK340" s="26">
        <f>IF(ISNUMBER(VLOOKUP($B340,'kpler max capa'!$A$1:$Q$263,4,0)),VLOOKUP($B340,'kpler max capa'!$A$1:$Q$263,4,0),0)</f>
        <v>0</v>
      </c>
      <c r="AL340" s="26">
        <f>IF(ISNUMBER(VLOOKUP($B340,'kpler max capa'!$A$1:$Q$263,5,0)),VLOOKUP($B340,'kpler max capa'!$A$1:$Q$263,5,0),0)</f>
        <v>0</v>
      </c>
      <c r="AM340" s="26">
        <f>IF(ISNUMBER(VLOOKUP($B340,'kpler max capa'!$A$1:$Q$263,6,0)),VLOOKUP($B340,'kpler max capa'!$A$1:$Q$263,6,0),0)</f>
        <v>0</v>
      </c>
      <c r="AN340" s="26">
        <f>IF(ISNUMBER(VLOOKUP($B340,'kpler max capa'!$A$1:$Q$263,7,0)),VLOOKUP($B340,'kpler max capa'!$A$1:$Q$263,7,0),0)</f>
        <v>0</v>
      </c>
      <c r="AO340" s="26">
        <f>IF(ISNUMBER(VLOOKUP($B340,'kpler max capa'!$A$1:$Q$263,8,0)),VLOOKUP($B340,'kpler max capa'!$A$1:$Q$263,8,0),0)</f>
        <v>0</v>
      </c>
      <c r="AP340" s="26">
        <f>IF(ISNUMBER(VLOOKUP($B340,'kpler max capa'!$A$1:$Q$263,8,0)),VLOOKUP($B340,'kpler max capa'!$A$1:$Q$263,9,0),0)</f>
        <v>0</v>
      </c>
      <c r="AQ340" s="26">
        <f>IF(ISNUMBER(VLOOKUP($B340,'kpler max capa'!$A$1:$Q$263,8,0)),VLOOKUP($B340,'kpler max capa'!$A$1:$Q$263,10,0),0)</f>
        <v>0</v>
      </c>
      <c r="AR340" s="26">
        <f>IF(ISNUMBER(VLOOKUP($B340,'kpler max capa'!$A$1:$Q$263,8,0)),VLOOKUP($B340,'kpler max capa'!$A$1:$Q$263,11,0),0)</f>
        <v>0</v>
      </c>
      <c r="AS340" s="26">
        <f>IF(ISNUMBER(VLOOKUP($B340,'kpler max capa'!$A$1:$Q$263,9,0)),VLOOKUP($B340,'kpler max capa'!$A$1:$Q$263,12,0),0)</f>
        <v>0</v>
      </c>
      <c r="AT340" s="26">
        <f>IF(ISNUMBER(VLOOKUP($B340,'kpler max capa'!$A$1:$Q$263,9,0)),VLOOKUP($B340,'kpler max capa'!$A$1:$Q$263,13,0),0)</f>
        <v>0</v>
      </c>
      <c r="AU340" s="26">
        <f>IF(ISNUMBER(VLOOKUP($B340,'kpler max capa'!$A$1:$Q$263,9,0)),VLOOKUP($B340,'kpler max capa'!$A$1:$Q$263,14,0),0)</f>
        <v>0</v>
      </c>
      <c r="AV340" s="26">
        <f>IF(ISNUMBER(VLOOKUP($B340,'kpler max capa'!$A$1:$Q$263,9,0)),VLOOKUP($B340,'kpler max capa'!$A$1:$Q$263,15,0),0)</f>
        <v>0</v>
      </c>
      <c r="AW340" s="26">
        <f>IF(ISNUMBER(VLOOKUP($B340,'kpler max capa'!$A$1:$Q$263,9,0)),VLOOKUP($B340,'kpler max capa'!$A$1:$Q$263,16,0),0)</f>
        <v>0</v>
      </c>
      <c r="AX340" s="26">
        <f>IF(ISNUMBER(VLOOKUP($B340,'kpler max capa'!$A$1:$Q$263,10,0)),VLOOKUP($B340,'kpler max capa'!$A$1:$Q$263,17,0),0)</f>
        <v>0</v>
      </c>
      <c r="AY340" s="24">
        <f>IF(ISNUMBER(VLOOKUP($C340,'pp port max capa'!$A$1:$Q$500,2,0)),VLOOKUP($C340,'pp port max capa'!$A$1:$Q$500,2,0),0)</f>
        <v>2.9401643896774186</v>
      </c>
      <c r="AZ340" s="24">
        <f>IF(ISNUMBER(VLOOKUP($C340,'pp port max capa'!$A$1:$Q$500,3,0)),VLOOKUP($C340,'pp port max capa'!$A$1:$Q$500,3,0),0)</f>
        <v>2.9401643896774186</v>
      </c>
      <c r="BA340" s="24">
        <f>IF(ISNUMBER(VLOOKUP($C340,'pp port max capa'!$A$1:$Q$500,4,0)),VLOOKUP($C340,'pp port max capa'!$A$1:$Q$500,4,0),0)</f>
        <v>2.9401643896774186</v>
      </c>
      <c r="BB340" s="24">
        <f>IF(ISNUMBER(VLOOKUP($C340,'pp port max capa'!$A$1:$Q$500,5,0)),VLOOKUP($C340,'pp port max capa'!$A$1:$Q$500,5,0),0)</f>
        <v>2.9401643896774186</v>
      </c>
      <c r="BC340" s="24">
        <f>IF(ISNUMBER(VLOOKUP($C340,'pp port max capa'!$A$1:$Q$500,6,0)),VLOOKUP($C340,'pp port max capa'!$A$1:$Q$500,6,0),0)</f>
        <v>2.9401643896774186</v>
      </c>
      <c r="BD340" s="24">
        <f>IF(ISNUMBER(VLOOKUP($C340,'pp port max capa'!$A$1:$Q$500,7,0)),VLOOKUP($C340,'pp port max capa'!$A$1:$Q$500,7,0),0)</f>
        <v>2.9401643896774186</v>
      </c>
      <c r="BE340" s="24">
        <f>IF(ISNUMBER(VLOOKUP($C340,'pp port max capa'!$A$1:$Q$500,8,0)),VLOOKUP($C340,'pp port max capa'!$A$1:$Q$500,8,0),0)</f>
        <v>2.9401643896774186</v>
      </c>
      <c r="BF340" s="24">
        <f>IF(ISNUMBER(VLOOKUP($C340,'pp port max capa'!$A$1:$Q$500,9,0)),VLOOKUP($C340,'pp port max capa'!$A$1:$Q$500,9,0),0)</f>
        <v>2.9401643896774186</v>
      </c>
      <c r="BG340" s="24">
        <f>IF(ISNUMBER(VLOOKUP($C340,'pp port max capa'!$A$1:$Q$500,10,0)),VLOOKUP($C340,'pp port max capa'!$A$1:$Q$500,10,0),0)</f>
        <v>2.9401643896774186</v>
      </c>
      <c r="BH340" s="24">
        <f>IF(ISNUMBER(VLOOKUP($C340,'pp port max capa'!$A$1:$Q$500,11,0)),VLOOKUP($C340,'pp port max capa'!$A$1:$Q$500,11,0),0)</f>
        <v>2.9401643896774186</v>
      </c>
      <c r="BI340" s="24">
        <f>IF(ISNUMBER(VLOOKUP($C340,'pp port max capa'!$A$1:$Q$500,12,0)),VLOOKUP($C340,'pp port max capa'!$A$1:$Q$500,12,0),0)</f>
        <v>2.9401643896774186</v>
      </c>
      <c r="BJ340" s="24">
        <f>IF(ISNUMBER(VLOOKUP($C340,'pp port max capa'!$A$1:$Q$500,13,0)),VLOOKUP($C340,'pp port max capa'!$A$1:$Q$500,13,0),0)</f>
        <v>2.9401643896774186</v>
      </c>
      <c r="BK340" s="24">
        <f>IF(ISNUMBER(VLOOKUP($C340,'pp port max capa'!$A$1:$Q$500,14,0)),VLOOKUP($C340,'pp port max capa'!$A$1:$Q$500,14,0),0)</f>
        <v>2.9401643896774186</v>
      </c>
      <c r="BL340" s="24">
        <f>IF(ISNUMBER(VLOOKUP($C340,'pp port max capa'!$A$1:$Q$500,15,0)),VLOOKUP($C340,'pp port max capa'!$A$1:$Q$500,15,0),0)</f>
        <v>2.9401643896774186</v>
      </c>
      <c r="BM340" s="24">
        <f>IF(ISNUMBER(VLOOKUP($C340,'pp port max capa'!$A$1:$Q$500,16,0)),VLOOKUP($C340,'pp port max capa'!$A$1:$Q$500,16,0),0)</f>
        <v>2.9401643896774186</v>
      </c>
      <c r="BN340" s="24">
        <f>IF(ISNUMBER(VLOOKUP($C340,'pp port max capa'!$A$1:$Q$500,17,0)),VLOOKUP($C340,'pp port max capa'!$A$1:$Q$500,17,0),0)</f>
        <v>2.9401643896774186</v>
      </c>
      <c r="BO340" s="22">
        <f>IF(ISNUMBER(VLOOKUP($C340,'stpl port max capa'!$A$1:$Q$500,2,0)),VLOOKUP($C340,'stpl port max capa'!$A$1:$Q$500,2,0),0)</f>
        <v>0</v>
      </c>
      <c r="BP340" s="22">
        <f>IF(ISNUMBER(VLOOKUP($C340,'stpl port max capa'!$A$1:$Q$500,3,0)),VLOOKUP($C340,'stpl port max capa'!$A$1:$Q$500,3,0),0)</f>
        <v>0</v>
      </c>
      <c r="BQ340" s="22">
        <f>IF(ISNUMBER(VLOOKUP($C340,'stpl port max capa'!$A$1:$Q$500,4,0)),VLOOKUP($C340,'stpl port max capa'!$A$1:$Q$500,4,0),0)</f>
        <v>0</v>
      </c>
      <c r="BR340" s="22">
        <f>IF(ISNUMBER(VLOOKUP($C340,'stpl port max capa'!$A$1:$Q$500,5,0)),VLOOKUP($C340,'stpl port max capa'!$A$1:$Q$500,5,0),0)</f>
        <v>0</v>
      </c>
      <c r="BS340" s="22">
        <f>IF(ISNUMBER(VLOOKUP($C340,'stpl port max capa'!$A$1:$Q$500,6,0)),VLOOKUP($C340,'stpl port max capa'!$A$1:$Q$500,6,0),0)</f>
        <v>0</v>
      </c>
      <c r="BT340" s="22">
        <f>IF(ISNUMBER(VLOOKUP($C340,'stpl port max capa'!$A$1:$Q$500,7,0)),VLOOKUP($C340,'stpl port max capa'!$A$1:$Q$500,7,0),0)</f>
        <v>0</v>
      </c>
      <c r="BU340" s="22">
        <f>IF(ISNUMBER(VLOOKUP($C340,'stpl port max capa'!$A$1:$Q$500,8,0)),VLOOKUP($C340,'stpl port max capa'!$A$1:$Q$500,8,0),0)</f>
        <v>0</v>
      </c>
      <c r="BV340" s="22">
        <f>IF(ISNUMBER(VLOOKUP($C340,'stpl port max capa'!$A$1:$Q$500,9,0)),VLOOKUP($C340,'stpl port max capa'!$A$1:$Q$500,9,0),0)</f>
        <v>0</v>
      </c>
      <c r="BW340" s="22">
        <f>IF(ISNUMBER(VLOOKUP($C340,'stpl port max capa'!$A$1:$Q$500,10,0)),VLOOKUP($C340,'stpl port max capa'!$A$1:$Q$500,10,0),0)</f>
        <v>0</v>
      </c>
      <c r="BX340" s="22">
        <f>IF(ISNUMBER(VLOOKUP($C340,'stpl port max capa'!$A$1:$Q$500,11,0)),VLOOKUP($C340,'stpl port max capa'!$A$1:$Q$500,11,0),0)</f>
        <v>0</v>
      </c>
      <c r="BY340" s="22">
        <f>IF(ISNUMBER(VLOOKUP($C340,'stpl port max capa'!$A$1:$Q$500,12,0)),VLOOKUP($C340,'stpl port max capa'!$A$1:$Q$500,12,0),0)</f>
        <v>0</v>
      </c>
      <c r="BZ340" s="22">
        <f>IF(ISNUMBER(VLOOKUP($C340,'stpl port max capa'!$A$1:$Q$500,13,0)),VLOOKUP($C340,'stpl port max capa'!$A$1:$Q$500,13,0),0)</f>
        <v>0</v>
      </c>
      <c r="CA340" s="22">
        <f>IF(ISNUMBER(VLOOKUP($C340,'stpl port max capa'!$A$1:$Q$500,14,0)),VLOOKUP($C340,'stpl port max capa'!$A$1:$Q$500,14,0),0)</f>
        <v>0</v>
      </c>
      <c r="CB340" s="22">
        <f>IF(ISNUMBER(VLOOKUP($C340,'stpl port max capa'!$A$1:$Q$500,15,0)),VLOOKUP($C340,'stpl port max capa'!$A$1:$Q$500,15,0),0)</f>
        <v>0</v>
      </c>
      <c r="CC340" s="22">
        <f>IF(ISNUMBER(VLOOKUP($C340,'stpl port max capa'!$A$1:$Q$500,16,0)),VLOOKUP($C340,'stpl port max capa'!$A$1:$Q$500,16,0),0)</f>
        <v>0</v>
      </c>
      <c r="CD340" s="22">
        <f>IF(ISNUMBER(VLOOKUP($C340,'stpl port max capa'!$A$1:$Q$500,17,0)),VLOOKUP($C340,'stpl port max capa'!$A$1:$Q$500,17,0),0)</f>
        <v>0</v>
      </c>
    </row>
    <row r="341" spans="1:82" customFormat="1">
      <c r="A341">
        <v>346</v>
      </c>
      <c r="B341" t="s">
        <v>863</v>
      </c>
      <c r="C341" t="str">
        <f t="shared" si="92"/>
        <v>port 346 Guodian Changyuan Shashi power station</v>
      </c>
      <c r="D341" s="15" t="s">
        <v>1375</v>
      </c>
      <c r="E341" s="15">
        <f t="shared" si="94"/>
        <v>1</v>
      </c>
      <c r="F341" s="16" t="s">
        <v>2984</v>
      </c>
      <c r="G341" t="s">
        <v>973</v>
      </c>
      <c r="H341" t="s">
        <v>975</v>
      </c>
      <c r="I341" t="s">
        <v>2944</v>
      </c>
      <c r="J341" t="s">
        <v>1084</v>
      </c>
      <c r="K341" s="1">
        <v>30.296995899999999</v>
      </c>
      <c r="L341" s="1">
        <v>112.3091386</v>
      </c>
      <c r="M341" s="1" t="str">
        <f>VLOOKUP($F341,'[1]capi for highway network'!$D$1:$L$36,3,0)</f>
        <v>capi Hubei</v>
      </c>
      <c r="N341" s="1">
        <f>VLOOKUP($F341,'[1]capi for highway network'!$D$1:$L$36,7,0)</f>
        <v>30.592849000000001</v>
      </c>
      <c r="O341" s="1">
        <f>VLOOKUP($F341,'[1]capi for highway network'!$D$1:$L$36,8,0)</f>
        <v>114.305539</v>
      </c>
      <c r="P341" s="13">
        <f t="shared" si="95"/>
        <v>0</v>
      </c>
      <c r="Q341" s="13">
        <f t="shared" si="96"/>
        <v>0</v>
      </c>
      <c r="R341" s="13">
        <f t="shared" si="97"/>
        <v>0</v>
      </c>
      <c r="S341" s="13">
        <f t="shared" si="98"/>
        <v>0</v>
      </c>
      <c r="T341" s="13">
        <f t="shared" si="99"/>
        <v>0</v>
      </c>
      <c r="U341" s="13">
        <f t="shared" si="100"/>
        <v>0</v>
      </c>
      <c r="V341" s="13">
        <f t="shared" si="101"/>
        <v>0</v>
      </c>
      <c r="W341" s="13">
        <f t="shared" si="102"/>
        <v>0</v>
      </c>
      <c r="X341" s="13">
        <f t="shared" si="103"/>
        <v>0</v>
      </c>
      <c r="Y341" s="13">
        <f t="shared" si="104"/>
        <v>0</v>
      </c>
      <c r="Z341" s="13">
        <f t="shared" si="105"/>
        <v>0</v>
      </c>
      <c r="AA341" s="13">
        <f t="shared" si="106"/>
        <v>0</v>
      </c>
      <c r="AB341" s="13">
        <f t="shared" si="107"/>
        <v>0</v>
      </c>
      <c r="AC341" s="13">
        <f t="shared" si="108"/>
        <v>0</v>
      </c>
      <c r="AD341" s="13">
        <f t="shared" si="109"/>
        <v>0</v>
      </c>
      <c r="AE341" s="13">
        <f t="shared" si="110"/>
        <v>0</v>
      </c>
      <c r="AF341">
        <f t="shared" si="93"/>
        <v>0</v>
      </c>
      <c r="AI341" s="26">
        <f>IF(ISNUMBER(VLOOKUP($B341,'kpler max capa'!$A$1:$Q$263,2,0)),VLOOKUP($B341,'kpler max capa'!$A$1:$Q$263,2,0),0)</f>
        <v>0</v>
      </c>
      <c r="AJ341" s="26">
        <f>IF(ISNUMBER(VLOOKUP($B341,'kpler max capa'!$A$1:$Q$263,3,0)),VLOOKUP($B341,'kpler max capa'!$A$1:$Q$263,3,0),0)</f>
        <v>0</v>
      </c>
      <c r="AK341" s="26">
        <f>IF(ISNUMBER(VLOOKUP($B341,'kpler max capa'!$A$1:$Q$263,4,0)),VLOOKUP($B341,'kpler max capa'!$A$1:$Q$263,4,0),0)</f>
        <v>0</v>
      </c>
      <c r="AL341" s="26">
        <f>IF(ISNUMBER(VLOOKUP($B341,'kpler max capa'!$A$1:$Q$263,5,0)),VLOOKUP($B341,'kpler max capa'!$A$1:$Q$263,5,0),0)</f>
        <v>0</v>
      </c>
      <c r="AM341" s="26">
        <f>IF(ISNUMBER(VLOOKUP($B341,'kpler max capa'!$A$1:$Q$263,6,0)),VLOOKUP($B341,'kpler max capa'!$A$1:$Q$263,6,0),0)</f>
        <v>0</v>
      </c>
      <c r="AN341" s="26">
        <f>IF(ISNUMBER(VLOOKUP($B341,'kpler max capa'!$A$1:$Q$263,7,0)),VLOOKUP($B341,'kpler max capa'!$A$1:$Q$263,7,0),0)</f>
        <v>0</v>
      </c>
      <c r="AO341" s="26">
        <f>IF(ISNUMBER(VLOOKUP($B341,'kpler max capa'!$A$1:$Q$263,8,0)),VLOOKUP($B341,'kpler max capa'!$A$1:$Q$263,8,0),0)</f>
        <v>0</v>
      </c>
      <c r="AP341" s="26">
        <f>IF(ISNUMBER(VLOOKUP($B341,'kpler max capa'!$A$1:$Q$263,8,0)),VLOOKUP($B341,'kpler max capa'!$A$1:$Q$263,9,0),0)</f>
        <v>0</v>
      </c>
      <c r="AQ341" s="26">
        <f>IF(ISNUMBER(VLOOKUP($B341,'kpler max capa'!$A$1:$Q$263,8,0)),VLOOKUP($B341,'kpler max capa'!$A$1:$Q$263,10,0),0)</f>
        <v>0</v>
      </c>
      <c r="AR341" s="26">
        <f>IF(ISNUMBER(VLOOKUP($B341,'kpler max capa'!$A$1:$Q$263,8,0)),VLOOKUP($B341,'kpler max capa'!$A$1:$Q$263,11,0),0)</f>
        <v>0</v>
      </c>
      <c r="AS341" s="26">
        <f>IF(ISNUMBER(VLOOKUP($B341,'kpler max capa'!$A$1:$Q$263,9,0)),VLOOKUP($B341,'kpler max capa'!$A$1:$Q$263,12,0),0)</f>
        <v>0</v>
      </c>
      <c r="AT341" s="26">
        <f>IF(ISNUMBER(VLOOKUP($B341,'kpler max capa'!$A$1:$Q$263,9,0)),VLOOKUP($B341,'kpler max capa'!$A$1:$Q$263,13,0),0)</f>
        <v>0</v>
      </c>
      <c r="AU341" s="26">
        <f>IF(ISNUMBER(VLOOKUP($B341,'kpler max capa'!$A$1:$Q$263,9,0)),VLOOKUP($B341,'kpler max capa'!$A$1:$Q$263,14,0),0)</f>
        <v>0</v>
      </c>
      <c r="AV341" s="26">
        <f>IF(ISNUMBER(VLOOKUP($B341,'kpler max capa'!$A$1:$Q$263,9,0)),VLOOKUP($B341,'kpler max capa'!$A$1:$Q$263,15,0),0)</f>
        <v>0</v>
      </c>
      <c r="AW341" s="26">
        <f>IF(ISNUMBER(VLOOKUP($B341,'kpler max capa'!$A$1:$Q$263,9,0)),VLOOKUP($B341,'kpler max capa'!$A$1:$Q$263,16,0),0)</f>
        <v>0</v>
      </c>
      <c r="AX341" s="26">
        <f>IF(ISNUMBER(VLOOKUP($B341,'kpler max capa'!$A$1:$Q$263,10,0)),VLOOKUP($B341,'kpler max capa'!$A$1:$Q$263,17,0),0)</f>
        <v>0</v>
      </c>
      <c r="AY341" s="24">
        <f>IF(ISNUMBER(VLOOKUP($C341,'pp port max capa'!$A$1:$Q$500,2,0)),VLOOKUP($C341,'pp port max capa'!$A$1:$Q$500,2,0),0)</f>
        <v>0</v>
      </c>
      <c r="AZ341" s="24">
        <f>IF(ISNUMBER(VLOOKUP($C341,'pp port max capa'!$A$1:$Q$500,3,0)),VLOOKUP($C341,'pp port max capa'!$A$1:$Q$500,3,0),0)</f>
        <v>0</v>
      </c>
      <c r="BA341" s="24">
        <f>IF(ISNUMBER(VLOOKUP($C341,'pp port max capa'!$A$1:$Q$500,4,0)),VLOOKUP($C341,'pp port max capa'!$A$1:$Q$500,4,0),0)</f>
        <v>0</v>
      </c>
      <c r="BB341" s="24">
        <f>IF(ISNUMBER(VLOOKUP($C341,'pp port max capa'!$A$1:$Q$500,5,0)),VLOOKUP($C341,'pp port max capa'!$A$1:$Q$500,5,0),0)</f>
        <v>0</v>
      </c>
      <c r="BC341" s="24">
        <f>IF(ISNUMBER(VLOOKUP($C341,'pp port max capa'!$A$1:$Q$500,6,0)),VLOOKUP($C341,'pp port max capa'!$A$1:$Q$500,6,0),0)</f>
        <v>0</v>
      </c>
      <c r="BD341" s="24">
        <f>IF(ISNUMBER(VLOOKUP($C341,'pp port max capa'!$A$1:$Q$500,7,0)),VLOOKUP($C341,'pp port max capa'!$A$1:$Q$500,7,0),0)</f>
        <v>0</v>
      </c>
      <c r="BE341" s="24">
        <f>IF(ISNUMBER(VLOOKUP($C341,'pp port max capa'!$A$1:$Q$500,8,0)),VLOOKUP($C341,'pp port max capa'!$A$1:$Q$500,8,0),0)</f>
        <v>0</v>
      </c>
      <c r="BF341" s="24">
        <f>IF(ISNUMBER(VLOOKUP($C341,'pp port max capa'!$A$1:$Q$500,9,0)),VLOOKUP($C341,'pp port max capa'!$A$1:$Q$500,9,0),0)</f>
        <v>0</v>
      </c>
      <c r="BG341" s="24">
        <f>IF(ISNUMBER(VLOOKUP($C341,'pp port max capa'!$A$1:$Q$500,10,0)),VLOOKUP($C341,'pp port max capa'!$A$1:$Q$500,10,0),0)</f>
        <v>0</v>
      </c>
      <c r="BH341" s="24">
        <f>IF(ISNUMBER(VLOOKUP($C341,'pp port max capa'!$A$1:$Q$500,11,0)),VLOOKUP($C341,'pp port max capa'!$A$1:$Q$500,11,0),0)</f>
        <v>0</v>
      </c>
      <c r="BI341" s="24">
        <f>IF(ISNUMBER(VLOOKUP($C341,'pp port max capa'!$A$1:$Q$500,12,0)),VLOOKUP($C341,'pp port max capa'!$A$1:$Q$500,12,0),0)</f>
        <v>0</v>
      </c>
      <c r="BJ341" s="24">
        <f>IF(ISNUMBER(VLOOKUP($C341,'pp port max capa'!$A$1:$Q$500,13,0)),VLOOKUP($C341,'pp port max capa'!$A$1:$Q$500,13,0),0)</f>
        <v>0</v>
      </c>
      <c r="BK341" s="24">
        <f>IF(ISNUMBER(VLOOKUP($C341,'pp port max capa'!$A$1:$Q$500,14,0)),VLOOKUP($C341,'pp port max capa'!$A$1:$Q$500,14,0),0)</f>
        <v>0</v>
      </c>
      <c r="BL341" s="24">
        <f>IF(ISNUMBER(VLOOKUP($C341,'pp port max capa'!$A$1:$Q$500,15,0)),VLOOKUP($C341,'pp port max capa'!$A$1:$Q$500,15,0),0)</f>
        <v>0</v>
      </c>
      <c r="BM341" s="24">
        <f>IF(ISNUMBER(VLOOKUP($C341,'pp port max capa'!$A$1:$Q$500,16,0)),VLOOKUP($C341,'pp port max capa'!$A$1:$Q$500,16,0),0)</f>
        <v>0</v>
      </c>
      <c r="BN341" s="24">
        <f>IF(ISNUMBER(VLOOKUP($C341,'pp port max capa'!$A$1:$Q$500,17,0)),VLOOKUP($C341,'pp port max capa'!$A$1:$Q$500,17,0),0)</f>
        <v>0</v>
      </c>
      <c r="BO341" s="22">
        <f>IF(ISNUMBER(VLOOKUP($C341,'stpl port max capa'!$A$1:$Q$500,2,0)),VLOOKUP($C341,'stpl port max capa'!$A$1:$Q$500,2,0),0)</f>
        <v>0</v>
      </c>
      <c r="BP341" s="22">
        <f>IF(ISNUMBER(VLOOKUP($C341,'stpl port max capa'!$A$1:$Q$500,3,0)),VLOOKUP($C341,'stpl port max capa'!$A$1:$Q$500,3,0),0)</f>
        <v>0</v>
      </c>
      <c r="BQ341" s="22">
        <f>IF(ISNUMBER(VLOOKUP($C341,'stpl port max capa'!$A$1:$Q$500,4,0)),VLOOKUP($C341,'stpl port max capa'!$A$1:$Q$500,4,0),0)</f>
        <v>0</v>
      </c>
      <c r="BR341" s="22">
        <f>IF(ISNUMBER(VLOOKUP($C341,'stpl port max capa'!$A$1:$Q$500,5,0)),VLOOKUP($C341,'stpl port max capa'!$A$1:$Q$500,5,0),0)</f>
        <v>0</v>
      </c>
      <c r="BS341" s="22">
        <f>IF(ISNUMBER(VLOOKUP($C341,'stpl port max capa'!$A$1:$Q$500,6,0)),VLOOKUP($C341,'stpl port max capa'!$A$1:$Q$500,6,0),0)</f>
        <v>0</v>
      </c>
      <c r="BT341" s="22">
        <f>IF(ISNUMBER(VLOOKUP($C341,'stpl port max capa'!$A$1:$Q$500,7,0)),VLOOKUP($C341,'stpl port max capa'!$A$1:$Q$500,7,0),0)</f>
        <v>0</v>
      </c>
      <c r="BU341" s="22">
        <f>IF(ISNUMBER(VLOOKUP($C341,'stpl port max capa'!$A$1:$Q$500,8,0)),VLOOKUP($C341,'stpl port max capa'!$A$1:$Q$500,8,0),0)</f>
        <v>0</v>
      </c>
      <c r="BV341" s="22">
        <f>IF(ISNUMBER(VLOOKUP($C341,'stpl port max capa'!$A$1:$Q$500,9,0)),VLOOKUP($C341,'stpl port max capa'!$A$1:$Q$500,9,0),0)</f>
        <v>0</v>
      </c>
      <c r="BW341" s="22">
        <f>IF(ISNUMBER(VLOOKUP($C341,'stpl port max capa'!$A$1:$Q$500,10,0)),VLOOKUP($C341,'stpl port max capa'!$A$1:$Q$500,10,0),0)</f>
        <v>0</v>
      </c>
      <c r="BX341" s="22">
        <f>IF(ISNUMBER(VLOOKUP($C341,'stpl port max capa'!$A$1:$Q$500,11,0)),VLOOKUP($C341,'stpl port max capa'!$A$1:$Q$500,11,0),0)</f>
        <v>0</v>
      </c>
      <c r="BY341" s="22">
        <f>IF(ISNUMBER(VLOOKUP($C341,'stpl port max capa'!$A$1:$Q$500,12,0)),VLOOKUP($C341,'stpl port max capa'!$A$1:$Q$500,12,0),0)</f>
        <v>0</v>
      </c>
      <c r="BZ341" s="22">
        <f>IF(ISNUMBER(VLOOKUP($C341,'stpl port max capa'!$A$1:$Q$500,13,0)),VLOOKUP($C341,'stpl port max capa'!$A$1:$Q$500,13,0),0)</f>
        <v>0</v>
      </c>
      <c r="CA341" s="22">
        <f>IF(ISNUMBER(VLOOKUP($C341,'stpl port max capa'!$A$1:$Q$500,14,0)),VLOOKUP($C341,'stpl port max capa'!$A$1:$Q$500,14,0),0)</f>
        <v>0</v>
      </c>
      <c r="CB341" s="22">
        <f>IF(ISNUMBER(VLOOKUP($C341,'stpl port max capa'!$A$1:$Q$500,15,0)),VLOOKUP($C341,'stpl port max capa'!$A$1:$Q$500,15,0),0)</f>
        <v>0</v>
      </c>
      <c r="CC341" s="22">
        <f>IF(ISNUMBER(VLOOKUP($C341,'stpl port max capa'!$A$1:$Q$500,16,0)),VLOOKUP($C341,'stpl port max capa'!$A$1:$Q$500,16,0),0)</f>
        <v>0</v>
      </c>
      <c r="CD341" s="22">
        <f>IF(ISNUMBER(VLOOKUP($C341,'stpl port max capa'!$A$1:$Q$500,17,0)),VLOOKUP($C341,'stpl port max capa'!$A$1:$Q$500,17,0),0)</f>
        <v>0</v>
      </c>
    </row>
    <row r="342" spans="1:82" customFormat="1">
      <c r="A342">
        <v>347</v>
      </c>
      <c r="B342" t="s">
        <v>864</v>
      </c>
      <c r="C342" t="str">
        <f t="shared" si="92"/>
        <v>port 347 Hanchuan power station</v>
      </c>
      <c r="D342" s="15" t="s">
        <v>1376</v>
      </c>
      <c r="E342" s="15">
        <f t="shared" si="94"/>
        <v>1</v>
      </c>
      <c r="F342" s="16" t="s">
        <v>2984</v>
      </c>
      <c r="G342" t="s">
        <v>973</v>
      </c>
      <c r="H342" t="s">
        <v>975</v>
      </c>
      <c r="I342" t="s">
        <v>2943</v>
      </c>
      <c r="J342" t="s">
        <v>1085</v>
      </c>
      <c r="K342" s="1">
        <v>30.6566087</v>
      </c>
      <c r="L342" s="1">
        <v>113.9172741</v>
      </c>
      <c r="M342" s="1" t="str">
        <f>VLOOKUP($F342,'[1]capi for highway network'!$D$1:$L$36,3,0)</f>
        <v>capi Hubei</v>
      </c>
      <c r="N342" s="1">
        <f>VLOOKUP($F342,'[1]capi for highway network'!$D$1:$L$36,7,0)</f>
        <v>30.592849000000001</v>
      </c>
      <c r="O342" s="1">
        <f>VLOOKUP($F342,'[1]capi for highway network'!$D$1:$L$36,8,0)</f>
        <v>114.305539</v>
      </c>
      <c r="P342" s="13">
        <f t="shared" si="95"/>
        <v>10.889168626939069</v>
      </c>
      <c r="Q342" s="13">
        <f t="shared" si="96"/>
        <v>10.889168626939069</v>
      </c>
      <c r="R342" s="13">
        <f t="shared" si="97"/>
        <v>14.770945458480288</v>
      </c>
      <c r="S342" s="13">
        <f t="shared" si="98"/>
        <v>14.770945458480288</v>
      </c>
      <c r="T342" s="13">
        <f t="shared" si="99"/>
        <v>14.770945458480288</v>
      </c>
      <c r="U342" s="13">
        <f t="shared" si="100"/>
        <v>14.770945458480288</v>
      </c>
      <c r="V342" s="13">
        <f t="shared" si="101"/>
        <v>11.267249560781362</v>
      </c>
      <c r="W342" s="13">
        <f t="shared" si="102"/>
        <v>11.267249560781362</v>
      </c>
      <c r="X342" s="13">
        <f t="shared" si="103"/>
        <v>11.267249560781362</v>
      </c>
      <c r="Y342" s="13">
        <f t="shared" si="104"/>
        <v>11.267249560781362</v>
      </c>
      <c r="Z342" s="13">
        <f t="shared" si="105"/>
        <v>11.267249560781362</v>
      </c>
      <c r="AA342" s="13">
        <f t="shared" si="106"/>
        <v>11.267249560781362</v>
      </c>
      <c r="AB342" s="13">
        <f t="shared" si="107"/>
        <v>11.267249560781362</v>
      </c>
      <c r="AC342" s="13">
        <f t="shared" si="108"/>
        <v>7.7635536630824369</v>
      </c>
      <c r="AD342" s="13">
        <f t="shared" si="109"/>
        <v>7.7635536630824369</v>
      </c>
      <c r="AE342" s="13">
        <f t="shared" si="110"/>
        <v>7.7635536630824369</v>
      </c>
      <c r="AF342">
        <f t="shared" si="93"/>
        <v>1</v>
      </c>
      <c r="AI342" s="26">
        <f>IF(ISNUMBER(VLOOKUP($B342,'kpler max capa'!$A$1:$Q$263,2,0)),VLOOKUP($B342,'kpler max capa'!$A$1:$Q$263,2,0),0)</f>
        <v>0</v>
      </c>
      <c r="AJ342" s="26">
        <f>IF(ISNUMBER(VLOOKUP($B342,'kpler max capa'!$A$1:$Q$263,3,0)),VLOOKUP($B342,'kpler max capa'!$A$1:$Q$263,3,0),0)</f>
        <v>0</v>
      </c>
      <c r="AK342" s="26">
        <f>IF(ISNUMBER(VLOOKUP($B342,'kpler max capa'!$A$1:$Q$263,4,0)),VLOOKUP($B342,'kpler max capa'!$A$1:$Q$263,4,0),0)</f>
        <v>0</v>
      </c>
      <c r="AL342" s="26">
        <f>IF(ISNUMBER(VLOOKUP($B342,'kpler max capa'!$A$1:$Q$263,5,0)),VLOOKUP($B342,'kpler max capa'!$A$1:$Q$263,5,0),0)</f>
        <v>0</v>
      </c>
      <c r="AM342" s="26">
        <f>IF(ISNUMBER(VLOOKUP($B342,'kpler max capa'!$A$1:$Q$263,6,0)),VLOOKUP($B342,'kpler max capa'!$A$1:$Q$263,6,0),0)</f>
        <v>0</v>
      </c>
      <c r="AN342" s="26">
        <f>IF(ISNUMBER(VLOOKUP($B342,'kpler max capa'!$A$1:$Q$263,7,0)),VLOOKUP($B342,'kpler max capa'!$A$1:$Q$263,7,0),0)</f>
        <v>0</v>
      </c>
      <c r="AO342" s="26">
        <f>IF(ISNUMBER(VLOOKUP($B342,'kpler max capa'!$A$1:$Q$263,8,0)),VLOOKUP($B342,'kpler max capa'!$A$1:$Q$263,8,0),0)</f>
        <v>0</v>
      </c>
      <c r="AP342" s="26">
        <f>IF(ISNUMBER(VLOOKUP($B342,'kpler max capa'!$A$1:$Q$263,8,0)),VLOOKUP($B342,'kpler max capa'!$A$1:$Q$263,9,0),0)</f>
        <v>0</v>
      </c>
      <c r="AQ342" s="26">
        <f>IF(ISNUMBER(VLOOKUP($B342,'kpler max capa'!$A$1:$Q$263,8,0)),VLOOKUP($B342,'kpler max capa'!$A$1:$Q$263,10,0),0)</f>
        <v>0</v>
      </c>
      <c r="AR342" s="26">
        <f>IF(ISNUMBER(VLOOKUP($B342,'kpler max capa'!$A$1:$Q$263,8,0)),VLOOKUP($B342,'kpler max capa'!$A$1:$Q$263,11,0),0)</f>
        <v>0</v>
      </c>
      <c r="AS342" s="26">
        <f>IF(ISNUMBER(VLOOKUP($B342,'kpler max capa'!$A$1:$Q$263,9,0)),VLOOKUP($B342,'kpler max capa'!$A$1:$Q$263,12,0),0)</f>
        <v>0</v>
      </c>
      <c r="AT342" s="26">
        <f>IF(ISNUMBER(VLOOKUP($B342,'kpler max capa'!$A$1:$Q$263,9,0)),VLOOKUP($B342,'kpler max capa'!$A$1:$Q$263,13,0),0)</f>
        <v>0</v>
      </c>
      <c r="AU342" s="26">
        <f>IF(ISNUMBER(VLOOKUP($B342,'kpler max capa'!$A$1:$Q$263,9,0)),VLOOKUP($B342,'kpler max capa'!$A$1:$Q$263,14,0),0)</f>
        <v>0</v>
      </c>
      <c r="AV342" s="26">
        <f>IF(ISNUMBER(VLOOKUP($B342,'kpler max capa'!$A$1:$Q$263,9,0)),VLOOKUP($B342,'kpler max capa'!$A$1:$Q$263,15,0),0)</f>
        <v>0</v>
      </c>
      <c r="AW342" s="26">
        <f>IF(ISNUMBER(VLOOKUP($B342,'kpler max capa'!$A$1:$Q$263,9,0)),VLOOKUP($B342,'kpler max capa'!$A$1:$Q$263,16,0),0)</f>
        <v>0</v>
      </c>
      <c r="AX342" s="26">
        <f>IF(ISNUMBER(VLOOKUP($B342,'kpler max capa'!$A$1:$Q$263,10,0)),VLOOKUP($B342,'kpler max capa'!$A$1:$Q$263,17,0),0)</f>
        <v>0</v>
      </c>
      <c r="AY342" s="24">
        <f>IF(ISNUMBER(VLOOKUP($C342,'pp port max capa'!$A$1:$Q$500,2,0)),VLOOKUP($C342,'pp port max capa'!$A$1:$Q$500,2,0),0)</f>
        <v>10.889168626939069</v>
      </c>
      <c r="AZ342" s="24">
        <f>IF(ISNUMBER(VLOOKUP($C342,'pp port max capa'!$A$1:$Q$500,3,0)),VLOOKUP($C342,'pp port max capa'!$A$1:$Q$500,3,0),0)</f>
        <v>10.889168626939069</v>
      </c>
      <c r="BA342" s="24">
        <f>IF(ISNUMBER(VLOOKUP($C342,'pp port max capa'!$A$1:$Q$500,4,0)),VLOOKUP($C342,'pp port max capa'!$A$1:$Q$500,4,0),0)</f>
        <v>14.770945458480288</v>
      </c>
      <c r="BB342" s="24">
        <f>IF(ISNUMBER(VLOOKUP($C342,'pp port max capa'!$A$1:$Q$500,5,0)),VLOOKUP($C342,'pp port max capa'!$A$1:$Q$500,5,0),0)</f>
        <v>14.770945458480288</v>
      </c>
      <c r="BC342" s="24">
        <f>IF(ISNUMBER(VLOOKUP($C342,'pp port max capa'!$A$1:$Q$500,6,0)),VLOOKUP($C342,'pp port max capa'!$A$1:$Q$500,6,0),0)</f>
        <v>14.770945458480288</v>
      </c>
      <c r="BD342" s="24">
        <f>IF(ISNUMBER(VLOOKUP($C342,'pp port max capa'!$A$1:$Q$500,7,0)),VLOOKUP($C342,'pp port max capa'!$A$1:$Q$500,7,0),0)</f>
        <v>14.770945458480288</v>
      </c>
      <c r="BE342" s="24">
        <f>IF(ISNUMBER(VLOOKUP($C342,'pp port max capa'!$A$1:$Q$500,8,0)),VLOOKUP($C342,'pp port max capa'!$A$1:$Q$500,8,0),0)</f>
        <v>11.267249560781362</v>
      </c>
      <c r="BF342" s="24">
        <f>IF(ISNUMBER(VLOOKUP($C342,'pp port max capa'!$A$1:$Q$500,9,0)),VLOOKUP($C342,'pp port max capa'!$A$1:$Q$500,9,0),0)</f>
        <v>11.267249560781362</v>
      </c>
      <c r="BG342" s="24">
        <f>IF(ISNUMBER(VLOOKUP($C342,'pp port max capa'!$A$1:$Q$500,10,0)),VLOOKUP($C342,'pp port max capa'!$A$1:$Q$500,10,0),0)</f>
        <v>11.267249560781362</v>
      </c>
      <c r="BH342" s="24">
        <f>IF(ISNUMBER(VLOOKUP($C342,'pp port max capa'!$A$1:$Q$500,11,0)),VLOOKUP($C342,'pp port max capa'!$A$1:$Q$500,11,0),0)</f>
        <v>11.267249560781362</v>
      </c>
      <c r="BI342" s="24">
        <f>IF(ISNUMBER(VLOOKUP($C342,'pp port max capa'!$A$1:$Q$500,12,0)),VLOOKUP($C342,'pp port max capa'!$A$1:$Q$500,12,0),0)</f>
        <v>11.267249560781362</v>
      </c>
      <c r="BJ342" s="24">
        <f>IF(ISNUMBER(VLOOKUP($C342,'pp port max capa'!$A$1:$Q$500,13,0)),VLOOKUP($C342,'pp port max capa'!$A$1:$Q$500,13,0),0)</f>
        <v>11.267249560781362</v>
      </c>
      <c r="BK342" s="24">
        <f>IF(ISNUMBER(VLOOKUP($C342,'pp port max capa'!$A$1:$Q$500,14,0)),VLOOKUP($C342,'pp port max capa'!$A$1:$Q$500,14,0),0)</f>
        <v>11.267249560781362</v>
      </c>
      <c r="BL342" s="24">
        <f>IF(ISNUMBER(VLOOKUP($C342,'pp port max capa'!$A$1:$Q$500,15,0)),VLOOKUP($C342,'pp port max capa'!$A$1:$Q$500,15,0),0)</f>
        <v>7.7635536630824369</v>
      </c>
      <c r="BM342" s="24">
        <f>IF(ISNUMBER(VLOOKUP($C342,'pp port max capa'!$A$1:$Q$500,16,0)),VLOOKUP($C342,'pp port max capa'!$A$1:$Q$500,16,0),0)</f>
        <v>7.7635536630824369</v>
      </c>
      <c r="BN342" s="24">
        <f>IF(ISNUMBER(VLOOKUP($C342,'pp port max capa'!$A$1:$Q$500,17,0)),VLOOKUP($C342,'pp port max capa'!$A$1:$Q$500,17,0),0)</f>
        <v>7.7635536630824369</v>
      </c>
      <c r="BO342" s="22">
        <f>IF(ISNUMBER(VLOOKUP($C342,'stpl port max capa'!$A$1:$Q$500,2,0)),VLOOKUP($C342,'stpl port max capa'!$A$1:$Q$500,2,0),0)</f>
        <v>0</v>
      </c>
      <c r="BP342" s="22">
        <f>IF(ISNUMBER(VLOOKUP($C342,'stpl port max capa'!$A$1:$Q$500,3,0)),VLOOKUP($C342,'stpl port max capa'!$A$1:$Q$500,3,0),0)</f>
        <v>0</v>
      </c>
      <c r="BQ342" s="22">
        <f>IF(ISNUMBER(VLOOKUP($C342,'stpl port max capa'!$A$1:$Q$500,4,0)),VLOOKUP($C342,'stpl port max capa'!$A$1:$Q$500,4,0),0)</f>
        <v>0</v>
      </c>
      <c r="BR342" s="22">
        <f>IF(ISNUMBER(VLOOKUP($C342,'stpl port max capa'!$A$1:$Q$500,5,0)),VLOOKUP($C342,'stpl port max capa'!$A$1:$Q$500,5,0),0)</f>
        <v>0</v>
      </c>
      <c r="BS342" s="22">
        <f>IF(ISNUMBER(VLOOKUP($C342,'stpl port max capa'!$A$1:$Q$500,6,0)),VLOOKUP($C342,'stpl port max capa'!$A$1:$Q$500,6,0),0)</f>
        <v>0</v>
      </c>
      <c r="BT342" s="22">
        <f>IF(ISNUMBER(VLOOKUP($C342,'stpl port max capa'!$A$1:$Q$500,7,0)),VLOOKUP($C342,'stpl port max capa'!$A$1:$Q$500,7,0),0)</f>
        <v>0</v>
      </c>
      <c r="BU342" s="22">
        <f>IF(ISNUMBER(VLOOKUP($C342,'stpl port max capa'!$A$1:$Q$500,8,0)),VLOOKUP($C342,'stpl port max capa'!$A$1:$Q$500,8,0),0)</f>
        <v>0</v>
      </c>
      <c r="BV342" s="22">
        <f>IF(ISNUMBER(VLOOKUP($C342,'stpl port max capa'!$A$1:$Q$500,9,0)),VLOOKUP($C342,'stpl port max capa'!$A$1:$Q$500,9,0),0)</f>
        <v>0</v>
      </c>
      <c r="BW342" s="22">
        <f>IF(ISNUMBER(VLOOKUP($C342,'stpl port max capa'!$A$1:$Q$500,10,0)),VLOOKUP($C342,'stpl port max capa'!$A$1:$Q$500,10,0),0)</f>
        <v>0</v>
      </c>
      <c r="BX342" s="22">
        <f>IF(ISNUMBER(VLOOKUP($C342,'stpl port max capa'!$A$1:$Q$500,11,0)),VLOOKUP($C342,'stpl port max capa'!$A$1:$Q$500,11,0),0)</f>
        <v>0</v>
      </c>
      <c r="BY342" s="22">
        <f>IF(ISNUMBER(VLOOKUP($C342,'stpl port max capa'!$A$1:$Q$500,12,0)),VLOOKUP($C342,'stpl port max capa'!$A$1:$Q$500,12,0),0)</f>
        <v>0</v>
      </c>
      <c r="BZ342" s="22">
        <f>IF(ISNUMBER(VLOOKUP($C342,'stpl port max capa'!$A$1:$Q$500,13,0)),VLOOKUP($C342,'stpl port max capa'!$A$1:$Q$500,13,0),0)</f>
        <v>0</v>
      </c>
      <c r="CA342" s="22">
        <f>IF(ISNUMBER(VLOOKUP($C342,'stpl port max capa'!$A$1:$Q$500,14,0)),VLOOKUP($C342,'stpl port max capa'!$A$1:$Q$500,14,0),0)</f>
        <v>0</v>
      </c>
      <c r="CB342" s="22">
        <f>IF(ISNUMBER(VLOOKUP($C342,'stpl port max capa'!$A$1:$Q$500,15,0)),VLOOKUP($C342,'stpl port max capa'!$A$1:$Q$500,15,0),0)</f>
        <v>0</v>
      </c>
      <c r="CC342" s="22">
        <f>IF(ISNUMBER(VLOOKUP($C342,'stpl port max capa'!$A$1:$Q$500,16,0)),VLOOKUP($C342,'stpl port max capa'!$A$1:$Q$500,16,0),0)</f>
        <v>0</v>
      </c>
      <c r="CD342" s="22">
        <f>IF(ISNUMBER(VLOOKUP($C342,'stpl port max capa'!$A$1:$Q$500,17,0)),VLOOKUP($C342,'stpl port max capa'!$A$1:$Q$500,17,0),0)</f>
        <v>0</v>
      </c>
    </row>
    <row r="343" spans="1:82" customFormat="1">
      <c r="A343">
        <v>348</v>
      </c>
      <c r="B343" t="s">
        <v>865</v>
      </c>
      <c r="C343" t="str">
        <f t="shared" si="92"/>
        <v>port 348 Huadian Jiangling power station</v>
      </c>
      <c r="D343" s="15" t="s">
        <v>1377</v>
      </c>
      <c r="E343" s="15">
        <f t="shared" si="94"/>
        <v>1</v>
      </c>
      <c r="F343" s="16" t="s">
        <v>2984</v>
      </c>
      <c r="G343" t="s">
        <v>973</v>
      </c>
      <c r="H343" t="s">
        <v>975</v>
      </c>
      <c r="I343" t="s">
        <v>2943</v>
      </c>
      <c r="J343" t="s">
        <v>1086</v>
      </c>
      <c r="K343" s="1">
        <v>30.091187000000001</v>
      </c>
      <c r="L343" s="1">
        <v>112.310588</v>
      </c>
      <c r="M343" s="1" t="str">
        <f>VLOOKUP($F343,'[1]capi for highway network'!$D$1:$L$36,3,0)</f>
        <v>capi Hubei</v>
      </c>
      <c r="N343" s="1">
        <f>VLOOKUP($F343,'[1]capi for highway network'!$D$1:$L$36,7,0)</f>
        <v>30.592849000000001</v>
      </c>
      <c r="O343" s="1">
        <f>VLOOKUP($F343,'[1]capi for highway network'!$D$1:$L$36,8,0)</f>
        <v>114.305539</v>
      </c>
      <c r="P343" s="13">
        <f t="shared" si="95"/>
        <v>0</v>
      </c>
      <c r="Q343" s="13">
        <f t="shared" si="96"/>
        <v>0</v>
      </c>
      <c r="R343" s="13">
        <f t="shared" si="97"/>
        <v>0</v>
      </c>
      <c r="S343" s="13">
        <f t="shared" si="98"/>
        <v>2.561972708817204</v>
      </c>
      <c r="T343" s="13">
        <f t="shared" si="99"/>
        <v>5.1239454176344079</v>
      </c>
      <c r="U343" s="13">
        <f t="shared" si="100"/>
        <v>5.1239454176344079</v>
      </c>
      <c r="V343" s="13">
        <f t="shared" si="101"/>
        <v>5.1239454176344079</v>
      </c>
      <c r="W343" s="13">
        <f t="shared" si="102"/>
        <v>5.1239454176344079</v>
      </c>
      <c r="X343" s="13">
        <f t="shared" si="103"/>
        <v>5.1239454176344079</v>
      </c>
      <c r="Y343" s="13">
        <f t="shared" si="104"/>
        <v>5.1239454176344079</v>
      </c>
      <c r="Z343" s="13">
        <f t="shared" si="105"/>
        <v>5.1239454176344079</v>
      </c>
      <c r="AA343" s="13">
        <f t="shared" si="106"/>
        <v>5.1239454176344079</v>
      </c>
      <c r="AB343" s="13">
        <f t="shared" si="107"/>
        <v>5.1239454176344079</v>
      </c>
      <c r="AC343" s="13">
        <f t="shared" si="108"/>
        <v>5.1239454176344079</v>
      </c>
      <c r="AD343" s="13">
        <f t="shared" si="109"/>
        <v>5.1239454176344079</v>
      </c>
      <c r="AE343" s="13">
        <f t="shared" si="110"/>
        <v>5.1239454176344079</v>
      </c>
      <c r="AF343">
        <f t="shared" si="93"/>
        <v>1</v>
      </c>
      <c r="AI343" s="26">
        <f>IF(ISNUMBER(VLOOKUP($B343,'kpler max capa'!$A$1:$Q$263,2,0)),VLOOKUP($B343,'kpler max capa'!$A$1:$Q$263,2,0),0)</f>
        <v>0</v>
      </c>
      <c r="AJ343" s="26">
        <f>IF(ISNUMBER(VLOOKUP($B343,'kpler max capa'!$A$1:$Q$263,3,0)),VLOOKUP($B343,'kpler max capa'!$A$1:$Q$263,3,0),0)</f>
        <v>0</v>
      </c>
      <c r="AK343" s="26">
        <f>IF(ISNUMBER(VLOOKUP($B343,'kpler max capa'!$A$1:$Q$263,4,0)),VLOOKUP($B343,'kpler max capa'!$A$1:$Q$263,4,0),0)</f>
        <v>0</v>
      </c>
      <c r="AL343" s="26">
        <f>IF(ISNUMBER(VLOOKUP($B343,'kpler max capa'!$A$1:$Q$263,5,0)),VLOOKUP($B343,'kpler max capa'!$A$1:$Q$263,5,0),0)</f>
        <v>0</v>
      </c>
      <c r="AM343" s="26">
        <f>IF(ISNUMBER(VLOOKUP($B343,'kpler max capa'!$A$1:$Q$263,6,0)),VLOOKUP($B343,'kpler max capa'!$A$1:$Q$263,6,0),0)</f>
        <v>0</v>
      </c>
      <c r="AN343" s="26">
        <f>IF(ISNUMBER(VLOOKUP($B343,'kpler max capa'!$A$1:$Q$263,7,0)),VLOOKUP($B343,'kpler max capa'!$A$1:$Q$263,7,0),0)</f>
        <v>0</v>
      </c>
      <c r="AO343" s="26">
        <f>IF(ISNUMBER(VLOOKUP($B343,'kpler max capa'!$A$1:$Q$263,8,0)),VLOOKUP($B343,'kpler max capa'!$A$1:$Q$263,8,0),0)</f>
        <v>0</v>
      </c>
      <c r="AP343" s="26">
        <f>IF(ISNUMBER(VLOOKUP($B343,'kpler max capa'!$A$1:$Q$263,8,0)),VLOOKUP($B343,'kpler max capa'!$A$1:$Q$263,9,0),0)</f>
        <v>0</v>
      </c>
      <c r="AQ343" s="26">
        <f>IF(ISNUMBER(VLOOKUP($B343,'kpler max capa'!$A$1:$Q$263,8,0)),VLOOKUP($B343,'kpler max capa'!$A$1:$Q$263,10,0),0)</f>
        <v>0</v>
      </c>
      <c r="AR343" s="26">
        <f>IF(ISNUMBER(VLOOKUP($B343,'kpler max capa'!$A$1:$Q$263,8,0)),VLOOKUP($B343,'kpler max capa'!$A$1:$Q$263,11,0),0)</f>
        <v>0</v>
      </c>
      <c r="AS343" s="26">
        <f>IF(ISNUMBER(VLOOKUP($B343,'kpler max capa'!$A$1:$Q$263,9,0)),VLOOKUP($B343,'kpler max capa'!$A$1:$Q$263,12,0),0)</f>
        <v>0</v>
      </c>
      <c r="AT343" s="26">
        <f>IF(ISNUMBER(VLOOKUP($B343,'kpler max capa'!$A$1:$Q$263,9,0)),VLOOKUP($B343,'kpler max capa'!$A$1:$Q$263,13,0),0)</f>
        <v>0</v>
      </c>
      <c r="AU343" s="26">
        <f>IF(ISNUMBER(VLOOKUP($B343,'kpler max capa'!$A$1:$Q$263,9,0)),VLOOKUP($B343,'kpler max capa'!$A$1:$Q$263,14,0),0)</f>
        <v>0</v>
      </c>
      <c r="AV343" s="26">
        <f>IF(ISNUMBER(VLOOKUP($B343,'kpler max capa'!$A$1:$Q$263,9,0)),VLOOKUP($B343,'kpler max capa'!$A$1:$Q$263,15,0),0)</f>
        <v>0</v>
      </c>
      <c r="AW343" s="26">
        <f>IF(ISNUMBER(VLOOKUP($B343,'kpler max capa'!$A$1:$Q$263,9,0)),VLOOKUP($B343,'kpler max capa'!$A$1:$Q$263,16,0),0)</f>
        <v>0</v>
      </c>
      <c r="AX343" s="26">
        <f>IF(ISNUMBER(VLOOKUP($B343,'kpler max capa'!$A$1:$Q$263,10,0)),VLOOKUP($B343,'kpler max capa'!$A$1:$Q$263,17,0),0)</f>
        <v>0</v>
      </c>
      <c r="AY343" s="24">
        <f>IF(ISNUMBER(VLOOKUP($C343,'pp port max capa'!$A$1:$Q$500,2,0)),VLOOKUP($C343,'pp port max capa'!$A$1:$Q$500,2,0),0)</f>
        <v>0</v>
      </c>
      <c r="AZ343" s="24">
        <f>IF(ISNUMBER(VLOOKUP($C343,'pp port max capa'!$A$1:$Q$500,3,0)),VLOOKUP($C343,'pp port max capa'!$A$1:$Q$500,3,0),0)</f>
        <v>0</v>
      </c>
      <c r="BA343" s="24">
        <f>IF(ISNUMBER(VLOOKUP($C343,'pp port max capa'!$A$1:$Q$500,4,0)),VLOOKUP($C343,'pp port max capa'!$A$1:$Q$500,4,0),0)</f>
        <v>0</v>
      </c>
      <c r="BB343" s="24">
        <f>IF(ISNUMBER(VLOOKUP($C343,'pp port max capa'!$A$1:$Q$500,5,0)),VLOOKUP($C343,'pp port max capa'!$A$1:$Q$500,5,0),0)</f>
        <v>2.561972708817204</v>
      </c>
      <c r="BC343" s="24">
        <f>IF(ISNUMBER(VLOOKUP($C343,'pp port max capa'!$A$1:$Q$500,6,0)),VLOOKUP($C343,'pp port max capa'!$A$1:$Q$500,6,0),0)</f>
        <v>5.1239454176344079</v>
      </c>
      <c r="BD343" s="24">
        <f>IF(ISNUMBER(VLOOKUP($C343,'pp port max capa'!$A$1:$Q$500,7,0)),VLOOKUP($C343,'pp port max capa'!$A$1:$Q$500,7,0),0)</f>
        <v>5.1239454176344079</v>
      </c>
      <c r="BE343" s="24">
        <f>IF(ISNUMBER(VLOOKUP($C343,'pp port max capa'!$A$1:$Q$500,8,0)),VLOOKUP($C343,'pp port max capa'!$A$1:$Q$500,8,0),0)</f>
        <v>5.1239454176344079</v>
      </c>
      <c r="BF343" s="24">
        <f>IF(ISNUMBER(VLOOKUP($C343,'pp port max capa'!$A$1:$Q$500,9,0)),VLOOKUP($C343,'pp port max capa'!$A$1:$Q$500,9,0),0)</f>
        <v>5.1239454176344079</v>
      </c>
      <c r="BG343" s="24">
        <f>IF(ISNUMBER(VLOOKUP($C343,'pp port max capa'!$A$1:$Q$500,10,0)),VLOOKUP($C343,'pp port max capa'!$A$1:$Q$500,10,0),0)</f>
        <v>5.1239454176344079</v>
      </c>
      <c r="BH343" s="24">
        <f>IF(ISNUMBER(VLOOKUP($C343,'pp port max capa'!$A$1:$Q$500,11,0)),VLOOKUP($C343,'pp port max capa'!$A$1:$Q$500,11,0),0)</f>
        <v>5.1239454176344079</v>
      </c>
      <c r="BI343" s="24">
        <f>IF(ISNUMBER(VLOOKUP($C343,'pp port max capa'!$A$1:$Q$500,12,0)),VLOOKUP($C343,'pp port max capa'!$A$1:$Q$500,12,0),0)</f>
        <v>5.1239454176344079</v>
      </c>
      <c r="BJ343" s="24">
        <f>IF(ISNUMBER(VLOOKUP($C343,'pp port max capa'!$A$1:$Q$500,13,0)),VLOOKUP($C343,'pp port max capa'!$A$1:$Q$500,13,0),0)</f>
        <v>5.1239454176344079</v>
      </c>
      <c r="BK343" s="24">
        <f>IF(ISNUMBER(VLOOKUP($C343,'pp port max capa'!$A$1:$Q$500,14,0)),VLOOKUP($C343,'pp port max capa'!$A$1:$Q$500,14,0),0)</f>
        <v>5.1239454176344079</v>
      </c>
      <c r="BL343" s="24">
        <f>IF(ISNUMBER(VLOOKUP($C343,'pp port max capa'!$A$1:$Q$500,15,0)),VLOOKUP($C343,'pp port max capa'!$A$1:$Q$500,15,0),0)</f>
        <v>5.1239454176344079</v>
      </c>
      <c r="BM343" s="24">
        <f>IF(ISNUMBER(VLOOKUP($C343,'pp port max capa'!$A$1:$Q$500,16,0)),VLOOKUP($C343,'pp port max capa'!$A$1:$Q$500,16,0),0)</f>
        <v>5.1239454176344079</v>
      </c>
      <c r="BN343" s="24">
        <f>IF(ISNUMBER(VLOOKUP($C343,'pp port max capa'!$A$1:$Q$500,17,0)),VLOOKUP($C343,'pp port max capa'!$A$1:$Q$500,17,0),0)</f>
        <v>5.1239454176344079</v>
      </c>
      <c r="BO343" s="22">
        <f>IF(ISNUMBER(VLOOKUP($C343,'stpl port max capa'!$A$1:$Q$500,2,0)),VLOOKUP($C343,'stpl port max capa'!$A$1:$Q$500,2,0),0)</f>
        <v>0</v>
      </c>
      <c r="BP343" s="22">
        <f>IF(ISNUMBER(VLOOKUP($C343,'stpl port max capa'!$A$1:$Q$500,3,0)),VLOOKUP($C343,'stpl port max capa'!$A$1:$Q$500,3,0),0)</f>
        <v>0</v>
      </c>
      <c r="BQ343" s="22">
        <f>IF(ISNUMBER(VLOOKUP($C343,'stpl port max capa'!$A$1:$Q$500,4,0)),VLOOKUP($C343,'stpl port max capa'!$A$1:$Q$500,4,0),0)</f>
        <v>0</v>
      </c>
      <c r="BR343" s="22">
        <f>IF(ISNUMBER(VLOOKUP($C343,'stpl port max capa'!$A$1:$Q$500,5,0)),VLOOKUP($C343,'stpl port max capa'!$A$1:$Q$500,5,0),0)</f>
        <v>0</v>
      </c>
      <c r="BS343" s="22">
        <f>IF(ISNUMBER(VLOOKUP($C343,'stpl port max capa'!$A$1:$Q$500,6,0)),VLOOKUP($C343,'stpl port max capa'!$A$1:$Q$500,6,0),0)</f>
        <v>0</v>
      </c>
      <c r="BT343" s="22">
        <f>IF(ISNUMBER(VLOOKUP($C343,'stpl port max capa'!$A$1:$Q$500,7,0)),VLOOKUP($C343,'stpl port max capa'!$A$1:$Q$500,7,0),0)</f>
        <v>0</v>
      </c>
      <c r="BU343" s="22">
        <f>IF(ISNUMBER(VLOOKUP($C343,'stpl port max capa'!$A$1:$Q$500,8,0)),VLOOKUP($C343,'stpl port max capa'!$A$1:$Q$500,8,0),0)</f>
        <v>0</v>
      </c>
      <c r="BV343" s="22">
        <f>IF(ISNUMBER(VLOOKUP($C343,'stpl port max capa'!$A$1:$Q$500,9,0)),VLOOKUP($C343,'stpl port max capa'!$A$1:$Q$500,9,0),0)</f>
        <v>0</v>
      </c>
      <c r="BW343" s="22">
        <f>IF(ISNUMBER(VLOOKUP($C343,'stpl port max capa'!$A$1:$Q$500,10,0)),VLOOKUP($C343,'stpl port max capa'!$A$1:$Q$500,10,0),0)</f>
        <v>0</v>
      </c>
      <c r="BX343" s="22">
        <f>IF(ISNUMBER(VLOOKUP($C343,'stpl port max capa'!$A$1:$Q$500,11,0)),VLOOKUP($C343,'stpl port max capa'!$A$1:$Q$500,11,0),0)</f>
        <v>0</v>
      </c>
      <c r="BY343" s="22">
        <f>IF(ISNUMBER(VLOOKUP($C343,'stpl port max capa'!$A$1:$Q$500,12,0)),VLOOKUP($C343,'stpl port max capa'!$A$1:$Q$500,12,0),0)</f>
        <v>0</v>
      </c>
      <c r="BZ343" s="22">
        <f>IF(ISNUMBER(VLOOKUP($C343,'stpl port max capa'!$A$1:$Q$500,13,0)),VLOOKUP($C343,'stpl port max capa'!$A$1:$Q$500,13,0),0)</f>
        <v>0</v>
      </c>
      <c r="CA343" s="22">
        <f>IF(ISNUMBER(VLOOKUP($C343,'stpl port max capa'!$A$1:$Q$500,14,0)),VLOOKUP($C343,'stpl port max capa'!$A$1:$Q$500,14,0),0)</f>
        <v>0</v>
      </c>
      <c r="CB343" s="22">
        <f>IF(ISNUMBER(VLOOKUP($C343,'stpl port max capa'!$A$1:$Q$500,15,0)),VLOOKUP($C343,'stpl port max capa'!$A$1:$Q$500,15,0),0)</f>
        <v>0</v>
      </c>
      <c r="CC343" s="22">
        <f>IF(ISNUMBER(VLOOKUP($C343,'stpl port max capa'!$A$1:$Q$500,16,0)),VLOOKUP($C343,'stpl port max capa'!$A$1:$Q$500,16,0),0)</f>
        <v>0</v>
      </c>
      <c r="CD343" s="22">
        <f>IF(ISNUMBER(VLOOKUP($C343,'stpl port max capa'!$A$1:$Q$500,17,0)),VLOOKUP($C343,'stpl port max capa'!$A$1:$Q$500,17,0),0)</f>
        <v>0</v>
      </c>
    </row>
    <row r="344" spans="1:82" customFormat="1">
      <c r="A344">
        <v>349</v>
      </c>
      <c r="B344" t="s">
        <v>866</v>
      </c>
      <c r="C344" t="str">
        <f t="shared" si="92"/>
        <v>port 349 Huaneng Yangluo power station</v>
      </c>
      <c r="D344" s="15" t="s">
        <v>1378</v>
      </c>
      <c r="E344" s="15">
        <f t="shared" si="94"/>
        <v>1</v>
      </c>
      <c r="F344" s="16" t="s">
        <v>2984</v>
      </c>
      <c r="G344" t="s">
        <v>973</v>
      </c>
      <c r="H344" t="s">
        <v>975</v>
      </c>
      <c r="I344" t="s">
        <v>2943</v>
      </c>
      <c r="J344" t="s">
        <v>1087</v>
      </c>
      <c r="K344" s="1">
        <v>30.693888900000001</v>
      </c>
      <c r="L344" s="1">
        <v>114.5430556</v>
      </c>
      <c r="M344" s="1" t="str">
        <f>VLOOKUP($F344,'[1]capi for highway network'!$D$1:$L$36,3,0)</f>
        <v>capi Hubei</v>
      </c>
      <c r="N344" s="1">
        <f>VLOOKUP($F344,'[1]capi for highway network'!$D$1:$L$36,7,0)</f>
        <v>30.592849000000001</v>
      </c>
      <c r="O344" s="1">
        <f>VLOOKUP($F344,'[1]capi for highway network'!$D$1:$L$36,8,0)</f>
        <v>114.305539</v>
      </c>
      <c r="P344" s="13">
        <f t="shared" si="95"/>
        <v>11.897681652967742</v>
      </c>
      <c r="Q344" s="13">
        <f t="shared" si="96"/>
        <v>11.897681652967742</v>
      </c>
      <c r="R344" s="13">
        <f t="shared" si="97"/>
        <v>11.897681652967742</v>
      </c>
      <c r="S344" s="13">
        <f t="shared" si="98"/>
        <v>11.897681652967742</v>
      </c>
      <c r="T344" s="13">
        <f t="shared" si="99"/>
        <v>11.897681652967742</v>
      </c>
      <c r="U344" s="13">
        <f t="shared" si="100"/>
        <v>11.897681652967742</v>
      </c>
      <c r="V344" s="13">
        <f t="shared" si="101"/>
        <v>11.897681652967742</v>
      </c>
      <c r="W344" s="13">
        <f t="shared" si="102"/>
        <v>10.305092608559139</v>
      </c>
      <c r="X344" s="13">
        <f t="shared" si="103"/>
        <v>10.305092608559139</v>
      </c>
      <c r="Y344" s="13">
        <f t="shared" si="104"/>
        <v>8.7125035641505377</v>
      </c>
      <c r="Z344" s="13">
        <f t="shared" si="105"/>
        <v>8.7125035641505377</v>
      </c>
      <c r="AA344" s="13">
        <f t="shared" si="106"/>
        <v>8.7125035641505377</v>
      </c>
      <c r="AB344" s="13">
        <f t="shared" si="107"/>
        <v>5.2088076664516123</v>
      </c>
      <c r="AC344" s="13">
        <f t="shared" si="108"/>
        <v>5.2088076664516123</v>
      </c>
      <c r="AD344" s="13">
        <f t="shared" si="109"/>
        <v>5.2088076664516123</v>
      </c>
      <c r="AE344" s="13">
        <f t="shared" si="110"/>
        <v>5.2088076664516123</v>
      </c>
      <c r="AF344">
        <f t="shared" si="93"/>
        <v>1</v>
      </c>
      <c r="AI344" s="26">
        <f>IF(ISNUMBER(VLOOKUP($B344,'kpler max capa'!$A$1:$Q$263,2,0)),VLOOKUP($B344,'kpler max capa'!$A$1:$Q$263,2,0),0)</f>
        <v>0</v>
      </c>
      <c r="AJ344" s="26">
        <f>IF(ISNUMBER(VLOOKUP($B344,'kpler max capa'!$A$1:$Q$263,3,0)),VLOOKUP($B344,'kpler max capa'!$A$1:$Q$263,3,0),0)</f>
        <v>0</v>
      </c>
      <c r="AK344" s="26">
        <f>IF(ISNUMBER(VLOOKUP($B344,'kpler max capa'!$A$1:$Q$263,4,0)),VLOOKUP($B344,'kpler max capa'!$A$1:$Q$263,4,0),0)</f>
        <v>0</v>
      </c>
      <c r="AL344" s="26">
        <f>IF(ISNUMBER(VLOOKUP($B344,'kpler max capa'!$A$1:$Q$263,5,0)),VLOOKUP($B344,'kpler max capa'!$A$1:$Q$263,5,0),0)</f>
        <v>0</v>
      </c>
      <c r="AM344" s="26">
        <f>IF(ISNUMBER(VLOOKUP($B344,'kpler max capa'!$A$1:$Q$263,6,0)),VLOOKUP($B344,'kpler max capa'!$A$1:$Q$263,6,0),0)</f>
        <v>0</v>
      </c>
      <c r="AN344" s="26">
        <f>IF(ISNUMBER(VLOOKUP($B344,'kpler max capa'!$A$1:$Q$263,7,0)),VLOOKUP($B344,'kpler max capa'!$A$1:$Q$263,7,0),0)</f>
        <v>0</v>
      </c>
      <c r="AO344" s="26">
        <f>IF(ISNUMBER(VLOOKUP($B344,'kpler max capa'!$A$1:$Q$263,8,0)),VLOOKUP($B344,'kpler max capa'!$A$1:$Q$263,8,0),0)</f>
        <v>0</v>
      </c>
      <c r="AP344" s="26">
        <f>IF(ISNUMBER(VLOOKUP($B344,'kpler max capa'!$A$1:$Q$263,8,0)),VLOOKUP($B344,'kpler max capa'!$A$1:$Q$263,9,0),0)</f>
        <v>0</v>
      </c>
      <c r="AQ344" s="26">
        <f>IF(ISNUMBER(VLOOKUP($B344,'kpler max capa'!$A$1:$Q$263,8,0)),VLOOKUP($B344,'kpler max capa'!$A$1:$Q$263,10,0),0)</f>
        <v>0</v>
      </c>
      <c r="AR344" s="26">
        <f>IF(ISNUMBER(VLOOKUP($B344,'kpler max capa'!$A$1:$Q$263,8,0)),VLOOKUP($B344,'kpler max capa'!$A$1:$Q$263,11,0),0)</f>
        <v>0</v>
      </c>
      <c r="AS344" s="26">
        <f>IF(ISNUMBER(VLOOKUP($B344,'kpler max capa'!$A$1:$Q$263,9,0)),VLOOKUP($B344,'kpler max capa'!$A$1:$Q$263,12,0),0)</f>
        <v>0</v>
      </c>
      <c r="AT344" s="26">
        <f>IF(ISNUMBER(VLOOKUP($B344,'kpler max capa'!$A$1:$Q$263,9,0)),VLOOKUP($B344,'kpler max capa'!$A$1:$Q$263,13,0),0)</f>
        <v>0</v>
      </c>
      <c r="AU344" s="26">
        <f>IF(ISNUMBER(VLOOKUP($B344,'kpler max capa'!$A$1:$Q$263,9,0)),VLOOKUP($B344,'kpler max capa'!$A$1:$Q$263,14,0),0)</f>
        <v>0</v>
      </c>
      <c r="AV344" s="26">
        <f>IF(ISNUMBER(VLOOKUP($B344,'kpler max capa'!$A$1:$Q$263,9,0)),VLOOKUP($B344,'kpler max capa'!$A$1:$Q$263,15,0),0)</f>
        <v>0</v>
      </c>
      <c r="AW344" s="26">
        <f>IF(ISNUMBER(VLOOKUP($B344,'kpler max capa'!$A$1:$Q$263,9,0)),VLOOKUP($B344,'kpler max capa'!$A$1:$Q$263,16,0),0)</f>
        <v>0</v>
      </c>
      <c r="AX344" s="26">
        <f>IF(ISNUMBER(VLOOKUP($B344,'kpler max capa'!$A$1:$Q$263,10,0)),VLOOKUP($B344,'kpler max capa'!$A$1:$Q$263,17,0),0)</f>
        <v>0</v>
      </c>
      <c r="AY344" s="24">
        <f>IF(ISNUMBER(VLOOKUP($C344,'pp port max capa'!$A$1:$Q$500,2,0)),VLOOKUP($C344,'pp port max capa'!$A$1:$Q$500,2,0),0)</f>
        <v>11.897681652967742</v>
      </c>
      <c r="AZ344" s="24">
        <f>IF(ISNUMBER(VLOOKUP($C344,'pp port max capa'!$A$1:$Q$500,3,0)),VLOOKUP($C344,'pp port max capa'!$A$1:$Q$500,3,0),0)</f>
        <v>11.897681652967742</v>
      </c>
      <c r="BA344" s="24">
        <f>IF(ISNUMBER(VLOOKUP($C344,'pp port max capa'!$A$1:$Q$500,4,0)),VLOOKUP($C344,'pp port max capa'!$A$1:$Q$500,4,0),0)</f>
        <v>11.897681652967742</v>
      </c>
      <c r="BB344" s="24">
        <f>IF(ISNUMBER(VLOOKUP($C344,'pp port max capa'!$A$1:$Q$500,5,0)),VLOOKUP($C344,'pp port max capa'!$A$1:$Q$500,5,0),0)</f>
        <v>11.897681652967742</v>
      </c>
      <c r="BC344" s="24">
        <f>IF(ISNUMBER(VLOOKUP($C344,'pp port max capa'!$A$1:$Q$500,6,0)),VLOOKUP($C344,'pp port max capa'!$A$1:$Q$500,6,0),0)</f>
        <v>11.897681652967742</v>
      </c>
      <c r="BD344" s="24">
        <f>IF(ISNUMBER(VLOOKUP($C344,'pp port max capa'!$A$1:$Q$500,7,0)),VLOOKUP($C344,'pp port max capa'!$A$1:$Q$500,7,0),0)</f>
        <v>11.897681652967742</v>
      </c>
      <c r="BE344" s="24">
        <f>IF(ISNUMBER(VLOOKUP($C344,'pp port max capa'!$A$1:$Q$500,8,0)),VLOOKUP($C344,'pp port max capa'!$A$1:$Q$500,8,0),0)</f>
        <v>11.897681652967742</v>
      </c>
      <c r="BF344" s="24">
        <f>IF(ISNUMBER(VLOOKUP($C344,'pp port max capa'!$A$1:$Q$500,9,0)),VLOOKUP($C344,'pp port max capa'!$A$1:$Q$500,9,0),0)</f>
        <v>10.305092608559139</v>
      </c>
      <c r="BG344" s="24">
        <f>IF(ISNUMBER(VLOOKUP($C344,'pp port max capa'!$A$1:$Q$500,10,0)),VLOOKUP($C344,'pp port max capa'!$A$1:$Q$500,10,0),0)</f>
        <v>10.305092608559139</v>
      </c>
      <c r="BH344" s="24">
        <f>IF(ISNUMBER(VLOOKUP($C344,'pp port max capa'!$A$1:$Q$500,11,0)),VLOOKUP($C344,'pp port max capa'!$A$1:$Q$500,11,0),0)</f>
        <v>8.7125035641505377</v>
      </c>
      <c r="BI344" s="24">
        <f>IF(ISNUMBER(VLOOKUP($C344,'pp port max capa'!$A$1:$Q$500,12,0)),VLOOKUP($C344,'pp port max capa'!$A$1:$Q$500,12,0),0)</f>
        <v>8.7125035641505377</v>
      </c>
      <c r="BJ344" s="24">
        <f>IF(ISNUMBER(VLOOKUP($C344,'pp port max capa'!$A$1:$Q$500,13,0)),VLOOKUP($C344,'pp port max capa'!$A$1:$Q$500,13,0),0)</f>
        <v>8.7125035641505377</v>
      </c>
      <c r="BK344" s="24">
        <f>IF(ISNUMBER(VLOOKUP($C344,'pp port max capa'!$A$1:$Q$500,14,0)),VLOOKUP($C344,'pp port max capa'!$A$1:$Q$500,14,0),0)</f>
        <v>5.2088076664516123</v>
      </c>
      <c r="BL344" s="24">
        <f>IF(ISNUMBER(VLOOKUP($C344,'pp port max capa'!$A$1:$Q$500,15,0)),VLOOKUP($C344,'pp port max capa'!$A$1:$Q$500,15,0),0)</f>
        <v>5.2088076664516123</v>
      </c>
      <c r="BM344" s="24">
        <f>IF(ISNUMBER(VLOOKUP($C344,'pp port max capa'!$A$1:$Q$500,16,0)),VLOOKUP($C344,'pp port max capa'!$A$1:$Q$500,16,0),0)</f>
        <v>5.2088076664516123</v>
      </c>
      <c r="BN344" s="24">
        <f>IF(ISNUMBER(VLOOKUP($C344,'pp port max capa'!$A$1:$Q$500,17,0)),VLOOKUP($C344,'pp port max capa'!$A$1:$Q$500,17,0),0)</f>
        <v>5.2088076664516123</v>
      </c>
      <c r="BO344" s="22">
        <f>IF(ISNUMBER(VLOOKUP($C344,'stpl port max capa'!$A$1:$Q$500,2,0)),VLOOKUP($C344,'stpl port max capa'!$A$1:$Q$500,2,0),0)</f>
        <v>0</v>
      </c>
      <c r="BP344" s="22">
        <f>IF(ISNUMBER(VLOOKUP($C344,'stpl port max capa'!$A$1:$Q$500,3,0)),VLOOKUP($C344,'stpl port max capa'!$A$1:$Q$500,3,0),0)</f>
        <v>0</v>
      </c>
      <c r="BQ344" s="22">
        <f>IF(ISNUMBER(VLOOKUP($C344,'stpl port max capa'!$A$1:$Q$500,4,0)),VLOOKUP($C344,'stpl port max capa'!$A$1:$Q$500,4,0),0)</f>
        <v>0</v>
      </c>
      <c r="BR344" s="22">
        <f>IF(ISNUMBER(VLOOKUP($C344,'stpl port max capa'!$A$1:$Q$500,5,0)),VLOOKUP($C344,'stpl port max capa'!$A$1:$Q$500,5,0),0)</f>
        <v>0</v>
      </c>
      <c r="BS344" s="22">
        <f>IF(ISNUMBER(VLOOKUP($C344,'stpl port max capa'!$A$1:$Q$500,6,0)),VLOOKUP($C344,'stpl port max capa'!$A$1:$Q$500,6,0),0)</f>
        <v>0</v>
      </c>
      <c r="BT344" s="22">
        <f>IF(ISNUMBER(VLOOKUP($C344,'stpl port max capa'!$A$1:$Q$500,7,0)),VLOOKUP($C344,'stpl port max capa'!$A$1:$Q$500,7,0),0)</f>
        <v>0</v>
      </c>
      <c r="BU344" s="22">
        <f>IF(ISNUMBER(VLOOKUP($C344,'stpl port max capa'!$A$1:$Q$500,8,0)),VLOOKUP($C344,'stpl port max capa'!$A$1:$Q$500,8,0),0)</f>
        <v>0</v>
      </c>
      <c r="BV344" s="22">
        <f>IF(ISNUMBER(VLOOKUP($C344,'stpl port max capa'!$A$1:$Q$500,9,0)),VLOOKUP($C344,'stpl port max capa'!$A$1:$Q$500,9,0),0)</f>
        <v>0</v>
      </c>
      <c r="BW344" s="22">
        <f>IF(ISNUMBER(VLOOKUP($C344,'stpl port max capa'!$A$1:$Q$500,10,0)),VLOOKUP($C344,'stpl port max capa'!$A$1:$Q$500,10,0),0)</f>
        <v>0</v>
      </c>
      <c r="BX344" s="22">
        <f>IF(ISNUMBER(VLOOKUP($C344,'stpl port max capa'!$A$1:$Q$500,11,0)),VLOOKUP($C344,'stpl port max capa'!$A$1:$Q$500,11,0),0)</f>
        <v>0</v>
      </c>
      <c r="BY344" s="22">
        <f>IF(ISNUMBER(VLOOKUP($C344,'stpl port max capa'!$A$1:$Q$500,12,0)),VLOOKUP($C344,'stpl port max capa'!$A$1:$Q$500,12,0),0)</f>
        <v>0</v>
      </c>
      <c r="BZ344" s="22">
        <f>IF(ISNUMBER(VLOOKUP($C344,'stpl port max capa'!$A$1:$Q$500,13,0)),VLOOKUP($C344,'stpl port max capa'!$A$1:$Q$500,13,0),0)</f>
        <v>0</v>
      </c>
      <c r="CA344" s="22">
        <f>IF(ISNUMBER(VLOOKUP($C344,'stpl port max capa'!$A$1:$Q$500,14,0)),VLOOKUP($C344,'stpl port max capa'!$A$1:$Q$500,14,0),0)</f>
        <v>0</v>
      </c>
      <c r="CB344" s="22">
        <f>IF(ISNUMBER(VLOOKUP($C344,'stpl port max capa'!$A$1:$Q$500,15,0)),VLOOKUP($C344,'stpl port max capa'!$A$1:$Q$500,15,0),0)</f>
        <v>0</v>
      </c>
      <c r="CC344" s="22">
        <f>IF(ISNUMBER(VLOOKUP($C344,'stpl port max capa'!$A$1:$Q$500,16,0)),VLOOKUP($C344,'stpl port max capa'!$A$1:$Q$500,16,0),0)</f>
        <v>0</v>
      </c>
      <c r="CD344" s="22">
        <f>IF(ISNUMBER(VLOOKUP($C344,'stpl port max capa'!$A$1:$Q$500,17,0)),VLOOKUP($C344,'stpl port max capa'!$A$1:$Q$500,17,0),0)</f>
        <v>0</v>
      </c>
    </row>
    <row r="345" spans="1:82" customFormat="1">
      <c r="A345">
        <v>350</v>
      </c>
      <c r="B345" t="s">
        <v>867</v>
      </c>
      <c r="C345" t="str">
        <f t="shared" si="92"/>
        <v>port 350 Huanggang Paper Mill Cogen Power Station</v>
      </c>
      <c r="D345" s="15" t="s">
        <v>1379</v>
      </c>
      <c r="E345" s="15">
        <f t="shared" si="94"/>
        <v>1</v>
      </c>
      <c r="F345" s="16" t="s">
        <v>2984</v>
      </c>
      <c r="G345" t="s">
        <v>973</v>
      </c>
      <c r="H345" t="s">
        <v>975</v>
      </c>
      <c r="I345" t="s">
        <v>2948</v>
      </c>
      <c r="J345" t="s">
        <v>1088</v>
      </c>
      <c r="K345" s="1">
        <v>30.579840000000001</v>
      </c>
      <c r="L345" s="1">
        <v>115.022722</v>
      </c>
      <c r="M345" s="1" t="str">
        <f>VLOOKUP($F345,'[1]capi for highway network'!$D$1:$L$36,3,0)</f>
        <v>capi Hubei</v>
      </c>
      <c r="N345" s="1">
        <f>VLOOKUP($F345,'[1]capi for highway network'!$D$1:$L$36,7,0)</f>
        <v>30.592849000000001</v>
      </c>
      <c r="O345" s="1">
        <f>VLOOKUP($F345,'[1]capi for highway network'!$D$1:$L$36,8,0)</f>
        <v>114.305539</v>
      </c>
      <c r="P345" s="13">
        <f t="shared" si="95"/>
        <v>0</v>
      </c>
      <c r="Q345" s="13">
        <f t="shared" si="96"/>
        <v>0</v>
      </c>
      <c r="R345" s="13">
        <f t="shared" si="97"/>
        <v>0</v>
      </c>
      <c r="S345" s="13">
        <f t="shared" si="98"/>
        <v>0</v>
      </c>
      <c r="T345" s="13">
        <f t="shared" si="99"/>
        <v>0</v>
      </c>
      <c r="U345" s="13">
        <f t="shared" si="100"/>
        <v>0</v>
      </c>
      <c r="V345" s="13">
        <f t="shared" si="101"/>
        <v>0</v>
      </c>
      <c r="W345" s="13">
        <f t="shared" si="102"/>
        <v>0</v>
      </c>
      <c r="X345" s="13">
        <f t="shared" si="103"/>
        <v>0</v>
      </c>
      <c r="Y345" s="13">
        <f t="shared" si="104"/>
        <v>0</v>
      </c>
      <c r="Z345" s="13">
        <f t="shared" si="105"/>
        <v>0</v>
      </c>
      <c r="AA345" s="13">
        <f t="shared" si="106"/>
        <v>0</v>
      </c>
      <c r="AB345" s="13">
        <f t="shared" si="107"/>
        <v>0</v>
      </c>
      <c r="AC345" s="13">
        <f t="shared" si="108"/>
        <v>0</v>
      </c>
      <c r="AD345" s="13">
        <f t="shared" si="109"/>
        <v>0</v>
      </c>
      <c r="AE345" s="13">
        <f t="shared" si="110"/>
        <v>0</v>
      </c>
      <c r="AF345">
        <f t="shared" si="93"/>
        <v>0</v>
      </c>
      <c r="AI345" s="26">
        <f>IF(ISNUMBER(VLOOKUP($B345,'kpler max capa'!$A$1:$Q$263,2,0)),VLOOKUP($B345,'kpler max capa'!$A$1:$Q$263,2,0),0)</f>
        <v>0</v>
      </c>
      <c r="AJ345" s="26">
        <f>IF(ISNUMBER(VLOOKUP($B345,'kpler max capa'!$A$1:$Q$263,3,0)),VLOOKUP($B345,'kpler max capa'!$A$1:$Q$263,3,0),0)</f>
        <v>0</v>
      </c>
      <c r="AK345" s="26">
        <f>IF(ISNUMBER(VLOOKUP($B345,'kpler max capa'!$A$1:$Q$263,4,0)),VLOOKUP($B345,'kpler max capa'!$A$1:$Q$263,4,0),0)</f>
        <v>0</v>
      </c>
      <c r="AL345" s="26">
        <f>IF(ISNUMBER(VLOOKUP($B345,'kpler max capa'!$A$1:$Q$263,5,0)),VLOOKUP($B345,'kpler max capa'!$A$1:$Q$263,5,0),0)</f>
        <v>0</v>
      </c>
      <c r="AM345" s="26">
        <f>IF(ISNUMBER(VLOOKUP($B345,'kpler max capa'!$A$1:$Q$263,6,0)),VLOOKUP($B345,'kpler max capa'!$A$1:$Q$263,6,0),0)</f>
        <v>0</v>
      </c>
      <c r="AN345" s="26">
        <f>IF(ISNUMBER(VLOOKUP($B345,'kpler max capa'!$A$1:$Q$263,7,0)),VLOOKUP($B345,'kpler max capa'!$A$1:$Q$263,7,0),0)</f>
        <v>0</v>
      </c>
      <c r="AO345" s="26">
        <f>IF(ISNUMBER(VLOOKUP($B345,'kpler max capa'!$A$1:$Q$263,8,0)),VLOOKUP($B345,'kpler max capa'!$A$1:$Q$263,8,0),0)</f>
        <v>0</v>
      </c>
      <c r="AP345" s="26">
        <f>IF(ISNUMBER(VLOOKUP($B345,'kpler max capa'!$A$1:$Q$263,8,0)),VLOOKUP($B345,'kpler max capa'!$A$1:$Q$263,9,0),0)</f>
        <v>0</v>
      </c>
      <c r="AQ345" s="26">
        <f>IF(ISNUMBER(VLOOKUP($B345,'kpler max capa'!$A$1:$Q$263,8,0)),VLOOKUP($B345,'kpler max capa'!$A$1:$Q$263,10,0),0)</f>
        <v>0</v>
      </c>
      <c r="AR345" s="26">
        <f>IF(ISNUMBER(VLOOKUP($B345,'kpler max capa'!$A$1:$Q$263,8,0)),VLOOKUP($B345,'kpler max capa'!$A$1:$Q$263,11,0),0)</f>
        <v>0</v>
      </c>
      <c r="AS345" s="26">
        <f>IF(ISNUMBER(VLOOKUP($B345,'kpler max capa'!$A$1:$Q$263,9,0)),VLOOKUP($B345,'kpler max capa'!$A$1:$Q$263,12,0),0)</f>
        <v>0</v>
      </c>
      <c r="AT345" s="26">
        <f>IF(ISNUMBER(VLOOKUP($B345,'kpler max capa'!$A$1:$Q$263,9,0)),VLOOKUP($B345,'kpler max capa'!$A$1:$Q$263,13,0),0)</f>
        <v>0</v>
      </c>
      <c r="AU345" s="26">
        <f>IF(ISNUMBER(VLOOKUP($B345,'kpler max capa'!$A$1:$Q$263,9,0)),VLOOKUP($B345,'kpler max capa'!$A$1:$Q$263,14,0),0)</f>
        <v>0</v>
      </c>
      <c r="AV345" s="26">
        <f>IF(ISNUMBER(VLOOKUP($B345,'kpler max capa'!$A$1:$Q$263,9,0)),VLOOKUP($B345,'kpler max capa'!$A$1:$Q$263,15,0),0)</f>
        <v>0</v>
      </c>
      <c r="AW345" s="26">
        <f>IF(ISNUMBER(VLOOKUP($B345,'kpler max capa'!$A$1:$Q$263,9,0)),VLOOKUP($B345,'kpler max capa'!$A$1:$Q$263,16,0),0)</f>
        <v>0</v>
      </c>
      <c r="AX345" s="26">
        <f>IF(ISNUMBER(VLOOKUP($B345,'kpler max capa'!$A$1:$Q$263,10,0)),VLOOKUP($B345,'kpler max capa'!$A$1:$Q$263,17,0),0)</f>
        <v>0</v>
      </c>
      <c r="AY345" s="24">
        <f>IF(ISNUMBER(VLOOKUP($C345,'pp port max capa'!$A$1:$Q$500,2,0)),VLOOKUP($C345,'pp port max capa'!$A$1:$Q$500,2,0),0)</f>
        <v>0</v>
      </c>
      <c r="AZ345" s="24">
        <f>IF(ISNUMBER(VLOOKUP($C345,'pp port max capa'!$A$1:$Q$500,3,0)),VLOOKUP($C345,'pp port max capa'!$A$1:$Q$500,3,0),0)</f>
        <v>0</v>
      </c>
      <c r="BA345" s="24">
        <f>IF(ISNUMBER(VLOOKUP($C345,'pp port max capa'!$A$1:$Q$500,4,0)),VLOOKUP($C345,'pp port max capa'!$A$1:$Q$500,4,0),0)</f>
        <v>0</v>
      </c>
      <c r="BB345" s="24">
        <f>IF(ISNUMBER(VLOOKUP($C345,'pp port max capa'!$A$1:$Q$500,5,0)),VLOOKUP($C345,'pp port max capa'!$A$1:$Q$500,5,0),0)</f>
        <v>0</v>
      </c>
      <c r="BC345" s="24">
        <f>IF(ISNUMBER(VLOOKUP($C345,'pp port max capa'!$A$1:$Q$500,6,0)),VLOOKUP($C345,'pp port max capa'!$A$1:$Q$500,6,0),0)</f>
        <v>0</v>
      </c>
      <c r="BD345" s="24">
        <f>IF(ISNUMBER(VLOOKUP($C345,'pp port max capa'!$A$1:$Q$500,7,0)),VLOOKUP($C345,'pp port max capa'!$A$1:$Q$500,7,0),0)</f>
        <v>0</v>
      </c>
      <c r="BE345" s="24">
        <f>IF(ISNUMBER(VLOOKUP($C345,'pp port max capa'!$A$1:$Q$500,8,0)),VLOOKUP($C345,'pp port max capa'!$A$1:$Q$500,8,0),0)</f>
        <v>0</v>
      </c>
      <c r="BF345" s="24">
        <f>IF(ISNUMBER(VLOOKUP($C345,'pp port max capa'!$A$1:$Q$500,9,0)),VLOOKUP($C345,'pp port max capa'!$A$1:$Q$500,9,0),0)</f>
        <v>0</v>
      </c>
      <c r="BG345" s="24">
        <f>IF(ISNUMBER(VLOOKUP($C345,'pp port max capa'!$A$1:$Q$500,10,0)),VLOOKUP($C345,'pp port max capa'!$A$1:$Q$500,10,0),0)</f>
        <v>0</v>
      </c>
      <c r="BH345" s="24">
        <f>IF(ISNUMBER(VLOOKUP($C345,'pp port max capa'!$A$1:$Q$500,11,0)),VLOOKUP($C345,'pp port max capa'!$A$1:$Q$500,11,0),0)</f>
        <v>0</v>
      </c>
      <c r="BI345" s="24">
        <f>IF(ISNUMBER(VLOOKUP($C345,'pp port max capa'!$A$1:$Q$500,12,0)),VLOOKUP($C345,'pp port max capa'!$A$1:$Q$500,12,0),0)</f>
        <v>0</v>
      </c>
      <c r="BJ345" s="24">
        <f>IF(ISNUMBER(VLOOKUP($C345,'pp port max capa'!$A$1:$Q$500,13,0)),VLOOKUP($C345,'pp port max capa'!$A$1:$Q$500,13,0),0)</f>
        <v>0</v>
      </c>
      <c r="BK345" s="24">
        <f>IF(ISNUMBER(VLOOKUP($C345,'pp port max capa'!$A$1:$Q$500,14,0)),VLOOKUP($C345,'pp port max capa'!$A$1:$Q$500,14,0),0)</f>
        <v>0</v>
      </c>
      <c r="BL345" s="24">
        <f>IF(ISNUMBER(VLOOKUP($C345,'pp port max capa'!$A$1:$Q$500,15,0)),VLOOKUP($C345,'pp port max capa'!$A$1:$Q$500,15,0),0)</f>
        <v>0</v>
      </c>
      <c r="BM345" s="24">
        <f>IF(ISNUMBER(VLOOKUP($C345,'pp port max capa'!$A$1:$Q$500,16,0)),VLOOKUP($C345,'pp port max capa'!$A$1:$Q$500,16,0),0)</f>
        <v>0</v>
      </c>
      <c r="BN345" s="24">
        <f>IF(ISNUMBER(VLOOKUP($C345,'pp port max capa'!$A$1:$Q$500,17,0)),VLOOKUP($C345,'pp port max capa'!$A$1:$Q$500,17,0),0)</f>
        <v>0</v>
      </c>
      <c r="BO345" s="22">
        <f>IF(ISNUMBER(VLOOKUP($C345,'stpl port max capa'!$A$1:$Q$500,2,0)),VLOOKUP($C345,'stpl port max capa'!$A$1:$Q$500,2,0),0)</f>
        <v>0</v>
      </c>
      <c r="BP345" s="22">
        <f>IF(ISNUMBER(VLOOKUP($C345,'stpl port max capa'!$A$1:$Q$500,3,0)),VLOOKUP($C345,'stpl port max capa'!$A$1:$Q$500,3,0),0)</f>
        <v>0</v>
      </c>
      <c r="BQ345" s="22">
        <f>IF(ISNUMBER(VLOOKUP($C345,'stpl port max capa'!$A$1:$Q$500,4,0)),VLOOKUP($C345,'stpl port max capa'!$A$1:$Q$500,4,0),0)</f>
        <v>0</v>
      </c>
      <c r="BR345" s="22">
        <f>IF(ISNUMBER(VLOOKUP($C345,'stpl port max capa'!$A$1:$Q$500,5,0)),VLOOKUP($C345,'stpl port max capa'!$A$1:$Q$500,5,0),0)</f>
        <v>0</v>
      </c>
      <c r="BS345" s="22">
        <f>IF(ISNUMBER(VLOOKUP($C345,'stpl port max capa'!$A$1:$Q$500,6,0)),VLOOKUP($C345,'stpl port max capa'!$A$1:$Q$500,6,0),0)</f>
        <v>0</v>
      </c>
      <c r="BT345" s="22">
        <f>IF(ISNUMBER(VLOOKUP($C345,'stpl port max capa'!$A$1:$Q$500,7,0)),VLOOKUP($C345,'stpl port max capa'!$A$1:$Q$500,7,0),0)</f>
        <v>0</v>
      </c>
      <c r="BU345" s="22">
        <f>IF(ISNUMBER(VLOOKUP($C345,'stpl port max capa'!$A$1:$Q$500,8,0)),VLOOKUP($C345,'stpl port max capa'!$A$1:$Q$500,8,0),0)</f>
        <v>0</v>
      </c>
      <c r="BV345" s="22">
        <f>IF(ISNUMBER(VLOOKUP($C345,'stpl port max capa'!$A$1:$Q$500,9,0)),VLOOKUP($C345,'stpl port max capa'!$A$1:$Q$500,9,0),0)</f>
        <v>0</v>
      </c>
      <c r="BW345" s="22">
        <f>IF(ISNUMBER(VLOOKUP($C345,'stpl port max capa'!$A$1:$Q$500,10,0)),VLOOKUP($C345,'stpl port max capa'!$A$1:$Q$500,10,0),0)</f>
        <v>0</v>
      </c>
      <c r="BX345" s="22">
        <f>IF(ISNUMBER(VLOOKUP($C345,'stpl port max capa'!$A$1:$Q$500,11,0)),VLOOKUP($C345,'stpl port max capa'!$A$1:$Q$500,11,0),0)</f>
        <v>0</v>
      </c>
      <c r="BY345" s="22">
        <f>IF(ISNUMBER(VLOOKUP($C345,'stpl port max capa'!$A$1:$Q$500,12,0)),VLOOKUP($C345,'stpl port max capa'!$A$1:$Q$500,12,0),0)</f>
        <v>0</v>
      </c>
      <c r="BZ345" s="22">
        <f>IF(ISNUMBER(VLOOKUP($C345,'stpl port max capa'!$A$1:$Q$500,13,0)),VLOOKUP($C345,'stpl port max capa'!$A$1:$Q$500,13,0),0)</f>
        <v>0</v>
      </c>
      <c r="CA345" s="22">
        <f>IF(ISNUMBER(VLOOKUP($C345,'stpl port max capa'!$A$1:$Q$500,14,0)),VLOOKUP($C345,'stpl port max capa'!$A$1:$Q$500,14,0),0)</f>
        <v>0</v>
      </c>
      <c r="CB345" s="22">
        <f>IF(ISNUMBER(VLOOKUP($C345,'stpl port max capa'!$A$1:$Q$500,15,0)),VLOOKUP($C345,'stpl port max capa'!$A$1:$Q$500,15,0),0)</f>
        <v>0</v>
      </c>
      <c r="CC345" s="22">
        <f>IF(ISNUMBER(VLOOKUP($C345,'stpl port max capa'!$A$1:$Q$500,16,0)),VLOOKUP($C345,'stpl port max capa'!$A$1:$Q$500,16,0),0)</f>
        <v>0</v>
      </c>
      <c r="CD345" s="22">
        <f>IF(ISNUMBER(VLOOKUP($C345,'stpl port max capa'!$A$1:$Q$500,17,0)),VLOOKUP($C345,'stpl port max capa'!$A$1:$Q$500,17,0),0)</f>
        <v>0</v>
      </c>
    </row>
    <row r="346" spans="1:82" customFormat="1">
      <c r="A346">
        <v>351</v>
      </c>
      <c r="B346" t="s">
        <v>868</v>
      </c>
      <c r="C346" t="str">
        <f t="shared" si="92"/>
        <v>port 351 Huangshi power station</v>
      </c>
      <c r="D346" s="15" t="s">
        <v>1380</v>
      </c>
      <c r="E346" s="15">
        <f t="shared" si="94"/>
        <v>1</v>
      </c>
      <c r="F346" s="16" t="s">
        <v>2984</v>
      </c>
      <c r="G346" t="s">
        <v>973</v>
      </c>
      <c r="H346" t="s">
        <v>975</v>
      </c>
      <c r="I346" t="s">
        <v>2944</v>
      </c>
      <c r="J346" t="s">
        <v>1089</v>
      </c>
      <c r="K346" s="1">
        <v>30.228598999999999</v>
      </c>
      <c r="L346" s="1">
        <v>115.075227</v>
      </c>
      <c r="M346" s="1" t="str">
        <f>VLOOKUP($F346,'[1]capi for highway network'!$D$1:$L$36,3,0)</f>
        <v>capi Hubei</v>
      </c>
      <c r="N346" s="1">
        <f>VLOOKUP($F346,'[1]capi for highway network'!$D$1:$L$36,7,0)</f>
        <v>30.592849000000001</v>
      </c>
      <c r="O346" s="1">
        <f>VLOOKUP($F346,'[1]capi for highway network'!$D$1:$L$36,8,0)</f>
        <v>114.305539</v>
      </c>
      <c r="P346" s="13">
        <f t="shared" si="95"/>
        <v>2.8013232934982075</v>
      </c>
      <c r="Q346" s="13">
        <f t="shared" si="96"/>
        <v>2.8013232934982075</v>
      </c>
      <c r="R346" s="13">
        <f t="shared" si="97"/>
        <v>1.6170904143225804</v>
      </c>
      <c r="S346" s="13">
        <f t="shared" si="98"/>
        <v>1.6170904143225804</v>
      </c>
      <c r="T346" s="13">
        <f t="shared" si="99"/>
        <v>1.6170904143225804</v>
      </c>
      <c r="U346" s="13">
        <f t="shared" si="100"/>
        <v>1.6170904143225804</v>
      </c>
      <c r="V346" s="13">
        <f t="shared" si="101"/>
        <v>1.6170904143225804</v>
      </c>
      <c r="W346" s="13">
        <f t="shared" si="102"/>
        <v>1.6170904143225804</v>
      </c>
      <c r="X346" s="13">
        <f t="shared" si="103"/>
        <v>1.6170904143225804</v>
      </c>
      <c r="Y346" s="13">
        <f t="shared" si="104"/>
        <v>1.6170904143225804</v>
      </c>
      <c r="Z346" s="13">
        <f t="shared" si="105"/>
        <v>1.6170904143225804</v>
      </c>
      <c r="AA346" s="13">
        <f t="shared" si="106"/>
        <v>1.6170904143225804</v>
      </c>
      <c r="AB346" s="13">
        <f t="shared" si="107"/>
        <v>1.6170904143225804</v>
      </c>
      <c r="AC346" s="13">
        <f t="shared" si="108"/>
        <v>1.6170904143225804</v>
      </c>
      <c r="AD346" s="13">
        <f t="shared" si="109"/>
        <v>1.6170904143225804</v>
      </c>
      <c r="AE346" s="13">
        <f t="shared" si="110"/>
        <v>1.6170904143225804</v>
      </c>
      <c r="AF346">
        <f t="shared" si="93"/>
        <v>1</v>
      </c>
      <c r="AI346" s="26">
        <f>IF(ISNUMBER(VLOOKUP($B346,'kpler max capa'!$A$1:$Q$263,2,0)),VLOOKUP($B346,'kpler max capa'!$A$1:$Q$263,2,0),0)</f>
        <v>0</v>
      </c>
      <c r="AJ346" s="26">
        <f>IF(ISNUMBER(VLOOKUP($B346,'kpler max capa'!$A$1:$Q$263,3,0)),VLOOKUP($B346,'kpler max capa'!$A$1:$Q$263,3,0),0)</f>
        <v>0</v>
      </c>
      <c r="AK346" s="26">
        <f>IF(ISNUMBER(VLOOKUP($B346,'kpler max capa'!$A$1:$Q$263,4,0)),VLOOKUP($B346,'kpler max capa'!$A$1:$Q$263,4,0),0)</f>
        <v>0</v>
      </c>
      <c r="AL346" s="26">
        <f>IF(ISNUMBER(VLOOKUP($B346,'kpler max capa'!$A$1:$Q$263,5,0)),VLOOKUP($B346,'kpler max capa'!$A$1:$Q$263,5,0),0)</f>
        <v>0</v>
      </c>
      <c r="AM346" s="26">
        <f>IF(ISNUMBER(VLOOKUP($B346,'kpler max capa'!$A$1:$Q$263,6,0)),VLOOKUP($B346,'kpler max capa'!$A$1:$Q$263,6,0),0)</f>
        <v>0</v>
      </c>
      <c r="AN346" s="26">
        <f>IF(ISNUMBER(VLOOKUP($B346,'kpler max capa'!$A$1:$Q$263,7,0)),VLOOKUP($B346,'kpler max capa'!$A$1:$Q$263,7,0),0)</f>
        <v>0</v>
      </c>
      <c r="AO346" s="26">
        <f>IF(ISNUMBER(VLOOKUP($B346,'kpler max capa'!$A$1:$Q$263,8,0)),VLOOKUP($B346,'kpler max capa'!$A$1:$Q$263,8,0),0)</f>
        <v>0</v>
      </c>
      <c r="AP346" s="26">
        <f>IF(ISNUMBER(VLOOKUP($B346,'kpler max capa'!$A$1:$Q$263,8,0)),VLOOKUP($B346,'kpler max capa'!$A$1:$Q$263,9,0),0)</f>
        <v>0</v>
      </c>
      <c r="AQ346" s="26">
        <f>IF(ISNUMBER(VLOOKUP($B346,'kpler max capa'!$A$1:$Q$263,8,0)),VLOOKUP($B346,'kpler max capa'!$A$1:$Q$263,10,0),0)</f>
        <v>0</v>
      </c>
      <c r="AR346" s="26">
        <f>IF(ISNUMBER(VLOOKUP($B346,'kpler max capa'!$A$1:$Q$263,8,0)),VLOOKUP($B346,'kpler max capa'!$A$1:$Q$263,11,0),0)</f>
        <v>0</v>
      </c>
      <c r="AS346" s="26">
        <f>IF(ISNUMBER(VLOOKUP($B346,'kpler max capa'!$A$1:$Q$263,9,0)),VLOOKUP($B346,'kpler max capa'!$A$1:$Q$263,12,0),0)</f>
        <v>0</v>
      </c>
      <c r="AT346" s="26">
        <f>IF(ISNUMBER(VLOOKUP($B346,'kpler max capa'!$A$1:$Q$263,9,0)),VLOOKUP($B346,'kpler max capa'!$A$1:$Q$263,13,0),0)</f>
        <v>0</v>
      </c>
      <c r="AU346" s="26">
        <f>IF(ISNUMBER(VLOOKUP($B346,'kpler max capa'!$A$1:$Q$263,9,0)),VLOOKUP($B346,'kpler max capa'!$A$1:$Q$263,14,0),0)</f>
        <v>0</v>
      </c>
      <c r="AV346" s="26">
        <f>IF(ISNUMBER(VLOOKUP($B346,'kpler max capa'!$A$1:$Q$263,9,0)),VLOOKUP($B346,'kpler max capa'!$A$1:$Q$263,15,0),0)</f>
        <v>0</v>
      </c>
      <c r="AW346" s="26">
        <f>IF(ISNUMBER(VLOOKUP($B346,'kpler max capa'!$A$1:$Q$263,9,0)),VLOOKUP($B346,'kpler max capa'!$A$1:$Q$263,16,0),0)</f>
        <v>0</v>
      </c>
      <c r="AX346" s="26">
        <f>IF(ISNUMBER(VLOOKUP($B346,'kpler max capa'!$A$1:$Q$263,10,0)),VLOOKUP($B346,'kpler max capa'!$A$1:$Q$263,17,0),0)</f>
        <v>0</v>
      </c>
      <c r="AY346" s="24">
        <f>IF(ISNUMBER(VLOOKUP($C346,'pp port max capa'!$A$1:$Q$500,2,0)),VLOOKUP($C346,'pp port max capa'!$A$1:$Q$500,2,0),0)</f>
        <v>2.8013232934982075</v>
      </c>
      <c r="AZ346" s="24">
        <f>IF(ISNUMBER(VLOOKUP($C346,'pp port max capa'!$A$1:$Q$500,3,0)),VLOOKUP($C346,'pp port max capa'!$A$1:$Q$500,3,0),0)</f>
        <v>2.8013232934982075</v>
      </c>
      <c r="BA346" s="24">
        <f>IF(ISNUMBER(VLOOKUP($C346,'pp port max capa'!$A$1:$Q$500,4,0)),VLOOKUP($C346,'pp port max capa'!$A$1:$Q$500,4,0),0)</f>
        <v>1.6170904143225804</v>
      </c>
      <c r="BB346" s="24">
        <f>IF(ISNUMBER(VLOOKUP($C346,'pp port max capa'!$A$1:$Q$500,5,0)),VLOOKUP($C346,'pp port max capa'!$A$1:$Q$500,5,0),0)</f>
        <v>1.6170904143225804</v>
      </c>
      <c r="BC346" s="24">
        <f>IF(ISNUMBER(VLOOKUP($C346,'pp port max capa'!$A$1:$Q$500,6,0)),VLOOKUP($C346,'pp port max capa'!$A$1:$Q$500,6,0),0)</f>
        <v>1.6170904143225804</v>
      </c>
      <c r="BD346" s="24">
        <f>IF(ISNUMBER(VLOOKUP($C346,'pp port max capa'!$A$1:$Q$500,7,0)),VLOOKUP($C346,'pp port max capa'!$A$1:$Q$500,7,0),0)</f>
        <v>1.6170904143225804</v>
      </c>
      <c r="BE346" s="24">
        <f>IF(ISNUMBER(VLOOKUP($C346,'pp port max capa'!$A$1:$Q$500,8,0)),VLOOKUP($C346,'pp port max capa'!$A$1:$Q$500,8,0),0)</f>
        <v>1.6170904143225804</v>
      </c>
      <c r="BF346" s="24">
        <f>IF(ISNUMBER(VLOOKUP($C346,'pp port max capa'!$A$1:$Q$500,9,0)),VLOOKUP($C346,'pp port max capa'!$A$1:$Q$500,9,0),0)</f>
        <v>1.6170904143225804</v>
      </c>
      <c r="BG346" s="24">
        <f>IF(ISNUMBER(VLOOKUP($C346,'pp port max capa'!$A$1:$Q$500,10,0)),VLOOKUP($C346,'pp port max capa'!$A$1:$Q$500,10,0),0)</f>
        <v>1.6170904143225804</v>
      </c>
      <c r="BH346" s="24">
        <f>IF(ISNUMBER(VLOOKUP($C346,'pp port max capa'!$A$1:$Q$500,11,0)),VLOOKUP($C346,'pp port max capa'!$A$1:$Q$500,11,0),0)</f>
        <v>1.6170904143225804</v>
      </c>
      <c r="BI346" s="24">
        <f>IF(ISNUMBER(VLOOKUP($C346,'pp port max capa'!$A$1:$Q$500,12,0)),VLOOKUP($C346,'pp port max capa'!$A$1:$Q$500,12,0),0)</f>
        <v>1.6170904143225804</v>
      </c>
      <c r="BJ346" s="24">
        <f>IF(ISNUMBER(VLOOKUP($C346,'pp port max capa'!$A$1:$Q$500,13,0)),VLOOKUP($C346,'pp port max capa'!$A$1:$Q$500,13,0),0)</f>
        <v>1.6170904143225804</v>
      </c>
      <c r="BK346" s="24">
        <f>IF(ISNUMBER(VLOOKUP($C346,'pp port max capa'!$A$1:$Q$500,14,0)),VLOOKUP($C346,'pp port max capa'!$A$1:$Q$500,14,0),0)</f>
        <v>1.6170904143225804</v>
      </c>
      <c r="BL346" s="24">
        <f>IF(ISNUMBER(VLOOKUP($C346,'pp port max capa'!$A$1:$Q$500,15,0)),VLOOKUP($C346,'pp port max capa'!$A$1:$Q$500,15,0),0)</f>
        <v>1.6170904143225804</v>
      </c>
      <c r="BM346" s="24">
        <f>IF(ISNUMBER(VLOOKUP($C346,'pp port max capa'!$A$1:$Q$500,16,0)),VLOOKUP($C346,'pp port max capa'!$A$1:$Q$500,16,0),0)</f>
        <v>1.6170904143225804</v>
      </c>
      <c r="BN346" s="24">
        <f>IF(ISNUMBER(VLOOKUP($C346,'pp port max capa'!$A$1:$Q$500,17,0)),VLOOKUP($C346,'pp port max capa'!$A$1:$Q$500,17,0),0)</f>
        <v>1.6170904143225804</v>
      </c>
      <c r="BO346" s="22">
        <f>IF(ISNUMBER(VLOOKUP($C346,'stpl port max capa'!$A$1:$Q$500,2,0)),VLOOKUP($C346,'stpl port max capa'!$A$1:$Q$500,2,0),0)</f>
        <v>0</v>
      </c>
      <c r="BP346" s="22">
        <f>IF(ISNUMBER(VLOOKUP($C346,'stpl port max capa'!$A$1:$Q$500,3,0)),VLOOKUP($C346,'stpl port max capa'!$A$1:$Q$500,3,0),0)</f>
        <v>0</v>
      </c>
      <c r="BQ346" s="22">
        <f>IF(ISNUMBER(VLOOKUP($C346,'stpl port max capa'!$A$1:$Q$500,4,0)),VLOOKUP($C346,'stpl port max capa'!$A$1:$Q$500,4,0),0)</f>
        <v>0</v>
      </c>
      <c r="BR346" s="22">
        <f>IF(ISNUMBER(VLOOKUP($C346,'stpl port max capa'!$A$1:$Q$500,5,0)),VLOOKUP($C346,'stpl port max capa'!$A$1:$Q$500,5,0),0)</f>
        <v>0</v>
      </c>
      <c r="BS346" s="22">
        <f>IF(ISNUMBER(VLOOKUP($C346,'stpl port max capa'!$A$1:$Q$500,6,0)),VLOOKUP($C346,'stpl port max capa'!$A$1:$Q$500,6,0),0)</f>
        <v>0</v>
      </c>
      <c r="BT346" s="22">
        <f>IF(ISNUMBER(VLOOKUP($C346,'stpl port max capa'!$A$1:$Q$500,7,0)),VLOOKUP($C346,'stpl port max capa'!$A$1:$Q$500,7,0),0)</f>
        <v>0</v>
      </c>
      <c r="BU346" s="22">
        <f>IF(ISNUMBER(VLOOKUP($C346,'stpl port max capa'!$A$1:$Q$500,8,0)),VLOOKUP($C346,'stpl port max capa'!$A$1:$Q$500,8,0),0)</f>
        <v>0</v>
      </c>
      <c r="BV346" s="22">
        <f>IF(ISNUMBER(VLOOKUP($C346,'stpl port max capa'!$A$1:$Q$500,9,0)),VLOOKUP($C346,'stpl port max capa'!$A$1:$Q$500,9,0),0)</f>
        <v>0</v>
      </c>
      <c r="BW346" s="22">
        <f>IF(ISNUMBER(VLOOKUP($C346,'stpl port max capa'!$A$1:$Q$500,10,0)),VLOOKUP($C346,'stpl port max capa'!$A$1:$Q$500,10,0),0)</f>
        <v>0</v>
      </c>
      <c r="BX346" s="22">
        <f>IF(ISNUMBER(VLOOKUP($C346,'stpl port max capa'!$A$1:$Q$500,11,0)),VLOOKUP($C346,'stpl port max capa'!$A$1:$Q$500,11,0),0)</f>
        <v>0</v>
      </c>
      <c r="BY346" s="22">
        <f>IF(ISNUMBER(VLOOKUP($C346,'stpl port max capa'!$A$1:$Q$500,12,0)),VLOOKUP($C346,'stpl port max capa'!$A$1:$Q$500,12,0),0)</f>
        <v>0</v>
      </c>
      <c r="BZ346" s="22">
        <f>IF(ISNUMBER(VLOOKUP($C346,'stpl port max capa'!$A$1:$Q$500,13,0)),VLOOKUP($C346,'stpl port max capa'!$A$1:$Q$500,13,0),0)</f>
        <v>0</v>
      </c>
      <c r="CA346" s="22">
        <f>IF(ISNUMBER(VLOOKUP($C346,'stpl port max capa'!$A$1:$Q$500,14,0)),VLOOKUP($C346,'stpl port max capa'!$A$1:$Q$500,14,0),0)</f>
        <v>0</v>
      </c>
      <c r="CB346" s="22">
        <f>IF(ISNUMBER(VLOOKUP($C346,'stpl port max capa'!$A$1:$Q$500,15,0)),VLOOKUP($C346,'stpl port max capa'!$A$1:$Q$500,15,0),0)</f>
        <v>0</v>
      </c>
      <c r="CC346" s="22">
        <f>IF(ISNUMBER(VLOOKUP($C346,'stpl port max capa'!$A$1:$Q$500,16,0)),VLOOKUP($C346,'stpl port max capa'!$A$1:$Q$500,16,0),0)</f>
        <v>0</v>
      </c>
      <c r="CD346" s="22">
        <f>IF(ISNUMBER(VLOOKUP($C346,'stpl port max capa'!$A$1:$Q$500,17,0)),VLOOKUP($C346,'stpl port max capa'!$A$1:$Q$500,17,0),0)</f>
        <v>0</v>
      </c>
    </row>
    <row r="347" spans="1:82" customFormat="1">
      <c r="A347">
        <v>352</v>
      </c>
      <c r="B347" t="s">
        <v>869</v>
      </c>
      <c r="C347" t="str">
        <f t="shared" si="92"/>
        <v>port 352 Hubei Ezhou power station</v>
      </c>
      <c r="D347" s="15" t="s">
        <v>1381</v>
      </c>
      <c r="E347" s="15">
        <f t="shared" si="94"/>
        <v>1</v>
      </c>
      <c r="F347" s="16" t="s">
        <v>2984</v>
      </c>
      <c r="G347" t="s">
        <v>973</v>
      </c>
      <c r="H347" t="s">
        <v>975</v>
      </c>
      <c r="I347" t="s">
        <v>2943</v>
      </c>
      <c r="J347" t="s">
        <v>1090</v>
      </c>
      <c r="K347" s="1">
        <v>30.5517656</v>
      </c>
      <c r="L347" s="1">
        <v>114.6420121</v>
      </c>
      <c r="M347" s="1" t="str">
        <f>VLOOKUP($F347,'[1]capi for highway network'!$D$1:$L$36,3,0)</f>
        <v>capi Hubei</v>
      </c>
      <c r="N347" s="1">
        <f>VLOOKUP($F347,'[1]capi for highway network'!$D$1:$L$36,7,0)</f>
        <v>30.592849000000001</v>
      </c>
      <c r="O347" s="1">
        <f>VLOOKUP($F347,'[1]capi for highway network'!$D$1:$L$36,8,0)</f>
        <v>114.305539</v>
      </c>
      <c r="P347" s="13">
        <f t="shared" si="95"/>
        <v>9.1465708696881727</v>
      </c>
      <c r="Q347" s="13">
        <f t="shared" si="96"/>
        <v>9.1465708696881727</v>
      </c>
      <c r="R347" s="13">
        <f t="shared" si="97"/>
        <v>9.1465708696881727</v>
      </c>
      <c r="S347" s="13">
        <f t="shared" si="98"/>
        <v>9.1465708696881727</v>
      </c>
      <c r="T347" s="13">
        <f t="shared" si="99"/>
        <v>9.1465708696881727</v>
      </c>
      <c r="U347" s="13">
        <f t="shared" si="100"/>
        <v>16.91012453277061</v>
      </c>
      <c r="V347" s="13">
        <f t="shared" si="101"/>
        <v>16.91012453277061</v>
      </c>
      <c r="W347" s="13">
        <f t="shared" si="102"/>
        <v>16.91012453277061</v>
      </c>
      <c r="X347" s="13">
        <f t="shared" si="103"/>
        <v>16.91012453277061</v>
      </c>
      <c r="Y347" s="13">
        <f t="shared" si="104"/>
        <v>16.91012453277061</v>
      </c>
      <c r="Z347" s="13">
        <f t="shared" si="105"/>
        <v>16.91012453277061</v>
      </c>
      <c r="AA347" s="13">
        <f t="shared" si="106"/>
        <v>16.91012453277061</v>
      </c>
      <c r="AB347" s="13">
        <f t="shared" si="107"/>
        <v>16.91012453277061</v>
      </c>
      <c r="AC347" s="13">
        <f t="shared" si="108"/>
        <v>16.91012453277061</v>
      </c>
      <c r="AD347" s="13">
        <f t="shared" si="109"/>
        <v>15.158276583921147</v>
      </c>
      <c r="AE347" s="13">
        <f t="shared" si="110"/>
        <v>13.406428635071684</v>
      </c>
      <c r="AF347">
        <f t="shared" si="93"/>
        <v>1</v>
      </c>
      <c r="AI347" s="26">
        <f>IF(ISNUMBER(VLOOKUP($B347,'kpler max capa'!$A$1:$Q$263,2,0)),VLOOKUP($B347,'kpler max capa'!$A$1:$Q$263,2,0),0)</f>
        <v>0</v>
      </c>
      <c r="AJ347" s="26">
        <f>IF(ISNUMBER(VLOOKUP($B347,'kpler max capa'!$A$1:$Q$263,3,0)),VLOOKUP($B347,'kpler max capa'!$A$1:$Q$263,3,0),0)</f>
        <v>0</v>
      </c>
      <c r="AK347" s="26">
        <f>IF(ISNUMBER(VLOOKUP($B347,'kpler max capa'!$A$1:$Q$263,4,0)),VLOOKUP($B347,'kpler max capa'!$A$1:$Q$263,4,0),0)</f>
        <v>0</v>
      </c>
      <c r="AL347" s="26">
        <f>IF(ISNUMBER(VLOOKUP($B347,'kpler max capa'!$A$1:$Q$263,5,0)),VLOOKUP($B347,'kpler max capa'!$A$1:$Q$263,5,0),0)</f>
        <v>0</v>
      </c>
      <c r="AM347" s="26">
        <f>IF(ISNUMBER(VLOOKUP($B347,'kpler max capa'!$A$1:$Q$263,6,0)),VLOOKUP($B347,'kpler max capa'!$A$1:$Q$263,6,0),0)</f>
        <v>0</v>
      </c>
      <c r="AN347" s="26">
        <f>IF(ISNUMBER(VLOOKUP($B347,'kpler max capa'!$A$1:$Q$263,7,0)),VLOOKUP($B347,'kpler max capa'!$A$1:$Q$263,7,0),0)</f>
        <v>0</v>
      </c>
      <c r="AO347" s="26">
        <f>IF(ISNUMBER(VLOOKUP($B347,'kpler max capa'!$A$1:$Q$263,8,0)),VLOOKUP($B347,'kpler max capa'!$A$1:$Q$263,8,0),0)</f>
        <v>0</v>
      </c>
      <c r="AP347" s="26">
        <f>IF(ISNUMBER(VLOOKUP($B347,'kpler max capa'!$A$1:$Q$263,8,0)),VLOOKUP($B347,'kpler max capa'!$A$1:$Q$263,9,0),0)</f>
        <v>0</v>
      </c>
      <c r="AQ347" s="26">
        <f>IF(ISNUMBER(VLOOKUP($B347,'kpler max capa'!$A$1:$Q$263,8,0)),VLOOKUP($B347,'kpler max capa'!$A$1:$Q$263,10,0),0)</f>
        <v>0</v>
      </c>
      <c r="AR347" s="26">
        <f>IF(ISNUMBER(VLOOKUP($B347,'kpler max capa'!$A$1:$Q$263,8,0)),VLOOKUP($B347,'kpler max capa'!$A$1:$Q$263,11,0),0)</f>
        <v>0</v>
      </c>
      <c r="AS347" s="26">
        <f>IF(ISNUMBER(VLOOKUP($B347,'kpler max capa'!$A$1:$Q$263,9,0)),VLOOKUP($B347,'kpler max capa'!$A$1:$Q$263,12,0),0)</f>
        <v>0</v>
      </c>
      <c r="AT347" s="26">
        <f>IF(ISNUMBER(VLOOKUP($B347,'kpler max capa'!$A$1:$Q$263,9,0)),VLOOKUP($B347,'kpler max capa'!$A$1:$Q$263,13,0),0)</f>
        <v>0</v>
      </c>
      <c r="AU347" s="26">
        <f>IF(ISNUMBER(VLOOKUP($B347,'kpler max capa'!$A$1:$Q$263,9,0)),VLOOKUP($B347,'kpler max capa'!$A$1:$Q$263,14,0),0)</f>
        <v>0</v>
      </c>
      <c r="AV347" s="26">
        <f>IF(ISNUMBER(VLOOKUP($B347,'kpler max capa'!$A$1:$Q$263,9,0)),VLOOKUP($B347,'kpler max capa'!$A$1:$Q$263,15,0),0)</f>
        <v>0</v>
      </c>
      <c r="AW347" s="26">
        <f>IF(ISNUMBER(VLOOKUP($B347,'kpler max capa'!$A$1:$Q$263,9,0)),VLOOKUP($B347,'kpler max capa'!$A$1:$Q$263,16,0),0)</f>
        <v>0</v>
      </c>
      <c r="AX347" s="26">
        <f>IF(ISNUMBER(VLOOKUP($B347,'kpler max capa'!$A$1:$Q$263,10,0)),VLOOKUP($B347,'kpler max capa'!$A$1:$Q$263,17,0),0)</f>
        <v>0</v>
      </c>
      <c r="AY347" s="24">
        <f>IF(ISNUMBER(VLOOKUP($C347,'pp port max capa'!$A$1:$Q$500,2,0)),VLOOKUP($C347,'pp port max capa'!$A$1:$Q$500,2,0),0)</f>
        <v>9.1465708696881727</v>
      </c>
      <c r="AZ347" s="24">
        <f>IF(ISNUMBER(VLOOKUP($C347,'pp port max capa'!$A$1:$Q$500,3,0)),VLOOKUP($C347,'pp port max capa'!$A$1:$Q$500,3,0),0)</f>
        <v>9.1465708696881727</v>
      </c>
      <c r="BA347" s="24">
        <f>IF(ISNUMBER(VLOOKUP($C347,'pp port max capa'!$A$1:$Q$500,4,0)),VLOOKUP($C347,'pp port max capa'!$A$1:$Q$500,4,0),0)</f>
        <v>9.1465708696881727</v>
      </c>
      <c r="BB347" s="24">
        <f>IF(ISNUMBER(VLOOKUP($C347,'pp port max capa'!$A$1:$Q$500,5,0)),VLOOKUP($C347,'pp port max capa'!$A$1:$Q$500,5,0),0)</f>
        <v>9.1465708696881727</v>
      </c>
      <c r="BC347" s="24">
        <f>IF(ISNUMBER(VLOOKUP($C347,'pp port max capa'!$A$1:$Q$500,6,0)),VLOOKUP($C347,'pp port max capa'!$A$1:$Q$500,6,0),0)</f>
        <v>9.1465708696881727</v>
      </c>
      <c r="BD347" s="24">
        <f>IF(ISNUMBER(VLOOKUP($C347,'pp port max capa'!$A$1:$Q$500,7,0)),VLOOKUP($C347,'pp port max capa'!$A$1:$Q$500,7,0),0)</f>
        <v>16.91012453277061</v>
      </c>
      <c r="BE347" s="24">
        <f>IF(ISNUMBER(VLOOKUP($C347,'pp port max capa'!$A$1:$Q$500,8,0)),VLOOKUP($C347,'pp port max capa'!$A$1:$Q$500,8,0),0)</f>
        <v>16.91012453277061</v>
      </c>
      <c r="BF347" s="24">
        <f>IF(ISNUMBER(VLOOKUP($C347,'pp port max capa'!$A$1:$Q$500,9,0)),VLOOKUP($C347,'pp port max capa'!$A$1:$Q$500,9,0),0)</f>
        <v>16.91012453277061</v>
      </c>
      <c r="BG347" s="24">
        <f>IF(ISNUMBER(VLOOKUP($C347,'pp port max capa'!$A$1:$Q$500,10,0)),VLOOKUP($C347,'pp port max capa'!$A$1:$Q$500,10,0),0)</f>
        <v>16.91012453277061</v>
      </c>
      <c r="BH347" s="24">
        <f>IF(ISNUMBER(VLOOKUP($C347,'pp port max capa'!$A$1:$Q$500,11,0)),VLOOKUP($C347,'pp port max capa'!$A$1:$Q$500,11,0),0)</f>
        <v>16.91012453277061</v>
      </c>
      <c r="BI347" s="24">
        <f>IF(ISNUMBER(VLOOKUP($C347,'pp port max capa'!$A$1:$Q$500,12,0)),VLOOKUP($C347,'pp port max capa'!$A$1:$Q$500,12,0),0)</f>
        <v>16.91012453277061</v>
      </c>
      <c r="BJ347" s="24">
        <f>IF(ISNUMBER(VLOOKUP($C347,'pp port max capa'!$A$1:$Q$500,13,0)),VLOOKUP($C347,'pp port max capa'!$A$1:$Q$500,13,0),0)</f>
        <v>16.91012453277061</v>
      </c>
      <c r="BK347" s="24">
        <f>IF(ISNUMBER(VLOOKUP($C347,'pp port max capa'!$A$1:$Q$500,14,0)),VLOOKUP($C347,'pp port max capa'!$A$1:$Q$500,14,0),0)</f>
        <v>16.91012453277061</v>
      </c>
      <c r="BL347" s="24">
        <f>IF(ISNUMBER(VLOOKUP($C347,'pp port max capa'!$A$1:$Q$500,15,0)),VLOOKUP($C347,'pp port max capa'!$A$1:$Q$500,15,0),0)</f>
        <v>16.91012453277061</v>
      </c>
      <c r="BM347" s="24">
        <f>IF(ISNUMBER(VLOOKUP($C347,'pp port max capa'!$A$1:$Q$500,16,0)),VLOOKUP($C347,'pp port max capa'!$A$1:$Q$500,16,0),0)</f>
        <v>15.158276583921147</v>
      </c>
      <c r="BN347" s="24">
        <f>IF(ISNUMBER(VLOOKUP($C347,'pp port max capa'!$A$1:$Q$500,17,0)),VLOOKUP($C347,'pp port max capa'!$A$1:$Q$500,17,0),0)</f>
        <v>13.406428635071684</v>
      </c>
      <c r="BO347" s="22">
        <f>IF(ISNUMBER(VLOOKUP($C347,'stpl port max capa'!$A$1:$Q$500,2,0)),VLOOKUP($C347,'stpl port max capa'!$A$1:$Q$500,2,0),0)</f>
        <v>0</v>
      </c>
      <c r="BP347" s="22">
        <f>IF(ISNUMBER(VLOOKUP($C347,'stpl port max capa'!$A$1:$Q$500,3,0)),VLOOKUP($C347,'stpl port max capa'!$A$1:$Q$500,3,0),0)</f>
        <v>0</v>
      </c>
      <c r="BQ347" s="22">
        <f>IF(ISNUMBER(VLOOKUP($C347,'stpl port max capa'!$A$1:$Q$500,4,0)),VLOOKUP($C347,'stpl port max capa'!$A$1:$Q$500,4,0),0)</f>
        <v>0</v>
      </c>
      <c r="BR347" s="22">
        <f>IF(ISNUMBER(VLOOKUP($C347,'stpl port max capa'!$A$1:$Q$500,5,0)),VLOOKUP($C347,'stpl port max capa'!$A$1:$Q$500,5,0),0)</f>
        <v>0</v>
      </c>
      <c r="BS347" s="22">
        <f>IF(ISNUMBER(VLOOKUP($C347,'stpl port max capa'!$A$1:$Q$500,6,0)),VLOOKUP($C347,'stpl port max capa'!$A$1:$Q$500,6,0),0)</f>
        <v>0</v>
      </c>
      <c r="BT347" s="22">
        <f>IF(ISNUMBER(VLOOKUP($C347,'stpl port max capa'!$A$1:$Q$500,7,0)),VLOOKUP($C347,'stpl port max capa'!$A$1:$Q$500,7,0),0)</f>
        <v>0</v>
      </c>
      <c r="BU347" s="22">
        <f>IF(ISNUMBER(VLOOKUP($C347,'stpl port max capa'!$A$1:$Q$500,8,0)),VLOOKUP($C347,'stpl port max capa'!$A$1:$Q$500,8,0),0)</f>
        <v>0</v>
      </c>
      <c r="BV347" s="22">
        <f>IF(ISNUMBER(VLOOKUP($C347,'stpl port max capa'!$A$1:$Q$500,9,0)),VLOOKUP($C347,'stpl port max capa'!$A$1:$Q$500,9,0),0)</f>
        <v>0</v>
      </c>
      <c r="BW347" s="22">
        <f>IF(ISNUMBER(VLOOKUP($C347,'stpl port max capa'!$A$1:$Q$500,10,0)),VLOOKUP($C347,'stpl port max capa'!$A$1:$Q$500,10,0),0)</f>
        <v>0</v>
      </c>
      <c r="BX347" s="22">
        <f>IF(ISNUMBER(VLOOKUP($C347,'stpl port max capa'!$A$1:$Q$500,11,0)),VLOOKUP($C347,'stpl port max capa'!$A$1:$Q$500,11,0),0)</f>
        <v>0</v>
      </c>
      <c r="BY347" s="22">
        <f>IF(ISNUMBER(VLOOKUP($C347,'stpl port max capa'!$A$1:$Q$500,12,0)),VLOOKUP($C347,'stpl port max capa'!$A$1:$Q$500,12,0),0)</f>
        <v>0</v>
      </c>
      <c r="BZ347" s="22">
        <f>IF(ISNUMBER(VLOOKUP($C347,'stpl port max capa'!$A$1:$Q$500,13,0)),VLOOKUP($C347,'stpl port max capa'!$A$1:$Q$500,13,0),0)</f>
        <v>0</v>
      </c>
      <c r="CA347" s="22">
        <f>IF(ISNUMBER(VLOOKUP($C347,'stpl port max capa'!$A$1:$Q$500,14,0)),VLOOKUP($C347,'stpl port max capa'!$A$1:$Q$500,14,0),0)</f>
        <v>0</v>
      </c>
      <c r="CB347" s="22">
        <f>IF(ISNUMBER(VLOOKUP($C347,'stpl port max capa'!$A$1:$Q$500,15,0)),VLOOKUP($C347,'stpl port max capa'!$A$1:$Q$500,15,0),0)</f>
        <v>0</v>
      </c>
      <c r="CC347" s="22">
        <f>IF(ISNUMBER(VLOOKUP($C347,'stpl port max capa'!$A$1:$Q$500,16,0)),VLOOKUP($C347,'stpl port max capa'!$A$1:$Q$500,16,0),0)</f>
        <v>0</v>
      </c>
      <c r="CD347" s="22">
        <f>IF(ISNUMBER(VLOOKUP($C347,'stpl port max capa'!$A$1:$Q$500,17,0)),VLOOKUP($C347,'stpl port max capa'!$A$1:$Q$500,17,0),0)</f>
        <v>0</v>
      </c>
    </row>
    <row r="348" spans="1:82" customFormat="1">
      <c r="A348">
        <v>353</v>
      </c>
      <c r="B348" t="s">
        <v>870</v>
      </c>
      <c r="C348" t="str">
        <f t="shared" si="92"/>
        <v>port 353 Jinsha Hubei power station</v>
      </c>
      <c r="D348" s="15" t="s">
        <v>1382</v>
      </c>
      <c r="E348" s="15">
        <f t="shared" si="94"/>
        <v>1</v>
      </c>
      <c r="F348" s="16" t="s">
        <v>2984</v>
      </c>
      <c r="G348" t="s">
        <v>973</v>
      </c>
      <c r="H348" t="s">
        <v>975</v>
      </c>
      <c r="I348" t="s">
        <v>2946</v>
      </c>
      <c r="J348" t="s">
        <v>1091</v>
      </c>
      <c r="K348" s="1">
        <v>30.296666999999999</v>
      </c>
      <c r="L348" s="1">
        <v>112.30805599999999</v>
      </c>
      <c r="M348" s="1" t="str">
        <f>VLOOKUP($F348,'[1]capi for highway network'!$D$1:$L$36,3,0)</f>
        <v>capi Hubei</v>
      </c>
      <c r="N348" s="1">
        <f>VLOOKUP($F348,'[1]capi for highway network'!$D$1:$L$36,7,0)</f>
        <v>30.592849000000001</v>
      </c>
      <c r="O348" s="1">
        <f>VLOOKUP($F348,'[1]capi for highway network'!$D$1:$L$36,8,0)</f>
        <v>114.305539</v>
      </c>
      <c r="P348" s="13">
        <f t="shared" si="95"/>
        <v>0</v>
      </c>
      <c r="Q348" s="13">
        <f t="shared" si="96"/>
        <v>0</v>
      </c>
      <c r="R348" s="13">
        <f t="shared" si="97"/>
        <v>0</v>
      </c>
      <c r="S348" s="13">
        <f t="shared" si="98"/>
        <v>0</v>
      </c>
      <c r="T348" s="13">
        <f t="shared" si="99"/>
        <v>0</v>
      </c>
      <c r="U348" s="13">
        <f t="shared" si="100"/>
        <v>0</v>
      </c>
      <c r="V348" s="13">
        <f t="shared" si="101"/>
        <v>0</v>
      </c>
      <c r="W348" s="13">
        <f t="shared" si="102"/>
        <v>0</v>
      </c>
      <c r="X348" s="13">
        <f t="shared" si="103"/>
        <v>0</v>
      </c>
      <c r="Y348" s="13">
        <f t="shared" si="104"/>
        <v>0</v>
      </c>
      <c r="Z348" s="13">
        <f t="shared" si="105"/>
        <v>0</v>
      </c>
      <c r="AA348" s="13">
        <f t="shared" si="106"/>
        <v>0</v>
      </c>
      <c r="AB348" s="13">
        <f t="shared" si="107"/>
        <v>0</v>
      </c>
      <c r="AC348" s="13">
        <f t="shared" si="108"/>
        <v>0</v>
      </c>
      <c r="AD348" s="13">
        <f t="shared" si="109"/>
        <v>0</v>
      </c>
      <c r="AE348" s="13">
        <f t="shared" si="110"/>
        <v>0</v>
      </c>
      <c r="AF348">
        <f t="shared" si="93"/>
        <v>0</v>
      </c>
      <c r="AI348" s="26">
        <f>IF(ISNUMBER(VLOOKUP($B348,'kpler max capa'!$A$1:$Q$263,2,0)),VLOOKUP($B348,'kpler max capa'!$A$1:$Q$263,2,0),0)</f>
        <v>0</v>
      </c>
      <c r="AJ348" s="26">
        <f>IF(ISNUMBER(VLOOKUP($B348,'kpler max capa'!$A$1:$Q$263,3,0)),VLOOKUP($B348,'kpler max capa'!$A$1:$Q$263,3,0),0)</f>
        <v>0</v>
      </c>
      <c r="AK348" s="26">
        <f>IF(ISNUMBER(VLOOKUP($B348,'kpler max capa'!$A$1:$Q$263,4,0)),VLOOKUP($B348,'kpler max capa'!$A$1:$Q$263,4,0),0)</f>
        <v>0</v>
      </c>
      <c r="AL348" s="26">
        <f>IF(ISNUMBER(VLOOKUP($B348,'kpler max capa'!$A$1:$Q$263,5,0)),VLOOKUP($B348,'kpler max capa'!$A$1:$Q$263,5,0),0)</f>
        <v>0</v>
      </c>
      <c r="AM348" s="26">
        <f>IF(ISNUMBER(VLOOKUP($B348,'kpler max capa'!$A$1:$Q$263,6,0)),VLOOKUP($B348,'kpler max capa'!$A$1:$Q$263,6,0),0)</f>
        <v>0</v>
      </c>
      <c r="AN348" s="26">
        <f>IF(ISNUMBER(VLOOKUP($B348,'kpler max capa'!$A$1:$Q$263,7,0)),VLOOKUP($B348,'kpler max capa'!$A$1:$Q$263,7,0),0)</f>
        <v>0</v>
      </c>
      <c r="AO348" s="26">
        <f>IF(ISNUMBER(VLOOKUP($B348,'kpler max capa'!$A$1:$Q$263,8,0)),VLOOKUP($B348,'kpler max capa'!$A$1:$Q$263,8,0),0)</f>
        <v>0</v>
      </c>
      <c r="AP348" s="26">
        <f>IF(ISNUMBER(VLOOKUP($B348,'kpler max capa'!$A$1:$Q$263,8,0)),VLOOKUP($B348,'kpler max capa'!$A$1:$Q$263,9,0),0)</f>
        <v>0</v>
      </c>
      <c r="AQ348" s="26">
        <f>IF(ISNUMBER(VLOOKUP($B348,'kpler max capa'!$A$1:$Q$263,8,0)),VLOOKUP($B348,'kpler max capa'!$A$1:$Q$263,10,0),0)</f>
        <v>0</v>
      </c>
      <c r="AR348" s="26">
        <f>IF(ISNUMBER(VLOOKUP($B348,'kpler max capa'!$A$1:$Q$263,8,0)),VLOOKUP($B348,'kpler max capa'!$A$1:$Q$263,11,0),0)</f>
        <v>0</v>
      </c>
      <c r="AS348" s="26">
        <f>IF(ISNUMBER(VLOOKUP($B348,'kpler max capa'!$A$1:$Q$263,9,0)),VLOOKUP($B348,'kpler max capa'!$A$1:$Q$263,12,0),0)</f>
        <v>0</v>
      </c>
      <c r="AT348" s="26">
        <f>IF(ISNUMBER(VLOOKUP($B348,'kpler max capa'!$A$1:$Q$263,9,0)),VLOOKUP($B348,'kpler max capa'!$A$1:$Q$263,13,0),0)</f>
        <v>0</v>
      </c>
      <c r="AU348" s="26">
        <f>IF(ISNUMBER(VLOOKUP($B348,'kpler max capa'!$A$1:$Q$263,9,0)),VLOOKUP($B348,'kpler max capa'!$A$1:$Q$263,14,0),0)</f>
        <v>0</v>
      </c>
      <c r="AV348" s="26">
        <f>IF(ISNUMBER(VLOOKUP($B348,'kpler max capa'!$A$1:$Q$263,9,0)),VLOOKUP($B348,'kpler max capa'!$A$1:$Q$263,15,0),0)</f>
        <v>0</v>
      </c>
      <c r="AW348" s="26">
        <f>IF(ISNUMBER(VLOOKUP($B348,'kpler max capa'!$A$1:$Q$263,9,0)),VLOOKUP($B348,'kpler max capa'!$A$1:$Q$263,16,0),0)</f>
        <v>0</v>
      </c>
      <c r="AX348" s="26">
        <f>IF(ISNUMBER(VLOOKUP($B348,'kpler max capa'!$A$1:$Q$263,10,0)),VLOOKUP($B348,'kpler max capa'!$A$1:$Q$263,17,0),0)</f>
        <v>0</v>
      </c>
      <c r="AY348" s="24">
        <f>IF(ISNUMBER(VLOOKUP($C348,'pp port max capa'!$A$1:$Q$500,2,0)),VLOOKUP($C348,'pp port max capa'!$A$1:$Q$500,2,0),0)</f>
        <v>0</v>
      </c>
      <c r="AZ348" s="24">
        <f>IF(ISNUMBER(VLOOKUP($C348,'pp port max capa'!$A$1:$Q$500,3,0)),VLOOKUP($C348,'pp port max capa'!$A$1:$Q$500,3,0),0)</f>
        <v>0</v>
      </c>
      <c r="BA348" s="24">
        <f>IF(ISNUMBER(VLOOKUP($C348,'pp port max capa'!$A$1:$Q$500,4,0)),VLOOKUP($C348,'pp port max capa'!$A$1:$Q$500,4,0),0)</f>
        <v>0</v>
      </c>
      <c r="BB348" s="24">
        <f>IF(ISNUMBER(VLOOKUP($C348,'pp port max capa'!$A$1:$Q$500,5,0)),VLOOKUP($C348,'pp port max capa'!$A$1:$Q$500,5,0),0)</f>
        <v>0</v>
      </c>
      <c r="BC348" s="24">
        <f>IF(ISNUMBER(VLOOKUP($C348,'pp port max capa'!$A$1:$Q$500,6,0)),VLOOKUP($C348,'pp port max capa'!$A$1:$Q$500,6,0),0)</f>
        <v>0</v>
      </c>
      <c r="BD348" s="24">
        <f>IF(ISNUMBER(VLOOKUP($C348,'pp port max capa'!$A$1:$Q$500,7,0)),VLOOKUP($C348,'pp port max capa'!$A$1:$Q$500,7,0),0)</f>
        <v>0</v>
      </c>
      <c r="BE348" s="24">
        <f>IF(ISNUMBER(VLOOKUP($C348,'pp port max capa'!$A$1:$Q$500,8,0)),VLOOKUP($C348,'pp port max capa'!$A$1:$Q$500,8,0),0)</f>
        <v>0</v>
      </c>
      <c r="BF348" s="24">
        <f>IF(ISNUMBER(VLOOKUP($C348,'pp port max capa'!$A$1:$Q$500,9,0)),VLOOKUP($C348,'pp port max capa'!$A$1:$Q$500,9,0),0)</f>
        <v>0</v>
      </c>
      <c r="BG348" s="24">
        <f>IF(ISNUMBER(VLOOKUP($C348,'pp port max capa'!$A$1:$Q$500,10,0)),VLOOKUP($C348,'pp port max capa'!$A$1:$Q$500,10,0),0)</f>
        <v>0</v>
      </c>
      <c r="BH348" s="24">
        <f>IF(ISNUMBER(VLOOKUP($C348,'pp port max capa'!$A$1:$Q$500,11,0)),VLOOKUP($C348,'pp port max capa'!$A$1:$Q$500,11,0),0)</f>
        <v>0</v>
      </c>
      <c r="BI348" s="24">
        <f>IF(ISNUMBER(VLOOKUP($C348,'pp port max capa'!$A$1:$Q$500,12,0)),VLOOKUP($C348,'pp port max capa'!$A$1:$Q$500,12,0),0)</f>
        <v>0</v>
      </c>
      <c r="BJ348" s="24">
        <f>IF(ISNUMBER(VLOOKUP($C348,'pp port max capa'!$A$1:$Q$500,13,0)),VLOOKUP($C348,'pp port max capa'!$A$1:$Q$500,13,0),0)</f>
        <v>0</v>
      </c>
      <c r="BK348" s="24">
        <f>IF(ISNUMBER(VLOOKUP($C348,'pp port max capa'!$A$1:$Q$500,14,0)),VLOOKUP($C348,'pp port max capa'!$A$1:$Q$500,14,0),0)</f>
        <v>0</v>
      </c>
      <c r="BL348" s="24">
        <f>IF(ISNUMBER(VLOOKUP($C348,'pp port max capa'!$A$1:$Q$500,15,0)),VLOOKUP($C348,'pp port max capa'!$A$1:$Q$500,15,0),0)</f>
        <v>0</v>
      </c>
      <c r="BM348" s="24">
        <f>IF(ISNUMBER(VLOOKUP($C348,'pp port max capa'!$A$1:$Q$500,16,0)),VLOOKUP($C348,'pp port max capa'!$A$1:$Q$500,16,0),0)</f>
        <v>0</v>
      </c>
      <c r="BN348" s="24">
        <f>IF(ISNUMBER(VLOOKUP($C348,'pp port max capa'!$A$1:$Q$500,17,0)),VLOOKUP($C348,'pp port max capa'!$A$1:$Q$500,17,0),0)</f>
        <v>0</v>
      </c>
      <c r="BO348" s="22">
        <f>IF(ISNUMBER(VLOOKUP($C348,'stpl port max capa'!$A$1:$Q$500,2,0)),VLOOKUP($C348,'stpl port max capa'!$A$1:$Q$500,2,0),0)</f>
        <v>0</v>
      </c>
      <c r="BP348" s="22">
        <f>IF(ISNUMBER(VLOOKUP($C348,'stpl port max capa'!$A$1:$Q$500,3,0)),VLOOKUP($C348,'stpl port max capa'!$A$1:$Q$500,3,0),0)</f>
        <v>0</v>
      </c>
      <c r="BQ348" s="22">
        <f>IF(ISNUMBER(VLOOKUP($C348,'stpl port max capa'!$A$1:$Q$500,4,0)),VLOOKUP($C348,'stpl port max capa'!$A$1:$Q$500,4,0),0)</f>
        <v>0</v>
      </c>
      <c r="BR348" s="22">
        <f>IF(ISNUMBER(VLOOKUP($C348,'stpl port max capa'!$A$1:$Q$500,5,0)),VLOOKUP($C348,'stpl port max capa'!$A$1:$Q$500,5,0),0)</f>
        <v>0</v>
      </c>
      <c r="BS348" s="22">
        <f>IF(ISNUMBER(VLOOKUP($C348,'stpl port max capa'!$A$1:$Q$500,6,0)),VLOOKUP($C348,'stpl port max capa'!$A$1:$Q$500,6,0),0)</f>
        <v>0</v>
      </c>
      <c r="BT348" s="22">
        <f>IF(ISNUMBER(VLOOKUP($C348,'stpl port max capa'!$A$1:$Q$500,7,0)),VLOOKUP($C348,'stpl port max capa'!$A$1:$Q$500,7,0),0)</f>
        <v>0</v>
      </c>
      <c r="BU348" s="22">
        <f>IF(ISNUMBER(VLOOKUP($C348,'stpl port max capa'!$A$1:$Q$500,8,0)),VLOOKUP($C348,'stpl port max capa'!$A$1:$Q$500,8,0),0)</f>
        <v>0</v>
      </c>
      <c r="BV348" s="22">
        <f>IF(ISNUMBER(VLOOKUP($C348,'stpl port max capa'!$A$1:$Q$500,9,0)),VLOOKUP($C348,'stpl port max capa'!$A$1:$Q$500,9,0),0)</f>
        <v>0</v>
      </c>
      <c r="BW348" s="22">
        <f>IF(ISNUMBER(VLOOKUP($C348,'stpl port max capa'!$A$1:$Q$500,10,0)),VLOOKUP($C348,'stpl port max capa'!$A$1:$Q$500,10,0),0)</f>
        <v>0</v>
      </c>
      <c r="BX348" s="22">
        <f>IF(ISNUMBER(VLOOKUP($C348,'stpl port max capa'!$A$1:$Q$500,11,0)),VLOOKUP($C348,'stpl port max capa'!$A$1:$Q$500,11,0),0)</f>
        <v>0</v>
      </c>
      <c r="BY348" s="22">
        <f>IF(ISNUMBER(VLOOKUP($C348,'stpl port max capa'!$A$1:$Q$500,12,0)),VLOOKUP($C348,'stpl port max capa'!$A$1:$Q$500,12,0),0)</f>
        <v>0</v>
      </c>
      <c r="BZ348" s="22">
        <f>IF(ISNUMBER(VLOOKUP($C348,'stpl port max capa'!$A$1:$Q$500,13,0)),VLOOKUP($C348,'stpl port max capa'!$A$1:$Q$500,13,0),0)</f>
        <v>0</v>
      </c>
      <c r="CA348" s="22">
        <f>IF(ISNUMBER(VLOOKUP($C348,'stpl port max capa'!$A$1:$Q$500,14,0)),VLOOKUP($C348,'stpl port max capa'!$A$1:$Q$500,14,0),0)</f>
        <v>0</v>
      </c>
      <c r="CB348" s="22">
        <f>IF(ISNUMBER(VLOOKUP($C348,'stpl port max capa'!$A$1:$Q$500,15,0)),VLOOKUP($C348,'stpl port max capa'!$A$1:$Q$500,15,0),0)</f>
        <v>0</v>
      </c>
      <c r="CC348" s="22">
        <f>IF(ISNUMBER(VLOOKUP($C348,'stpl port max capa'!$A$1:$Q$500,16,0)),VLOOKUP($C348,'stpl port max capa'!$A$1:$Q$500,16,0),0)</f>
        <v>0</v>
      </c>
      <c r="CD348" s="22">
        <f>IF(ISNUMBER(VLOOKUP($C348,'stpl port max capa'!$A$1:$Q$500,17,0)),VLOOKUP($C348,'stpl port max capa'!$A$1:$Q$500,17,0),0)</f>
        <v>0</v>
      </c>
    </row>
    <row r="349" spans="1:82" customFormat="1">
      <c r="A349">
        <v>354</v>
      </c>
      <c r="B349" t="s">
        <v>871</v>
      </c>
      <c r="C349" t="str">
        <f t="shared" si="92"/>
        <v>port 354 Long Chen Paper Jingzhou captive power station</v>
      </c>
      <c r="D349" s="15" t="s">
        <v>1383</v>
      </c>
      <c r="E349" s="15">
        <f t="shared" si="94"/>
        <v>1</v>
      </c>
      <c r="F349" s="16" t="s">
        <v>2984</v>
      </c>
      <c r="G349" t="s">
        <v>973</v>
      </c>
      <c r="H349" t="s">
        <v>975</v>
      </c>
      <c r="I349" t="s">
        <v>2943</v>
      </c>
      <c r="J349" t="s">
        <v>1092</v>
      </c>
      <c r="K349" s="1">
        <v>30.260921</v>
      </c>
      <c r="L349" s="1">
        <v>111.590673</v>
      </c>
      <c r="M349" s="1" t="str">
        <f>VLOOKUP($F349,'[1]capi for highway network'!$D$1:$L$36,3,0)</f>
        <v>capi Hubei</v>
      </c>
      <c r="N349" s="1">
        <f>VLOOKUP($F349,'[1]capi for highway network'!$D$1:$L$36,7,0)</f>
        <v>30.592849000000001</v>
      </c>
      <c r="O349" s="1">
        <f>VLOOKUP($F349,'[1]capi for highway network'!$D$1:$L$36,8,0)</f>
        <v>114.305539</v>
      </c>
      <c r="P349" s="13">
        <f t="shared" si="95"/>
        <v>0</v>
      </c>
      <c r="Q349" s="13">
        <f t="shared" si="96"/>
        <v>0</v>
      </c>
      <c r="R349" s="13">
        <f t="shared" si="97"/>
        <v>0</v>
      </c>
      <c r="S349" s="13">
        <f t="shared" si="98"/>
        <v>0.50879338661290308</v>
      </c>
      <c r="T349" s="13">
        <f t="shared" si="99"/>
        <v>0.50879338661290308</v>
      </c>
      <c r="U349" s="13">
        <f t="shared" si="100"/>
        <v>0.50879338661290308</v>
      </c>
      <c r="V349" s="13">
        <f t="shared" si="101"/>
        <v>0.50879338661290308</v>
      </c>
      <c r="W349" s="13">
        <f t="shared" si="102"/>
        <v>0.50879338661290308</v>
      </c>
      <c r="X349" s="13">
        <f t="shared" si="103"/>
        <v>0.50879338661290308</v>
      </c>
      <c r="Y349" s="13">
        <f t="shared" si="104"/>
        <v>0.50879338661290308</v>
      </c>
      <c r="Z349" s="13">
        <f t="shared" si="105"/>
        <v>0.50879338661290308</v>
      </c>
      <c r="AA349" s="13">
        <f t="shared" si="106"/>
        <v>0.50879338661290308</v>
      </c>
      <c r="AB349" s="13">
        <f t="shared" si="107"/>
        <v>0.50879338661290308</v>
      </c>
      <c r="AC349" s="13">
        <f t="shared" si="108"/>
        <v>0.50879338661290308</v>
      </c>
      <c r="AD349" s="13">
        <f t="shared" si="109"/>
        <v>0.50879338661290308</v>
      </c>
      <c r="AE349" s="13">
        <f t="shared" si="110"/>
        <v>0.50879338661290308</v>
      </c>
      <c r="AF349">
        <f t="shared" si="93"/>
        <v>1</v>
      </c>
      <c r="AI349" s="26">
        <f>IF(ISNUMBER(VLOOKUP($B349,'kpler max capa'!$A$1:$Q$263,2,0)),VLOOKUP($B349,'kpler max capa'!$A$1:$Q$263,2,0),0)</f>
        <v>0</v>
      </c>
      <c r="AJ349" s="26">
        <f>IF(ISNUMBER(VLOOKUP($B349,'kpler max capa'!$A$1:$Q$263,3,0)),VLOOKUP($B349,'kpler max capa'!$A$1:$Q$263,3,0),0)</f>
        <v>0</v>
      </c>
      <c r="AK349" s="26">
        <f>IF(ISNUMBER(VLOOKUP($B349,'kpler max capa'!$A$1:$Q$263,4,0)),VLOOKUP($B349,'kpler max capa'!$A$1:$Q$263,4,0),0)</f>
        <v>0</v>
      </c>
      <c r="AL349" s="26">
        <f>IF(ISNUMBER(VLOOKUP($B349,'kpler max capa'!$A$1:$Q$263,5,0)),VLOOKUP($B349,'kpler max capa'!$A$1:$Q$263,5,0),0)</f>
        <v>0</v>
      </c>
      <c r="AM349" s="26">
        <f>IF(ISNUMBER(VLOOKUP($B349,'kpler max capa'!$A$1:$Q$263,6,0)),VLOOKUP($B349,'kpler max capa'!$A$1:$Q$263,6,0),0)</f>
        <v>0</v>
      </c>
      <c r="AN349" s="26">
        <f>IF(ISNUMBER(VLOOKUP($B349,'kpler max capa'!$A$1:$Q$263,7,0)),VLOOKUP($B349,'kpler max capa'!$A$1:$Q$263,7,0),0)</f>
        <v>0</v>
      </c>
      <c r="AO349" s="26">
        <f>IF(ISNUMBER(VLOOKUP($B349,'kpler max capa'!$A$1:$Q$263,8,0)),VLOOKUP($B349,'kpler max capa'!$A$1:$Q$263,8,0),0)</f>
        <v>0</v>
      </c>
      <c r="AP349" s="26">
        <f>IF(ISNUMBER(VLOOKUP($B349,'kpler max capa'!$A$1:$Q$263,8,0)),VLOOKUP($B349,'kpler max capa'!$A$1:$Q$263,9,0),0)</f>
        <v>0</v>
      </c>
      <c r="AQ349" s="26">
        <f>IF(ISNUMBER(VLOOKUP($B349,'kpler max capa'!$A$1:$Q$263,8,0)),VLOOKUP($B349,'kpler max capa'!$A$1:$Q$263,10,0),0)</f>
        <v>0</v>
      </c>
      <c r="AR349" s="26">
        <f>IF(ISNUMBER(VLOOKUP($B349,'kpler max capa'!$A$1:$Q$263,8,0)),VLOOKUP($B349,'kpler max capa'!$A$1:$Q$263,11,0),0)</f>
        <v>0</v>
      </c>
      <c r="AS349" s="26">
        <f>IF(ISNUMBER(VLOOKUP($B349,'kpler max capa'!$A$1:$Q$263,9,0)),VLOOKUP($B349,'kpler max capa'!$A$1:$Q$263,12,0),0)</f>
        <v>0</v>
      </c>
      <c r="AT349" s="26">
        <f>IF(ISNUMBER(VLOOKUP($B349,'kpler max capa'!$A$1:$Q$263,9,0)),VLOOKUP($B349,'kpler max capa'!$A$1:$Q$263,13,0),0)</f>
        <v>0</v>
      </c>
      <c r="AU349" s="26">
        <f>IF(ISNUMBER(VLOOKUP($B349,'kpler max capa'!$A$1:$Q$263,9,0)),VLOOKUP($B349,'kpler max capa'!$A$1:$Q$263,14,0),0)</f>
        <v>0</v>
      </c>
      <c r="AV349" s="26">
        <f>IF(ISNUMBER(VLOOKUP($B349,'kpler max capa'!$A$1:$Q$263,9,0)),VLOOKUP($B349,'kpler max capa'!$A$1:$Q$263,15,0),0)</f>
        <v>0</v>
      </c>
      <c r="AW349" s="26">
        <f>IF(ISNUMBER(VLOOKUP($B349,'kpler max capa'!$A$1:$Q$263,9,0)),VLOOKUP($B349,'kpler max capa'!$A$1:$Q$263,16,0),0)</f>
        <v>0</v>
      </c>
      <c r="AX349" s="26">
        <f>IF(ISNUMBER(VLOOKUP($B349,'kpler max capa'!$A$1:$Q$263,10,0)),VLOOKUP($B349,'kpler max capa'!$A$1:$Q$263,17,0),0)</f>
        <v>0</v>
      </c>
      <c r="AY349" s="24">
        <f>IF(ISNUMBER(VLOOKUP($C349,'pp port max capa'!$A$1:$Q$500,2,0)),VLOOKUP($C349,'pp port max capa'!$A$1:$Q$500,2,0),0)</f>
        <v>0</v>
      </c>
      <c r="AZ349" s="24">
        <f>IF(ISNUMBER(VLOOKUP($C349,'pp port max capa'!$A$1:$Q$500,3,0)),VLOOKUP($C349,'pp port max capa'!$A$1:$Q$500,3,0),0)</f>
        <v>0</v>
      </c>
      <c r="BA349" s="24">
        <f>IF(ISNUMBER(VLOOKUP($C349,'pp port max capa'!$A$1:$Q$500,4,0)),VLOOKUP($C349,'pp port max capa'!$A$1:$Q$500,4,0),0)</f>
        <v>0</v>
      </c>
      <c r="BB349" s="24">
        <f>IF(ISNUMBER(VLOOKUP($C349,'pp port max capa'!$A$1:$Q$500,5,0)),VLOOKUP($C349,'pp port max capa'!$A$1:$Q$500,5,0),0)</f>
        <v>0.50879338661290308</v>
      </c>
      <c r="BC349" s="24">
        <f>IF(ISNUMBER(VLOOKUP($C349,'pp port max capa'!$A$1:$Q$500,6,0)),VLOOKUP($C349,'pp port max capa'!$A$1:$Q$500,6,0),0)</f>
        <v>0.50879338661290308</v>
      </c>
      <c r="BD349" s="24">
        <f>IF(ISNUMBER(VLOOKUP($C349,'pp port max capa'!$A$1:$Q$500,7,0)),VLOOKUP($C349,'pp port max capa'!$A$1:$Q$500,7,0),0)</f>
        <v>0.50879338661290308</v>
      </c>
      <c r="BE349" s="24">
        <f>IF(ISNUMBER(VLOOKUP($C349,'pp port max capa'!$A$1:$Q$500,8,0)),VLOOKUP($C349,'pp port max capa'!$A$1:$Q$500,8,0),0)</f>
        <v>0.50879338661290308</v>
      </c>
      <c r="BF349" s="24">
        <f>IF(ISNUMBER(VLOOKUP($C349,'pp port max capa'!$A$1:$Q$500,9,0)),VLOOKUP($C349,'pp port max capa'!$A$1:$Q$500,9,0),0)</f>
        <v>0.50879338661290308</v>
      </c>
      <c r="BG349" s="24">
        <f>IF(ISNUMBER(VLOOKUP($C349,'pp port max capa'!$A$1:$Q$500,10,0)),VLOOKUP($C349,'pp port max capa'!$A$1:$Q$500,10,0),0)</f>
        <v>0.50879338661290308</v>
      </c>
      <c r="BH349" s="24">
        <f>IF(ISNUMBER(VLOOKUP($C349,'pp port max capa'!$A$1:$Q$500,11,0)),VLOOKUP($C349,'pp port max capa'!$A$1:$Q$500,11,0),0)</f>
        <v>0.50879338661290308</v>
      </c>
      <c r="BI349" s="24">
        <f>IF(ISNUMBER(VLOOKUP($C349,'pp port max capa'!$A$1:$Q$500,12,0)),VLOOKUP($C349,'pp port max capa'!$A$1:$Q$500,12,0),0)</f>
        <v>0.50879338661290308</v>
      </c>
      <c r="BJ349" s="24">
        <f>IF(ISNUMBER(VLOOKUP($C349,'pp port max capa'!$A$1:$Q$500,13,0)),VLOOKUP($C349,'pp port max capa'!$A$1:$Q$500,13,0),0)</f>
        <v>0.50879338661290308</v>
      </c>
      <c r="BK349" s="24">
        <f>IF(ISNUMBER(VLOOKUP($C349,'pp port max capa'!$A$1:$Q$500,14,0)),VLOOKUP($C349,'pp port max capa'!$A$1:$Q$500,14,0),0)</f>
        <v>0.50879338661290308</v>
      </c>
      <c r="BL349" s="24">
        <f>IF(ISNUMBER(VLOOKUP($C349,'pp port max capa'!$A$1:$Q$500,15,0)),VLOOKUP($C349,'pp port max capa'!$A$1:$Q$500,15,0),0)</f>
        <v>0.50879338661290308</v>
      </c>
      <c r="BM349" s="24">
        <f>IF(ISNUMBER(VLOOKUP($C349,'pp port max capa'!$A$1:$Q$500,16,0)),VLOOKUP($C349,'pp port max capa'!$A$1:$Q$500,16,0),0)</f>
        <v>0.50879338661290308</v>
      </c>
      <c r="BN349" s="24">
        <f>IF(ISNUMBER(VLOOKUP($C349,'pp port max capa'!$A$1:$Q$500,17,0)),VLOOKUP($C349,'pp port max capa'!$A$1:$Q$500,17,0),0)</f>
        <v>0.50879338661290308</v>
      </c>
      <c r="BO349" s="22">
        <f>IF(ISNUMBER(VLOOKUP($C349,'stpl port max capa'!$A$1:$Q$500,2,0)),VLOOKUP($C349,'stpl port max capa'!$A$1:$Q$500,2,0),0)</f>
        <v>0</v>
      </c>
      <c r="BP349" s="22">
        <f>IF(ISNUMBER(VLOOKUP($C349,'stpl port max capa'!$A$1:$Q$500,3,0)),VLOOKUP($C349,'stpl port max capa'!$A$1:$Q$500,3,0),0)</f>
        <v>0</v>
      </c>
      <c r="BQ349" s="22">
        <f>IF(ISNUMBER(VLOOKUP($C349,'stpl port max capa'!$A$1:$Q$500,4,0)),VLOOKUP($C349,'stpl port max capa'!$A$1:$Q$500,4,0),0)</f>
        <v>0</v>
      </c>
      <c r="BR349" s="22">
        <f>IF(ISNUMBER(VLOOKUP($C349,'stpl port max capa'!$A$1:$Q$500,5,0)),VLOOKUP($C349,'stpl port max capa'!$A$1:$Q$500,5,0),0)</f>
        <v>0</v>
      </c>
      <c r="BS349" s="22">
        <f>IF(ISNUMBER(VLOOKUP($C349,'stpl port max capa'!$A$1:$Q$500,6,0)),VLOOKUP($C349,'stpl port max capa'!$A$1:$Q$500,6,0),0)</f>
        <v>0</v>
      </c>
      <c r="BT349" s="22">
        <f>IF(ISNUMBER(VLOOKUP($C349,'stpl port max capa'!$A$1:$Q$500,7,0)),VLOOKUP($C349,'stpl port max capa'!$A$1:$Q$500,7,0),0)</f>
        <v>0</v>
      </c>
      <c r="BU349" s="22">
        <f>IF(ISNUMBER(VLOOKUP($C349,'stpl port max capa'!$A$1:$Q$500,8,0)),VLOOKUP($C349,'stpl port max capa'!$A$1:$Q$500,8,0),0)</f>
        <v>0</v>
      </c>
      <c r="BV349" s="22">
        <f>IF(ISNUMBER(VLOOKUP($C349,'stpl port max capa'!$A$1:$Q$500,9,0)),VLOOKUP($C349,'stpl port max capa'!$A$1:$Q$500,9,0),0)</f>
        <v>0</v>
      </c>
      <c r="BW349" s="22">
        <f>IF(ISNUMBER(VLOOKUP($C349,'stpl port max capa'!$A$1:$Q$500,10,0)),VLOOKUP($C349,'stpl port max capa'!$A$1:$Q$500,10,0),0)</f>
        <v>0</v>
      </c>
      <c r="BX349" s="22">
        <f>IF(ISNUMBER(VLOOKUP($C349,'stpl port max capa'!$A$1:$Q$500,11,0)),VLOOKUP($C349,'stpl port max capa'!$A$1:$Q$500,11,0),0)</f>
        <v>0</v>
      </c>
      <c r="BY349" s="22">
        <f>IF(ISNUMBER(VLOOKUP($C349,'stpl port max capa'!$A$1:$Q$500,12,0)),VLOOKUP($C349,'stpl port max capa'!$A$1:$Q$500,12,0),0)</f>
        <v>0</v>
      </c>
      <c r="BZ349" s="22">
        <f>IF(ISNUMBER(VLOOKUP($C349,'stpl port max capa'!$A$1:$Q$500,13,0)),VLOOKUP($C349,'stpl port max capa'!$A$1:$Q$500,13,0),0)</f>
        <v>0</v>
      </c>
      <c r="CA349" s="22">
        <f>IF(ISNUMBER(VLOOKUP($C349,'stpl port max capa'!$A$1:$Q$500,14,0)),VLOOKUP($C349,'stpl port max capa'!$A$1:$Q$500,14,0),0)</f>
        <v>0</v>
      </c>
      <c r="CB349" s="22">
        <f>IF(ISNUMBER(VLOOKUP($C349,'stpl port max capa'!$A$1:$Q$500,15,0)),VLOOKUP($C349,'stpl port max capa'!$A$1:$Q$500,15,0),0)</f>
        <v>0</v>
      </c>
      <c r="CC349" s="22">
        <f>IF(ISNUMBER(VLOOKUP($C349,'stpl port max capa'!$A$1:$Q$500,16,0)),VLOOKUP($C349,'stpl port max capa'!$A$1:$Q$500,16,0),0)</f>
        <v>0</v>
      </c>
      <c r="CD349" s="22">
        <f>IF(ISNUMBER(VLOOKUP($C349,'stpl port max capa'!$A$1:$Q$500,17,0)),VLOOKUP($C349,'stpl port max capa'!$A$1:$Q$500,17,0),0)</f>
        <v>0</v>
      </c>
    </row>
    <row r="350" spans="1:82" customFormat="1">
      <c r="A350">
        <v>355</v>
      </c>
      <c r="B350" t="s">
        <v>872</v>
      </c>
      <c r="C350" t="str">
        <f t="shared" si="92"/>
        <v>port 355 Qingshan power station</v>
      </c>
      <c r="D350" s="15" t="s">
        <v>1384</v>
      </c>
      <c r="E350" s="15">
        <f t="shared" si="94"/>
        <v>1</v>
      </c>
      <c r="F350" s="16" t="s">
        <v>2984</v>
      </c>
      <c r="G350" t="s">
        <v>973</v>
      </c>
      <c r="H350" t="s">
        <v>975</v>
      </c>
      <c r="I350" t="s">
        <v>2944</v>
      </c>
      <c r="J350" t="s">
        <v>1093</v>
      </c>
      <c r="K350" s="1">
        <v>30.628782900000001</v>
      </c>
      <c r="L350" s="1">
        <v>114.4360284</v>
      </c>
      <c r="M350" s="1" t="str">
        <f>VLOOKUP($F350,'[1]capi for highway network'!$D$1:$L$36,3,0)</f>
        <v>capi Hubei</v>
      </c>
      <c r="N350" s="1">
        <f>VLOOKUP($F350,'[1]capi for highway network'!$D$1:$L$36,7,0)</f>
        <v>30.592849000000001</v>
      </c>
      <c r="O350" s="1">
        <f>VLOOKUP($F350,'[1]capi for highway network'!$D$1:$L$36,8,0)</f>
        <v>114.305539</v>
      </c>
      <c r="P350" s="13">
        <f t="shared" si="95"/>
        <v>4.8961904211433689</v>
      </c>
      <c r="Q350" s="13">
        <f t="shared" si="96"/>
        <v>4.8961904211433689</v>
      </c>
      <c r="R350" s="13">
        <f t="shared" si="97"/>
        <v>4.8961904211433689</v>
      </c>
      <c r="S350" s="13">
        <f t="shared" si="98"/>
        <v>4.8961904211433689</v>
      </c>
      <c r="T350" s="13">
        <f t="shared" si="99"/>
        <v>4.8961904211433689</v>
      </c>
      <c r="U350" s="13">
        <f t="shared" si="100"/>
        <v>4.8961904211433689</v>
      </c>
      <c r="V350" s="13">
        <f t="shared" si="101"/>
        <v>4.8961904211433689</v>
      </c>
      <c r="W350" s="13">
        <f t="shared" si="102"/>
        <v>4.8961904211433689</v>
      </c>
      <c r="X350" s="13">
        <f t="shared" si="103"/>
        <v>4.8961904211433689</v>
      </c>
      <c r="Y350" s="13">
        <f t="shared" si="104"/>
        <v>4.8961904211433689</v>
      </c>
      <c r="Z350" s="13">
        <f t="shared" si="105"/>
        <v>4.8961904211433689</v>
      </c>
      <c r="AA350" s="13">
        <f t="shared" si="106"/>
        <v>3.1443424722939062</v>
      </c>
      <c r="AB350" s="13">
        <f t="shared" si="107"/>
        <v>3.1443424722939062</v>
      </c>
      <c r="AC350" s="13">
        <f t="shared" si="108"/>
        <v>3.1443424722939062</v>
      </c>
      <c r="AD350" s="13">
        <f t="shared" si="109"/>
        <v>3.1443424722939062</v>
      </c>
      <c r="AE350" s="13">
        <f t="shared" si="110"/>
        <v>3.1443424722939062</v>
      </c>
      <c r="AF350">
        <f t="shared" si="93"/>
        <v>1</v>
      </c>
      <c r="AI350" s="26">
        <f>IF(ISNUMBER(VLOOKUP($B350,'kpler max capa'!$A$1:$Q$263,2,0)),VLOOKUP($B350,'kpler max capa'!$A$1:$Q$263,2,0),0)</f>
        <v>0</v>
      </c>
      <c r="AJ350" s="26">
        <f>IF(ISNUMBER(VLOOKUP($B350,'kpler max capa'!$A$1:$Q$263,3,0)),VLOOKUP($B350,'kpler max capa'!$A$1:$Q$263,3,0),0)</f>
        <v>0</v>
      </c>
      <c r="AK350" s="26">
        <f>IF(ISNUMBER(VLOOKUP($B350,'kpler max capa'!$A$1:$Q$263,4,0)),VLOOKUP($B350,'kpler max capa'!$A$1:$Q$263,4,0),0)</f>
        <v>0</v>
      </c>
      <c r="AL350" s="26">
        <f>IF(ISNUMBER(VLOOKUP($B350,'kpler max capa'!$A$1:$Q$263,5,0)),VLOOKUP($B350,'kpler max capa'!$A$1:$Q$263,5,0),0)</f>
        <v>0</v>
      </c>
      <c r="AM350" s="26">
        <f>IF(ISNUMBER(VLOOKUP($B350,'kpler max capa'!$A$1:$Q$263,6,0)),VLOOKUP($B350,'kpler max capa'!$A$1:$Q$263,6,0),0)</f>
        <v>0</v>
      </c>
      <c r="AN350" s="26">
        <f>IF(ISNUMBER(VLOOKUP($B350,'kpler max capa'!$A$1:$Q$263,7,0)),VLOOKUP($B350,'kpler max capa'!$A$1:$Q$263,7,0),0)</f>
        <v>0</v>
      </c>
      <c r="AO350" s="26">
        <f>IF(ISNUMBER(VLOOKUP($B350,'kpler max capa'!$A$1:$Q$263,8,0)),VLOOKUP($B350,'kpler max capa'!$A$1:$Q$263,8,0),0)</f>
        <v>0</v>
      </c>
      <c r="AP350" s="26">
        <f>IF(ISNUMBER(VLOOKUP($B350,'kpler max capa'!$A$1:$Q$263,8,0)),VLOOKUP($B350,'kpler max capa'!$A$1:$Q$263,9,0),0)</f>
        <v>0</v>
      </c>
      <c r="AQ350" s="26">
        <f>IF(ISNUMBER(VLOOKUP($B350,'kpler max capa'!$A$1:$Q$263,8,0)),VLOOKUP($B350,'kpler max capa'!$A$1:$Q$263,10,0),0)</f>
        <v>0</v>
      </c>
      <c r="AR350" s="26">
        <f>IF(ISNUMBER(VLOOKUP($B350,'kpler max capa'!$A$1:$Q$263,8,0)),VLOOKUP($B350,'kpler max capa'!$A$1:$Q$263,11,0),0)</f>
        <v>0</v>
      </c>
      <c r="AS350" s="26">
        <f>IF(ISNUMBER(VLOOKUP($B350,'kpler max capa'!$A$1:$Q$263,9,0)),VLOOKUP($B350,'kpler max capa'!$A$1:$Q$263,12,0),0)</f>
        <v>0</v>
      </c>
      <c r="AT350" s="26">
        <f>IF(ISNUMBER(VLOOKUP($B350,'kpler max capa'!$A$1:$Q$263,9,0)),VLOOKUP($B350,'kpler max capa'!$A$1:$Q$263,13,0),0)</f>
        <v>0</v>
      </c>
      <c r="AU350" s="26">
        <f>IF(ISNUMBER(VLOOKUP($B350,'kpler max capa'!$A$1:$Q$263,9,0)),VLOOKUP($B350,'kpler max capa'!$A$1:$Q$263,14,0),0)</f>
        <v>0</v>
      </c>
      <c r="AV350" s="26">
        <f>IF(ISNUMBER(VLOOKUP($B350,'kpler max capa'!$A$1:$Q$263,9,0)),VLOOKUP($B350,'kpler max capa'!$A$1:$Q$263,15,0),0)</f>
        <v>0</v>
      </c>
      <c r="AW350" s="26">
        <f>IF(ISNUMBER(VLOOKUP($B350,'kpler max capa'!$A$1:$Q$263,9,0)),VLOOKUP($B350,'kpler max capa'!$A$1:$Q$263,16,0),0)</f>
        <v>0</v>
      </c>
      <c r="AX350" s="26">
        <f>IF(ISNUMBER(VLOOKUP($B350,'kpler max capa'!$A$1:$Q$263,10,0)),VLOOKUP($B350,'kpler max capa'!$A$1:$Q$263,17,0),0)</f>
        <v>0</v>
      </c>
      <c r="AY350" s="24">
        <f>IF(ISNUMBER(VLOOKUP($C350,'pp port max capa'!$A$1:$Q$500,2,0)),VLOOKUP($C350,'pp port max capa'!$A$1:$Q$500,2,0),0)</f>
        <v>4.8961904211433689</v>
      </c>
      <c r="AZ350" s="24">
        <f>IF(ISNUMBER(VLOOKUP($C350,'pp port max capa'!$A$1:$Q$500,3,0)),VLOOKUP($C350,'pp port max capa'!$A$1:$Q$500,3,0),0)</f>
        <v>4.8961904211433689</v>
      </c>
      <c r="BA350" s="24">
        <f>IF(ISNUMBER(VLOOKUP($C350,'pp port max capa'!$A$1:$Q$500,4,0)),VLOOKUP($C350,'pp port max capa'!$A$1:$Q$500,4,0),0)</f>
        <v>4.8961904211433689</v>
      </c>
      <c r="BB350" s="24">
        <f>IF(ISNUMBER(VLOOKUP($C350,'pp port max capa'!$A$1:$Q$500,5,0)),VLOOKUP($C350,'pp port max capa'!$A$1:$Q$500,5,0),0)</f>
        <v>4.8961904211433689</v>
      </c>
      <c r="BC350" s="24">
        <f>IF(ISNUMBER(VLOOKUP($C350,'pp port max capa'!$A$1:$Q$500,6,0)),VLOOKUP($C350,'pp port max capa'!$A$1:$Q$500,6,0),0)</f>
        <v>4.8961904211433689</v>
      </c>
      <c r="BD350" s="24">
        <f>IF(ISNUMBER(VLOOKUP($C350,'pp port max capa'!$A$1:$Q$500,7,0)),VLOOKUP($C350,'pp port max capa'!$A$1:$Q$500,7,0),0)</f>
        <v>4.8961904211433689</v>
      </c>
      <c r="BE350" s="24">
        <f>IF(ISNUMBER(VLOOKUP($C350,'pp port max capa'!$A$1:$Q$500,8,0)),VLOOKUP($C350,'pp port max capa'!$A$1:$Q$500,8,0),0)</f>
        <v>4.8961904211433689</v>
      </c>
      <c r="BF350" s="24">
        <f>IF(ISNUMBER(VLOOKUP($C350,'pp port max capa'!$A$1:$Q$500,9,0)),VLOOKUP($C350,'pp port max capa'!$A$1:$Q$500,9,0),0)</f>
        <v>4.8961904211433689</v>
      </c>
      <c r="BG350" s="24">
        <f>IF(ISNUMBER(VLOOKUP($C350,'pp port max capa'!$A$1:$Q$500,10,0)),VLOOKUP($C350,'pp port max capa'!$A$1:$Q$500,10,0),0)</f>
        <v>4.8961904211433689</v>
      </c>
      <c r="BH350" s="24">
        <f>IF(ISNUMBER(VLOOKUP($C350,'pp port max capa'!$A$1:$Q$500,11,0)),VLOOKUP($C350,'pp port max capa'!$A$1:$Q$500,11,0),0)</f>
        <v>4.8961904211433689</v>
      </c>
      <c r="BI350" s="24">
        <f>IF(ISNUMBER(VLOOKUP($C350,'pp port max capa'!$A$1:$Q$500,12,0)),VLOOKUP($C350,'pp port max capa'!$A$1:$Q$500,12,0),0)</f>
        <v>4.8961904211433689</v>
      </c>
      <c r="BJ350" s="24">
        <f>IF(ISNUMBER(VLOOKUP($C350,'pp port max capa'!$A$1:$Q$500,13,0)),VLOOKUP($C350,'pp port max capa'!$A$1:$Q$500,13,0),0)</f>
        <v>3.1443424722939062</v>
      </c>
      <c r="BK350" s="24">
        <f>IF(ISNUMBER(VLOOKUP($C350,'pp port max capa'!$A$1:$Q$500,14,0)),VLOOKUP($C350,'pp port max capa'!$A$1:$Q$500,14,0),0)</f>
        <v>3.1443424722939062</v>
      </c>
      <c r="BL350" s="24">
        <f>IF(ISNUMBER(VLOOKUP($C350,'pp port max capa'!$A$1:$Q$500,15,0)),VLOOKUP($C350,'pp port max capa'!$A$1:$Q$500,15,0),0)</f>
        <v>3.1443424722939062</v>
      </c>
      <c r="BM350" s="24">
        <f>IF(ISNUMBER(VLOOKUP($C350,'pp port max capa'!$A$1:$Q$500,16,0)),VLOOKUP($C350,'pp port max capa'!$A$1:$Q$500,16,0),0)</f>
        <v>3.1443424722939062</v>
      </c>
      <c r="BN350" s="24">
        <f>IF(ISNUMBER(VLOOKUP($C350,'pp port max capa'!$A$1:$Q$500,17,0)),VLOOKUP($C350,'pp port max capa'!$A$1:$Q$500,17,0),0)</f>
        <v>3.1443424722939062</v>
      </c>
      <c r="BO350" s="22">
        <f>IF(ISNUMBER(VLOOKUP($C350,'stpl port max capa'!$A$1:$Q$500,2,0)),VLOOKUP($C350,'stpl port max capa'!$A$1:$Q$500,2,0),0)</f>
        <v>0</v>
      </c>
      <c r="BP350" s="22">
        <f>IF(ISNUMBER(VLOOKUP($C350,'stpl port max capa'!$A$1:$Q$500,3,0)),VLOOKUP($C350,'stpl port max capa'!$A$1:$Q$500,3,0),0)</f>
        <v>0</v>
      </c>
      <c r="BQ350" s="22">
        <f>IF(ISNUMBER(VLOOKUP($C350,'stpl port max capa'!$A$1:$Q$500,4,0)),VLOOKUP($C350,'stpl port max capa'!$A$1:$Q$500,4,0),0)</f>
        <v>0</v>
      </c>
      <c r="BR350" s="22">
        <f>IF(ISNUMBER(VLOOKUP($C350,'stpl port max capa'!$A$1:$Q$500,5,0)),VLOOKUP($C350,'stpl port max capa'!$A$1:$Q$500,5,0),0)</f>
        <v>0</v>
      </c>
      <c r="BS350" s="22">
        <f>IF(ISNUMBER(VLOOKUP($C350,'stpl port max capa'!$A$1:$Q$500,6,0)),VLOOKUP($C350,'stpl port max capa'!$A$1:$Q$500,6,0),0)</f>
        <v>0</v>
      </c>
      <c r="BT350" s="22">
        <f>IF(ISNUMBER(VLOOKUP($C350,'stpl port max capa'!$A$1:$Q$500,7,0)),VLOOKUP($C350,'stpl port max capa'!$A$1:$Q$500,7,0),0)</f>
        <v>0</v>
      </c>
      <c r="BU350" s="22">
        <f>IF(ISNUMBER(VLOOKUP($C350,'stpl port max capa'!$A$1:$Q$500,8,0)),VLOOKUP($C350,'stpl port max capa'!$A$1:$Q$500,8,0),0)</f>
        <v>0</v>
      </c>
      <c r="BV350" s="22">
        <f>IF(ISNUMBER(VLOOKUP($C350,'stpl port max capa'!$A$1:$Q$500,9,0)),VLOOKUP($C350,'stpl port max capa'!$A$1:$Q$500,9,0),0)</f>
        <v>0</v>
      </c>
      <c r="BW350" s="22">
        <f>IF(ISNUMBER(VLOOKUP($C350,'stpl port max capa'!$A$1:$Q$500,10,0)),VLOOKUP($C350,'stpl port max capa'!$A$1:$Q$500,10,0),0)</f>
        <v>0</v>
      </c>
      <c r="BX350" s="22">
        <f>IF(ISNUMBER(VLOOKUP($C350,'stpl port max capa'!$A$1:$Q$500,11,0)),VLOOKUP($C350,'stpl port max capa'!$A$1:$Q$500,11,0),0)</f>
        <v>0</v>
      </c>
      <c r="BY350" s="22">
        <f>IF(ISNUMBER(VLOOKUP($C350,'stpl port max capa'!$A$1:$Q$500,12,0)),VLOOKUP($C350,'stpl port max capa'!$A$1:$Q$500,12,0),0)</f>
        <v>0</v>
      </c>
      <c r="BZ350" s="22">
        <f>IF(ISNUMBER(VLOOKUP($C350,'stpl port max capa'!$A$1:$Q$500,13,0)),VLOOKUP($C350,'stpl port max capa'!$A$1:$Q$500,13,0),0)</f>
        <v>0</v>
      </c>
      <c r="CA350" s="22">
        <f>IF(ISNUMBER(VLOOKUP($C350,'stpl port max capa'!$A$1:$Q$500,14,0)),VLOOKUP($C350,'stpl port max capa'!$A$1:$Q$500,14,0),0)</f>
        <v>0</v>
      </c>
      <c r="CB350" s="22">
        <f>IF(ISNUMBER(VLOOKUP($C350,'stpl port max capa'!$A$1:$Q$500,15,0)),VLOOKUP($C350,'stpl port max capa'!$A$1:$Q$500,15,0),0)</f>
        <v>0</v>
      </c>
      <c r="CC350" s="22">
        <f>IF(ISNUMBER(VLOOKUP($C350,'stpl port max capa'!$A$1:$Q$500,16,0)),VLOOKUP($C350,'stpl port max capa'!$A$1:$Q$500,16,0),0)</f>
        <v>0</v>
      </c>
      <c r="CD350" s="22">
        <f>IF(ISNUMBER(VLOOKUP($C350,'stpl port max capa'!$A$1:$Q$500,17,0)),VLOOKUP($C350,'stpl port max capa'!$A$1:$Q$500,17,0),0)</f>
        <v>0</v>
      </c>
    </row>
    <row r="351" spans="1:82" customFormat="1">
      <c r="A351">
        <v>356</v>
      </c>
      <c r="B351" t="s">
        <v>873</v>
      </c>
      <c r="C351" t="str">
        <f t="shared" si="92"/>
        <v>port 356 WISCO Qingshan power station</v>
      </c>
      <c r="D351" s="15" t="s">
        <v>1385</v>
      </c>
      <c r="E351" s="15">
        <f t="shared" si="94"/>
        <v>1</v>
      </c>
      <c r="F351" s="16" t="s">
        <v>2984</v>
      </c>
      <c r="G351" t="s">
        <v>973</v>
      </c>
      <c r="H351" t="s">
        <v>975</v>
      </c>
      <c r="I351" t="s">
        <v>2943</v>
      </c>
      <c r="J351" t="s">
        <v>1094</v>
      </c>
      <c r="K351" s="1">
        <v>30.638687999999998</v>
      </c>
      <c r="L351" s="1">
        <v>114.465414</v>
      </c>
      <c r="M351" s="1" t="str">
        <f>VLOOKUP($F351,'[1]capi for highway network'!$D$1:$L$36,3,0)</f>
        <v>capi Hubei</v>
      </c>
      <c r="N351" s="1">
        <f>VLOOKUP($F351,'[1]capi for highway network'!$D$1:$L$36,7,0)</f>
        <v>30.592849000000001</v>
      </c>
      <c r="O351" s="1">
        <f>VLOOKUP($F351,'[1]capi for highway network'!$D$1:$L$36,8,0)</f>
        <v>114.305539</v>
      </c>
      <c r="P351" s="13">
        <f t="shared" si="95"/>
        <v>2.5154739778351249</v>
      </c>
      <c r="Q351" s="13">
        <f t="shared" si="96"/>
        <v>2.5154739778351249</v>
      </c>
      <c r="R351" s="13">
        <f t="shared" si="97"/>
        <v>2.5154739778351249</v>
      </c>
      <c r="S351" s="13">
        <f t="shared" si="98"/>
        <v>2.5154739778351249</v>
      </c>
      <c r="T351" s="13">
        <f t="shared" si="99"/>
        <v>2.5154739778351249</v>
      </c>
      <c r="U351" s="13">
        <f t="shared" si="100"/>
        <v>2.5154739778351249</v>
      </c>
      <c r="V351" s="13">
        <f t="shared" si="101"/>
        <v>2.5154739778351249</v>
      </c>
      <c r="W351" s="13">
        <f t="shared" si="102"/>
        <v>2.5154739778351249</v>
      </c>
      <c r="X351" s="13">
        <f t="shared" si="103"/>
        <v>2.5154739778351249</v>
      </c>
      <c r="Y351" s="13">
        <f t="shared" si="104"/>
        <v>2.5154739778351249</v>
      </c>
      <c r="Z351" s="13">
        <f t="shared" si="105"/>
        <v>2.5154739778351249</v>
      </c>
      <c r="AA351" s="13">
        <f t="shared" si="106"/>
        <v>1.2577369889175625</v>
      </c>
      <c r="AB351" s="13">
        <f t="shared" si="107"/>
        <v>0</v>
      </c>
      <c r="AC351" s="13">
        <f t="shared" si="108"/>
        <v>0</v>
      </c>
      <c r="AD351" s="13">
        <f t="shared" si="109"/>
        <v>0</v>
      </c>
      <c r="AE351" s="13">
        <f t="shared" si="110"/>
        <v>0</v>
      </c>
      <c r="AF351">
        <f t="shared" si="93"/>
        <v>1</v>
      </c>
      <c r="AI351" s="26">
        <f>IF(ISNUMBER(VLOOKUP($B351,'kpler max capa'!$A$1:$Q$263,2,0)),VLOOKUP($B351,'kpler max capa'!$A$1:$Q$263,2,0),0)</f>
        <v>0</v>
      </c>
      <c r="AJ351" s="26">
        <f>IF(ISNUMBER(VLOOKUP($B351,'kpler max capa'!$A$1:$Q$263,3,0)),VLOOKUP($B351,'kpler max capa'!$A$1:$Q$263,3,0),0)</f>
        <v>0</v>
      </c>
      <c r="AK351" s="26">
        <f>IF(ISNUMBER(VLOOKUP($B351,'kpler max capa'!$A$1:$Q$263,4,0)),VLOOKUP($B351,'kpler max capa'!$A$1:$Q$263,4,0),0)</f>
        <v>0</v>
      </c>
      <c r="AL351" s="26">
        <f>IF(ISNUMBER(VLOOKUP($B351,'kpler max capa'!$A$1:$Q$263,5,0)),VLOOKUP($B351,'kpler max capa'!$A$1:$Q$263,5,0),0)</f>
        <v>0</v>
      </c>
      <c r="AM351" s="26">
        <f>IF(ISNUMBER(VLOOKUP($B351,'kpler max capa'!$A$1:$Q$263,6,0)),VLOOKUP($B351,'kpler max capa'!$A$1:$Q$263,6,0),0)</f>
        <v>0</v>
      </c>
      <c r="AN351" s="26">
        <f>IF(ISNUMBER(VLOOKUP($B351,'kpler max capa'!$A$1:$Q$263,7,0)),VLOOKUP($B351,'kpler max capa'!$A$1:$Q$263,7,0),0)</f>
        <v>0</v>
      </c>
      <c r="AO351" s="26">
        <f>IF(ISNUMBER(VLOOKUP($B351,'kpler max capa'!$A$1:$Q$263,8,0)),VLOOKUP($B351,'kpler max capa'!$A$1:$Q$263,8,0),0)</f>
        <v>0</v>
      </c>
      <c r="AP351" s="26">
        <f>IF(ISNUMBER(VLOOKUP($B351,'kpler max capa'!$A$1:$Q$263,8,0)),VLOOKUP($B351,'kpler max capa'!$A$1:$Q$263,9,0),0)</f>
        <v>0</v>
      </c>
      <c r="AQ351" s="26">
        <f>IF(ISNUMBER(VLOOKUP($B351,'kpler max capa'!$A$1:$Q$263,8,0)),VLOOKUP($B351,'kpler max capa'!$A$1:$Q$263,10,0),0)</f>
        <v>0</v>
      </c>
      <c r="AR351" s="26">
        <f>IF(ISNUMBER(VLOOKUP($B351,'kpler max capa'!$A$1:$Q$263,8,0)),VLOOKUP($B351,'kpler max capa'!$A$1:$Q$263,11,0),0)</f>
        <v>0</v>
      </c>
      <c r="AS351" s="26">
        <f>IF(ISNUMBER(VLOOKUP($B351,'kpler max capa'!$A$1:$Q$263,9,0)),VLOOKUP($B351,'kpler max capa'!$A$1:$Q$263,12,0),0)</f>
        <v>0</v>
      </c>
      <c r="AT351" s="26">
        <f>IF(ISNUMBER(VLOOKUP($B351,'kpler max capa'!$A$1:$Q$263,9,0)),VLOOKUP($B351,'kpler max capa'!$A$1:$Q$263,13,0),0)</f>
        <v>0</v>
      </c>
      <c r="AU351" s="26">
        <f>IF(ISNUMBER(VLOOKUP($B351,'kpler max capa'!$A$1:$Q$263,9,0)),VLOOKUP($B351,'kpler max capa'!$A$1:$Q$263,14,0),0)</f>
        <v>0</v>
      </c>
      <c r="AV351" s="26">
        <f>IF(ISNUMBER(VLOOKUP($B351,'kpler max capa'!$A$1:$Q$263,9,0)),VLOOKUP($B351,'kpler max capa'!$A$1:$Q$263,15,0),0)</f>
        <v>0</v>
      </c>
      <c r="AW351" s="26">
        <f>IF(ISNUMBER(VLOOKUP($B351,'kpler max capa'!$A$1:$Q$263,9,0)),VLOOKUP($B351,'kpler max capa'!$A$1:$Q$263,16,0),0)</f>
        <v>0</v>
      </c>
      <c r="AX351" s="26">
        <f>IF(ISNUMBER(VLOOKUP($B351,'kpler max capa'!$A$1:$Q$263,10,0)),VLOOKUP($B351,'kpler max capa'!$A$1:$Q$263,17,0),0)</f>
        <v>0</v>
      </c>
      <c r="AY351" s="24">
        <f>IF(ISNUMBER(VLOOKUP($C351,'pp port max capa'!$A$1:$Q$500,2,0)),VLOOKUP($C351,'pp port max capa'!$A$1:$Q$500,2,0),0)</f>
        <v>2.5154739778351249</v>
      </c>
      <c r="AZ351" s="24">
        <f>IF(ISNUMBER(VLOOKUP($C351,'pp port max capa'!$A$1:$Q$500,3,0)),VLOOKUP($C351,'pp port max capa'!$A$1:$Q$500,3,0),0)</f>
        <v>2.5154739778351249</v>
      </c>
      <c r="BA351" s="24">
        <f>IF(ISNUMBER(VLOOKUP($C351,'pp port max capa'!$A$1:$Q$500,4,0)),VLOOKUP($C351,'pp port max capa'!$A$1:$Q$500,4,0),0)</f>
        <v>2.5154739778351249</v>
      </c>
      <c r="BB351" s="24">
        <f>IF(ISNUMBER(VLOOKUP($C351,'pp port max capa'!$A$1:$Q$500,5,0)),VLOOKUP($C351,'pp port max capa'!$A$1:$Q$500,5,0),0)</f>
        <v>2.5154739778351249</v>
      </c>
      <c r="BC351" s="24">
        <f>IF(ISNUMBER(VLOOKUP($C351,'pp port max capa'!$A$1:$Q$500,6,0)),VLOOKUP($C351,'pp port max capa'!$A$1:$Q$500,6,0),0)</f>
        <v>2.5154739778351249</v>
      </c>
      <c r="BD351" s="24">
        <f>IF(ISNUMBER(VLOOKUP($C351,'pp port max capa'!$A$1:$Q$500,7,0)),VLOOKUP($C351,'pp port max capa'!$A$1:$Q$500,7,0),0)</f>
        <v>2.5154739778351249</v>
      </c>
      <c r="BE351" s="24">
        <f>IF(ISNUMBER(VLOOKUP($C351,'pp port max capa'!$A$1:$Q$500,8,0)),VLOOKUP($C351,'pp port max capa'!$A$1:$Q$500,8,0),0)</f>
        <v>2.5154739778351249</v>
      </c>
      <c r="BF351" s="24">
        <f>IF(ISNUMBER(VLOOKUP($C351,'pp port max capa'!$A$1:$Q$500,9,0)),VLOOKUP($C351,'pp port max capa'!$A$1:$Q$500,9,0),0)</f>
        <v>2.5154739778351249</v>
      </c>
      <c r="BG351" s="24">
        <f>IF(ISNUMBER(VLOOKUP($C351,'pp port max capa'!$A$1:$Q$500,10,0)),VLOOKUP($C351,'pp port max capa'!$A$1:$Q$500,10,0),0)</f>
        <v>2.5154739778351249</v>
      </c>
      <c r="BH351" s="24">
        <f>IF(ISNUMBER(VLOOKUP($C351,'pp port max capa'!$A$1:$Q$500,11,0)),VLOOKUP($C351,'pp port max capa'!$A$1:$Q$500,11,0),0)</f>
        <v>2.5154739778351249</v>
      </c>
      <c r="BI351" s="24">
        <f>IF(ISNUMBER(VLOOKUP($C351,'pp port max capa'!$A$1:$Q$500,12,0)),VLOOKUP($C351,'pp port max capa'!$A$1:$Q$500,12,0),0)</f>
        <v>2.5154739778351249</v>
      </c>
      <c r="BJ351" s="24">
        <f>IF(ISNUMBER(VLOOKUP($C351,'pp port max capa'!$A$1:$Q$500,13,0)),VLOOKUP($C351,'pp port max capa'!$A$1:$Q$500,13,0),0)</f>
        <v>1.2577369889175625</v>
      </c>
      <c r="BK351" s="24">
        <f>IF(ISNUMBER(VLOOKUP($C351,'pp port max capa'!$A$1:$Q$500,14,0)),VLOOKUP($C351,'pp port max capa'!$A$1:$Q$500,14,0),0)</f>
        <v>0</v>
      </c>
      <c r="BL351" s="24">
        <f>IF(ISNUMBER(VLOOKUP($C351,'pp port max capa'!$A$1:$Q$500,15,0)),VLOOKUP($C351,'pp port max capa'!$A$1:$Q$500,15,0),0)</f>
        <v>0</v>
      </c>
      <c r="BM351" s="24">
        <f>IF(ISNUMBER(VLOOKUP($C351,'pp port max capa'!$A$1:$Q$500,16,0)),VLOOKUP($C351,'pp port max capa'!$A$1:$Q$500,16,0),0)</f>
        <v>0</v>
      </c>
      <c r="BN351" s="24">
        <f>IF(ISNUMBER(VLOOKUP($C351,'pp port max capa'!$A$1:$Q$500,17,0)),VLOOKUP($C351,'pp port max capa'!$A$1:$Q$500,17,0),0)</f>
        <v>0</v>
      </c>
      <c r="BO351" s="22">
        <f>IF(ISNUMBER(VLOOKUP($C351,'stpl port max capa'!$A$1:$Q$500,2,0)),VLOOKUP($C351,'stpl port max capa'!$A$1:$Q$500,2,0),0)</f>
        <v>0</v>
      </c>
      <c r="BP351" s="22">
        <f>IF(ISNUMBER(VLOOKUP($C351,'stpl port max capa'!$A$1:$Q$500,3,0)),VLOOKUP($C351,'stpl port max capa'!$A$1:$Q$500,3,0),0)</f>
        <v>0</v>
      </c>
      <c r="BQ351" s="22">
        <f>IF(ISNUMBER(VLOOKUP($C351,'stpl port max capa'!$A$1:$Q$500,4,0)),VLOOKUP($C351,'stpl port max capa'!$A$1:$Q$500,4,0),0)</f>
        <v>0</v>
      </c>
      <c r="BR351" s="22">
        <f>IF(ISNUMBER(VLOOKUP($C351,'stpl port max capa'!$A$1:$Q$500,5,0)),VLOOKUP($C351,'stpl port max capa'!$A$1:$Q$500,5,0),0)</f>
        <v>0</v>
      </c>
      <c r="BS351" s="22">
        <f>IF(ISNUMBER(VLOOKUP($C351,'stpl port max capa'!$A$1:$Q$500,6,0)),VLOOKUP($C351,'stpl port max capa'!$A$1:$Q$500,6,0),0)</f>
        <v>0</v>
      </c>
      <c r="BT351" s="22">
        <f>IF(ISNUMBER(VLOOKUP($C351,'stpl port max capa'!$A$1:$Q$500,7,0)),VLOOKUP($C351,'stpl port max capa'!$A$1:$Q$500,7,0),0)</f>
        <v>0</v>
      </c>
      <c r="BU351" s="22">
        <f>IF(ISNUMBER(VLOOKUP($C351,'stpl port max capa'!$A$1:$Q$500,8,0)),VLOOKUP($C351,'stpl port max capa'!$A$1:$Q$500,8,0),0)</f>
        <v>0</v>
      </c>
      <c r="BV351" s="22">
        <f>IF(ISNUMBER(VLOOKUP($C351,'stpl port max capa'!$A$1:$Q$500,9,0)),VLOOKUP($C351,'stpl port max capa'!$A$1:$Q$500,9,0),0)</f>
        <v>0</v>
      </c>
      <c r="BW351" s="22">
        <f>IF(ISNUMBER(VLOOKUP($C351,'stpl port max capa'!$A$1:$Q$500,10,0)),VLOOKUP($C351,'stpl port max capa'!$A$1:$Q$500,10,0),0)</f>
        <v>0</v>
      </c>
      <c r="BX351" s="22">
        <f>IF(ISNUMBER(VLOOKUP($C351,'stpl port max capa'!$A$1:$Q$500,11,0)),VLOOKUP($C351,'stpl port max capa'!$A$1:$Q$500,11,0),0)</f>
        <v>0</v>
      </c>
      <c r="BY351" s="22">
        <f>IF(ISNUMBER(VLOOKUP($C351,'stpl port max capa'!$A$1:$Q$500,12,0)),VLOOKUP($C351,'stpl port max capa'!$A$1:$Q$500,12,0),0)</f>
        <v>0</v>
      </c>
      <c r="BZ351" s="22">
        <f>IF(ISNUMBER(VLOOKUP($C351,'stpl port max capa'!$A$1:$Q$500,13,0)),VLOOKUP($C351,'stpl port max capa'!$A$1:$Q$500,13,0),0)</f>
        <v>0</v>
      </c>
      <c r="CA351" s="22">
        <f>IF(ISNUMBER(VLOOKUP($C351,'stpl port max capa'!$A$1:$Q$500,14,0)),VLOOKUP($C351,'stpl port max capa'!$A$1:$Q$500,14,0),0)</f>
        <v>0</v>
      </c>
      <c r="CB351" s="22">
        <f>IF(ISNUMBER(VLOOKUP($C351,'stpl port max capa'!$A$1:$Q$500,15,0)),VLOOKUP($C351,'stpl port max capa'!$A$1:$Q$500,15,0),0)</f>
        <v>0</v>
      </c>
      <c r="CC351" s="22">
        <f>IF(ISNUMBER(VLOOKUP($C351,'stpl port max capa'!$A$1:$Q$500,16,0)),VLOOKUP($C351,'stpl port max capa'!$A$1:$Q$500,16,0),0)</f>
        <v>0</v>
      </c>
      <c r="CD351" s="22">
        <f>IF(ISNUMBER(VLOOKUP($C351,'stpl port max capa'!$A$1:$Q$500,17,0)),VLOOKUP($C351,'stpl port max capa'!$A$1:$Q$500,17,0),0)</f>
        <v>0</v>
      </c>
    </row>
    <row r="352" spans="1:82" customFormat="1">
      <c r="A352">
        <v>357</v>
      </c>
      <c r="B352" t="s">
        <v>874</v>
      </c>
      <c r="C352" t="str">
        <f t="shared" si="92"/>
        <v>port 357 Wuhan Dongxihu power station</v>
      </c>
      <c r="D352" s="15" t="s">
        <v>1386</v>
      </c>
      <c r="E352" s="15">
        <f t="shared" si="94"/>
        <v>1</v>
      </c>
      <c r="F352" s="16" t="s">
        <v>2984</v>
      </c>
      <c r="G352" t="s">
        <v>973</v>
      </c>
      <c r="H352" t="s">
        <v>975</v>
      </c>
      <c r="I352" t="s">
        <v>2946</v>
      </c>
      <c r="J352" t="s">
        <v>1095</v>
      </c>
      <c r="K352" s="1">
        <v>30.624099999999999</v>
      </c>
      <c r="L352" s="1">
        <v>114.14579999999999</v>
      </c>
      <c r="M352" s="1" t="str">
        <f>VLOOKUP($F352,'[1]capi for highway network'!$D$1:$L$36,3,0)</f>
        <v>capi Hubei</v>
      </c>
      <c r="N352" s="1">
        <f>VLOOKUP($F352,'[1]capi for highway network'!$D$1:$L$36,7,0)</f>
        <v>30.592849000000001</v>
      </c>
      <c r="O352" s="1">
        <f>VLOOKUP($F352,'[1]capi for highway network'!$D$1:$L$36,8,0)</f>
        <v>114.305539</v>
      </c>
      <c r="P352" s="13">
        <f t="shared" si="95"/>
        <v>0</v>
      </c>
      <c r="Q352" s="13">
        <f t="shared" si="96"/>
        <v>0</v>
      </c>
      <c r="R352" s="13">
        <f t="shared" si="97"/>
        <v>0</v>
      </c>
      <c r="S352" s="13">
        <f t="shared" si="98"/>
        <v>0</v>
      </c>
      <c r="T352" s="13">
        <f t="shared" si="99"/>
        <v>0</v>
      </c>
      <c r="U352" s="13">
        <f t="shared" si="100"/>
        <v>0</v>
      </c>
      <c r="V352" s="13">
        <f t="shared" si="101"/>
        <v>0</v>
      </c>
      <c r="W352" s="13">
        <f t="shared" si="102"/>
        <v>0</v>
      </c>
      <c r="X352" s="13">
        <f t="shared" si="103"/>
        <v>0</v>
      </c>
      <c r="Y352" s="13">
        <f t="shared" si="104"/>
        <v>0</v>
      </c>
      <c r="Z352" s="13">
        <f t="shared" si="105"/>
        <v>0</v>
      </c>
      <c r="AA352" s="13">
        <f t="shared" si="106"/>
        <v>0</v>
      </c>
      <c r="AB352" s="13">
        <f t="shared" si="107"/>
        <v>0</v>
      </c>
      <c r="AC352" s="13">
        <f t="shared" si="108"/>
        <v>0</v>
      </c>
      <c r="AD352" s="13">
        <f t="shared" si="109"/>
        <v>0</v>
      </c>
      <c r="AE352" s="13">
        <f t="shared" si="110"/>
        <v>0</v>
      </c>
      <c r="AF352">
        <f t="shared" si="93"/>
        <v>0</v>
      </c>
      <c r="AI352" s="26">
        <f>IF(ISNUMBER(VLOOKUP($B352,'kpler max capa'!$A$1:$Q$263,2,0)),VLOOKUP($B352,'kpler max capa'!$A$1:$Q$263,2,0),0)</f>
        <v>0</v>
      </c>
      <c r="AJ352" s="26">
        <f>IF(ISNUMBER(VLOOKUP($B352,'kpler max capa'!$A$1:$Q$263,3,0)),VLOOKUP($B352,'kpler max capa'!$A$1:$Q$263,3,0),0)</f>
        <v>0</v>
      </c>
      <c r="AK352" s="26">
        <f>IF(ISNUMBER(VLOOKUP($B352,'kpler max capa'!$A$1:$Q$263,4,0)),VLOOKUP($B352,'kpler max capa'!$A$1:$Q$263,4,0),0)</f>
        <v>0</v>
      </c>
      <c r="AL352" s="26">
        <f>IF(ISNUMBER(VLOOKUP($B352,'kpler max capa'!$A$1:$Q$263,5,0)),VLOOKUP($B352,'kpler max capa'!$A$1:$Q$263,5,0),0)</f>
        <v>0</v>
      </c>
      <c r="AM352" s="26">
        <f>IF(ISNUMBER(VLOOKUP($B352,'kpler max capa'!$A$1:$Q$263,6,0)),VLOOKUP($B352,'kpler max capa'!$A$1:$Q$263,6,0),0)</f>
        <v>0</v>
      </c>
      <c r="AN352" s="26">
        <f>IF(ISNUMBER(VLOOKUP($B352,'kpler max capa'!$A$1:$Q$263,7,0)),VLOOKUP($B352,'kpler max capa'!$A$1:$Q$263,7,0),0)</f>
        <v>0</v>
      </c>
      <c r="AO352" s="26">
        <f>IF(ISNUMBER(VLOOKUP($B352,'kpler max capa'!$A$1:$Q$263,8,0)),VLOOKUP($B352,'kpler max capa'!$A$1:$Q$263,8,0),0)</f>
        <v>0</v>
      </c>
      <c r="AP352" s="26">
        <f>IF(ISNUMBER(VLOOKUP($B352,'kpler max capa'!$A$1:$Q$263,8,0)),VLOOKUP($B352,'kpler max capa'!$A$1:$Q$263,9,0),0)</f>
        <v>0</v>
      </c>
      <c r="AQ352" s="26">
        <f>IF(ISNUMBER(VLOOKUP($B352,'kpler max capa'!$A$1:$Q$263,8,0)),VLOOKUP($B352,'kpler max capa'!$A$1:$Q$263,10,0),0)</f>
        <v>0</v>
      </c>
      <c r="AR352" s="26">
        <f>IF(ISNUMBER(VLOOKUP($B352,'kpler max capa'!$A$1:$Q$263,8,0)),VLOOKUP($B352,'kpler max capa'!$A$1:$Q$263,11,0),0)</f>
        <v>0</v>
      </c>
      <c r="AS352" s="26">
        <f>IF(ISNUMBER(VLOOKUP($B352,'kpler max capa'!$A$1:$Q$263,9,0)),VLOOKUP($B352,'kpler max capa'!$A$1:$Q$263,12,0),0)</f>
        <v>0</v>
      </c>
      <c r="AT352" s="26">
        <f>IF(ISNUMBER(VLOOKUP($B352,'kpler max capa'!$A$1:$Q$263,9,0)),VLOOKUP($B352,'kpler max capa'!$A$1:$Q$263,13,0),0)</f>
        <v>0</v>
      </c>
      <c r="AU352" s="26">
        <f>IF(ISNUMBER(VLOOKUP($B352,'kpler max capa'!$A$1:$Q$263,9,0)),VLOOKUP($B352,'kpler max capa'!$A$1:$Q$263,14,0),0)</f>
        <v>0</v>
      </c>
      <c r="AV352" s="26">
        <f>IF(ISNUMBER(VLOOKUP($B352,'kpler max capa'!$A$1:$Q$263,9,0)),VLOOKUP($B352,'kpler max capa'!$A$1:$Q$263,15,0),0)</f>
        <v>0</v>
      </c>
      <c r="AW352" s="26">
        <f>IF(ISNUMBER(VLOOKUP($B352,'kpler max capa'!$A$1:$Q$263,9,0)),VLOOKUP($B352,'kpler max capa'!$A$1:$Q$263,16,0),0)</f>
        <v>0</v>
      </c>
      <c r="AX352" s="26">
        <f>IF(ISNUMBER(VLOOKUP($B352,'kpler max capa'!$A$1:$Q$263,10,0)),VLOOKUP($B352,'kpler max capa'!$A$1:$Q$263,17,0),0)</f>
        <v>0</v>
      </c>
      <c r="AY352" s="24">
        <f>IF(ISNUMBER(VLOOKUP($C352,'pp port max capa'!$A$1:$Q$500,2,0)),VLOOKUP($C352,'pp port max capa'!$A$1:$Q$500,2,0),0)</f>
        <v>0</v>
      </c>
      <c r="AZ352" s="24">
        <f>IF(ISNUMBER(VLOOKUP($C352,'pp port max capa'!$A$1:$Q$500,3,0)),VLOOKUP($C352,'pp port max capa'!$A$1:$Q$500,3,0),0)</f>
        <v>0</v>
      </c>
      <c r="BA352" s="24">
        <f>IF(ISNUMBER(VLOOKUP($C352,'pp port max capa'!$A$1:$Q$500,4,0)),VLOOKUP($C352,'pp port max capa'!$A$1:$Q$500,4,0),0)</f>
        <v>0</v>
      </c>
      <c r="BB352" s="24">
        <f>IF(ISNUMBER(VLOOKUP($C352,'pp port max capa'!$A$1:$Q$500,5,0)),VLOOKUP($C352,'pp port max capa'!$A$1:$Q$500,5,0),0)</f>
        <v>0</v>
      </c>
      <c r="BC352" s="24">
        <f>IF(ISNUMBER(VLOOKUP($C352,'pp port max capa'!$A$1:$Q$500,6,0)),VLOOKUP($C352,'pp port max capa'!$A$1:$Q$500,6,0),0)</f>
        <v>0</v>
      </c>
      <c r="BD352" s="24">
        <f>IF(ISNUMBER(VLOOKUP($C352,'pp port max capa'!$A$1:$Q$500,7,0)),VLOOKUP($C352,'pp port max capa'!$A$1:$Q$500,7,0),0)</f>
        <v>0</v>
      </c>
      <c r="BE352" s="24">
        <f>IF(ISNUMBER(VLOOKUP($C352,'pp port max capa'!$A$1:$Q$500,8,0)),VLOOKUP($C352,'pp port max capa'!$A$1:$Q$500,8,0),0)</f>
        <v>0</v>
      </c>
      <c r="BF352" s="24">
        <f>IF(ISNUMBER(VLOOKUP($C352,'pp port max capa'!$A$1:$Q$500,9,0)),VLOOKUP($C352,'pp port max capa'!$A$1:$Q$500,9,0),0)</f>
        <v>0</v>
      </c>
      <c r="BG352" s="24">
        <f>IF(ISNUMBER(VLOOKUP($C352,'pp port max capa'!$A$1:$Q$500,10,0)),VLOOKUP($C352,'pp port max capa'!$A$1:$Q$500,10,0),0)</f>
        <v>0</v>
      </c>
      <c r="BH352" s="24">
        <f>IF(ISNUMBER(VLOOKUP($C352,'pp port max capa'!$A$1:$Q$500,11,0)),VLOOKUP($C352,'pp port max capa'!$A$1:$Q$500,11,0),0)</f>
        <v>0</v>
      </c>
      <c r="BI352" s="24">
        <f>IF(ISNUMBER(VLOOKUP($C352,'pp port max capa'!$A$1:$Q$500,12,0)),VLOOKUP($C352,'pp port max capa'!$A$1:$Q$500,12,0),0)</f>
        <v>0</v>
      </c>
      <c r="BJ352" s="24">
        <f>IF(ISNUMBER(VLOOKUP($C352,'pp port max capa'!$A$1:$Q$500,13,0)),VLOOKUP($C352,'pp port max capa'!$A$1:$Q$500,13,0),0)</f>
        <v>0</v>
      </c>
      <c r="BK352" s="24">
        <f>IF(ISNUMBER(VLOOKUP($C352,'pp port max capa'!$A$1:$Q$500,14,0)),VLOOKUP($C352,'pp port max capa'!$A$1:$Q$500,14,0),0)</f>
        <v>0</v>
      </c>
      <c r="BL352" s="24">
        <f>IF(ISNUMBER(VLOOKUP($C352,'pp port max capa'!$A$1:$Q$500,15,0)),VLOOKUP($C352,'pp port max capa'!$A$1:$Q$500,15,0),0)</f>
        <v>0</v>
      </c>
      <c r="BM352" s="24">
        <f>IF(ISNUMBER(VLOOKUP($C352,'pp port max capa'!$A$1:$Q$500,16,0)),VLOOKUP($C352,'pp port max capa'!$A$1:$Q$500,16,0),0)</f>
        <v>0</v>
      </c>
      <c r="BN352" s="24">
        <f>IF(ISNUMBER(VLOOKUP($C352,'pp port max capa'!$A$1:$Q$500,17,0)),VLOOKUP($C352,'pp port max capa'!$A$1:$Q$500,17,0),0)</f>
        <v>0</v>
      </c>
      <c r="BO352" s="22">
        <f>IF(ISNUMBER(VLOOKUP($C352,'stpl port max capa'!$A$1:$Q$500,2,0)),VLOOKUP($C352,'stpl port max capa'!$A$1:$Q$500,2,0),0)</f>
        <v>0</v>
      </c>
      <c r="BP352" s="22">
        <f>IF(ISNUMBER(VLOOKUP($C352,'stpl port max capa'!$A$1:$Q$500,3,0)),VLOOKUP($C352,'stpl port max capa'!$A$1:$Q$500,3,0),0)</f>
        <v>0</v>
      </c>
      <c r="BQ352" s="22">
        <f>IF(ISNUMBER(VLOOKUP($C352,'stpl port max capa'!$A$1:$Q$500,4,0)),VLOOKUP($C352,'stpl port max capa'!$A$1:$Q$500,4,0),0)</f>
        <v>0</v>
      </c>
      <c r="BR352" s="22">
        <f>IF(ISNUMBER(VLOOKUP($C352,'stpl port max capa'!$A$1:$Q$500,5,0)),VLOOKUP($C352,'stpl port max capa'!$A$1:$Q$500,5,0),0)</f>
        <v>0</v>
      </c>
      <c r="BS352" s="22">
        <f>IF(ISNUMBER(VLOOKUP($C352,'stpl port max capa'!$A$1:$Q$500,6,0)),VLOOKUP($C352,'stpl port max capa'!$A$1:$Q$500,6,0),0)</f>
        <v>0</v>
      </c>
      <c r="BT352" s="22">
        <f>IF(ISNUMBER(VLOOKUP($C352,'stpl port max capa'!$A$1:$Q$500,7,0)),VLOOKUP($C352,'stpl port max capa'!$A$1:$Q$500,7,0),0)</f>
        <v>0</v>
      </c>
      <c r="BU352" s="22">
        <f>IF(ISNUMBER(VLOOKUP($C352,'stpl port max capa'!$A$1:$Q$500,8,0)),VLOOKUP($C352,'stpl port max capa'!$A$1:$Q$500,8,0),0)</f>
        <v>0</v>
      </c>
      <c r="BV352" s="22">
        <f>IF(ISNUMBER(VLOOKUP($C352,'stpl port max capa'!$A$1:$Q$500,9,0)),VLOOKUP($C352,'stpl port max capa'!$A$1:$Q$500,9,0),0)</f>
        <v>0</v>
      </c>
      <c r="BW352" s="22">
        <f>IF(ISNUMBER(VLOOKUP($C352,'stpl port max capa'!$A$1:$Q$500,10,0)),VLOOKUP($C352,'stpl port max capa'!$A$1:$Q$500,10,0),0)</f>
        <v>0</v>
      </c>
      <c r="BX352" s="22">
        <f>IF(ISNUMBER(VLOOKUP($C352,'stpl port max capa'!$A$1:$Q$500,11,0)),VLOOKUP($C352,'stpl port max capa'!$A$1:$Q$500,11,0),0)</f>
        <v>0</v>
      </c>
      <c r="BY352" s="22">
        <f>IF(ISNUMBER(VLOOKUP($C352,'stpl port max capa'!$A$1:$Q$500,12,0)),VLOOKUP($C352,'stpl port max capa'!$A$1:$Q$500,12,0),0)</f>
        <v>0</v>
      </c>
      <c r="BZ352" s="22">
        <f>IF(ISNUMBER(VLOOKUP($C352,'stpl port max capa'!$A$1:$Q$500,13,0)),VLOOKUP($C352,'stpl port max capa'!$A$1:$Q$500,13,0),0)</f>
        <v>0</v>
      </c>
      <c r="CA352" s="22">
        <f>IF(ISNUMBER(VLOOKUP($C352,'stpl port max capa'!$A$1:$Q$500,14,0)),VLOOKUP($C352,'stpl port max capa'!$A$1:$Q$500,14,0),0)</f>
        <v>0</v>
      </c>
      <c r="CB352" s="22">
        <f>IF(ISNUMBER(VLOOKUP($C352,'stpl port max capa'!$A$1:$Q$500,15,0)),VLOOKUP($C352,'stpl port max capa'!$A$1:$Q$500,15,0),0)</f>
        <v>0</v>
      </c>
      <c r="CC352" s="22">
        <f>IF(ISNUMBER(VLOOKUP($C352,'stpl port max capa'!$A$1:$Q$500,16,0)),VLOOKUP($C352,'stpl port max capa'!$A$1:$Q$500,16,0),0)</f>
        <v>0</v>
      </c>
      <c r="CD352" s="22">
        <f>IF(ISNUMBER(VLOOKUP($C352,'stpl port max capa'!$A$1:$Q$500,17,0)),VLOOKUP($C352,'stpl port max capa'!$A$1:$Q$500,17,0),0)</f>
        <v>0</v>
      </c>
    </row>
    <row r="353" spans="1:82" customFormat="1">
      <c r="A353">
        <v>358</v>
      </c>
      <c r="B353" t="s">
        <v>875</v>
      </c>
      <c r="C353" t="str">
        <f t="shared" si="92"/>
        <v>port 358 Wuhan Ethylene power station</v>
      </c>
      <c r="D353" s="15" t="s">
        <v>1387</v>
      </c>
      <c r="E353" s="15">
        <f t="shared" si="94"/>
        <v>1</v>
      </c>
      <c r="F353" s="16" t="s">
        <v>2984</v>
      </c>
      <c r="G353" t="s">
        <v>973</v>
      </c>
      <c r="H353" t="s">
        <v>975</v>
      </c>
      <c r="I353" t="s">
        <v>2943</v>
      </c>
      <c r="J353" t="s">
        <v>1096</v>
      </c>
      <c r="K353" s="1">
        <v>30.652670000000001</v>
      </c>
      <c r="L353" s="1">
        <v>114.52934999999999</v>
      </c>
      <c r="M353" s="1" t="str">
        <f>VLOOKUP($F353,'[1]capi for highway network'!$D$1:$L$36,3,0)</f>
        <v>capi Hubei</v>
      </c>
      <c r="N353" s="1">
        <f>VLOOKUP($F353,'[1]capi for highway network'!$D$1:$L$36,7,0)</f>
        <v>30.592849000000001</v>
      </c>
      <c r="O353" s="1">
        <f>VLOOKUP($F353,'[1]capi for highway network'!$D$1:$L$36,8,0)</f>
        <v>114.305539</v>
      </c>
      <c r="P353" s="13">
        <f t="shared" si="95"/>
        <v>1.1760657558709675</v>
      </c>
      <c r="Q353" s="13">
        <f t="shared" si="96"/>
        <v>1.1760657558709675</v>
      </c>
      <c r="R353" s="13">
        <f t="shared" si="97"/>
        <v>1.1760657558709675</v>
      </c>
      <c r="S353" s="13">
        <f t="shared" si="98"/>
        <v>1.1760657558709675</v>
      </c>
      <c r="T353" s="13">
        <f t="shared" si="99"/>
        <v>1.1760657558709675</v>
      </c>
      <c r="U353" s="13">
        <f t="shared" si="100"/>
        <v>1.1760657558709675</v>
      </c>
      <c r="V353" s="13">
        <f t="shared" si="101"/>
        <v>1.1760657558709675</v>
      </c>
      <c r="W353" s="13">
        <f t="shared" si="102"/>
        <v>1.1760657558709675</v>
      </c>
      <c r="X353" s="13">
        <f t="shared" si="103"/>
        <v>1.1760657558709675</v>
      </c>
      <c r="Y353" s="13">
        <f t="shared" si="104"/>
        <v>1.1760657558709675</v>
      </c>
      <c r="Z353" s="13">
        <f t="shared" si="105"/>
        <v>1.1760657558709675</v>
      </c>
      <c r="AA353" s="13">
        <f t="shared" si="106"/>
        <v>1.1760657558709675</v>
      </c>
      <c r="AB353" s="13">
        <f t="shared" si="107"/>
        <v>1.1760657558709675</v>
      </c>
      <c r="AC353" s="13">
        <f t="shared" si="108"/>
        <v>1.1760657558709675</v>
      </c>
      <c r="AD353" s="13">
        <f t="shared" si="109"/>
        <v>1.1760657558709675</v>
      </c>
      <c r="AE353" s="13">
        <f t="shared" si="110"/>
        <v>1.1760657558709675</v>
      </c>
      <c r="AF353">
        <f t="shared" si="93"/>
        <v>1</v>
      </c>
      <c r="AI353" s="26">
        <f>IF(ISNUMBER(VLOOKUP($B353,'kpler max capa'!$A$1:$Q$263,2,0)),VLOOKUP($B353,'kpler max capa'!$A$1:$Q$263,2,0),0)</f>
        <v>0</v>
      </c>
      <c r="AJ353" s="26">
        <f>IF(ISNUMBER(VLOOKUP($B353,'kpler max capa'!$A$1:$Q$263,3,0)),VLOOKUP($B353,'kpler max capa'!$A$1:$Q$263,3,0),0)</f>
        <v>0</v>
      </c>
      <c r="AK353" s="26">
        <f>IF(ISNUMBER(VLOOKUP($B353,'kpler max capa'!$A$1:$Q$263,4,0)),VLOOKUP($B353,'kpler max capa'!$A$1:$Q$263,4,0),0)</f>
        <v>0</v>
      </c>
      <c r="AL353" s="26">
        <f>IF(ISNUMBER(VLOOKUP($B353,'kpler max capa'!$A$1:$Q$263,5,0)),VLOOKUP($B353,'kpler max capa'!$A$1:$Q$263,5,0),0)</f>
        <v>0</v>
      </c>
      <c r="AM353" s="26">
        <f>IF(ISNUMBER(VLOOKUP($B353,'kpler max capa'!$A$1:$Q$263,6,0)),VLOOKUP($B353,'kpler max capa'!$A$1:$Q$263,6,0),0)</f>
        <v>0</v>
      </c>
      <c r="AN353" s="26">
        <f>IF(ISNUMBER(VLOOKUP($B353,'kpler max capa'!$A$1:$Q$263,7,0)),VLOOKUP($B353,'kpler max capa'!$A$1:$Q$263,7,0),0)</f>
        <v>0</v>
      </c>
      <c r="AO353" s="26">
        <f>IF(ISNUMBER(VLOOKUP($B353,'kpler max capa'!$A$1:$Q$263,8,0)),VLOOKUP($B353,'kpler max capa'!$A$1:$Q$263,8,0),0)</f>
        <v>0</v>
      </c>
      <c r="AP353" s="26">
        <f>IF(ISNUMBER(VLOOKUP($B353,'kpler max capa'!$A$1:$Q$263,8,0)),VLOOKUP($B353,'kpler max capa'!$A$1:$Q$263,9,0),0)</f>
        <v>0</v>
      </c>
      <c r="AQ353" s="26">
        <f>IF(ISNUMBER(VLOOKUP($B353,'kpler max capa'!$A$1:$Q$263,8,0)),VLOOKUP($B353,'kpler max capa'!$A$1:$Q$263,10,0),0)</f>
        <v>0</v>
      </c>
      <c r="AR353" s="26">
        <f>IF(ISNUMBER(VLOOKUP($B353,'kpler max capa'!$A$1:$Q$263,8,0)),VLOOKUP($B353,'kpler max capa'!$A$1:$Q$263,11,0),0)</f>
        <v>0</v>
      </c>
      <c r="AS353" s="26">
        <f>IF(ISNUMBER(VLOOKUP($B353,'kpler max capa'!$A$1:$Q$263,9,0)),VLOOKUP($B353,'kpler max capa'!$A$1:$Q$263,12,0),0)</f>
        <v>0</v>
      </c>
      <c r="AT353" s="26">
        <f>IF(ISNUMBER(VLOOKUP($B353,'kpler max capa'!$A$1:$Q$263,9,0)),VLOOKUP($B353,'kpler max capa'!$A$1:$Q$263,13,0),0)</f>
        <v>0</v>
      </c>
      <c r="AU353" s="26">
        <f>IF(ISNUMBER(VLOOKUP($B353,'kpler max capa'!$A$1:$Q$263,9,0)),VLOOKUP($B353,'kpler max capa'!$A$1:$Q$263,14,0),0)</f>
        <v>0</v>
      </c>
      <c r="AV353" s="26">
        <f>IF(ISNUMBER(VLOOKUP($B353,'kpler max capa'!$A$1:$Q$263,9,0)),VLOOKUP($B353,'kpler max capa'!$A$1:$Q$263,15,0),0)</f>
        <v>0</v>
      </c>
      <c r="AW353" s="26">
        <f>IF(ISNUMBER(VLOOKUP($B353,'kpler max capa'!$A$1:$Q$263,9,0)),VLOOKUP($B353,'kpler max capa'!$A$1:$Q$263,16,0),0)</f>
        <v>0</v>
      </c>
      <c r="AX353" s="26">
        <f>IF(ISNUMBER(VLOOKUP($B353,'kpler max capa'!$A$1:$Q$263,10,0)),VLOOKUP($B353,'kpler max capa'!$A$1:$Q$263,17,0),0)</f>
        <v>0</v>
      </c>
      <c r="AY353" s="24">
        <f>IF(ISNUMBER(VLOOKUP($C353,'pp port max capa'!$A$1:$Q$500,2,0)),VLOOKUP($C353,'pp port max capa'!$A$1:$Q$500,2,0),0)</f>
        <v>1.1760657558709675</v>
      </c>
      <c r="AZ353" s="24">
        <f>IF(ISNUMBER(VLOOKUP($C353,'pp port max capa'!$A$1:$Q$500,3,0)),VLOOKUP($C353,'pp port max capa'!$A$1:$Q$500,3,0),0)</f>
        <v>1.1760657558709675</v>
      </c>
      <c r="BA353" s="24">
        <f>IF(ISNUMBER(VLOOKUP($C353,'pp port max capa'!$A$1:$Q$500,4,0)),VLOOKUP($C353,'pp port max capa'!$A$1:$Q$500,4,0),0)</f>
        <v>1.1760657558709675</v>
      </c>
      <c r="BB353" s="24">
        <f>IF(ISNUMBER(VLOOKUP($C353,'pp port max capa'!$A$1:$Q$500,5,0)),VLOOKUP($C353,'pp port max capa'!$A$1:$Q$500,5,0),0)</f>
        <v>1.1760657558709675</v>
      </c>
      <c r="BC353" s="24">
        <f>IF(ISNUMBER(VLOOKUP($C353,'pp port max capa'!$A$1:$Q$500,6,0)),VLOOKUP($C353,'pp port max capa'!$A$1:$Q$500,6,0),0)</f>
        <v>1.1760657558709675</v>
      </c>
      <c r="BD353" s="24">
        <f>IF(ISNUMBER(VLOOKUP($C353,'pp port max capa'!$A$1:$Q$500,7,0)),VLOOKUP($C353,'pp port max capa'!$A$1:$Q$500,7,0),0)</f>
        <v>1.1760657558709675</v>
      </c>
      <c r="BE353" s="24">
        <f>IF(ISNUMBER(VLOOKUP($C353,'pp port max capa'!$A$1:$Q$500,8,0)),VLOOKUP($C353,'pp port max capa'!$A$1:$Q$500,8,0),0)</f>
        <v>1.1760657558709675</v>
      </c>
      <c r="BF353" s="24">
        <f>IF(ISNUMBER(VLOOKUP($C353,'pp port max capa'!$A$1:$Q$500,9,0)),VLOOKUP($C353,'pp port max capa'!$A$1:$Q$500,9,0),0)</f>
        <v>1.1760657558709675</v>
      </c>
      <c r="BG353" s="24">
        <f>IF(ISNUMBER(VLOOKUP($C353,'pp port max capa'!$A$1:$Q$500,10,0)),VLOOKUP($C353,'pp port max capa'!$A$1:$Q$500,10,0),0)</f>
        <v>1.1760657558709675</v>
      </c>
      <c r="BH353" s="24">
        <f>IF(ISNUMBER(VLOOKUP($C353,'pp port max capa'!$A$1:$Q$500,11,0)),VLOOKUP($C353,'pp port max capa'!$A$1:$Q$500,11,0),0)</f>
        <v>1.1760657558709675</v>
      </c>
      <c r="BI353" s="24">
        <f>IF(ISNUMBER(VLOOKUP($C353,'pp port max capa'!$A$1:$Q$500,12,0)),VLOOKUP($C353,'pp port max capa'!$A$1:$Q$500,12,0),0)</f>
        <v>1.1760657558709675</v>
      </c>
      <c r="BJ353" s="24">
        <f>IF(ISNUMBER(VLOOKUP($C353,'pp port max capa'!$A$1:$Q$500,13,0)),VLOOKUP($C353,'pp port max capa'!$A$1:$Q$500,13,0),0)</f>
        <v>1.1760657558709675</v>
      </c>
      <c r="BK353" s="24">
        <f>IF(ISNUMBER(VLOOKUP($C353,'pp port max capa'!$A$1:$Q$500,14,0)),VLOOKUP($C353,'pp port max capa'!$A$1:$Q$500,14,0),0)</f>
        <v>1.1760657558709675</v>
      </c>
      <c r="BL353" s="24">
        <f>IF(ISNUMBER(VLOOKUP($C353,'pp port max capa'!$A$1:$Q$500,15,0)),VLOOKUP($C353,'pp port max capa'!$A$1:$Q$500,15,0),0)</f>
        <v>1.1760657558709675</v>
      </c>
      <c r="BM353" s="24">
        <f>IF(ISNUMBER(VLOOKUP($C353,'pp port max capa'!$A$1:$Q$500,16,0)),VLOOKUP($C353,'pp port max capa'!$A$1:$Q$500,16,0),0)</f>
        <v>1.1760657558709675</v>
      </c>
      <c r="BN353" s="24">
        <f>IF(ISNUMBER(VLOOKUP($C353,'pp port max capa'!$A$1:$Q$500,17,0)),VLOOKUP($C353,'pp port max capa'!$A$1:$Q$500,17,0),0)</f>
        <v>1.1760657558709675</v>
      </c>
      <c r="BO353" s="22">
        <f>IF(ISNUMBER(VLOOKUP($C353,'stpl port max capa'!$A$1:$Q$500,2,0)),VLOOKUP($C353,'stpl port max capa'!$A$1:$Q$500,2,0),0)</f>
        <v>0</v>
      </c>
      <c r="BP353" s="22">
        <f>IF(ISNUMBER(VLOOKUP($C353,'stpl port max capa'!$A$1:$Q$500,3,0)),VLOOKUP($C353,'stpl port max capa'!$A$1:$Q$500,3,0),0)</f>
        <v>0</v>
      </c>
      <c r="BQ353" s="22">
        <f>IF(ISNUMBER(VLOOKUP($C353,'stpl port max capa'!$A$1:$Q$500,4,0)),VLOOKUP($C353,'stpl port max capa'!$A$1:$Q$500,4,0),0)</f>
        <v>0</v>
      </c>
      <c r="BR353" s="22">
        <f>IF(ISNUMBER(VLOOKUP($C353,'stpl port max capa'!$A$1:$Q$500,5,0)),VLOOKUP($C353,'stpl port max capa'!$A$1:$Q$500,5,0),0)</f>
        <v>0</v>
      </c>
      <c r="BS353" s="22">
        <f>IF(ISNUMBER(VLOOKUP($C353,'stpl port max capa'!$A$1:$Q$500,6,0)),VLOOKUP($C353,'stpl port max capa'!$A$1:$Q$500,6,0),0)</f>
        <v>0</v>
      </c>
      <c r="BT353" s="22">
        <f>IF(ISNUMBER(VLOOKUP($C353,'stpl port max capa'!$A$1:$Q$500,7,0)),VLOOKUP($C353,'stpl port max capa'!$A$1:$Q$500,7,0),0)</f>
        <v>0</v>
      </c>
      <c r="BU353" s="22">
        <f>IF(ISNUMBER(VLOOKUP($C353,'stpl port max capa'!$A$1:$Q$500,8,0)),VLOOKUP($C353,'stpl port max capa'!$A$1:$Q$500,8,0),0)</f>
        <v>0</v>
      </c>
      <c r="BV353" s="22">
        <f>IF(ISNUMBER(VLOOKUP($C353,'stpl port max capa'!$A$1:$Q$500,9,0)),VLOOKUP($C353,'stpl port max capa'!$A$1:$Q$500,9,0),0)</f>
        <v>0</v>
      </c>
      <c r="BW353" s="22">
        <f>IF(ISNUMBER(VLOOKUP($C353,'stpl port max capa'!$A$1:$Q$500,10,0)),VLOOKUP($C353,'stpl port max capa'!$A$1:$Q$500,10,0),0)</f>
        <v>0</v>
      </c>
      <c r="BX353" s="22">
        <f>IF(ISNUMBER(VLOOKUP($C353,'stpl port max capa'!$A$1:$Q$500,11,0)),VLOOKUP($C353,'stpl port max capa'!$A$1:$Q$500,11,0),0)</f>
        <v>0</v>
      </c>
      <c r="BY353" s="22">
        <f>IF(ISNUMBER(VLOOKUP($C353,'stpl port max capa'!$A$1:$Q$500,12,0)),VLOOKUP($C353,'stpl port max capa'!$A$1:$Q$500,12,0),0)</f>
        <v>0</v>
      </c>
      <c r="BZ353" s="22">
        <f>IF(ISNUMBER(VLOOKUP($C353,'stpl port max capa'!$A$1:$Q$500,13,0)),VLOOKUP($C353,'stpl port max capa'!$A$1:$Q$500,13,0),0)</f>
        <v>0</v>
      </c>
      <c r="CA353" s="22">
        <f>IF(ISNUMBER(VLOOKUP($C353,'stpl port max capa'!$A$1:$Q$500,14,0)),VLOOKUP($C353,'stpl port max capa'!$A$1:$Q$500,14,0),0)</f>
        <v>0</v>
      </c>
      <c r="CB353" s="22">
        <f>IF(ISNUMBER(VLOOKUP($C353,'stpl port max capa'!$A$1:$Q$500,15,0)),VLOOKUP($C353,'stpl port max capa'!$A$1:$Q$500,15,0),0)</f>
        <v>0</v>
      </c>
      <c r="CC353" s="22">
        <f>IF(ISNUMBER(VLOOKUP($C353,'stpl port max capa'!$A$1:$Q$500,16,0)),VLOOKUP($C353,'stpl port max capa'!$A$1:$Q$500,16,0),0)</f>
        <v>0</v>
      </c>
      <c r="CD353" s="22">
        <f>IF(ISNUMBER(VLOOKUP($C353,'stpl port max capa'!$A$1:$Q$500,17,0)),VLOOKUP($C353,'stpl port max capa'!$A$1:$Q$500,17,0),0)</f>
        <v>0</v>
      </c>
    </row>
    <row r="354" spans="1:82" customFormat="1">
      <c r="A354">
        <v>359</v>
      </c>
      <c r="B354" t="s">
        <v>876</v>
      </c>
      <c r="C354" t="str">
        <f t="shared" si="92"/>
        <v>port 359 Wuhan Gedian power station</v>
      </c>
      <c r="D354" s="15" t="s">
        <v>1388</v>
      </c>
      <c r="E354" s="15">
        <f t="shared" si="94"/>
        <v>1</v>
      </c>
      <c r="F354" s="16" t="s">
        <v>2984</v>
      </c>
      <c r="G354" t="s">
        <v>973</v>
      </c>
      <c r="H354" t="s">
        <v>975</v>
      </c>
      <c r="I354" t="s">
        <v>2944</v>
      </c>
      <c r="J354" t="s">
        <v>1097</v>
      </c>
      <c r="K354" s="1">
        <v>30.53762</v>
      </c>
      <c r="L354" s="1">
        <v>114.611209</v>
      </c>
      <c r="M354" s="1" t="str">
        <f>VLOOKUP($F354,'[1]capi for highway network'!$D$1:$L$36,3,0)</f>
        <v>capi Hubei</v>
      </c>
      <c r="N354" s="1">
        <f>VLOOKUP($F354,'[1]capi for highway network'!$D$1:$L$36,7,0)</f>
        <v>30.592849000000001</v>
      </c>
      <c r="O354" s="1">
        <f>VLOOKUP($F354,'[1]capi for highway network'!$D$1:$L$36,8,0)</f>
        <v>114.305539</v>
      </c>
      <c r="P354" s="13">
        <f t="shared" si="95"/>
        <v>0</v>
      </c>
      <c r="Q354" s="13">
        <f t="shared" si="96"/>
        <v>0</v>
      </c>
      <c r="R354" s="13">
        <f t="shared" si="97"/>
        <v>0</v>
      </c>
      <c r="S354" s="13">
        <f t="shared" si="98"/>
        <v>0</v>
      </c>
      <c r="T354" s="13">
        <f t="shared" si="99"/>
        <v>0</v>
      </c>
      <c r="U354" s="13">
        <f t="shared" si="100"/>
        <v>0</v>
      </c>
      <c r="V354" s="13">
        <f t="shared" si="101"/>
        <v>0</v>
      </c>
      <c r="W354" s="13">
        <f t="shared" si="102"/>
        <v>0</v>
      </c>
      <c r="X354" s="13">
        <f t="shared" si="103"/>
        <v>0</v>
      </c>
      <c r="Y354" s="13">
        <f t="shared" si="104"/>
        <v>0</v>
      </c>
      <c r="Z354" s="13">
        <f t="shared" si="105"/>
        <v>0</v>
      </c>
      <c r="AA354" s="13">
        <f t="shared" si="106"/>
        <v>0</v>
      </c>
      <c r="AB354" s="13">
        <f t="shared" si="107"/>
        <v>0</v>
      </c>
      <c r="AC354" s="13">
        <f t="shared" si="108"/>
        <v>0</v>
      </c>
      <c r="AD354" s="13">
        <f t="shared" si="109"/>
        <v>0</v>
      </c>
      <c r="AE354" s="13">
        <f t="shared" si="110"/>
        <v>0</v>
      </c>
      <c r="AF354">
        <f t="shared" si="93"/>
        <v>0</v>
      </c>
      <c r="AI354" s="26">
        <f>IF(ISNUMBER(VLOOKUP($B354,'kpler max capa'!$A$1:$Q$263,2,0)),VLOOKUP($B354,'kpler max capa'!$A$1:$Q$263,2,0),0)</f>
        <v>0</v>
      </c>
      <c r="AJ354" s="26">
        <f>IF(ISNUMBER(VLOOKUP($B354,'kpler max capa'!$A$1:$Q$263,3,0)),VLOOKUP($B354,'kpler max capa'!$A$1:$Q$263,3,0),0)</f>
        <v>0</v>
      </c>
      <c r="AK354" s="26">
        <f>IF(ISNUMBER(VLOOKUP($B354,'kpler max capa'!$A$1:$Q$263,4,0)),VLOOKUP($B354,'kpler max capa'!$A$1:$Q$263,4,0),0)</f>
        <v>0</v>
      </c>
      <c r="AL354" s="26">
        <f>IF(ISNUMBER(VLOOKUP($B354,'kpler max capa'!$A$1:$Q$263,5,0)),VLOOKUP($B354,'kpler max capa'!$A$1:$Q$263,5,0),0)</f>
        <v>0</v>
      </c>
      <c r="AM354" s="26">
        <f>IF(ISNUMBER(VLOOKUP($B354,'kpler max capa'!$A$1:$Q$263,6,0)),VLOOKUP($B354,'kpler max capa'!$A$1:$Q$263,6,0),0)</f>
        <v>0</v>
      </c>
      <c r="AN354" s="26">
        <f>IF(ISNUMBER(VLOOKUP($B354,'kpler max capa'!$A$1:$Q$263,7,0)),VLOOKUP($B354,'kpler max capa'!$A$1:$Q$263,7,0),0)</f>
        <v>0</v>
      </c>
      <c r="AO354" s="26">
        <f>IF(ISNUMBER(VLOOKUP($B354,'kpler max capa'!$A$1:$Q$263,8,0)),VLOOKUP($B354,'kpler max capa'!$A$1:$Q$263,8,0),0)</f>
        <v>0</v>
      </c>
      <c r="AP354" s="26">
        <f>IF(ISNUMBER(VLOOKUP($B354,'kpler max capa'!$A$1:$Q$263,8,0)),VLOOKUP($B354,'kpler max capa'!$A$1:$Q$263,9,0),0)</f>
        <v>0</v>
      </c>
      <c r="AQ354" s="26">
        <f>IF(ISNUMBER(VLOOKUP($B354,'kpler max capa'!$A$1:$Q$263,8,0)),VLOOKUP($B354,'kpler max capa'!$A$1:$Q$263,10,0),0)</f>
        <v>0</v>
      </c>
      <c r="AR354" s="26">
        <f>IF(ISNUMBER(VLOOKUP($B354,'kpler max capa'!$A$1:$Q$263,8,0)),VLOOKUP($B354,'kpler max capa'!$A$1:$Q$263,11,0),0)</f>
        <v>0</v>
      </c>
      <c r="AS354" s="26">
        <f>IF(ISNUMBER(VLOOKUP($B354,'kpler max capa'!$A$1:$Q$263,9,0)),VLOOKUP($B354,'kpler max capa'!$A$1:$Q$263,12,0),0)</f>
        <v>0</v>
      </c>
      <c r="AT354" s="26">
        <f>IF(ISNUMBER(VLOOKUP($B354,'kpler max capa'!$A$1:$Q$263,9,0)),VLOOKUP($B354,'kpler max capa'!$A$1:$Q$263,13,0),0)</f>
        <v>0</v>
      </c>
      <c r="AU354" s="26">
        <f>IF(ISNUMBER(VLOOKUP($B354,'kpler max capa'!$A$1:$Q$263,9,0)),VLOOKUP($B354,'kpler max capa'!$A$1:$Q$263,14,0),0)</f>
        <v>0</v>
      </c>
      <c r="AV354" s="26">
        <f>IF(ISNUMBER(VLOOKUP($B354,'kpler max capa'!$A$1:$Q$263,9,0)),VLOOKUP($B354,'kpler max capa'!$A$1:$Q$263,15,0),0)</f>
        <v>0</v>
      </c>
      <c r="AW354" s="26">
        <f>IF(ISNUMBER(VLOOKUP($B354,'kpler max capa'!$A$1:$Q$263,9,0)),VLOOKUP($B354,'kpler max capa'!$A$1:$Q$263,16,0),0)</f>
        <v>0</v>
      </c>
      <c r="AX354" s="26">
        <f>IF(ISNUMBER(VLOOKUP($B354,'kpler max capa'!$A$1:$Q$263,10,0)),VLOOKUP($B354,'kpler max capa'!$A$1:$Q$263,17,0),0)</f>
        <v>0</v>
      </c>
      <c r="AY354" s="24">
        <f>IF(ISNUMBER(VLOOKUP($C354,'pp port max capa'!$A$1:$Q$500,2,0)),VLOOKUP($C354,'pp port max capa'!$A$1:$Q$500,2,0),0)</f>
        <v>0</v>
      </c>
      <c r="AZ354" s="24">
        <f>IF(ISNUMBER(VLOOKUP($C354,'pp port max capa'!$A$1:$Q$500,3,0)),VLOOKUP($C354,'pp port max capa'!$A$1:$Q$500,3,0),0)</f>
        <v>0</v>
      </c>
      <c r="BA354" s="24">
        <f>IF(ISNUMBER(VLOOKUP($C354,'pp port max capa'!$A$1:$Q$500,4,0)),VLOOKUP($C354,'pp port max capa'!$A$1:$Q$500,4,0),0)</f>
        <v>0</v>
      </c>
      <c r="BB354" s="24">
        <f>IF(ISNUMBER(VLOOKUP($C354,'pp port max capa'!$A$1:$Q$500,5,0)),VLOOKUP($C354,'pp port max capa'!$A$1:$Q$500,5,0),0)</f>
        <v>0</v>
      </c>
      <c r="BC354" s="24">
        <f>IF(ISNUMBER(VLOOKUP($C354,'pp port max capa'!$A$1:$Q$500,6,0)),VLOOKUP($C354,'pp port max capa'!$A$1:$Q$500,6,0),0)</f>
        <v>0</v>
      </c>
      <c r="BD354" s="24">
        <f>IF(ISNUMBER(VLOOKUP($C354,'pp port max capa'!$A$1:$Q$500,7,0)),VLOOKUP($C354,'pp port max capa'!$A$1:$Q$500,7,0),0)</f>
        <v>0</v>
      </c>
      <c r="BE354" s="24">
        <f>IF(ISNUMBER(VLOOKUP($C354,'pp port max capa'!$A$1:$Q$500,8,0)),VLOOKUP($C354,'pp port max capa'!$A$1:$Q$500,8,0),0)</f>
        <v>0</v>
      </c>
      <c r="BF354" s="24">
        <f>IF(ISNUMBER(VLOOKUP($C354,'pp port max capa'!$A$1:$Q$500,9,0)),VLOOKUP($C354,'pp port max capa'!$A$1:$Q$500,9,0),0)</f>
        <v>0</v>
      </c>
      <c r="BG354" s="24">
        <f>IF(ISNUMBER(VLOOKUP($C354,'pp port max capa'!$A$1:$Q$500,10,0)),VLOOKUP($C354,'pp port max capa'!$A$1:$Q$500,10,0),0)</f>
        <v>0</v>
      </c>
      <c r="BH354" s="24">
        <f>IF(ISNUMBER(VLOOKUP($C354,'pp port max capa'!$A$1:$Q$500,11,0)),VLOOKUP($C354,'pp port max capa'!$A$1:$Q$500,11,0),0)</f>
        <v>0</v>
      </c>
      <c r="BI354" s="24">
        <f>IF(ISNUMBER(VLOOKUP($C354,'pp port max capa'!$A$1:$Q$500,12,0)),VLOOKUP($C354,'pp port max capa'!$A$1:$Q$500,12,0),0)</f>
        <v>0</v>
      </c>
      <c r="BJ354" s="24">
        <f>IF(ISNUMBER(VLOOKUP($C354,'pp port max capa'!$A$1:$Q$500,13,0)),VLOOKUP($C354,'pp port max capa'!$A$1:$Q$500,13,0),0)</f>
        <v>0</v>
      </c>
      <c r="BK354" s="24">
        <f>IF(ISNUMBER(VLOOKUP($C354,'pp port max capa'!$A$1:$Q$500,14,0)),VLOOKUP($C354,'pp port max capa'!$A$1:$Q$500,14,0),0)</f>
        <v>0</v>
      </c>
      <c r="BL354" s="24">
        <f>IF(ISNUMBER(VLOOKUP($C354,'pp port max capa'!$A$1:$Q$500,15,0)),VLOOKUP($C354,'pp port max capa'!$A$1:$Q$500,15,0),0)</f>
        <v>0</v>
      </c>
      <c r="BM354" s="24">
        <f>IF(ISNUMBER(VLOOKUP($C354,'pp port max capa'!$A$1:$Q$500,16,0)),VLOOKUP($C354,'pp port max capa'!$A$1:$Q$500,16,0),0)</f>
        <v>0</v>
      </c>
      <c r="BN354" s="24">
        <f>IF(ISNUMBER(VLOOKUP($C354,'pp port max capa'!$A$1:$Q$500,17,0)),VLOOKUP($C354,'pp port max capa'!$A$1:$Q$500,17,0),0)</f>
        <v>0</v>
      </c>
      <c r="BO354" s="22">
        <f>IF(ISNUMBER(VLOOKUP($C354,'stpl port max capa'!$A$1:$Q$500,2,0)),VLOOKUP($C354,'stpl port max capa'!$A$1:$Q$500,2,0),0)</f>
        <v>0</v>
      </c>
      <c r="BP354" s="22">
        <f>IF(ISNUMBER(VLOOKUP($C354,'stpl port max capa'!$A$1:$Q$500,3,0)),VLOOKUP($C354,'stpl port max capa'!$A$1:$Q$500,3,0),0)</f>
        <v>0</v>
      </c>
      <c r="BQ354" s="22">
        <f>IF(ISNUMBER(VLOOKUP($C354,'stpl port max capa'!$A$1:$Q$500,4,0)),VLOOKUP($C354,'stpl port max capa'!$A$1:$Q$500,4,0),0)</f>
        <v>0</v>
      </c>
      <c r="BR354" s="22">
        <f>IF(ISNUMBER(VLOOKUP($C354,'stpl port max capa'!$A$1:$Q$500,5,0)),VLOOKUP($C354,'stpl port max capa'!$A$1:$Q$500,5,0),0)</f>
        <v>0</v>
      </c>
      <c r="BS354" s="22">
        <f>IF(ISNUMBER(VLOOKUP($C354,'stpl port max capa'!$A$1:$Q$500,6,0)),VLOOKUP($C354,'stpl port max capa'!$A$1:$Q$500,6,0),0)</f>
        <v>0</v>
      </c>
      <c r="BT354" s="22">
        <f>IF(ISNUMBER(VLOOKUP($C354,'stpl port max capa'!$A$1:$Q$500,7,0)),VLOOKUP($C354,'stpl port max capa'!$A$1:$Q$500,7,0),0)</f>
        <v>0</v>
      </c>
      <c r="BU354" s="22">
        <f>IF(ISNUMBER(VLOOKUP($C354,'stpl port max capa'!$A$1:$Q$500,8,0)),VLOOKUP($C354,'stpl port max capa'!$A$1:$Q$500,8,0),0)</f>
        <v>0</v>
      </c>
      <c r="BV354" s="22">
        <f>IF(ISNUMBER(VLOOKUP($C354,'stpl port max capa'!$A$1:$Q$500,9,0)),VLOOKUP($C354,'stpl port max capa'!$A$1:$Q$500,9,0),0)</f>
        <v>0</v>
      </c>
      <c r="BW354" s="22">
        <f>IF(ISNUMBER(VLOOKUP($C354,'stpl port max capa'!$A$1:$Q$500,10,0)),VLOOKUP($C354,'stpl port max capa'!$A$1:$Q$500,10,0),0)</f>
        <v>0</v>
      </c>
      <c r="BX354" s="22">
        <f>IF(ISNUMBER(VLOOKUP($C354,'stpl port max capa'!$A$1:$Q$500,11,0)),VLOOKUP($C354,'stpl port max capa'!$A$1:$Q$500,11,0),0)</f>
        <v>0</v>
      </c>
      <c r="BY354" s="22">
        <f>IF(ISNUMBER(VLOOKUP($C354,'stpl port max capa'!$A$1:$Q$500,12,0)),VLOOKUP($C354,'stpl port max capa'!$A$1:$Q$500,12,0),0)</f>
        <v>0</v>
      </c>
      <c r="BZ354" s="22">
        <f>IF(ISNUMBER(VLOOKUP($C354,'stpl port max capa'!$A$1:$Q$500,13,0)),VLOOKUP($C354,'stpl port max capa'!$A$1:$Q$500,13,0),0)</f>
        <v>0</v>
      </c>
      <c r="CA354" s="22">
        <f>IF(ISNUMBER(VLOOKUP($C354,'stpl port max capa'!$A$1:$Q$500,14,0)),VLOOKUP($C354,'stpl port max capa'!$A$1:$Q$500,14,0),0)</f>
        <v>0</v>
      </c>
      <c r="CB354" s="22">
        <f>IF(ISNUMBER(VLOOKUP($C354,'stpl port max capa'!$A$1:$Q$500,15,0)),VLOOKUP($C354,'stpl port max capa'!$A$1:$Q$500,15,0),0)</f>
        <v>0</v>
      </c>
      <c r="CC354" s="22">
        <f>IF(ISNUMBER(VLOOKUP($C354,'stpl port max capa'!$A$1:$Q$500,16,0)),VLOOKUP($C354,'stpl port max capa'!$A$1:$Q$500,16,0),0)</f>
        <v>0</v>
      </c>
      <c r="CD354" s="22">
        <f>IF(ISNUMBER(VLOOKUP($C354,'stpl port max capa'!$A$1:$Q$500,17,0)),VLOOKUP($C354,'stpl port max capa'!$A$1:$Q$500,17,0),0)</f>
        <v>0</v>
      </c>
    </row>
    <row r="355" spans="1:82" customFormat="1">
      <c r="A355">
        <v>360</v>
      </c>
      <c r="B355" t="s">
        <v>877</v>
      </c>
      <c r="C355" t="str">
        <f t="shared" si="92"/>
        <v>port 360 Wuhan Steel Lanxiang power station</v>
      </c>
      <c r="D355" s="15" t="s">
        <v>1389</v>
      </c>
      <c r="E355" s="15">
        <f t="shared" si="94"/>
        <v>1</v>
      </c>
      <c r="F355" s="16" t="s">
        <v>2984</v>
      </c>
      <c r="G355" t="s">
        <v>973</v>
      </c>
      <c r="H355" t="s">
        <v>975</v>
      </c>
      <c r="I355" t="s">
        <v>2944</v>
      </c>
      <c r="J355" t="s">
        <v>1098</v>
      </c>
      <c r="K355" s="1">
        <v>30.591999999999999</v>
      </c>
      <c r="L355" s="1">
        <v>114.30500000000001</v>
      </c>
      <c r="M355" s="1" t="str">
        <f>VLOOKUP($F355,'[1]capi for highway network'!$D$1:$L$36,3,0)</f>
        <v>capi Hubei</v>
      </c>
      <c r="N355" s="1">
        <f>VLOOKUP($F355,'[1]capi for highway network'!$D$1:$L$36,7,0)</f>
        <v>30.592849000000001</v>
      </c>
      <c r="O355" s="1">
        <f>VLOOKUP($F355,'[1]capi for highway network'!$D$1:$L$36,8,0)</f>
        <v>114.305539</v>
      </c>
      <c r="P355" s="13">
        <f t="shared" si="95"/>
        <v>0.59211643958781357</v>
      </c>
      <c r="Q355" s="13">
        <f t="shared" si="96"/>
        <v>0.59211643958781357</v>
      </c>
      <c r="R355" s="13">
        <f t="shared" si="97"/>
        <v>0.59211643958781357</v>
      </c>
      <c r="S355" s="13">
        <f t="shared" si="98"/>
        <v>0.59211643958781357</v>
      </c>
      <c r="T355" s="13">
        <f t="shared" si="99"/>
        <v>0.59211643958781357</v>
      </c>
      <c r="U355" s="13">
        <f t="shared" si="100"/>
        <v>0.59211643958781357</v>
      </c>
      <c r="V355" s="13">
        <f t="shared" si="101"/>
        <v>0.59211643958781357</v>
      </c>
      <c r="W355" s="13">
        <f t="shared" si="102"/>
        <v>0.59211643958781357</v>
      </c>
      <c r="X355" s="13">
        <f t="shared" si="103"/>
        <v>0.59211643958781357</v>
      </c>
      <c r="Y355" s="13">
        <f t="shared" si="104"/>
        <v>0.59211643958781357</v>
      </c>
      <c r="Z355" s="13">
        <f t="shared" si="105"/>
        <v>0.59211643958781357</v>
      </c>
      <c r="AA355" s="13">
        <f t="shared" si="106"/>
        <v>0.59211643958781357</v>
      </c>
      <c r="AB355" s="13">
        <f t="shared" si="107"/>
        <v>0.59211643958781357</v>
      </c>
      <c r="AC355" s="13">
        <f t="shared" si="108"/>
        <v>0.59211643958781357</v>
      </c>
      <c r="AD355" s="13">
        <f t="shared" si="109"/>
        <v>0.59211643958781357</v>
      </c>
      <c r="AE355" s="13">
        <f t="shared" si="110"/>
        <v>0.59211643958781357</v>
      </c>
      <c r="AF355">
        <f t="shared" si="93"/>
        <v>1</v>
      </c>
      <c r="AI355" s="26">
        <f>IF(ISNUMBER(VLOOKUP($B355,'kpler max capa'!$A$1:$Q$263,2,0)),VLOOKUP($B355,'kpler max capa'!$A$1:$Q$263,2,0),0)</f>
        <v>0</v>
      </c>
      <c r="AJ355" s="26">
        <f>IF(ISNUMBER(VLOOKUP($B355,'kpler max capa'!$A$1:$Q$263,3,0)),VLOOKUP($B355,'kpler max capa'!$A$1:$Q$263,3,0),0)</f>
        <v>0</v>
      </c>
      <c r="AK355" s="26">
        <f>IF(ISNUMBER(VLOOKUP($B355,'kpler max capa'!$A$1:$Q$263,4,0)),VLOOKUP($B355,'kpler max capa'!$A$1:$Q$263,4,0),0)</f>
        <v>0</v>
      </c>
      <c r="AL355" s="26">
        <f>IF(ISNUMBER(VLOOKUP($B355,'kpler max capa'!$A$1:$Q$263,5,0)),VLOOKUP($B355,'kpler max capa'!$A$1:$Q$263,5,0),0)</f>
        <v>0</v>
      </c>
      <c r="AM355" s="26">
        <f>IF(ISNUMBER(VLOOKUP($B355,'kpler max capa'!$A$1:$Q$263,6,0)),VLOOKUP($B355,'kpler max capa'!$A$1:$Q$263,6,0),0)</f>
        <v>0</v>
      </c>
      <c r="AN355" s="26">
        <f>IF(ISNUMBER(VLOOKUP($B355,'kpler max capa'!$A$1:$Q$263,7,0)),VLOOKUP($B355,'kpler max capa'!$A$1:$Q$263,7,0),0)</f>
        <v>0</v>
      </c>
      <c r="AO355" s="26">
        <f>IF(ISNUMBER(VLOOKUP($B355,'kpler max capa'!$A$1:$Q$263,8,0)),VLOOKUP($B355,'kpler max capa'!$A$1:$Q$263,8,0),0)</f>
        <v>0</v>
      </c>
      <c r="AP355" s="26">
        <f>IF(ISNUMBER(VLOOKUP($B355,'kpler max capa'!$A$1:$Q$263,8,0)),VLOOKUP($B355,'kpler max capa'!$A$1:$Q$263,9,0),0)</f>
        <v>0</v>
      </c>
      <c r="AQ355" s="26">
        <f>IF(ISNUMBER(VLOOKUP($B355,'kpler max capa'!$A$1:$Q$263,8,0)),VLOOKUP($B355,'kpler max capa'!$A$1:$Q$263,10,0),0)</f>
        <v>0</v>
      </c>
      <c r="AR355" s="26">
        <f>IF(ISNUMBER(VLOOKUP($B355,'kpler max capa'!$A$1:$Q$263,8,0)),VLOOKUP($B355,'kpler max capa'!$A$1:$Q$263,11,0),0)</f>
        <v>0</v>
      </c>
      <c r="AS355" s="26">
        <f>IF(ISNUMBER(VLOOKUP($B355,'kpler max capa'!$A$1:$Q$263,9,0)),VLOOKUP($B355,'kpler max capa'!$A$1:$Q$263,12,0),0)</f>
        <v>0</v>
      </c>
      <c r="AT355" s="26">
        <f>IF(ISNUMBER(VLOOKUP($B355,'kpler max capa'!$A$1:$Q$263,9,0)),VLOOKUP($B355,'kpler max capa'!$A$1:$Q$263,13,0),0)</f>
        <v>0</v>
      </c>
      <c r="AU355" s="26">
        <f>IF(ISNUMBER(VLOOKUP($B355,'kpler max capa'!$A$1:$Q$263,9,0)),VLOOKUP($B355,'kpler max capa'!$A$1:$Q$263,14,0),0)</f>
        <v>0</v>
      </c>
      <c r="AV355" s="26">
        <f>IF(ISNUMBER(VLOOKUP($B355,'kpler max capa'!$A$1:$Q$263,9,0)),VLOOKUP($B355,'kpler max capa'!$A$1:$Q$263,15,0),0)</f>
        <v>0</v>
      </c>
      <c r="AW355" s="26">
        <f>IF(ISNUMBER(VLOOKUP($B355,'kpler max capa'!$A$1:$Q$263,9,0)),VLOOKUP($B355,'kpler max capa'!$A$1:$Q$263,16,0),0)</f>
        <v>0</v>
      </c>
      <c r="AX355" s="26">
        <f>IF(ISNUMBER(VLOOKUP($B355,'kpler max capa'!$A$1:$Q$263,10,0)),VLOOKUP($B355,'kpler max capa'!$A$1:$Q$263,17,0),0)</f>
        <v>0</v>
      </c>
      <c r="AY355" s="24">
        <f>IF(ISNUMBER(VLOOKUP($C355,'pp port max capa'!$A$1:$Q$500,2,0)),VLOOKUP($C355,'pp port max capa'!$A$1:$Q$500,2,0),0)</f>
        <v>0.59211643958781357</v>
      </c>
      <c r="AZ355" s="24">
        <f>IF(ISNUMBER(VLOOKUP($C355,'pp port max capa'!$A$1:$Q$500,3,0)),VLOOKUP($C355,'pp port max capa'!$A$1:$Q$500,3,0),0)</f>
        <v>0.59211643958781357</v>
      </c>
      <c r="BA355" s="24">
        <f>IF(ISNUMBER(VLOOKUP($C355,'pp port max capa'!$A$1:$Q$500,4,0)),VLOOKUP($C355,'pp port max capa'!$A$1:$Q$500,4,0),0)</f>
        <v>0.59211643958781357</v>
      </c>
      <c r="BB355" s="24">
        <f>IF(ISNUMBER(VLOOKUP($C355,'pp port max capa'!$A$1:$Q$500,5,0)),VLOOKUP($C355,'pp port max capa'!$A$1:$Q$500,5,0),0)</f>
        <v>0.59211643958781357</v>
      </c>
      <c r="BC355" s="24">
        <f>IF(ISNUMBER(VLOOKUP($C355,'pp port max capa'!$A$1:$Q$500,6,0)),VLOOKUP($C355,'pp port max capa'!$A$1:$Q$500,6,0),0)</f>
        <v>0.59211643958781357</v>
      </c>
      <c r="BD355" s="24">
        <f>IF(ISNUMBER(VLOOKUP($C355,'pp port max capa'!$A$1:$Q$500,7,0)),VLOOKUP($C355,'pp port max capa'!$A$1:$Q$500,7,0),0)</f>
        <v>0.59211643958781357</v>
      </c>
      <c r="BE355" s="24">
        <f>IF(ISNUMBER(VLOOKUP($C355,'pp port max capa'!$A$1:$Q$500,8,0)),VLOOKUP($C355,'pp port max capa'!$A$1:$Q$500,8,0),0)</f>
        <v>0.59211643958781357</v>
      </c>
      <c r="BF355" s="24">
        <f>IF(ISNUMBER(VLOOKUP($C355,'pp port max capa'!$A$1:$Q$500,9,0)),VLOOKUP($C355,'pp port max capa'!$A$1:$Q$500,9,0),0)</f>
        <v>0.59211643958781357</v>
      </c>
      <c r="BG355" s="24">
        <f>IF(ISNUMBER(VLOOKUP($C355,'pp port max capa'!$A$1:$Q$500,10,0)),VLOOKUP($C355,'pp port max capa'!$A$1:$Q$500,10,0),0)</f>
        <v>0.59211643958781357</v>
      </c>
      <c r="BH355" s="24">
        <f>IF(ISNUMBER(VLOOKUP($C355,'pp port max capa'!$A$1:$Q$500,11,0)),VLOOKUP($C355,'pp port max capa'!$A$1:$Q$500,11,0),0)</f>
        <v>0.59211643958781357</v>
      </c>
      <c r="BI355" s="24">
        <f>IF(ISNUMBER(VLOOKUP($C355,'pp port max capa'!$A$1:$Q$500,12,0)),VLOOKUP($C355,'pp port max capa'!$A$1:$Q$500,12,0),0)</f>
        <v>0.59211643958781357</v>
      </c>
      <c r="BJ355" s="24">
        <f>IF(ISNUMBER(VLOOKUP($C355,'pp port max capa'!$A$1:$Q$500,13,0)),VLOOKUP($C355,'pp port max capa'!$A$1:$Q$500,13,0),0)</f>
        <v>0.59211643958781357</v>
      </c>
      <c r="BK355" s="24">
        <f>IF(ISNUMBER(VLOOKUP($C355,'pp port max capa'!$A$1:$Q$500,14,0)),VLOOKUP($C355,'pp port max capa'!$A$1:$Q$500,14,0),0)</f>
        <v>0.59211643958781357</v>
      </c>
      <c r="BL355" s="24">
        <f>IF(ISNUMBER(VLOOKUP($C355,'pp port max capa'!$A$1:$Q$500,15,0)),VLOOKUP($C355,'pp port max capa'!$A$1:$Q$500,15,0),0)</f>
        <v>0.59211643958781357</v>
      </c>
      <c r="BM355" s="24">
        <f>IF(ISNUMBER(VLOOKUP($C355,'pp port max capa'!$A$1:$Q$500,16,0)),VLOOKUP($C355,'pp port max capa'!$A$1:$Q$500,16,0),0)</f>
        <v>0.59211643958781357</v>
      </c>
      <c r="BN355" s="24">
        <f>IF(ISNUMBER(VLOOKUP($C355,'pp port max capa'!$A$1:$Q$500,17,0)),VLOOKUP($C355,'pp port max capa'!$A$1:$Q$500,17,0),0)</f>
        <v>0.59211643958781357</v>
      </c>
      <c r="BO355" s="22">
        <f>IF(ISNUMBER(VLOOKUP($C355,'stpl port max capa'!$A$1:$Q$500,2,0)),VLOOKUP($C355,'stpl port max capa'!$A$1:$Q$500,2,0),0)</f>
        <v>0</v>
      </c>
      <c r="BP355" s="22">
        <f>IF(ISNUMBER(VLOOKUP($C355,'stpl port max capa'!$A$1:$Q$500,3,0)),VLOOKUP($C355,'stpl port max capa'!$A$1:$Q$500,3,0),0)</f>
        <v>0</v>
      </c>
      <c r="BQ355" s="22">
        <f>IF(ISNUMBER(VLOOKUP($C355,'stpl port max capa'!$A$1:$Q$500,4,0)),VLOOKUP($C355,'stpl port max capa'!$A$1:$Q$500,4,0),0)</f>
        <v>0</v>
      </c>
      <c r="BR355" s="22">
        <f>IF(ISNUMBER(VLOOKUP($C355,'stpl port max capa'!$A$1:$Q$500,5,0)),VLOOKUP($C355,'stpl port max capa'!$A$1:$Q$500,5,0),0)</f>
        <v>0</v>
      </c>
      <c r="BS355" s="22">
        <f>IF(ISNUMBER(VLOOKUP($C355,'stpl port max capa'!$A$1:$Q$500,6,0)),VLOOKUP($C355,'stpl port max capa'!$A$1:$Q$500,6,0),0)</f>
        <v>0</v>
      </c>
      <c r="BT355" s="22">
        <f>IF(ISNUMBER(VLOOKUP($C355,'stpl port max capa'!$A$1:$Q$500,7,0)),VLOOKUP($C355,'stpl port max capa'!$A$1:$Q$500,7,0),0)</f>
        <v>0</v>
      </c>
      <c r="BU355" s="22">
        <f>IF(ISNUMBER(VLOOKUP($C355,'stpl port max capa'!$A$1:$Q$500,8,0)),VLOOKUP($C355,'stpl port max capa'!$A$1:$Q$500,8,0),0)</f>
        <v>0</v>
      </c>
      <c r="BV355" s="22">
        <f>IF(ISNUMBER(VLOOKUP($C355,'stpl port max capa'!$A$1:$Q$500,9,0)),VLOOKUP($C355,'stpl port max capa'!$A$1:$Q$500,9,0),0)</f>
        <v>0</v>
      </c>
      <c r="BW355" s="22">
        <f>IF(ISNUMBER(VLOOKUP($C355,'stpl port max capa'!$A$1:$Q$500,10,0)),VLOOKUP($C355,'stpl port max capa'!$A$1:$Q$500,10,0),0)</f>
        <v>0</v>
      </c>
      <c r="BX355" s="22">
        <f>IF(ISNUMBER(VLOOKUP($C355,'stpl port max capa'!$A$1:$Q$500,11,0)),VLOOKUP($C355,'stpl port max capa'!$A$1:$Q$500,11,0),0)</f>
        <v>0</v>
      </c>
      <c r="BY355" s="22">
        <f>IF(ISNUMBER(VLOOKUP($C355,'stpl port max capa'!$A$1:$Q$500,12,0)),VLOOKUP($C355,'stpl port max capa'!$A$1:$Q$500,12,0),0)</f>
        <v>0</v>
      </c>
      <c r="BZ355" s="22">
        <f>IF(ISNUMBER(VLOOKUP($C355,'stpl port max capa'!$A$1:$Q$500,13,0)),VLOOKUP($C355,'stpl port max capa'!$A$1:$Q$500,13,0),0)</f>
        <v>0</v>
      </c>
      <c r="CA355" s="22">
        <f>IF(ISNUMBER(VLOOKUP($C355,'stpl port max capa'!$A$1:$Q$500,14,0)),VLOOKUP($C355,'stpl port max capa'!$A$1:$Q$500,14,0),0)</f>
        <v>0</v>
      </c>
      <c r="CB355" s="22">
        <f>IF(ISNUMBER(VLOOKUP($C355,'stpl port max capa'!$A$1:$Q$500,15,0)),VLOOKUP($C355,'stpl port max capa'!$A$1:$Q$500,15,0),0)</f>
        <v>0</v>
      </c>
      <c r="CC355" s="22">
        <f>IF(ISNUMBER(VLOOKUP($C355,'stpl port max capa'!$A$1:$Q$500,16,0)),VLOOKUP($C355,'stpl port max capa'!$A$1:$Q$500,16,0),0)</f>
        <v>0</v>
      </c>
      <c r="CD355" s="22">
        <f>IF(ISNUMBER(VLOOKUP($C355,'stpl port max capa'!$A$1:$Q$500,17,0)),VLOOKUP($C355,'stpl port max capa'!$A$1:$Q$500,17,0),0)</f>
        <v>0</v>
      </c>
    </row>
    <row r="356" spans="1:82" customFormat="1">
      <c r="A356">
        <v>361</v>
      </c>
      <c r="B356" t="s">
        <v>878</v>
      </c>
      <c r="C356" t="str">
        <f t="shared" si="92"/>
        <v>port 361 Yangjiachang Town Cogen power station</v>
      </c>
      <c r="D356" s="15" t="s">
        <v>1390</v>
      </c>
      <c r="E356" s="15">
        <f t="shared" si="94"/>
        <v>1</v>
      </c>
      <c r="F356" s="16" t="s">
        <v>2984</v>
      </c>
      <c r="G356" t="s">
        <v>973</v>
      </c>
      <c r="H356" t="s">
        <v>975</v>
      </c>
      <c r="I356" t="s">
        <v>2943</v>
      </c>
      <c r="J356" t="s">
        <v>1099</v>
      </c>
      <c r="K356" s="1">
        <v>30.037227000000001</v>
      </c>
      <c r="L356" s="1">
        <v>112.281622</v>
      </c>
      <c r="M356" s="1" t="str">
        <f>VLOOKUP($F356,'[1]capi for highway network'!$D$1:$L$36,3,0)</f>
        <v>capi Hubei</v>
      </c>
      <c r="N356" s="1">
        <f>VLOOKUP($F356,'[1]capi for highway network'!$D$1:$L$36,7,0)</f>
        <v>30.592849000000001</v>
      </c>
      <c r="O356" s="1">
        <f>VLOOKUP($F356,'[1]capi for highway network'!$D$1:$L$36,8,0)</f>
        <v>114.305539</v>
      </c>
      <c r="P356" s="13">
        <f t="shared" si="95"/>
        <v>0</v>
      </c>
      <c r="Q356" s="13">
        <f t="shared" si="96"/>
        <v>0</v>
      </c>
      <c r="R356" s="13">
        <f t="shared" si="97"/>
        <v>0</v>
      </c>
      <c r="S356" s="13">
        <f t="shared" si="98"/>
        <v>0</v>
      </c>
      <c r="T356" s="13">
        <f t="shared" si="99"/>
        <v>0</v>
      </c>
      <c r="U356" s="13">
        <f t="shared" si="100"/>
        <v>0.58147815612903209</v>
      </c>
      <c r="V356" s="13">
        <f t="shared" si="101"/>
        <v>0.58147815612903209</v>
      </c>
      <c r="W356" s="13">
        <f t="shared" si="102"/>
        <v>0.58147815612903209</v>
      </c>
      <c r="X356" s="13">
        <f t="shared" si="103"/>
        <v>0.58147815612903209</v>
      </c>
      <c r="Y356" s="13">
        <f t="shared" si="104"/>
        <v>0.58147815612903209</v>
      </c>
      <c r="Z356" s="13">
        <f t="shared" si="105"/>
        <v>0.58147815612903209</v>
      </c>
      <c r="AA356" s="13">
        <f t="shared" si="106"/>
        <v>0.58147815612903209</v>
      </c>
      <c r="AB356" s="13">
        <f t="shared" si="107"/>
        <v>0.58147815612903209</v>
      </c>
      <c r="AC356" s="13">
        <f t="shared" si="108"/>
        <v>0.58147815612903209</v>
      </c>
      <c r="AD356" s="13">
        <f t="shared" si="109"/>
        <v>0.58147815612903209</v>
      </c>
      <c r="AE356" s="13">
        <f t="shared" si="110"/>
        <v>0.58147815612903209</v>
      </c>
      <c r="AF356">
        <f t="shared" si="93"/>
        <v>1</v>
      </c>
      <c r="AI356" s="26">
        <f>IF(ISNUMBER(VLOOKUP($B356,'kpler max capa'!$A$1:$Q$263,2,0)),VLOOKUP($B356,'kpler max capa'!$A$1:$Q$263,2,0),0)</f>
        <v>0</v>
      </c>
      <c r="AJ356" s="26">
        <f>IF(ISNUMBER(VLOOKUP($B356,'kpler max capa'!$A$1:$Q$263,3,0)),VLOOKUP($B356,'kpler max capa'!$A$1:$Q$263,3,0),0)</f>
        <v>0</v>
      </c>
      <c r="AK356" s="26">
        <f>IF(ISNUMBER(VLOOKUP($B356,'kpler max capa'!$A$1:$Q$263,4,0)),VLOOKUP($B356,'kpler max capa'!$A$1:$Q$263,4,0),0)</f>
        <v>0</v>
      </c>
      <c r="AL356" s="26">
        <f>IF(ISNUMBER(VLOOKUP($B356,'kpler max capa'!$A$1:$Q$263,5,0)),VLOOKUP($B356,'kpler max capa'!$A$1:$Q$263,5,0),0)</f>
        <v>0</v>
      </c>
      <c r="AM356" s="26">
        <f>IF(ISNUMBER(VLOOKUP($B356,'kpler max capa'!$A$1:$Q$263,6,0)),VLOOKUP($B356,'kpler max capa'!$A$1:$Q$263,6,0),0)</f>
        <v>0</v>
      </c>
      <c r="AN356" s="26">
        <f>IF(ISNUMBER(VLOOKUP($B356,'kpler max capa'!$A$1:$Q$263,7,0)),VLOOKUP($B356,'kpler max capa'!$A$1:$Q$263,7,0),0)</f>
        <v>0</v>
      </c>
      <c r="AO356" s="26">
        <f>IF(ISNUMBER(VLOOKUP($B356,'kpler max capa'!$A$1:$Q$263,8,0)),VLOOKUP($B356,'kpler max capa'!$A$1:$Q$263,8,0),0)</f>
        <v>0</v>
      </c>
      <c r="AP356" s="26">
        <f>IF(ISNUMBER(VLOOKUP($B356,'kpler max capa'!$A$1:$Q$263,8,0)),VLOOKUP($B356,'kpler max capa'!$A$1:$Q$263,9,0),0)</f>
        <v>0</v>
      </c>
      <c r="AQ356" s="26">
        <f>IF(ISNUMBER(VLOOKUP($B356,'kpler max capa'!$A$1:$Q$263,8,0)),VLOOKUP($B356,'kpler max capa'!$A$1:$Q$263,10,0),0)</f>
        <v>0</v>
      </c>
      <c r="AR356" s="26">
        <f>IF(ISNUMBER(VLOOKUP($B356,'kpler max capa'!$A$1:$Q$263,8,0)),VLOOKUP($B356,'kpler max capa'!$A$1:$Q$263,11,0),0)</f>
        <v>0</v>
      </c>
      <c r="AS356" s="26">
        <f>IF(ISNUMBER(VLOOKUP($B356,'kpler max capa'!$A$1:$Q$263,9,0)),VLOOKUP($B356,'kpler max capa'!$A$1:$Q$263,12,0),0)</f>
        <v>0</v>
      </c>
      <c r="AT356" s="26">
        <f>IF(ISNUMBER(VLOOKUP($B356,'kpler max capa'!$A$1:$Q$263,9,0)),VLOOKUP($B356,'kpler max capa'!$A$1:$Q$263,13,0),0)</f>
        <v>0</v>
      </c>
      <c r="AU356" s="26">
        <f>IF(ISNUMBER(VLOOKUP($B356,'kpler max capa'!$A$1:$Q$263,9,0)),VLOOKUP($B356,'kpler max capa'!$A$1:$Q$263,14,0),0)</f>
        <v>0</v>
      </c>
      <c r="AV356" s="26">
        <f>IF(ISNUMBER(VLOOKUP($B356,'kpler max capa'!$A$1:$Q$263,9,0)),VLOOKUP($B356,'kpler max capa'!$A$1:$Q$263,15,0),0)</f>
        <v>0</v>
      </c>
      <c r="AW356" s="26">
        <f>IF(ISNUMBER(VLOOKUP($B356,'kpler max capa'!$A$1:$Q$263,9,0)),VLOOKUP($B356,'kpler max capa'!$A$1:$Q$263,16,0),0)</f>
        <v>0</v>
      </c>
      <c r="AX356" s="26">
        <f>IF(ISNUMBER(VLOOKUP($B356,'kpler max capa'!$A$1:$Q$263,10,0)),VLOOKUP($B356,'kpler max capa'!$A$1:$Q$263,17,0),0)</f>
        <v>0</v>
      </c>
      <c r="AY356" s="24">
        <f>IF(ISNUMBER(VLOOKUP($C356,'pp port max capa'!$A$1:$Q$500,2,0)),VLOOKUP($C356,'pp port max capa'!$A$1:$Q$500,2,0),0)</f>
        <v>0</v>
      </c>
      <c r="AZ356" s="24">
        <f>IF(ISNUMBER(VLOOKUP($C356,'pp port max capa'!$A$1:$Q$500,3,0)),VLOOKUP($C356,'pp port max capa'!$A$1:$Q$500,3,0),0)</f>
        <v>0</v>
      </c>
      <c r="BA356" s="24">
        <f>IF(ISNUMBER(VLOOKUP($C356,'pp port max capa'!$A$1:$Q$500,4,0)),VLOOKUP($C356,'pp port max capa'!$A$1:$Q$500,4,0),0)</f>
        <v>0</v>
      </c>
      <c r="BB356" s="24">
        <f>IF(ISNUMBER(VLOOKUP($C356,'pp port max capa'!$A$1:$Q$500,5,0)),VLOOKUP($C356,'pp port max capa'!$A$1:$Q$500,5,0),0)</f>
        <v>0</v>
      </c>
      <c r="BC356" s="24">
        <f>IF(ISNUMBER(VLOOKUP($C356,'pp port max capa'!$A$1:$Q$500,6,0)),VLOOKUP($C356,'pp port max capa'!$A$1:$Q$500,6,0),0)</f>
        <v>0</v>
      </c>
      <c r="BD356" s="24">
        <f>IF(ISNUMBER(VLOOKUP($C356,'pp port max capa'!$A$1:$Q$500,7,0)),VLOOKUP($C356,'pp port max capa'!$A$1:$Q$500,7,0),0)</f>
        <v>0.58147815612903209</v>
      </c>
      <c r="BE356" s="24">
        <f>IF(ISNUMBER(VLOOKUP($C356,'pp port max capa'!$A$1:$Q$500,8,0)),VLOOKUP($C356,'pp port max capa'!$A$1:$Q$500,8,0),0)</f>
        <v>0.58147815612903209</v>
      </c>
      <c r="BF356" s="24">
        <f>IF(ISNUMBER(VLOOKUP($C356,'pp port max capa'!$A$1:$Q$500,9,0)),VLOOKUP($C356,'pp port max capa'!$A$1:$Q$500,9,0),0)</f>
        <v>0.58147815612903209</v>
      </c>
      <c r="BG356" s="24">
        <f>IF(ISNUMBER(VLOOKUP($C356,'pp port max capa'!$A$1:$Q$500,10,0)),VLOOKUP($C356,'pp port max capa'!$A$1:$Q$500,10,0),0)</f>
        <v>0.58147815612903209</v>
      </c>
      <c r="BH356" s="24">
        <f>IF(ISNUMBER(VLOOKUP($C356,'pp port max capa'!$A$1:$Q$500,11,0)),VLOOKUP($C356,'pp port max capa'!$A$1:$Q$500,11,0),0)</f>
        <v>0.58147815612903209</v>
      </c>
      <c r="BI356" s="24">
        <f>IF(ISNUMBER(VLOOKUP($C356,'pp port max capa'!$A$1:$Q$500,12,0)),VLOOKUP($C356,'pp port max capa'!$A$1:$Q$500,12,0),0)</f>
        <v>0.58147815612903209</v>
      </c>
      <c r="BJ356" s="24">
        <f>IF(ISNUMBER(VLOOKUP($C356,'pp port max capa'!$A$1:$Q$500,13,0)),VLOOKUP($C356,'pp port max capa'!$A$1:$Q$500,13,0),0)</f>
        <v>0.58147815612903209</v>
      </c>
      <c r="BK356" s="24">
        <f>IF(ISNUMBER(VLOOKUP($C356,'pp port max capa'!$A$1:$Q$500,14,0)),VLOOKUP($C356,'pp port max capa'!$A$1:$Q$500,14,0),0)</f>
        <v>0.58147815612903209</v>
      </c>
      <c r="BL356" s="24">
        <f>IF(ISNUMBER(VLOOKUP($C356,'pp port max capa'!$A$1:$Q$500,15,0)),VLOOKUP($C356,'pp port max capa'!$A$1:$Q$500,15,0),0)</f>
        <v>0.58147815612903209</v>
      </c>
      <c r="BM356" s="24">
        <f>IF(ISNUMBER(VLOOKUP($C356,'pp port max capa'!$A$1:$Q$500,16,0)),VLOOKUP($C356,'pp port max capa'!$A$1:$Q$500,16,0),0)</f>
        <v>0.58147815612903209</v>
      </c>
      <c r="BN356" s="24">
        <f>IF(ISNUMBER(VLOOKUP($C356,'pp port max capa'!$A$1:$Q$500,17,0)),VLOOKUP($C356,'pp port max capa'!$A$1:$Q$500,17,0),0)</f>
        <v>0.58147815612903209</v>
      </c>
      <c r="BO356" s="22">
        <f>IF(ISNUMBER(VLOOKUP($C356,'stpl port max capa'!$A$1:$Q$500,2,0)),VLOOKUP($C356,'stpl port max capa'!$A$1:$Q$500,2,0),0)</f>
        <v>0</v>
      </c>
      <c r="BP356" s="22">
        <f>IF(ISNUMBER(VLOOKUP($C356,'stpl port max capa'!$A$1:$Q$500,3,0)),VLOOKUP($C356,'stpl port max capa'!$A$1:$Q$500,3,0),0)</f>
        <v>0</v>
      </c>
      <c r="BQ356" s="22">
        <f>IF(ISNUMBER(VLOOKUP($C356,'stpl port max capa'!$A$1:$Q$500,4,0)),VLOOKUP($C356,'stpl port max capa'!$A$1:$Q$500,4,0),0)</f>
        <v>0</v>
      </c>
      <c r="BR356" s="22">
        <f>IF(ISNUMBER(VLOOKUP($C356,'stpl port max capa'!$A$1:$Q$500,5,0)),VLOOKUP($C356,'stpl port max capa'!$A$1:$Q$500,5,0),0)</f>
        <v>0</v>
      </c>
      <c r="BS356" s="22">
        <f>IF(ISNUMBER(VLOOKUP($C356,'stpl port max capa'!$A$1:$Q$500,6,0)),VLOOKUP($C356,'stpl port max capa'!$A$1:$Q$500,6,0),0)</f>
        <v>0</v>
      </c>
      <c r="BT356" s="22">
        <f>IF(ISNUMBER(VLOOKUP($C356,'stpl port max capa'!$A$1:$Q$500,7,0)),VLOOKUP($C356,'stpl port max capa'!$A$1:$Q$500,7,0),0)</f>
        <v>0</v>
      </c>
      <c r="BU356" s="22">
        <f>IF(ISNUMBER(VLOOKUP($C356,'stpl port max capa'!$A$1:$Q$500,8,0)),VLOOKUP($C356,'stpl port max capa'!$A$1:$Q$500,8,0),0)</f>
        <v>0</v>
      </c>
      <c r="BV356" s="22">
        <f>IF(ISNUMBER(VLOOKUP($C356,'stpl port max capa'!$A$1:$Q$500,9,0)),VLOOKUP($C356,'stpl port max capa'!$A$1:$Q$500,9,0),0)</f>
        <v>0</v>
      </c>
      <c r="BW356" s="22">
        <f>IF(ISNUMBER(VLOOKUP($C356,'stpl port max capa'!$A$1:$Q$500,10,0)),VLOOKUP($C356,'stpl port max capa'!$A$1:$Q$500,10,0),0)</f>
        <v>0</v>
      </c>
      <c r="BX356" s="22">
        <f>IF(ISNUMBER(VLOOKUP($C356,'stpl port max capa'!$A$1:$Q$500,11,0)),VLOOKUP($C356,'stpl port max capa'!$A$1:$Q$500,11,0),0)</f>
        <v>0</v>
      </c>
      <c r="BY356" s="22">
        <f>IF(ISNUMBER(VLOOKUP($C356,'stpl port max capa'!$A$1:$Q$500,12,0)),VLOOKUP($C356,'stpl port max capa'!$A$1:$Q$500,12,0),0)</f>
        <v>0</v>
      </c>
      <c r="BZ356" s="22">
        <f>IF(ISNUMBER(VLOOKUP($C356,'stpl port max capa'!$A$1:$Q$500,13,0)),VLOOKUP($C356,'stpl port max capa'!$A$1:$Q$500,13,0),0)</f>
        <v>0</v>
      </c>
      <c r="CA356" s="22">
        <f>IF(ISNUMBER(VLOOKUP($C356,'stpl port max capa'!$A$1:$Q$500,14,0)),VLOOKUP($C356,'stpl port max capa'!$A$1:$Q$500,14,0),0)</f>
        <v>0</v>
      </c>
      <c r="CB356" s="22">
        <f>IF(ISNUMBER(VLOOKUP($C356,'stpl port max capa'!$A$1:$Q$500,15,0)),VLOOKUP($C356,'stpl port max capa'!$A$1:$Q$500,15,0),0)</f>
        <v>0</v>
      </c>
      <c r="CC356" s="22">
        <f>IF(ISNUMBER(VLOOKUP($C356,'stpl port max capa'!$A$1:$Q$500,16,0)),VLOOKUP($C356,'stpl port max capa'!$A$1:$Q$500,16,0),0)</f>
        <v>0</v>
      </c>
      <c r="CD356" s="22">
        <f>IF(ISNUMBER(VLOOKUP($C356,'stpl port max capa'!$A$1:$Q$500,17,0)),VLOOKUP($C356,'stpl port max capa'!$A$1:$Q$500,17,0),0)</f>
        <v>0</v>
      </c>
    </row>
    <row r="357" spans="1:82" customFormat="1">
      <c r="A357">
        <v>362</v>
      </c>
      <c r="B357" t="s">
        <v>879</v>
      </c>
      <c r="C357" t="str">
        <f t="shared" si="92"/>
        <v>port 362 Yichang East power station</v>
      </c>
      <c r="D357" s="15" t="s">
        <v>1391</v>
      </c>
      <c r="E357" s="15">
        <f t="shared" si="94"/>
        <v>1</v>
      </c>
      <c r="F357" s="16" t="s">
        <v>2984</v>
      </c>
      <c r="G357" t="s">
        <v>973</v>
      </c>
      <c r="H357" t="s">
        <v>975</v>
      </c>
      <c r="I357" t="s">
        <v>2943</v>
      </c>
      <c r="J357" t="s">
        <v>1100</v>
      </c>
      <c r="K357" s="1">
        <v>30.327086000000001</v>
      </c>
      <c r="L357" s="1">
        <v>111.490369</v>
      </c>
      <c r="M357" s="1" t="str">
        <f>VLOOKUP($F357,'[1]capi for highway network'!$D$1:$L$36,3,0)</f>
        <v>capi Hubei</v>
      </c>
      <c r="N357" s="1">
        <f>VLOOKUP($F357,'[1]capi for highway network'!$D$1:$L$36,7,0)</f>
        <v>30.592849000000001</v>
      </c>
      <c r="O357" s="1">
        <f>VLOOKUP($F357,'[1]capi for highway network'!$D$1:$L$36,8,0)</f>
        <v>114.305539</v>
      </c>
      <c r="P357" s="13">
        <f t="shared" si="95"/>
        <v>2.9401643896774186</v>
      </c>
      <c r="Q357" s="13">
        <f t="shared" si="96"/>
        <v>2.9401643896774186</v>
      </c>
      <c r="R357" s="13">
        <f t="shared" si="97"/>
        <v>2.9401643896774186</v>
      </c>
      <c r="S357" s="13">
        <f t="shared" si="98"/>
        <v>2.9401643896774186</v>
      </c>
      <c r="T357" s="13">
        <f t="shared" si="99"/>
        <v>2.9401643896774186</v>
      </c>
      <c r="U357" s="13">
        <f t="shared" si="100"/>
        <v>2.9401643896774186</v>
      </c>
      <c r="V357" s="13">
        <f t="shared" si="101"/>
        <v>2.9401643896774186</v>
      </c>
      <c r="W357" s="13">
        <f t="shared" si="102"/>
        <v>2.9401643896774186</v>
      </c>
      <c r="X357" s="13">
        <f t="shared" si="103"/>
        <v>2.9401643896774186</v>
      </c>
      <c r="Y357" s="13">
        <f t="shared" si="104"/>
        <v>2.9401643896774186</v>
      </c>
      <c r="Z357" s="13">
        <f t="shared" si="105"/>
        <v>2.9401643896774186</v>
      </c>
      <c r="AA357" s="13">
        <f t="shared" si="106"/>
        <v>2.9401643896774186</v>
      </c>
      <c r="AB357" s="13">
        <f t="shared" si="107"/>
        <v>2.9401643896774186</v>
      </c>
      <c r="AC357" s="13">
        <f t="shared" si="108"/>
        <v>2.9401643896774186</v>
      </c>
      <c r="AD357" s="13">
        <f t="shared" si="109"/>
        <v>2.9401643896774186</v>
      </c>
      <c r="AE357" s="13">
        <f t="shared" si="110"/>
        <v>2.9401643896774186</v>
      </c>
      <c r="AF357">
        <f t="shared" si="93"/>
        <v>1</v>
      </c>
      <c r="AI357" s="26">
        <f>IF(ISNUMBER(VLOOKUP($B357,'kpler max capa'!$A$1:$Q$263,2,0)),VLOOKUP($B357,'kpler max capa'!$A$1:$Q$263,2,0),0)</f>
        <v>0</v>
      </c>
      <c r="AJ357" s="26">
        <f>IF(ISNUMBER(VLOOKUP($B357,'kpler max capa'!$A$1:$Q$263,3,0)),VLOOKUP($B357,'kpler max capa'!$A$1:$Q$263,3,0),0)</f>
        <v>0</v>
      </c>
      <c r="AK357" s="26">
        <f>IF(ISNUMBER(VLOOKUP($B357,'kpler max capa'!$A$1:$Q$263,4,0)),VLOOKUP($B357,'kpler max capa'!$A$1:$Q$263,4,0),0)</f>
        <v>0</v>
      </c>
      <c r="AL357" s="26">
        <f>IF(ISNUMBER(VLOOKUP($B357,'kpler max capa'!$A$1:$Q$263,5,0)),VLOOKUP($B357,'kpler max capa'!$A$1:$Q$263,5,0),0)</f>
        <v>0</v>
      </c>
      <c r="AM357" s="26">
        <f>IF(ISNUMBER(VLOOKUP($B357,'kpler max capa'!$A$1:$Q$263,6,0)),VLOOKUP($B357,'kpler max capa'!$A$1:$Q$263,6,0),0)</f>
        <v>0</v>
      </c>
      <c r="AN357" s="26">
        <f>IF(ISNUMBER(VLOOKUP($B357,'kpler max capa'!$A$1:$Q$263,7,0)),VLOOKUP($B357,'kpler max capa'!$A$1:$Q$263,7,0),0)</f>
        <v>0</v>
      </c>
      <c r="AO357" s="26">
        <f>IF(ISNUMBER(VLOOKUP($B357,'kpler max capa'!$A$1:$Q$263,8,0)),VLOOKUP($B357,'kpler max capa'!$A$1:$Q$263,8,0),0)</f>
        <v>0</v>
      </c>
      <c r="AP357" s="26">
        <f>IF(ISNUMBER(VLOOKUP($B357,'kpler max capa'!$A$1:$Q$263,8,0)),VLOOKUP($B357,'kpler max capa'!$A$1:$Q$263,9,0),0)</f>
        <v>0</v>
      </c>
      <c r="AQ357" s="26">
        <f>IF(ISNUMBER(VLOOKUP($B357,'kpler max capa'!$A$1:$Q$263,8,0)),VLOOKUP($B357,'kpler max capa'!$A$1:$Q$263,10,0),0)</f>
        <v>0</v>
      </c>
      <c r="AR357" s="26">
        <f>IF(ISNUMBER(VLOOKUP($B357,'kpler max capa'!$A$1:$Q$263,8,0)),VLOOKUP($B357,'kpler max capa'!$A$1:$Q$263,11,0),0)</f>
        <v>0</v>
      </c>
      <c r="AS357" s="26">
        <f>IF(ISNUMBER(VLOOKUP($B357,'kpler max capa'!$A$1:$Q$263,9,0)),VLOOKUP($B357,'kpler max capa'!$A$1:$Q$263,12,0),0)</f>
        <v>0</v>
      </c>
      <c r="AT357" s="26">
        <f>IF(ISNUMBER(VLOOKUP($B357,'kpler max capa'!$A$1:$Q$263,9,0)),VLOOKUP($B357,'kpler max capa'!$A$1:$Q$263,13,0),0)</f>
        <v>0</v>
      </c>
      <c r="AU357" s="26">
        <f>IF(ISNUMBER(VLOOKUP($B357,'kpler max capa'!$A$1:$Q$263,9,0)),VLOOKUP($B357,'kpler max capa'!$A$1:$Q$263,14,0),0)</f>
        <v>0</v>
      </c>
      <c r="AV357" s="26">
        <f>IF(ISNUMBER(VLOOKUP($B357,'kpler max capa'!$A$1:$Q$263,9,0)),VLOOKUP($B357,'kpler max capa'!$A$1:$Q$263,15,0),0)</f>
        <v>0</v>
      </c>
      <c r="AW357" s="26">
        <f>IF(ISNUMBER(VLOOKUP($B357,'kpler max capa'!$A$1:$Q$263,9,0)),VLOOKUP($B357,'kpler max capa'!$A$1:$Q$263,16,0),0)</f>
        <v>0</v>
      </c>
      <c r="AX357" s="26">
        <f>IF(ISNUMBER(VLOOKUP($B357,'kpler max capa'!$A$1:$Q$263,10,0)),VLOOKUP($B357,'kpler max capa'!$A$1:$Q$263,17,0),0)</f>
        <v>0</v>
      </c>
      <c r="AY357" s="24">
        <f>IF(ISNUMBER(VLOOKUP($C357,'pp port max capa'!$A$1:$Q$500,2,0)),VLOOKUP($C357,'pp port max capa'!$A$1:$Q$500,2,0),0)</f>
        <v>2.9401643896774186</v>
      </c>
      <c r="AZ357" s="24">
        <f>IF(ISNUMBER(VLOOKUP($C357,'pp port max capa'!$A$1:$Q$500,3,0)),VLOOKUP($C357,'pp port max capa'!$A$1:$Q$500,3,0),0)</f>
        <v>2.9401643896774186</v>
      </c>
      <c r="BA357" s="24">
        <f>IF(ISNUMBER(VLOOKUP($C357,'pp port max capa'!$A$1:$Q$500,4,0)),VLOOKUP($C357,'pp port max capa'!$A$1:$Q$500,4,0),0)</f>
        <v>2.9401643896774186</v>
      </c>
      <c r="BB357" s="24">
        <f>IF(ISNUMBER(VLOOKUP($C357,'pp port max capa'!$A$1:$Q$500,5,0)),VLOOKUP($C357,'pp port max capa'!$A$1:$Q$500,5,0),0)</f>
        <v>2.9401643896774186</v>
      </c>
      <c r="BC357" s="24">
        <f>IF(ISNUMBER(VLOOKUP($C357,'pp port max capa'!$A$1:$Q$500,6,0)),VLOOKUP($C357,'pp port max capa'!$A$1:$Q$500,6,0),0)</f>
        <v>2.9401643896774186</v>
      </c>
      <c r="BD357" s="24">
        <f>IF(ISNUMBER(VLOOKUP($C357,'pp port max capa'!$A$1:$Q$500,7,0)),VLOOKUP($C357,'pp port max capa'!$A$1:$Q$500,7,0),0)</f>
        <v>2.9401643896774186</v>
      </c>
      <c r="BE357" s="24">
        <f>IF(ISNUMBER(VLOOKUP($C357,'pp port max capa'!$A$1:$Q$500,8,0)),VLOOKUP($C357,'pp port max capa'!$A$1:$Q$500,8,0),0)</f>
        <v>2.9401643896774186</v>
      </c>
      <c r="BF357" s="24">
        <f>IF(ISNUMBER(VLOOKUP($C357,'pp port max capa'!$A$1:$Q$500,9,0)),VLOOKUP($C357,'pp port max capa'!$A$1:$Q$500,9,0),0)</f>
        <v>2.9401643896774186</v>
      </c>
      <c r="BG357" s="24">
        <f>IF(ISNUMBER(VLOOKUP($C357,'pp port max capa'!$A$1:$Q$500,10,0)),VLOOKUP($C357,'pp port max capa'!$A$1:$Q$500,10,0),0)</f>
        <v>2.9401643896774186</v>
      </c>
      <c r="BH357" s="24">
        <f>IF(ISNUMBER(VLOOKUP($C357,'pp port max capa'!$A$1:$Q$500,11,0)),VLOOKUP($C357,'pp port max capa'!$A$1:$Q$500,11,0),0)</f>
        <v>2.9401643896774186</v>
      </c>
      <c r="BI357" s="24">
        <f>IF(ISNUMBER(VLOOKUP($C357,'pp port max capa'!$A$1:$Q$500,12,0)),VLOOKUP($C357,'pp port max capa'!$A$1:$Q$500,12,0),0)</f>
        <v>2.9401643896774186</v>
      </c>
      <c r="BJ357" s="24">
        <f>IF(ISNUMBER(VLOOKUP($C357,'pp port max capa'!$A$1:$Q$500,13,0)),VLOOKUP($C357,'pp port max capa'!$A$1:$Q$500,13,0),0)</f>
        <v>2.9401643896774186</v>
      </c>
      <c r="BK357" s="24">
        <f>IF(ISNUMBER(VLOOKUP($C357,'pp port max capa'!$A$1:$Q$500,14,0)),VLOOKUP($C357,'pp port max capa'!$A$1:$Q$500,14,0),0)</f>
        <v>2.9401643896774186</v>
      </c>
      <c r="BL357" s="24">
        <f>IF(ISNUMBER(VLOOKUP($C357,'pp port max capa'!$A$1:$Q$500,15,0)),VLOOKUP($C357,'pp port max capa'!$A$1:$Q$500,15,0),0)</f>
        <v>2.9401643896774186</v>
      </c>
      <c r="BM357" s="24">
        <f>IF(ISNUMBER(VLOOKUP($C357,'pp port max capa'!$A$1:$Q$500,16,0)),VLOOKUP($C357,'pp port max capa'!$A$1:$Q$500,16,0),0)</f>
        <v>2.9401643896774186</v>
      </c>
      <c r="BN357" s="24">
        <f>IF(ISNUMBER(VLOOKUP($C357,'pp port max capa'!$A$1:$Q$500,17,0)),VLOOKUP($C357,'pp port max capa'!$A$1:$Q$500,17,0),0)</f>
        <v>2.9401643896774186</v>
      </c>
      <c r="BO357" s="22">
        <f>IF(ISNUMBER(VLOOKUP($C357,'stpl port max capa'!$A$1:$Q$500,2,0)),VLOOKUP($C357,'stpl port max capa'!$A$1:$Q$500,2,0),0)</f>
        <v>0</v>
      </c>
      <c r="BP357" s="22">
        <f>IF(ISNUMBER(VLOOKUP($C357,'stpl port max capa'!$A$1:$Q$500,3,0)),VLOOKUP($C357,'stpl port max capa'!$A$1:$Q$500,3,0),0)</f>
        <v>0</v>
      </c>
      <c r="BQ357" s="22">
        <f>IF(ISNUMBER(VLOOKUP($C357,'stpl port max capa'!$A$1:$Q$500,4,0)),VLOOKUP($C357,'stpl port max capa'!$A$1:$Q$500,4,0),0)</f>
        <v>0</v>
      </c>
      <c r="BR357" s="22">
        <f>IF(ISNUMBER(VLOOKUP($C357,'stpl port max capa'!$A$1:$Q$500,5,0)),VLOOKUP($C357,'stpl port max capa'!$A$1:$Q$500,5,0),0)</f>
        <v>0</v>
      </c>
      <c r="BS357" s="22">
        <f>IF(ISNUMBER(VLOOKUP($C357,'stpl port max capa'!$A$1:$Q$500,6,0)),VLOOKUP($C357,'stpl port max capa'!$A$1:$Q$500,6,0),0)</f>
        <v>0</v>
      </c>
      <c r="BT357" s="22">
        <f>IF(ISNUMBER(VLOOKUP($C357,'stpl port max capa'!$A$1:$Q$500,7,0)),VLOOKUP($C357,'stpl port max capa'!$A$1:$Q$500,7,0),0)</f>
        <v>0</v>
      </c>
      <c r="BU357" s="22">
        <f>IF(ISNUMBER(VLOOKUP($C357,'stpl port max capa'!$A$1:$Q$500,8,0)),VLOOKUP($C357,'stpl port max capa'!$A$1:$Q$500,8,0),0)</f>
        <v>0</v>
      </c>
      <c r="BV357" s="22">
        <f>IF(ISNUMBER(VLOOKUP($C357,'stpl port max capa'!$A$1:$Q$500,9,0)),VLOOKUP($C357,'stpl port max capa'!$A$1:$Q$500,9,0),0)</f>
        <v>0</v>
      </c>
      <c r="BW357" s="22">
        <f>IF(ISNUMBER(VLOOKUP($C357,'stpl port max capa'!$A$1:$Q$500,10,0)),VLOOKUP($C357,'stpl port max capa'!$A$1:$Q$500,10,0),0)</f>
        <v>0</v>
      </c>
      <c r="BX357" s="22">
        <f>IF(ISNUMBER(VLOOKUP($C357,'stpl port max capa'!$A$1:$Q$500,11,0)),VLOOKUP($C357,'stpl port max capa'!$A$1:$Q$500,11,0),0)</f>
        <v>0</v>
      </c>
      <c r="BY357" s="22">
        <f>IF(ISNUMBER(VLOOKUP($C357,'stpl port max capa'!$A$1:$Q$500,12,0)),VLOOKUP($C357,'stpl port max capa'!$A$1:$Q$500,12,0),0)</f>
        <v>0</v>
      </c>
      <c r="BZ357" s="22">
        <f>IF(ISNUMBER(VLOOKUP($C357,'stpl port max capa'!$A$1:$Q$500,13,0)),VLOOKUP($C357,'stpl port max capa'!$A$1:$Q$500,13,0),0)</f>
        <v>0</v>
      </c>
      <c r="CA357" s="22">
        <f>IF(ISNUMBER(VLOOKUP($C357,'stpl port max capa'!$A$1:$Q$500,14,0)),VLOOKUP($C357,'stpl port max capa'!$A$1:$Q$500,14,0),0)</f>
        <v>0</v>
      </c>
      <c r="CB357" s="22">
        <f>IF(ISNUMBER(VLOOKUP($C357,'stpl port max capa'!$A$1:$Q$500,15,0)),VLOOKUP($C357,'stpl port max capa'!$A$1:$Q$500,15,0),0)</f>
        <v>0</v>
      </c>
      <c r="CC357" s="22">
        <f>IF(ISNUMBER(VLOOKUP($C357,'stpl port max capa'!$A$1:$Q$500,16,0)),VLOOKUP($C357,'stpl port max capa'!$A$1:$Q$500,16,0),0)</f>
        <v>0</v>
      </c>
      <c r="CD357" s="22">
        <f>IF(ISNUMBER(VLOOKUP($C357,'stpl port max capa'!$A$1:$Q$500,17,0)),VLOOKUP($C357,'stpl port max capa'!$A$1:$Q$500,17,0),0)</f>
        <v>0</v>
      </c>
    </row>
    <row r="358" spans="1:82" customFormat="1">
      <c r="A358">
        <v>363</v>
      </c>
      <c r="B358" t="s">
        <v>880</v>
      </c>
      <c r="C358" t="str">
        <f t="shared" si="92"/>
        <v>port 363 Yichang Xiaoting power station</v>
      </c>
      <c r="D358" s="15" t="s">
        <v>1392</v>
      </c>
      <c r="E358" s="15">
        <f t="shared" si="94"/>
        <v>1</v>
      </c>
      <c r="F358" s="16" t="s">
        <v>2984</v>
      </c>
      <c r="G358" t="s">
        <v>973</v>
      </c>
      <c r="H358" t="s">
        <v>975</v>
      </c>
      <c r="I358" t="s">
        <v>2943</v>
      </c>
      <c r="J358" t="s">
        <v>1101</v>
      </c>
      <c r="K358" s="1">
        <v>30.4969793</v>
      </c>
      <c r="L358" s="1">
        <v>111.4419115</v>
      </c>
      <c r="M358" s="1" t="str">
        <f>VLOOKUP($F358,'[1]capi for highway network'!$D$1:$L$36,3,0)</f>
        <v>capi Hubei</v>
      </c>
      <c r="N358" s="1">
        <f>VLOOKUP($F358,'[1]capi for highway network'!$D$1:$L$36,7,0)</f>
        <v>30.592849000000001</v>
      </c>
      <c r="O358" s="1">
        <f>VLOOKUP($F358,'[1]capi for highway network'!$D$1:$L$36,8,0)</f>
        <v>114.305539</v>
      </c>
      <c r="P358" s="13">
        <f t="shared" si="95"/>
        <v>3.0384711387634411</v>
      </c>
      <c r="Q358" s="13">
        <f t="shared" si="96"/>
        <v>3.0384711387634411</v>
      </c>
      <c r="R358" s="13">
        <f t="shared" si="97"/>
        <v>3.0384711387634411</v>
      </c>
      <c r="S358" s="13">
        <f t="shared" si="98"/>
        <v>3.0384711387634411</v>
      </c>
      <c r="T358" s="13">
        <f t="shared" si="99"/>
        <v>3.0384711387634411</v>
      </c>
      <c r="U358" s="13">
        <f t="shared" si="100"/>
        <v>3.0384711387634411</v>
      </c>
      <c r="V358" s="13">
        <f t="shared" si="101"/>
        <v>3.0384711387634411</v>
      </c>
      <c r="W358" s="13">
        <f t="shared" si="102"/>
        <v>3.0384711387634411</v>
      </c>
      <c r="X358" s="13">
        <f t="shared" si="103"/>
        <v>3.0384711387634411</v>
      </c>
      <c r="Y358" s="13">
        <f t="shared" si="104"/>
        <v>3.0384711387634411</v>
      </c>
      <c r="Z358" s="13">
        <f t="shared" si="105"/>
        <v>3.0384711387634411</v>
      </c>
      <c r="AA358" s="13">
        <f t="shared" si="106"/>
        <v>3.0384711387634411</v>
      </c>
      <c r="AB358" s="13">
        <f t="shared" si="107"/>
        <v>3.0384711387634411</v>
      </c>
      <c r="AC358" s="13">
        <f t="shared" si="108"/>
        <v>3.0384711387634411</v>
      </c>
      <c r="AD358" s="13">
        <f t="shared" si="109"/>
        <v>3.0384711387634411</v>
      </c>
      <c r="AE358" s="13">
        <f t="shared" si="110"/>
        <v>3.0384711387634411</v>
      </c>
      <c r="AF358">
        <f t="shared" si="93"/>
        <v>1</v>
      </c>
      <c r="AI358" s="26">
        <f>IF(ISNUMBER(VLOOKUP($B358,'kpler max capa'!$A$1:$Q$263,2,0)),VLOOKUP($B358,'kpler max capa'!$A$1:$Q$263,2,0),0)</f>
        <v>0</v>
      </c>
      <c r="AJ358" s="26">
        <f>IF(ISNUMBER(VLOOKUP($B358,'kpler max capa'!$A$1:$Q$263,3,0)),VLOOKUP($B358,'kpler max capa'!$A$1:$Q$263,3,0),0)</f>
        <v>0</v>
      </c>
      <c r="AK358" s="26">
        <f>IF(ISNUMBER(VLOOKUP($B358,'kpler max capa'!$A$1:$Q$263,4,0)),VLOOKUP($B358,'kpler max capa'!$A$1:$Q$263,4,0),0)</f>
        <v>0</v>
      </c>
      <c r="AL358" s="26">
        <f>IF(ISNUMBER(VLOOKUP($B358,'kpler max capa'!$A$1:$Q$263,5,0)),VLOOKUP($B358,'kpler max capa'!$A$1:$Q$263,5,0),0)</f>
        <v>0</v>
      </c>
      <c r="AM358" s="26">
        <f>IF(ISNUMBER(VLOOKUP($B358,'kpler max capa'!$A$1:$Q$263,6,0)),VLOOKUP($B358,'kpler max capa'!$A$1:$Q$263,6,0),0)</f>
        <v>0</v>
      </c>
      <c r="AN358" s="26">
        <f>IF(ISNUMBER(VLOOKUP($B358,'kpler max capa'!$A$1:$Q$263,7,0)),VLOOKUP($B358,'kpler max capa'!$A$1:$Q$263,7,0),0)</f>
        <v>0</v>
      </c>
      <c r="AO358" s="26">
        <f>IF(ISNUMBER(VLOOKUP($B358,'kpler max capa'!$A$1:$Q$263,8,0)),VLOOKUP($B358,'kpler max capa'!$A$1:$Q$263,8,0),0)</f>
        <v>0</v>
      </c>
      <c r="AP358" s="26">
        <f>IF(ISNUMBER(VLOOKUP($B358,'kpler max capa'!$A$1:$Q$263,8,0)),VLOOKUP($B358,'kpler max capa'!$A$1:$Q$263,9,0),0)</f>
        <v>0</v>
      </c>
      <c r="AQ358" s="26">
        <f>IF(ISNUMBER(VLOOKUP($B358,'kpler max capa'!$A$1:$Q$263,8,0)),VLOOKUP($B358,'kpler max capa'!$A$1:$Q$263,10,0),0)</f>
        <v>0</v>
      </c>
      <c r="AR358" s="26">
        <f>IF(ISNUMBER(VLOOKUP($B358,'kpler max capa'!$A$1:$Q$263,8,0)),VLOOKUP($B358,'kpler max capa'!$A$1:$Q$263,11,0),0)</f>
        <v>0</v>
      </c>
      <c r="AS358" s="26">
        <f>IF(ISNUMBER(VLOOKUP($B358,'kpler max capa'!$A$1:$Q$263,9,0)),VLOOKUP($B358,'kpler max capa'!$A$1:$Q$263,12,0),0)</f>
        <v>0</v>
      </c>
      <c r="AT358" s="26">
        <f>IF(ISNUMBER(VLOOKUP($B358,'kpler max capa'!$A$1:$Q$263,9,0)),VLOOKUP($B358,'kpler max capa'!$A$1:$Q$263,13,0),0)</f>
        <v>0</v>
      </c>
      <c r="AU358" s="26">
        <f>IF(ISNUMBER(VLOOKUP($B358,'kpler max capa'!$A$1:$Q$263,9,0)),VLOOKUP($B358,'kpler max capa'!$A$1:$Q$263,14,0),0)</f>
        <v>0</v>
      </c>
      <c r="AV358" s="26">
        <f>IF(ISNUMBER(VLOOKUP($B358,'kpler max capa'!$A$1:$Q$263,9,0)),VLOOKUP($B358,'kpler max capa'!$A$1:$Q$263,15,0),0)</f>
        <v>0</v>
      </c>
      <c r="AW358" s="26">
        <f>IF(ISNUMBER(VLOOKUP($B358,'kpler max capa'!$A$1:$Q$263,9,0)),VLOOKUP($B358,'kpler max capa'!$A$1:$Q$263,16,0),0)</f>
        <v>0</v>
      </c>
      <c r="AX358" s="26">
        <f>IF(ISNUMBER(VLOOKUP($B358,'kpler max capa'!$A$1:$Q$263,10,0)),VLOOKUP($B358,'kpler max capa'!$A$1:$Q$263,17,0),0)</f>
        <v>0</v>
      </c>
      <c r="AY358" s="24">
        <f>IF(ISNUMBER(VLOOKUP($C358,'pp port max capa'!$A$1:$Q$500,2,0)),VLOOKUP($C358,'pp port max capa'!$A$1:$Q$500,2,0),0)</f>
        <v>3.0384711387634411</v>
      </c>
      <c r="AZ358" s="24">
        <f>IF(ISNUMBER(VLOOKUP($C358,'pp port max capa'!$A$1:$Q$500,3,0)),VLOOKUP($C358,'pp port max capa'!$A$1:$Q$500,3,0),0)</f>
        <v>3.0384711387634411</v>
      </c>
      <c r="BA358" s="24">
        <f>IF(ISNUMBER(VLOOKUP($C358,'pp port max capa'!$A$1:$Q$500,4,0)),VLOOKUP($C358,'pp port max capa'!$A$1:$Q$500,4,0),0)</f>
        <v>3.0384711387634411</v>
      </c>
      <c r="BB358" s="24">
        <f>IF(ISNUMBER(VLOOKUP($C358,'pp port max capa'!$A$1:$Q$500,5,0)),VLOOKUP($C358,'pp port max capa'!$A$1:$Q$500,5,0),0)</f>
        <v>3.0384711387634411</v>
      </c>
      <c r="BC358" s="24">
        <f>IF(ISNUMBER(VLOOKUP($C358,'pp port max capa'!$A$1:$Q$500,6,0)),VLOOKUP($C358,'pp port max capa'!$A$1:$Q$500,6,0),0)</f>
        <v>3.0384711387634411</v>
      </c>
      <c r="BD358" s="24">
        <f>IF(ISNUMBER(VLOOKUP($C358,'pp port max capa'!$A$1:$Q$500,7,0)),VLOOKUP($C358,'pp port max capa'!$A$1:$Q$500,7,0),0)</f>
        <v>3.0384711387634411</v>
      </c>
      <c r="BE358" s="24">
        <f>IF(ISNUMBER(VLOOKUP($C358,'pp port max capa'!$A$1:$Q$500,8,0)),VLOOKUP($C358,'pp port max capa'!$A$1:$Q$500,8,0),0)</f>
        <v>3.0384711387634411</v>
      </c>
      <c r="BF358" s="24">
        <f>IF(ISNUMBER(VLOOKUP($C358,'pp port max capa'!$A$1:$Q$500,9,0)),VLOOKUP($C358,'pp port max capa'!$A$1:$Q$500,9,0),0)</f>
        <v>3.0384711387634411</v>
      </c>
      <c r="BG358" s="24">
        <f>IF(ISNUMBER(VLOOKUP($C358,'pp port max capa'!$A$1:$Q$500,10,0)),VLOOKUP($C358,'pp port max capa'!$A$1:$Q$500,10,0),0)</f>
        <v>3.0384711387634411</v>
      </c>
      <c r="BH358" s="24">
        <f>IF(ISNUMBER(VLOOKUP($C358,'pp port max capa'!$A$1:$Q$500,11,0)),VLOOKUP($C358,'pp port max capa'!$A$1:$Q$500,11,0),0)</f>
        <v>3.0384711387634411</v>
      </c>
      <c r="BI358" s="24">
        <f>IF(ISNUMBER(VLOOKUP($C358,'pp port max capa'!$A$1:$Q$500,12,0)),VLOOKUP($C358,'pp port max capa'!$A$1:$Q$500,12,0),0)</f>
        <v>3.0384711387634411</v>
      </c>
      <c r="BJ358" s="24">
        <f>IF(ISNUMBER(VLOOKUP($C358,'pp port max capa'!$A$1:$Q$500,13,0)),VLOOKUP($C358,'pp port max capa'!$A$1:$Q$500,13,0),0)</f>
        <v>3.0384711387634411</v>
      </c>
      <c r="BK358" s="24">
        <f>IF(ISNUMBER(VLOOKUP($C358,'pp port max capa'!$A$1:$Q$500,14,0)),VLOOKUP($C358,'pp port max capa'!$A$1:$Q$500,14,0),0)</f>
        <v>3.0384711387634411</v>
      </c>
      <c r="BL358" s="24">
        <f>IF(ISNUMBER(VLOOKUP($C358,'pp port max capa'!$A$1:$Q$500,15,0)),VLOOKUP($C358,'pp port max capa'!$A$1:$Q$500,15,0),0)</f>
        <v>3.0384711387634411</v>
      </c>
      <c r="BM358" s="24">
        <f>IF(ISNUMBER(VLOOKUP($C358,'pp port max capa'!$A$1:$Q$500,16,0)),VLOOKUP($C358,'pp port max capa'!$A$1:$Q$500,16,0),0)</f>
        <v>3.0384711387634411</v>
      </c>
      <c r="BN358" s="24">
        <f>IF(ISNUMBER(VLOOKUP($C358,'pp port max capa'!$A$1:$Q$500,17,0)),VLOOKUP($C358,'pp port max capa'!$A$1:$Q$500,17,0),0)</f>
        <v>3.0384711387634411</v>
      </c>
      <c r="BO358" s="22">
        <f>IF(ISNUMBER(VLOOKUP($C358,'stpl port max capa'!$A$1:$Q$500,2,0)),VLOOKUP($C358,'stpl port max capa'!$A$1:$Q$500,2,0),0)</f>
        <v>0</v>
      </c>
      <c r="BP358" s="22">
        <f>IF(ISNUMBER(VLOOKUP($C358,'stpl port max capa'!$A$1:$Q$500,3,0)),VLOOKUP($C358,'stpl port max capa'!$A$1:$Q$500,3,0),0)</f>
        <v>0</v>
      </c>
      <c r="BQ358" s="22">
        <f>IF(ISNUMBER(VLOOKUP($C358,'stpl port max capa'!$A$1:$Q$500,4,0)),VLOOKUP($C358,'stpl port max capa'!$A$1:$Q$500,4,0),0)</f>
        <v>0</v>
      </c>
      <c r="BR358" s="22">
        <f>IF(ISNUMBER(VLOOKUP($C358,'stpl port max capa'!$A$1:$Q$500,5,0)),VLOOKUP($C358,'stpl port max capa'!$A$1:$Q$500,5,0),0)</f>
        <v>0</v>
      </c>
      <c r="BS358" s="22">
        <f>IF(ISNUMBER(VLOOKUP($C358,'stpl port max capa'!$A$1:$Q$500,6,0)),VLOOKUP($C358,'stpl port max capa'!$A$1:$Q$500,6,0),0)</f>
        <v>0</v>
      </c>
      <c r="BT358" s="22">
        <f>IF(ISNUMBER(VLOOKUP($C358,'stpl port max capa'!$A$1:$Q$500,7,0)),VLOOKUP($C358,'stpl port max capa'!$A$1:$Q$500,7,0),0)</f>
        <v>0</v>
      </c>
      <c r="BU358" s="22">
        <f>IF(ISNUMBER(VLOOKUP($C358,'stpl port max capa'!$A$1:$Q$500,8,0)),VLOOKUP($C358,'stpl port max capa'!$A$1:$Q$500,8,0),0)</f>
        <v>0</v>
      </c>
      <c r="BV358" s="22">
        <f>IF(ISNUMBER(VLOOKUP($C358,'stpl port max capa'!$A$1:$Q$500,9,0)),VLOOKUP($C358,'stpl port max capa'!$A$1:$Q$500,9,0),0)</f>
        <v>0</v>
      </c>
      <c r="BW358" s="22">
        <f>IF(ISNUMBER(VLOOKUP($C358,'stpl port max capa'!$A$1:$Q$500,10,0)),VLOOKUP($C358,'stpl port max capa'!$A$1:$Q$500,10,0),0)</f>
        <v>0</v>
      </c>
      <c r="BX358" s="22">
        <f>IF(ISNUMBER(VLOOKUP($C358,'stpl port max capa'!$A$1:$Q$500,11,0)),VLOOKUP($C358,'stpl port max capa'!$A$1:$Q$500,11,0),0)</f>
        <v>0</v>
      </c>
      <c r="BY358" s="22">
        <f>IF(ISNUMBER(VLOOKUP($C358,'stpl port max capa'!$A$1:$Q$500,12,0)),VLOOKUP($C358,'stpl port max capa'!$A$1:$Q$500,12,0),0)</f>
        <v>0</v>
      </c>
      <c r="BZ358" s="22">
        <f>IF(ISNUMBER(VLOOKUP($C358,'stpl port max capa'!$A$1:$Q$500,13,0)),VLOOKUP($C358,'stpl port max capa'!$A$1:$Q$500,13,0),0)</f>
        <v>0</v>
      </c>
      <c r="CA358" s="22">
        <f>IF(ISNUMBER(VLOOKUP($C358,'stpl port max capa'!$A$1:$Q$500,14,0)),VLOOKUP($C358,'stpl port max capa'!$A$1:$Q$500,14,0),0)</f>
        <v>0</v>
      </c>
      <c r="CB358" s="22">
        <f>IF(ISNUMBER(VLOOKUP($C358,'stpl port max capa'!$A$1:$Q$500,15,0)),VLOOKUP($C358,'stpl port max capa'!$A$1:$Q$500,15,0),0)</f>
        <v>0</v>
      </c>
      <c r="CC358" s="22">
        <f>IF(ISNUMBER(VLOOKUP($C358,'stpl port max capa'!$A$1:$Q$500,16,0)),VLOOKUP($C358,'stpl port max capa'!$A$1:$Q$500,16,0),0)</f>
        <v>0</v>
      </c>
      <c r="CD358" s="22">
        <f>IF(ISNUMBER(VLOOKUP($C358,'stpl port max capa'!$A$1:$Q$500,17,0)),VLOOKUP($C358,'stpl port max capa'!$A$1:$Q$500,17,0),0)</f>
        <v>0</v>
      </c>
    </row>
    <row r="359" spans="1:82" customFormat="1">
      <c r="A359">
        <v>364</v>
      </c>
      <c r="B359" t="s">
        <v>881</v>
      </c>
      <c r="C359" t="str">
        <f t="shared" si="92"/>
        <v>port 364 Huadian Changde power station</v>
      </c>
      <c r="D359" s="15" t="s">
        <v>1393</v>
      </c>
      <c r="E359" s="15">
        <f t="shared" si="94"/>
        <v>1</v>
      </c>
      <c r="F359" s="16" t="s">
        <v>2985</v>
      </c>
      <c r="G359" t="s">
        <v>973</v>
      </c>
      <c r="H359" t="s">
        <v>975</v>
      </c>
      <c r="I359" t="s">
        <v>2943</v>
      </c>
      <c r="J359" t="s">
        <v>1102</v>
      </c>
      <c r="K359" s="1">
        <v>29.030999999999999</v>
      </c>
      <c r="L359" s="1">
        <v>111.7</v>
      </c>
      <c r="M359" s="1" t="str">
        <f>VLOOKUP($F359,'[1]capi for highway network'!$D$1:$L$36,3,0)</f>
        <v>capi Hunan</v>
      </c>
      <c r="N359" s="1">
        <f>VLOOKUP($F359,'[1]capi for highway network'!$D$1:$L$36,7,0)</f>
        <v>28.228209</v>
      </c>
      <c r="O359" s="1">
        <f>VLOOKUP($F359,'[1]capi for highway network'!$D$1:$L$36,8,0)</f>
        <v>112.93881399999999</v>
      </c>
      <c r="P359" s="13">
        <f t="shared" si="95"/>
        <v>0</v>
      </c>
      <c r="Q359" s="13">
        <f t="shared" si="96"/>
        <v>5.1239454176344079</v>
      </c>
      <c r="R359" s="13">
        <f t="shared" si="97"/>
        <v>5.1239454176344079</v>
      </c>
      <c r="S359" s="13">
        <f t="shared" si="98"/>
        <v>5.1239454176344079</v>
      </c>
      <c r="T359" s="13">
        <f t="shared" si="99"/>
        <v>5.1239454176344079</v>
      </c>
      <c r="U359" s="13">
        <f t="shared" si="100"/>
        <v>5.1239454176344079</v>
      </c>
      <c r="V359" s="13">
        <f t="shared" si="101"/>
        <v>5.1239454176344079</v>
      </c>
      <c r="W359" s="13">
        <f t="shared" si="102"/>
        <v>5.1239454176344079</v>
      </c>
      <c r="X359" s="13">
        <f t="shared" si="103"/>
        <v>5.1239454176344079</v>
      </c>
      <c r="Y359" s="13">
        <f t="shared" si="104"/>
        <v>5.1239454176344079</v>
      </c>
      <c r="Z359" s="13">
        <f t="shared" si="105"/>
        <v>5.1239454176344079</v>
      </c>
      <c r="AA359" s="13">
        <f t="shared" si="106"/>
        <v>5.1239454176344079</v>
      </c>
      <c r="AB359" s="13">
        <f t="shared" si="107"/>
        <v>5.1239454176344079</v>
      </c>
      <c r="AC359" s="13">
        <f t="shared" si="108"/>
        <v>5.1239454176344079</v>
      </c>
      <c r="AD359" s="13">
        <f t="shared" si="109"/>
        <v>5.1239454176344079</v>
      </c>
      <c r="AE359" s="13">
        <f t="shared" si="110"/>
        <v>5.1239454176344079</v>
      </c>
      <c r="AF359">
        <f t="shared" si="93"/>
        <v>1</v>
      </c>
      <c r="AI359" s="26">
        <f>IF(ISNUMBER(VLOOKUP($B359,'kpler max capa'!$A$1:$Q$263,2,0)),VLOOKUP($B359,'kpler max capa'!$A$1:$Q$263,2,0),0)</f>
        <v>0</v>
      </c>
      <c r="AJ359" s="26">
        <f>IF(ISNUMBER(VLOOKUP($B359,'kpler max capa'!$A$1:$Q$263,3,0)),VLOOKUP($B359,'kpler max capa'!$A$1:$Q$263,3,0),0)</f>
        <v>0</v>
      </c>
      <c r="AK359" s="26">
        <f>IF(ISNUMBER(VLOOKUP($B359,'kpler max capa'!$A$1:$Q$263,4,0)),VLOOKUP($B359,'kpler max capa'!$A$1:$Q$263,4,0),0)</f>
        <v>0</v>
      </c>
      <c r="AL359" s="26">
        <f>IF(ISNUMBER(VLOOKUP($B359,'kpler max capa'!$A$1:$Q$263,5,0)),VLOOKUP($B359,'kpler max capa'!$A$1:$Q$263,5,0),0)</f>
        <v>0</v>
      </c>
      <c r="AM359" s="26">
        <f>IF(ISNUMBER(VLOOKUP($B359,'kpler max capa'!$A$1:$Q$263,6,0)),VLOOKUP($B359,'kpler max capa'!$A$1:$Q$263,6,0),0)</f>
        <v>0</v>
      </c>
      <c r="AN359" s="26">
        <f>IF(ISNUMBER(VLOOKUP($B359,'kpler max capa'!$A$1:$Q$263,7,0)),VLOOKUP($B359,'kpler max capa'!$A$1:$Q$263,7,0),0)</f>
        <v>0</v>
      </c>
      <c r="AO359" s="26">
        <f>IF(ISNUMBER(VLOOKUP($B359,'kpler max capa'!$A$1:$Q$263,8,0)),VLOOKUP($B359,'kpler max capa'!$A$1:$Q$263,8,0),0)</f>
        <v>0</v>
      </c>
      <c r="AP359" s="26">
        <f>IF(ISNUMBER(VLOOKUP($B359,'kpler max capa'!$A$1:$Q$263,8,0)),VLOOKUP($B359,'kpler max capa'!$A$1:$Q$263,9,0),0)</f>
        <v>0</v>
      </c>
      <c r="AQ359" s="26">
        <f>IF(ISNUMBER(VLOOKUP($B359,'kpler max capa'!$A$1:$Q$263,8,0)),VLOOKUP($B359,'kpler max capa'!$A$1:$Q$263,10,0),0)</f>
        <v>0</v>
      </c>
      <c r="AR359" s="26">
        <f>IF(ISNUMBER(VLOOKUP($B359,'kpler max capa'!$A$1:$Q$263,8,0)),VLOOKUP($B359,'kpler max capa'!$A$1:$Q$263,11,0),0)</f>
        <v>0</v>
      </c>
      <c r="AS359" s="26">
        <f>IF(ISNUMBER(VLOOKUP($B359,'kpler max capa'!$A$1:$Q$263,9,0)),VLOOKUP($B359,'kpler max capa'!$A$1:$Q$263,12,0),0)</f>
        <v>0</v>
      </c>
      <c r="AT359" s="26">
        <f>IF(ISNUMBER(VLOOKUP($B359,'kpler max capa'!$A$1:$Q$263,9,0)),VLOOKUP($B359,'kpler max capa'!$A$1:$Q$263,13,0),0)</f>
        <v>0</v>
      </c>
      <c r="AU359" s="26">
        <f>IF(ISNUMBER(VLOOKUP($B359,'kpler max capa'!$A$1:$Q$263,9,0)),VLOOKUP($B359,'kpler max capa'!$A$1:$Q$263,14,0),0)</f>
        <v>0</v>
      </c>
      <c r="AV359" s="26">
        <f>IF(ISNUMBER(VLOOKUP($B359,'kpler max capa'!$A$1:$Q$263,9,0)),VLOOKUP($B359,'kpler max capa'!$A$1:$Q$263,15,0),0)</f>
        <v>0</v>
      </c>
      <c r="AW359" s="26">
        <f>IF(ISNUMBER(VLOOKUP($B359,'kpler max capa'!$A$1:$Q$263,9,0)),VLOOKUP($B359,'kpler max capa'!$A$1:$Q$263,16,0),0)</f>
        <v>0</v>
      </c>
      <c r="AX359" s="26">
        <f>IF(ISNUMBER(VLOOKUP($B359,'kpler max capa'!$A$1:$Q$263,10,0)),VLOOKUP($B359,'kpler max capa'!$A$1:$Q$263,17,0),0)</f>
        <v>0</v>
      </c>
      <c r="AY359" s="24">
        <f>IF(ISNUMBER(VLOOKUP($C359,'pp port max capa'!$A$1:$Q$500,2,0)),VLOOKUP($C359,'pp port max capa'!$A$1:$Q$500,2,0),0)</f>
        <v>0</v>
      </c>
      <c r="AZ359" s="24">
        <f>IF(ISNUMBER(VLOOKUP($C359,'pp port max capa'!$A$1:$Q$500,3,0)),VLOOKUP($C359,'pp port max capa'!$A$1:$Q$500,3,0),0)</f>
        <v>5.1239454176344079</v>
      </c>
      <c r="BA359" s="24">
        <f>IF(ISNUMBER(VLOOKUP($C359,'pp port max capa'!$A$1:$Q$500,4,0)),VLOOKUP($C359,'pp port max capa'!$A$1:$Q$500,4,0),0)</f>
        <v>5.1239454176344079</v>
      </c>
      <c r="BB359" s="24">
        <f>IF(ISNUMBER(VLOOKUP($C359,'pp port max capa'!$A$1:$Q$500,5,0)),VLOOKUP($C359,'pp port max capa'!$A$1:$Q$500,5,0),0)</f>
        <v>5.1239454176344079</v>
      </c>
      <c r="BC359" s="24">
        <f>IF(ISNUMBER(VLOOKUP($C359,'pp port max capa'!$A$1:$Q$500,6,0)),VLOOKUP($C359,'pp port max capa'!$A$1:$Q$500,6,0),0)</f>
        <v>5.1239454176344079</v>
      </c>
      <c r="BD359" s="24">
        <f>IF(ISNUMBER(VLOOKUP($C359,'pp port max capa'!$A$1:$Q$500,7,0)),VLOOKUP($C359,'pp port max capa'!$A$1:$Q$500,7,0),0)</f>
        <v>5.1239454176344079</v>
      </c>
      <c r="BE359" s="24">
        <f>IF(ISNUMBER(VLOOKUP($C359,'pp port max capa'!$A$1:$Q$500,8,0)),VLOOKUP($C359,'pp port max capa'!$A$1:$Q$500,8,0),0)</f>
        <v>5.1239454176344079</v>
      </c>
      <c r="BF359" s="24">
        <f>IF(ISNUMBER(VLOOKUP($C359,'pp port max capa'!$A$1:$Q$500,9,0)),VLOOKUP($C359,'pp port max capa'!$A$1:$Q$500,9,0),0)</f>
        <v>5.1239454176344079</v>
      </c>
      <c r="BG359" s="24">
        <f>IF(ISNUMBER(VLOOKUP($C359,'pp port max capa'!$A$1:$Q$500,10,0)),VLOOKUP($C359,'pp port max capa'!$A$1:$Q$500,10,0),0)</f>
        <v>5.1239454176344079</v>
      </c>
      <c r="BH359" s="24">
        <f>IF(ISNUMBER(VLOOKUP($C359,'pp port max capa'!$A$1:$Q$500,11,0)),VLOOKUP($C359,'pp port max capa'!$A$1:$Q$500,11,0),0)</f>
        <v>5.1239454176344079</v>
      </c>
      <c r="BI359" s="24">
        <f>IF(ISNUMBER(VLOOKUP($C359,'pp port max capa'!$A$1:$Q$500,12,0)),VLOOKUP($C359,'pp port max capa'!$A$1:$Q$500,12,0),0)</f>
        <v>5.1239454176344079</v>
      </c>
      <c r="BJ359" s="24">
        <f>IF(ISNUMBER(VLOOKUP($C359,'pp port max capa'!$A$1:$Q$500,13,0)),VLOOKUP($C359,'pp port max capa'!$A$1:$Q$500,13,0),0)</f>
        <v>5.1239454176344079</v>
      </c>
      <c r="BK359" s="24">
        <f>IF(ISNUMBER(VLOOKUP($C359,'pp port max capa'!$A$1:$Q$500,14,0)),VLOOKUP($C359,'pp port max capa'!$A$1:$Q$500,14,0),0)</f>
        <v>5.1239454176344079</v>
      </c>
      <c r="BL359" s="24">
        <f>IF(ISNUMBER(VLOOKUP($C359,'pp port max capa'!$A$1:$Q$500,15,0)),VLOOKUP($C359,'pp port max capa'!$A$1:$Q$500,15,0),0)</f>
        <v>5.1239454176344079</v>
      </c>
      <c r="BM359" s="24">
        <f>IF(ISNUMBER(VLOOKUP($C359,'pp port max capa'!$A$1:$Q$500,16,0)),VLOOKUP($C359,'pp port max capa'!$A$1:$Q$500,16,0),0)</f>
        <v>5.1239454176344079</v>
      </c>
      <c r="BN359" s="24">
        <f>IF(ISNUMBER(VLOOKUP($C359,'pp port max capa'!$A$1:$Q$500,17,0)),VLOOKUP($C359,'pp port max capa'!$A$1:$Q$500,17,0),0)</f>
        <v>5.1239454176344079</v>
      </c>
      <c r="BO359" s="22">
        <f>IF(ISNUMBER(VLOOKUP($C359,'stpl port max capa'!$A$1:$Q$500,2,0)),VLOOKUP($C359,'stpl port max capa'!$A$1:$Q$500,2,0),0)</f>
        <v>0</v>
      </c>
      <c r="BP359" s="22">
        <f>IF(ISNUMBER(VLOOKUP($C359,'stpl port max capa'!$A$1:$Q$500,3,0)),VLOOKUP($C359,'stpl port max capa'!$A$1:$Q$500,3,0),0)</f>
        <v>0</v>
      </c>
      <c r="BQ359" s="22">
        <f>IF(ISNUMBER(VLOOKUP($C359,'stpl port max capa'!$A$1:$Q$500,4,0)),VLOOKUP($C359,'stpl port max capa'!$A$1:$Q$500,4,0),0)</f>
        <v>0</v>
      </c>
      <c r="BR359" s="22">
        <f>IF(ISNUMBER(VLOOKUP($C359,'stpl port max capa'!$A$1:$Q$500,5,0)),VLOOKUP($C359,'stpl port max capa'!$A$1:$Q$500,5,0),0)</f>
        <v>0</v>
      </c>
      <c r="BS359" s="22">
        <f>IF(ISNUMBER(VLOOKUP($C359,'stpl port max capa'!$A$1:$Q$500,6,0)),VLOOKUP($C359,'stpl port max capa'!$A$1:$Q$500,6,0),0)</f>
        <v>0</v>
      </c>
      <c r="BT359" s="22">
        <f>IF(ISNUMBER(VLOOKUP($C359,'stpl port max capa'!$A$1:$Q$500,7,0)),VLOOKUP($C359,'stpl port max capa'!$A$1:$Q$500,7,0),0)</f>
        <v>0</v>
      </c>
      <c r="BU359" s="22">
        <f>IF(ISNUMBER(VLOOKUP($C359,'stpl port max capa'!$A$1:$Q$500,8,0)),VLOOKUP($C359,'stpl port max capa'!$A$1:$Q$500,8,0),0)</f>
        <v>0</v>
      </c>
      <c r="BV359" s="22">
        <f>IF(ISNUMBER(VLOOKUP($C359,'stpl port max capa'!$A$1:$Q$500,9,0)),VLOOKUP($C359,'stpl port max capa'!$A$1:$Q$500,9,0),0)</f>
        <v>0</v>
      </c>
      <c r="BW359" s="22">
        <f>IF(ISNUMBER(VLOOKUP($C359,'stpl port max capa'!$A$1:$Q$500,10,0)),VLOOKUP($C359,'stpl port max capa'!$A$1:$Q$500,10,0),0)</f>
        <v>0</v>
      </c>
      <c r="BX359" s="22">
        <f>IF(ISNUMBER(VLOOKUP($C359,'stpl port max capa'!$A$1:$Q$500,11,0)),VLOOKUP($C359,'stpl port max capa'!$A$1:$Q$500,11,0),0)</f>
        <v>0</v>
      </c>
      <c r="BY359" s="22">
        <f>IF(ISNUMBER(VLOOKUP($C359,'stpl port max capa'!$A$1:$Q$500,12,0)),VLOOKUP($C359,'stpl port max capa'!$A$1:$Q$500,12,0),0)</f>
        <v>0</v>
      </c>
      <c r="BZ359" s="22">
        <f>IF(ISNUMBER(VLOOKUP($C359,'stpl port max capa'!$A$1:$Q$500,13,0)),VLOOKUP($C359,'stpl port max capa'!$A$1:$Q$500,13,0),0)</f>
        <v>0</v>
      </c>
      <c r="CA359" s="22">
        <f>IF(ISNUMBER(VLOOKUP($C359,'stpl port max capa'!$A$1:$Q$500,14,0)),VLOOKUP($C359,'stpl port max capa'!$A$1:$Q$500,14,0),0)</f>
        <v>0</v>
      </c>
      <c r="CB359" s="22">
        <f>IF(ISNUMBER(VLOOKUP($C359,'stpl port max capa'!$A$1:$Q$500,15,0)),VLOOKUP($C359,'stpl port max capa'!$A$1:$Q$500,15,0),0)</f>
        <v>0</v>
      </c>
      <c r="CC359" s="22">
        <f>IF(ISNUMBER(VLOOKUP($C359,'stpl port max capa'!$A$1:$Q$500,16,0)),VLOOKUP($C359,'stpl port max capa'!$A$1:$Q$500,16,0),0)</f>
        <v>0</v>
      </c>
      <c r="CD359" s="22">
        <f>IF(ISNUMBER(VLOOKUP($C359,'stpl port max capa'!$A$1:$Q$500,17,0)),VLOOKUP($C359,'stpl port max capa'!$A$1:$Q$500,17,0),0)</f>
        <v>0</v>
      </c>
    </row>
    <row r="360" spans="1:82" customFormat="1">
      <c r="A360">
        <v>365</v>
      </c>
      <c r="B360" t="s">
        <v>882</v>
      </c>
      <c r="C360" t="str">
        <f t="shared" si="92"/>
        <v>port 365 Huaneng Yueyang power station</v>
      </c>
      <c r="D360" s="15" t="s">
        <v>1394</v>
      </c>
      <c r="E360" s="15">
        <f t="shared" si="94"/>
        <v>1</v>
      </c>
      <c r="F360" s="16" t="s">
        <v>2985</v>
      </c>
      <c r="G360" t="s">
        <v>973</v>
      </c>
      <c r="H360" t="s">
        <v>975</v>
      </c>
      <c r="I360" t="s">
        <v>2943</v>
      </c>
      <c r="J360" t="s">
        <v>1103</v>
      </c>
      <c r="K360" s="1">
        <v>29.449790799999999</v>
      </c>
      <c r="L360" s="1">
        <v>113.16230179999999</v>
      </c>
      <c r="M360" s="1" t="str">
        <f>VLOOKUP($F360,'[1]capi for highway network'!$D$1:$L$36,3,0)</f>
        <v>capi Hunan</v>
      </c>
      <c r="N360" s="1">
        <f>VLOOKUP($F360,'[1]capi for highway network'!$D$1:$L$36,7,0)</f>
        <v>28.228209</v>
      </c>
      <c r="O360" s="1">
        <f>VLOOKUP($F360,'[1]capi for highway network'!$D$1:$L$36,8,0)</f>
        <v>112.93881399999999</v>
      </c>
      <c r="P360" s="13">
        <f t="shared" si="95"/>
        <v>11.447053444847668</v>
      </c>
      <c r="Q360" s="13">
        <f t="shared" si="96"/>
        <v>11.447053444847668</v>
      </c>
      <c r="R360" s="13">
        <f t="shared" si="97"/>
        <v>11.447053444847668</v>
      </c>
      <c r="S360" s="13">
        <f t="shared" si="98"/>
        <v>11.447053444847668</v>
      </c>
      <c r="T360" s="13">
        <f t="shared" si="99"/>
        <v>11.447053444847668</v>
      </c>
      <c r="U360" s="13">
        <f t="shared" si="100"/>
        <v>11.447053444847668</v>
      </c>
      <c r="V360" s="13">
        <f t="shared" si="101"/>
        <v>11.447053444847668</v>
      </c>
      <c r="W360" s="13">
        <f t="shared" si="102"/>
        <v>7.5982965875268809</v>
      </c>
      <c r="X360" s="13">
        <f t="shared" si="103"/>
        <v>7.5982965875268809</v>
      </c>
      <c r="Y360" s="13">
        <f t="shared" si="104"/>
        <v>7.5982965875268809</v>
      </c>
      <c r="Z360" s="13">
        <f t="shared" si="105"/>
        <v>7.5982965875268809</v>
      </c>
      <c r="AA360" s="13">
        <f t="shared" si="106"/>
        <v>7.5982965875268809</v>
      </c>
      <c r="AB360" s="13">
        <f t="shared" si="107"/>
        <v>7.5982965875268809</v>
      </c>
      <c r="AC360" s="13">
        <f t="shared" si="108"/>
        <v>7.5982965875268809</v>
      </c>
      <c r="AD360" s="13">
        <f t="shared" si="109"/>
        <v>7.5982965875268809</v>
      </c>
      <c r="AE360" s="13">
        <f t="shared" si="110"/>
        <v>7.5982965875268809</v>
      </c>
      <c r="AF360">
        <f t="shared" si="93"/>
        <v>1</v>
      </c>
      <c r="AI360" s="26">
        <f>IF(ISNUMBER(VLOOKUP($B360,'kpler max capa'!$A$1:$Q$263,2,0)),VLOOKUP($B360,'kpler max capa'!$A$1:$Q$263,2,0),0)</f>
        <v>0</v>
      </c>
      <c r="AJ360" s="26">
        <f>IF(ISNUMBER(VLOOKUP($B360,'kpler max capa'!$A$1:$Q$263,3,0)),VLOOKUP($B360,'kpler max capa'!$A$1:$Q$263,3,0),0)</f>
        <v>0</v>
      </c>
      <c r="AK360" s="26">
        <f>IF(ISNUMBER(VLOOKUP($B360,'kpler max capa'!$A$1:$Q$263,4,0)),VLOOKUP($B360,'kpler max capa'!$A$1:$Q$263,4,0),0)</f>
        <v>0</v>
      </c>
      <c r="AL360" s="26">
        <f>IF(ISNUMBER(VLOOKUP($B360,'kpler max capa'!$A$1:$Q$263,5,0)),VLOOKUP($B360,'kpler max capa'!$A$1:$Q$263,5,0),0)</f>
        <v>0</v>
      </c>
      <c r="AM360" s="26">
        <f>IF(ISNUMBER(VLOOKUP($B360,'kpler max capa'!$A$1:$Q$263,6,0)),VLOOKUP($B360,'kpler max capa'!$A$1:$Q$263,6,0),0)</f>
        <v>0</v>
      </c>
      <c r="AN360" s="26">
        <f>IF(ISNUMBER(VLOOKUP($B360,'kpler max capa'!$A$1:$Q$263,7,0)),VLOOKUP($B360,'kpler max capa'!$A$1:$Q$263,7,0),0)</f>
        <v>0</v>
      </c>
      <c r="AO360" s="26">
        <f>IF(ISNUMBER(VLOOKUP($B360,'kpler max capa'!$A$1:$Q$263,8,0)),VLOOKUP($B360,'kpler max capa'!$A$1:$Q$263,8,0),0)</f>
        <v>0</v>
      </c>
      <c r="AP360" s="26">
        <f>IF(ISNUMBER(VLOOKUP($B360,'kpler max capa'!$A$1:$Q$263,8,0)),VLOOKUP($B360,'kpler max capa'!$A$1:$Q$263,9,0),0)</f>
        <v>0</v>
      </c>
      <c r="AQ360" s="26">
        <f>IF(ISNUMBER(VLOOKUP($B360,'kpler max capa'!$A$1:$Q$263,8,0)),VLOOKUP($B360,'kpler max capa'!$A$1:$Q$263,10,0),0)</f>
        <v>0</v>
      </c>
      <c r="AR360" s="26">
        <f>IF(ISNUMBER(VLOOKUP($B360,'kpler max capa'!$A$1:$Q$263,8,0)),VLOOKUP($B360,'kpler max capa'!$A$1:$Q$263,11,0),0)</f>
        <v>0</v>
      </c>
      <c r="AS360" s="26">
        <f>IF(ISNUMBER(VLOOKUP($B360,'kpler max capa'!$A$1:$Q$263,9,0)),VLOOKUP($B360,'kpler max capa'!$A$1:$Q$263,12,0),0)</f>
        <v>0</v>
      </c>
      <c r="AT360" s="26">
        <f>IF(ISNUMBER(VLOOKUP($B360,'kpler max capa'!$A$1:$Q$263,9,0)),VLOOKUP($B360,'kpler max capa'!$A$1:$Q$263,13,0),0)</f>
        <v>0</v>
      </c>
      <c r="AU360" s="26">
        <f>IF(ISNUMBER(VLOOKUP($B360,'kpler max capa'!$A$1:$Q$263,9,0)),VLOOKUP($B360,'kpler max capa'!$A$1:$Q$263,14,0),0)</f>
        <v>0</v>
      </c>
      <c r="AV360" s="26">
        <f>IF(ISNUMBER(VLOOKUP($B360,'kpler max capa'!$A$1:$Q$263,9,0)),VLOOKUP($B360,'kpler max capa'!$A$1:$Q$263,15,0),0)</f>
        <v>0</v>
      </c>
      <c r="AW360" s="26">
        <f>IF(ISNUMBER(VLOOKUP($B360,'kpler max capa'!$A$1:$Q$263,9,0)),VLOOKUP($B360,'kpler max capa'!$A$1:$Q$263,16,0),0)</f>
        <v>0</v>
      </c>
      <c r="AX360" s="26">
        <f>IF(ISNUMBER(VLOOKUP($B360,'kpler max capa'!$A$1:$Q$263,10,0)),VLOOKUP($B360,'kpler max capa'!$A$1:$Q$263,17,0),0)</f>
        <v>0</v>
      </c>
      <c r="AY360" s="24">
        <f>IF(ISNUMBER(VLOOKUP($C360,'pp port max capa'!$A$1:$Q$500,2,0)),VLOOKUP($C360,'pp port max capa'!$A$1:$Q$500,2,0),0)</f>
        <v>11.447053444847668</v>
      </c>
      <c r="AZ360" s="24">
        <f>IF(ISNUMBER(VLOOKUP($C360,'pp port max capa'!$A$1:$Q$500,3,0)),VLOOKUP($C360,'pp port max capa'!$A$1:$Q$500,3,0),0)</f>
        <v>11.447053444847668</v>
      </c>
      <c r="BA360" s="24">
        <f>IF(ISNUMBER(VLOOKUP($C360,'pp port max capa'!$A$1:$Q$500,4,0)),VLOOKUP($C360,'pp port max capa'!$A$1:$Q$500,4,0),0)</f>
        <v>11.447053444847668</v>
      </c>
      <c r="BB360" s="24">
        <f>IF(ISNUMBER(VLOOKUP($C360,'pp port max capa'!$A$1:$Q$500,5,0)),VLOOKUP($C360,'pp port max capa'!$A$1:$Q$500,5,0),0)</f>
        <v>11.447053444847668</v>
      </c>
      <c r="BC360" s="24">
        <f>IF(ISNUMBER(VLOOKUP($C360,'pp port max capa'!$A$1:$Q$500,6,0)),VLOOKUP($C360,'pp port max capa'!$A$1:$Q$500,6,0),0)</f>
        <v>11.447053444847668</v>
      </c>
      <c r="BD360" s="24">
        <f>IF(ISNUMBER(VLOOKUP($C360,'pp port max capa'!$A$1:$Q$500,7,0)),VLOOKUP($C360,'pp port max capa'!$A$1:$Q$500,7,0),0)</f>
        <v>11.447053444847668</v>
      </c>
      <c r="BE360" s="24">
        <f>IF(ISNUMBER(VLOOKUP($C360,'pp port max capa'!$A$1:$Q$500,8,0)),VLOOKUP($C360,'pp port max capa'!$A$1:$Q$500,8,0),0)</f>
        <v>11.447053444847668</v>
      </c>
      <c r="BF360" s="24">
        <f>IF(ISNUMBER(VLOOKUP($C360,'pp port max capa'!$A$1:$Q$500,9,0)),VLOOKUP($C360,'pp port max capa'!$A$1:$Q$500,9,0),0)</f>
        <v>7.5982965875268809</v>
      </c>
      <c r="BG360" s="24">
        <f>IF(ISNUMBER(VLOOKUP($C360,'pp port max capa'!$A$1:$Q$500,10,0)),VLOOKUP($C360,'pp port max capa'!$A$1:$Q$500,10,0),0)</f>
        <v>7.5982965875268809</v>
      </c>
      <c r="BH360" s="24">
        <f>IF(ISNUMBER(VLOOKUP($C360,'pp port max capa'!$A$1:$Q$500,11,0)),VLOOKUP($C360,'pp port max capa'!$A$1:$Q$500,11,0),0)</f>
        <v>7.5982965875268809</v>
      </c>
      <c r="BI360" s="24">
        <f>IF(ISNUMBER(VLOOKUP($C360,'pp port max capa'!$A$1:$Q$500,12,0)),VLOOKUP($C360,'pp port max capa'!$A$1:$Q$500,12,0),0)</f>
        <v>7.5982965875268809</v>
      </c>
      <c r="BJ360" s="24">
        <f>IF(ISNUMBER(VLOOKUP($C360,'pp port max capa'!$A$1:$Q$500,13,0)),VLOOKUP($C360,'pp port max capa'!$A$1:$Q$500,13,0),0)</f>
        <v>7.5982965875268809</v>
      </c>
      <c r="BK360" s="24">
        <f>IF(ISNUMBER(VLOOKUP($C360,'pp port max capa'!$A$1:$Q$500,14,0)),VLOOKUP($C360,'pp port max capa'!$A$1:$Q$500,14,0),0)</f>
        <v>7.5982965875268809</v>
      </c>
      <c r="BL360" s="24">
        <f>IF(ISNUMBER(VLOOKUP($C360,'pp port max capa'!$A$1:$Q$500,15,0)),VLOOKUP($C360,'pp port max capa'!$A$1:$Q$500,15,0),0)</f>
        <v>7.5982965875268809</v>
      </c>
      <c r="BM360" s="24">
        <f>IF(ISNUMBER(VLOOKUP($C360,'pp port max capa'!$A$1:$Q$500,16,0)),VLOOKUP($C360,'pp port max capa'!$A$1:$Q$500,16,0),0)</f>
        <v>7.5982965875268809</v>
      </c>
      <c r="BN360" s="24">
        <f>IF(ISNUMBER(VLOOKUP($C360,'pp port max capa'!$A$1:$Q$500,17,0)),VLOOKUP($C360,'pp port max capa'!$A$1:$Q$500,17,0),0)</f>
        <v>7.5982965875268809</v>
      </c>
      <c r="BO360" s="22">
        <f>IF(ISNUMBER(VLOOKUP($C360,'stpl port max capa'!$A$1:$Q$500,2,0)),VLOOKUP($C360,'stpl port max capa'!$A$1:$Q$500,2,0),0)</f>
        <v>0</v>
      </c>
      <c r="BP360" s="22">
        <f>IF(ISNUMBER(VLOOKUP($C360,'stpl port max capa'!$A$1:$Q$500,3,0)),VLOOKUP($C360,'stpl port max capa'!$A$1:$Q$500,3,0),0)</f>
        <v>0</v>
      </c>
      <c r="BQ360" s="22">
        <f>IF(ISNUMBER(VLOOKUP($C360,'stpl port max capa'!$A$1:$Q$500,4,0)),VLOOKUP($C360,'stpl port max capa'!$A$1:$Q$500,4,0),0)</f>
        <v>0</v>
      </c>
      <c r="BR360" s="22">
        <f>IF(ISNUMBER(VLOOKUP($C360,'stpl port max capa'!$A$1:$Q$500,5,0)),VLOOKUP($C360,'stpl port max capa'!$A$1:$Q$500,5,0),0)</f>
        <v>0</v>
      </c>
      <c r="BS360" s="22">
        <f>IF(ISNUMBER(VLOOKUP($C360,'stpl port max capa'!$A$1:$Q$500,6,0)),VLOOKUP($C360,'stpl port max capa'!$A$1:$Q$500,6,0),0)</f>
        <v>0</v>
      </c>
      <c r="BT360" s="22">
        <f>IF(ISNUMBER(VLOOKUP($C360,'stpl port max capa'!$A$1:$Q$500,7,0)),VLOOKUP($C360,'stpl port max capa'!$A$1:$Q$500,7,0),0)</f>
        <v>0</v>
      </c>
      <c r="BU360" s="22">
        <f>IF(ISNUMBER(VLOOKUP($C360,'stpl port max capa'!$A$1:$Q$500,8,0)),VLOOKUP($C360,'stpl port max capa'!$A$1:$Q$500,8,0),0)</f>
        <v>0</v>
      </c>
      <c r="BV360" s="22">
        <f>IF(ISNUMBER(VLOOKUP($C360,'stpl port max capa'!$A$1:$Q$500,9,0)),VLOOKUP($C360,'stpl port max capa'!$A$1:$Q$500,9,0),0)</f>
        <v>0</v>
      </c>
      <c r="BW360" s="22">
        <f>IF(ISNUMBER(VLOOKUP($C360,'stpl port max capa'!$A$1:$Q$500,10,0)),VLOOKUP($C360,'stpl port max capa'!$A$1:$Q$500,10,0),0)</f>
        <v>0</v>
      </c>
      <c r="BX360" s="22">
        <f>IF(ISNUMBER(VLOOKUP($C360,'stpl port max capa'!$A$1:$Q$500,11,0)),VLOOKUP($C360,'stpl port max capa'!$A$1:$Q$500,11,0),0)</f>
        <v>0</v>
      </c>
      <c r="BY360" s="22">
        <f>IF(ISNUMBER(VLOOKUP($C360,'stpl port max capa'!$A$1:$Q$500,12,0)),VLOOKUP($C360,'stpl port max capa'!$A$1:$Q$500,12,0),0)</f>
        <v>0</v>
      </c>
      <c r="BZ360" s="22">
        <f>IF(ISNUMBER(VLOOKUP($C360,'stpl port max capa'!$A$1:$Q$500,13,0)),VLOOKUP($C360,'stpl port max capa'!$A$1:$Q$500,13,0),0)</f>
        <v>0</v>
      </c>
      <c r="CA360" s="22">
        <f>IF(ISNUMBER(VLOOKUP($C360,'stpl port max capa'!$A$1:$Q$500,14,0)),VLOOKUP($C360,'stpl port max capa'!$A$1:$Q$500,14,0),0)</f>
        <v>0</v>
      </c>
      <c r="CB360" s="22">
        <f>IF(ISNUMBER(VLOOKUP($C360,'stpl port max capa'!$A$1:$Q$500,15,0)),VLOOKUP($C360,'stpl port max capa'!$A$1:$Q$500,15,0),0)</f>
        <v>0</v>
      </c>
      <c r="CC360" s="22">
        <f>IF(ISNUMBER(VLOOKUP($C360,'stpl port max capa'!$A$1:$Q$500,16,0)),VLOOKUP($C360,'stpl port max capa'!$A$1:$Q$500,16,0),0)</f>
        <v>0</v>
      </c>
      <c r="CD360" s="22">
        <f>IF(ISNUMBER(VLOOKUP($C360,'stpl port max capa'!$A$1:$Q$500,17,0)),VLOOKUP($C360,'stpl port max capa'!$A$1:$Q$500,17,0),0)</f>
        <v>0</v>
      </c>
    </row>
    <row r="361" spans="1:82" customFormat="1">
      <c r="A361">
        <v>366</v>
      </c>
      <c r="B361" t="s">
        <v>883</v>
      </c>
      <c r="C361" t="str">
        <f t="shared" si="92"/>
        <v>port 366 Huayin Zhuzhou power station</v>
      </c>
      <c r="D361" s="15" t="s">
        <v>1395</v>
      </c>
      <c r="E361" s="15">
        <f t="shared" si="94"/>
        <v>1</v>
      </c>
      <c r="F361" s="16" t="s">
        <v>2985</v>
      </c>
      <c r="G361" t="s">
        <v>973</v>
      </c>
      <c r="H361" t="s">
        <v>975</v>
      </c>
      <c r="I361" t="s">
        <v>2944</v>
      </c>
      <c r="J361" t="s">
        <v>1104</v>
      </c>
      <c r="K361" s="1">
        <v>27.858088800000001</v>
      </c>
      <c r="L361" s="1">
        <v>113.1199491</v>
      </c>
      <c r="M361" s="1" t="str">
        <f>VLOOKUP($F361,'[1]capi for highway network'!$D$1:$L$36,3,0)</f>
        <v>capi Hunan</v>
      </c>
      <c r="N361" s="1">
        <f>VLOOKUP($F361,'[1]capi for highway network'!$D$1:$L$36,7,0)</f>
        <v>28.228209</v>
      </c>
      <c r="O361" s="1">
        <f>VLOOKUP($F361,'[1]capi for highway network'!$D$1:$L$36,8,0)</f>
        <v>112.93881399999999</v>
      </c>
      <c r="P361" s="13">
        <f t="shared" si="95"/>
        <v>3.3321863083010741</v>
      </c>
      <c r="Q361" s="13">
        <f t="shared" si="96"/>
        <v>3.3321863083010741</v>
      </c>
      <c r="R361" s="13">
        <f t="shared" si="97"/>
        <v>3.3321863083010741</v>
      </c>
      <c r="S361" s="13">
        <f t="shared" si="98"/>
        <v>3.3321863083010741</v>
      </c>
      <c r="T361" s="13">
        <f t="shared" si="99"/>
        <v>3.3321863083010741</v>
      </c>
      <c r="U361" s="13">
        <f t="shared" si="100"/>
        <v>3.3321863083010741</v>
      </c>
      <c r="V361" s="13">
        <f t="shared" si="101"/>
        <v>3.3321863083010741</v>
      </c>
      <c r="W361" s="13">
        <f t="shared" si="102"/>
        <v>3.3321863083010741</v>
      </c>
      <c r="X361" s="13">
        <f t="shared" si="103"/>
        <v>3.3321863083010741</v>
      </c>
      <c r="Y361" s="13">
        <f t="shared" si="104"/>
        <v>3.3321863083010741</v>
      </c>
      <c r="Z361" s="13">
        <f t="shared" si="105"/>
        <v>3.3321863083010741</v>
      </c>
      <c r="AA361" s="13">
        <f t="shared" si="106"/>
        <v>3.3321863083010741</v>
      </c>
      <c r="AB361" s="13">
        <f t="shared" si="107"/>
        <v>3.3321863083010741</v>
      </c>
      <c r="AC361" s="13">
        <f t="shared" si="108"/>
        <v>3.3321863083010741</v>
      </c>
      <c r="AD361" s="13">
        <f t="shared" si="109"/>
        <v>3.3321863083010741</v>
      </c>
      <c r="AE361" s="13">
        <f t="shared" si="110"/>
        <v>3.3321863083010741</v>
      </c>
      <c r="AF361">
        <f t="shared" si="93"/>
        <v>1</v>
      </c>
      <c r="AI361" s="26">
        <f>IF(ISNUMBER(VLOOKUP($B361,'kpler max capa'!$A$1:$Q$263,2,0)),VLOOKUP($B361,'kpler max capa'!$A$1:$Q$263,2,0),0)</f>
        <v>0</v>
      </c>
      <c r="AJ361" s="26">
        <f>IF(ISNUMBER(VLOOKUP($B361,'kpler max capa'!$A$1:$Q$263,3,0)),VLOOKUP($B361,'kpler max capa'!$A$1:$Q$263,3,0),0)</f>
        <v>0</v>
      </c>
      <c r="AK361" s="26">
        <f>IF(ISNUMBER(VLOOKUP($B361,'kpler max capa'!$A$1:$Q$263,4,0)),VLOOKUP($B361,'kpler max capa'!$A$1:$Q$263,4,0),0)</f>
        <v>0</v>
      </c>
      <c r="AL361" s="26">
        <f>IF(ISNUMBER(VLOOKUP($B361,'kpler max capa'!$A$1:$Q$263,5,0)),VLOOKUP($B361,'kpler max capa'!$A$1:$Q$263,5,0),0)</f>
        <v>0</v>
      </c>
      <c r="AM361" s="26">
        <f>IF(ISNUMBER(VLOOKUP($B361,'kpler max capa'!$A$1:$Q$263,6,0)),VLOOKUP($B361,'kpler max capa'!$A$1:$Q$263,6,0),0)</f>
        <v>0</v>
      </c>
      <c r="AN361" s="26">
        <f>IF(ISNUMBER(VLOOKUP($B361,'kpler max capa'!$A$1:$Q$263,7,0)),VLOOKUP($B361,'kpler max capa'!$A$1:$Q$263,7,0),0)</f>
        <v>0</v>
      </c>
      <c r="AO361" s="26">
        <f>IF(ISNUMBER(VLOOKUP($B361,'kpler max capa'!$A$1:$Q$263,8,0)),VLOOKUP($B361,'kpler max capa'!$A$1:$Q$263,8,0),0)</f>
        <v>0</v>
      </c>
      <c r="AP361" s="26">
        <f>IF(ISNUMBER(VLOOKUP($B361,'kpler max capa'!$A$1:$Q$263,8,0)),VLOOKUP($B361,'kpler max capa'!$A$1:$Q$263,9,0),0)</f>
        <v>0</v>
      </c>
      <c r="AQ361" s="26">
        <f>IF(ISNUMBER(VLOOKUP($B361,'kpler max capa'!$A$1:$Q$263,8,0)),VLOOKUP($B361,'kpler max capa'!$A$1:$Q$263,10,0),0)</f>
        <v>0</v>
      </c>
      <c r="AR361" s="26">
        <f>IF(ISNUMBER(VLOOKUP($B361,'kpler max capa'!$A$1:$Q$263,8,0)),VLOOKUP($B361,'kpler max capa'!$A$1:$Q$263,11,0),0)</f>
        <v>0</v>
      </c>
      <c r="AS361" s="26">
        <f>IF(ISNUMBER(VLOOKUP($B361,'kpler max capa'!$A$1:$Q$263,9,0)),VLOOKUP($B361,'kpler max capa'!$A$1:$Q$263,12,0),0)</f>
        <v>0</v>
      </c>
      <c r="AT361" s="26">
        <f>IF(ISNUMBER(VLOOKUP($B361,'kpler max capa'!$A$1:$Q$263,9,0)),VLOOKUP($B361,'kpler max capa'!$A$1:$Q$263,13,0),0)</f>
        <v>0</v>
      </c>
      <c r="AU361" s="26">
        <f>IF(ISNUMBER(VLOOKUP($B361,'kpler max capa'!$A$1:$Q$263,9,0)),VLOOKUP($B361,'kpler max capa'!$A$1:$Q$263,14,0),0)</f>
        <v>0</v>
      </c>
      <c r="AV361" s="26">
        <f>IF(ISNUMBER(VLOOKUP($B361,'kpler max capa'!$A$1:$Q$263,9,0)),VLOOKUP($B361,'kpler max capa'!$A$1:$Q$263,15,0),0)</f>
        <v>0</v>
      </c>
      <c r="AW361" s="26">
        <f>IF(ISNUMBER(VLOOKUP($B361,'kpler max capa'!$A$1:$Q$263,9,0)),VLOOKUP($B361,'kpler max capa'!$A$1:$Q$263,16,0),0)</f>
        <v>0</v>
      </c>
      <c r="AX361" s="26">
        <f>IF(ISNUMBER(VLOOKUP($B361,'kpler max capa'!$A$1:$Q$263,10,0)),VLOOKUP($B361,'kpler max capa'!$A$1:$Q$263,17,0),0)</f>
        <v>0</v>
      </c>
      <c r="AY361" s="24">
        <f>IF(ISNUMBER(VLOOKUP($C361,'pp port max capa'!$A$1:$Q$500,2,0)),VLOOKUP($C361,'pp port max capa'!$A$1:$Q$500,2,0),0)</f>
        <v>3.3321863083010741</v>
      </c>
      <c r="AZ361" s="24">
        <f>IF(ISNUMBER(VLOOKUP($C361,'pp port max capa'!$A$1:$Q$500,3,0)),VLOOKUP($C361,'pp port max capa'!$A$1:$Q$500,3,0),0)</f>
        <v>3.3321863083010741</v>
      </c>
      <c r="BA361" s="24">
        <f>IF(ISNUMBER(VLOOKUP($C361,'pp port max capa'!$A$1:$Q$500,4,0)),VLOOKUP($C361,'pp port max capa'!$A$1:$Q$500,4,0),0)</f>
        <v>3.3321863083010741</v>
      </c>
      <c r="BB361" s="24">
        <f>IF(ISNUMBER(VLOOKUP($C361,'pp port max capa'!$A$1:$Q$500,5,0)),VLOOKUP($C361,'pp port max capa'!$A$1:$Q$500,5,0),0)</f>
        <v>3.3321863083010741</v>
      </c>
      <c r="BC361" s="24">
        <f>IF(ISNUMBER(VLOOKUP($C361,'pp port max capa'!$A$1:$Q$500,6,0)),VLOOKUP($C361,'pp port max capa'!$A$1:$Q$500,6,0),0)</f>
        <v>3.3321863083010741</v>
      </c>
      <c r="BD361" s="24">
        <f>IF(ISNUMBER(VLOOKUP($C361,'pp port max capa'!$A$1:$Q$500,7,0)),VLOOKUP($C361,'pp port max capa'!$A$1:$Q$500,7,0),0)</f>
        <v>3.3321863083010741</v>
      </c>
      <c r="BE361" s="24">
        <f>IF(ISNUMBER(VLOOKUP($C361,'pp port max capa'!$A$1:$Q$500,8,0)),VLOOKUP($C361,'pp port max capa'!$A$1:$Q$500,8,0),0)</f>
        <v>3.3321863083010741</v>
      </c>
      <c r="BF361" s="24">
        <f>IF(ISNUMBER(VLOOKUP($C361,'pp port max capa'!$A$1:$Q$500,9,0)),VLOOKUP($C361,'pp port max capa'!$A$1:$Q$500,9,0),0)</f>
        <v>3.3321863083010741</v>
      </c>
      <c r="BG361" s="24">
        <f>IF(ISNUMBER(VLOOKUP($C361,'pp port max capa'!$A$1:$Q$500,10,0)),VLOOKUP($C361,'pp port max capa'!$A$1:$Q$500,10,0),0)</f>
        <v>3.3321863083010741</v>
      </c>
      <c r="BH361" s="24">
        <f>IF(ISNUMBER(VLOOKUP($C361,'pp port max capa'!$A$1:$Q$500,11,0)),VLOOKUP($C361,'pp port max capa'!$A$1:$Q$500,11,0),0)</f>
        <v>3.3321863083010741</v>
      </c>
      <c r="BI361" s="24">
        <f>IF(ISNUMBER(VLOOKUP($C361,'pp port max capa'!$A$1:$Q$500,12,0)),VLOOKUP($C361,'pp port max capa'!$A$1:$Q$500,12,0),0)</f>
        <v>3.3321863083010741</v>
      </c>
      <c r="BJ361" s="24">
        <f>IF(ISNUMBER(VLOOKUP($C361,'pp port max capa'!$A$1:$Q$500,13,0)),VLOOKUP($C361,'pp port max capa'!$A$1:$Q$500,13,0),0)</f>
        <v>3.3321863083010741</v>
      </c>
      <c r="BK361" s="24">
        <f>IF(ISNUMBER(VLOOKUP($C361,'pp port max capa'!$A$1:$Q$500,14,0)),VLOOKUP($C361,'pp port max capa'!$A$1:$Q$500,14,0),0)</f>
        <v>3.3321863083010741</v>
      </c>
      <c r="BL361" s="24">
        <f>IF(ISNUMBER(VLOOKUP($C361,'pp port max capa'!$A$1:$Q$500,15,0)),VLOOKUP($C361,'pp port max capa'!$A$1:$Q$500,15,0),0)</f>
        <v>3.3321863083010741</v>
      </c>
      <c r="BM361" s="24">
        <f>IF(ISNUMBER(VLOOKUP($C361,'pp port max capa'!$A$1:$Q$500,16,0)),VLOOKUP($C361,'pp port max capa'!$A$1:$Q$500,16,0),0)</f>
        <v>3.3321863083010741</v>
      </c>
      <c r="BN361" s="24">
        <f>IF(ISNUMBER(VLOOKUP($C361,'pp port max capa'!$A$1:$Q$500,17,0)),VLOOKUP($C361,'pp port max capa'!$A$1:$Q$500,17,0),0)</f>
        <v>3.3321863083010741</v>
      </c>
      <c r="BO361" s="22">
        <f>IF(ISNUMBER(VLOOKUP($C361,'stpl port max capa'!$A$1:$Q$500,2,0)),VLOOKUP($C361,'stpl port max capa'!$A$1:$Q$500,2,0),0)</f>
        <v>0</v>
      </c>
      <c r="BP361" s="22">
        <f>IF(ISNUMBER(VLOOKUP($C361,'stpl port max capa'!$A$1:$Q$500,3,0)),VLOOKUP($C361,'stpl port max capa'!$A$1:$Q$500,3,0),0)</f>
        <v>0</v>
      </c>
      <c r="BQ361" s="22">
        <f>IF(ISNUMBER(VLOOKUP($C361,'stpl port max capa'!$A$1:$Q$500,4,0)),VLOOKUP($C361,'stpl port max capa'!$A$1:$Q$500,4,0),0)</f>
        <v>0</v>
      </c>
      <c r="BR361" s="22">
        <f>IF(ISNUMBER(VLOOKUP($C361,'stpl port max capa'!$A$1:$Q$500,5,0)),VLOOKUP($C361,'stpl port max capa'!$A$1:$Q$500,5,0),0)</f>
        <v>0</v>
      </c>
      <c r="BS361" s="22">
        <f>IF(ISNUMBER(VLOOKUP($C361,'stpl port max capa'!$A$1:$Q$500,6,0)),VLOOKUP($C361,'stpl port max capa'!$A$1:$Q$500,6,0),0)</f>
        <v>0</v>
      </c>
      <c r="BT361" s="22">
        <f>IF(ISNUMBER(VLOOKUP($C361,'stpl port max capa'!$A$1:$Q$500,7,0)),VLOOKUP($C361,'stpl port max capa'!$A$1:$Q$500,7,0),0)</f>
        <v>0</v>
      </c>
      <c r="BU361" s="22">
        <f>IF(ISNUMBER(VLOOKUP($C361,'stpl port max capa'!$A$1:$Q$500,8,0)),VLOOKUP($C361,'stpl port max capa'!$A$1:$Q$500,8,0),0)</f>
        <v>0</v>
      </c>
      <c r="BV361" s="22">
        <f>IF(ISNUMBER(VLOOKUP($C361,'stpl port max capa'!$A$1:$Q$500,9,0)),VLOOKUP($C361,'stpl port max capa'!$A$1:$Q$500,9,0),0)</f>
        <v>0</v>
      </c>
      <c r="BW361" s="22">
        <f>IF(ISNUMBER(VLOOKUP($C361,'stpl port max capa'!$A$1:$Q$500,10,0)),VLOOKUP($C361,'stpl port max capa'!$A$1:$Q$500,10,0),0)</f>
        <v>0</v>
      </c>
      <c r="BX361" s="22">
        <f>IF(ISNUMBER(VLOOKUP($C361,'stpl port max capa'!$A$1:$Q$500,11,0)),VLOOKUP($C361,'stpl port max capa'!$A$1:$Q$500,11,0),0)</f>
        <v>0</v>
      </c>
      <c r="BY361" s="22">
        <f>IF(ISNUMBER(VLOOKUP($C361,'stpl port max capa'!$A$1:$Q$500,12,0)),VLOOKUP($C361,'stpl port max capa'!$A$1:$Q$500,12,0),0)</f>
        <v>0</v>
      </c>
      <c r="BZ361" s="22">
        <f>IF(ISNUMBER(VLOOKUP($C361,'stpl port max capa'!$A$1:$Q$500,13,0)),VLOOKUP($C361,'stpl port max capa'!$A$1:$Q$500,13,0),0)</f>
        <v>0</v>
      </c>
      <c r="CA361" s="22">
        <f>IF(ISNUMBER(VLOOKUP($C361,'stpl port max capa'!$A$1:$Q$500,14,0)),VLOOKUP($C361,'stpl port max capa'!$A$1:$Q$500,14,0),0)</f>
        <v>0</v>
      </c>
      <c r="CB361" s="22">
        <f>IF(ISNUMBER(VLOOKUP($C361,'stpl port max capa'!$A$1:$Q$500,15,0)),VLOOKUP($C361,'stpl port max capa'!$A$1:$Q$500,15,0),0)</f>
        <v>0</v>
      </c>
      <c r="CC361" s="22">
        <f>IF(ISNUMBER(VLOOKUP($C361,'stpl port max capa'!$A$1:$Q$500,16,0)),VLOOKUP($C361,'stpl port max capa'!$A$1:$Q$500,16,0),0)</f>
        <v>0</v>
      </c>
      <c r="CD361" s="22">
        <f>IF(ISNUMBER(VLOOKUP($C361,'stpl port max capa'!$A$1:$Q$500,17,0)),VLOOKUP($C361,'stpl port max capa'!$A$1:$Q$500,17,0),0)</f>
        <v>0</v>
      </c>
    </row>
    <row r="362" spans="1:82" customFormat="1">
      <c r="A362">
        <v>367</v>
      </c>
      <c r="B362" t="s">
        <v>884</v>
      </c>
      <c r="C362" t="str">
        <f t="shared" si="92"/>
        <v>port 367 Jiantao Cogen power station</v>
      </c>
      <c r="D362" s="15" t="s">
        <v>1396</v>
      </c>
      <c r="E362" s="15">
        <f t="shared" si="94"/>
        <v>1</v>
      </c>
      <c r="F362" s="16" t="s">
        <v>2985</v>
      </c>
      <c r="G362" t="s">
        <v>973</v>
      </c>
      <c r="H362" t="s">
        <v>975</v>
      </c>
      <c r="I362" t="s">
        <v>2947</v>
      </c>
      <c r="J362" t="s">
        <v>1105</v>
      </c>
      <c r="K362" s="1">
        <v>26.971979999999999</v>
      </c>
      <c r="L362" s="1">
        <v>112.647458</v>
      </c>
      <c r="M362" s="1" t="str">
        <f>VLOOKUP($F362,'[1]capi for highway network'!$D$1:$L$36,3,0)</f>
        <v>capi Hunan</v>
      </c>
      <c r="N362" s="1">
        <f>VLOOKUP($F362,'[1]capi for highway network'!$D$1:$L$36,7,0)</f>
        <v>28.228209</v>
      </c>
      <c r="O362" s="1">
        <f>VLOOKUP($F362,'[1]capi for highway network'!$D$1:$L$36,8,0)</f>
        <v>112.93881399999999</v>
      </c>
      <c r="P362" s="13">
        <f t="shared" si="95"/>
        <v>0</v>
      </c>
      <c r="Q362" s="13">
        <f t="shared" si="96"/>
        <v>0</v>
      </c>
      <c r="R362" s="13">
        <f t="shared" si="97"/>
        <v>0</v>
      </c>
      <c r="S362" s="13">
        <f t="shared" si="98"/>
        <v>0</v>
      </c>
      <c r="T362" s="13">
        <f t="shared" si="99"/>
        <v>0</v>
      </c>
      <c r="U362" s="13">
        <f t="shared" si="100"/>
        <v>0</v>
      </c>
      <c r="V362" s="13">
        <f t="shared" si="101"/>
        <v>0</v>
      </c>
      <c r="W362" s="13">
        <f t="shared" si="102"/>
        <v>0</v>
      </c>
      <c r="X362" s="13">
        <f t="shared" si="103"/>
        <v>0</v>
      </c>
      <c r="Y362" s="13">
        <f t="shared" si="104"/>
        <v>0</v>
      </c>
      <c r="Z362" s="13">
        <f t="shared" si="105"/>
        <v>0</v>
      </c>
      <c r="AA362" s="13">
        <f t="shared" si="106"/>
        <v>0</v>
      </c>
      <c r="AB362" s="13">
        <f t="shared" si="107"/>
        <v>0</v>
      </c>
      <c r="AC362" s="13">
        <f t="shared" si="108"/>
        <v>0</v>
      </c>
      <c r="AD362" s="13">
        <f t="shared" si="109"/>
        <v>0</v>
      </c>
      <c r="AE362" s="13">
        <f t="shared" si="110"/>
        <v>0</v>
      </c>
      <c r="AF362">
        <f t="shared" si="93"/>
        <v>0</v>
      </c>
      <c r="AI362" s="26">
        <f>IF(ISNUMBER(VLOOKUP($B362,'kpler max capa'!$A$1:$Q$263,2,0)),VLOOKUP($B362,'kpler max capa'!$A$1:$Q$263,2,0),0)</f>
        <v>0</v>
      </c>
      <c r="AJ362" s="26">
        <f>IF(ISNUMBER(VLOOKUP($B362,'kpler max capa'!$A$1:$Q$263,3,0)),VLOOKUP($B362,'kpler max capa'!$A$1:$Q$263,3,0),0)</f>
        <v>0</v>
      </c>
      <c r="AK362" s="26">
        <f>IF(ISNUMBER(VLOOKUP($B362,'kpler max capa'!$A$1:$Q$263,4,0)),VLOOKUP($B362,'kpler max capa'!$A$1:$Q$263,4,0),0)</f>
        <v>0</v>
      </c>
      <c r="AL362" s="26">
        <f>IF(ISNUMBER(VLOOKUP($B362,'kpler max capa'!$A$1:$Q$263,5,0)),VLOOKUP($B362,'kpler max capa'!$A$1:$Q$263,5,0),0)</f>
        <v>0</v>
      </c>
      <c r="AM362" s="26">
        <f>IF(ISNUMBER(VLOOKUP($B362,'kpler max capa'!$A$1:$Q$263,6,0)),VLOOKUP($B362,'kpler max capa'!$A$1:$Q$263,6,0),0)</f>
        <v>0</v>
      </c>
      <c r="AN362" s="26">
        <f>IF(ISNUMBER(VLOOKUP($B362,'kpler max capa'!$A$1:$Q$263,7,0)),VLOOKUP($B362,'kpler max capa'!$A$1:$Q$263,7,0),0)</f>
        <v>0</v>
      </c>
      <c r="AO362" s="26">
        <f>IF(ISNUMBER(VLOOKUP($B362,'kpler max capa'!$A$1:$Q$263,8,0)),VLOOKUP($B362,'kpler max capa'!$A$1:$Q$263,8,0),0)</f>
        <v>0</v>
      </c>
      <c r="AP362" s="26">
        <f>IF(ISNUMBER(VLOOKUP($B362,'kpler max capa'!$A$1:$Q$263,8,0)),VLOOKUP($B362,'kpler max capa'!$A$1:$Q$263,9,0),0)</f>
        <v>0</v>
      </c>
      <c r="AQ362" s="26">
        <f>IF(ISNUMBER(VLOOKUP($B362,'kpler max capa'!$A$1:$Q$263,8,0)),VLOOKUP($B362,'kpler max capa'!$A$1:$Q$263,10,0),0)</f>
        <v>0</v>
      </c>
      <c r="AR362" s="26">
        <f>IF(ISNUMBER(VLOOKUP($B362,'kpler max capa'!$A$1:$Q$263,8,0)),VLOOKUP($B362,'kpler max capa'!$A$1:$Q$263,11,0),0)</f>
        <v>0</v>
      </c>
      <c r="AS362" s="26">
        <f>IF(ISNUMBER(VLOOKUP($B362,'kpler max capa'!$A$1:$Q$263,9,0)),VLOOKUP($B362,'kpler max capa'!$A$1:$Q$263,12,0),0)</f>
        <v>0</v>
      </c>
      <c r="AT362" s="26">
        <f>IF(ISNUMBER(VLOOKUP($B362,'kpler max capa'!$A$1:$Q$263,9,0)),VLOOKUP($B362,'kpler max capa'!$A$1:$Q$263,13,0),0)</f>
        <v>0</v>
      </c>
      <c r="AU362" s="26">
        <f>IF(ISNUMBER(VLOOKUP($B362,'kpler max capa'!$A$1:$Q$263,9,0)),VLOOKUP($B362,'kpler max capa'!$A$1:$Q$263,14,0),0)</f>
        <v>0</v>
      </c>
      <c r="AV362" s="26">
        <f>IF(ISNUMBER(VLOOKUP($B362,'kpler max capa'!$A$1:$Q$263,9,0)),VLOOKUP($B362,'kpler max capa'!$A$1:$Q$263,15,0),0)</f>
        <v>0</v>
      </c>
      <c r="AW362" s="26">
        <f>IF(ISNUMBER(VLOOKUP($B362,'kpler max capa'!$A$1:$Q$263,9,0)),VLOOKUP($B362,'kpler max capa'!$A$1:$Q$263,16,0),0)</f>
        <v>0</v>
      </c>
      <c r="AX362" s="26">
        <f>IF(ISNUMBER(VLOOKUP($B362,'kpler max capa'!$A$1:$Q$263,10,0)),VLOOKUP($B362,'kpler max capa'!$A$1:$Q$263,17,0),0)</f>
        <v>0</v>
      </c>
      <c r="AY362" s="24">
        <f>IF(ISNUMBER(VLOOKUP($C362,'pp port max capa'!$A$1:$Q$500,2,0)),VLOOKUP($C362,'pp port max capa'!$A$1:$Q$500,2,0),0)</f>
        <v>0</v>
      </c>
      <c r="AZ362" s="24">
        <f>IF(ISNUMBER(VLOOKUP($C362,'pp port max capa'!$A$1:$Q$500,3,0)),VLOOKUP($C362,'pp port max capa'!$A$1:$Q$500,3,0),0)</f>
        <v>0</v>
      </c>
      <c r="BA362" s="24">
        <f>IF(ISNUMBER(VLOOKUP($C362,'pp port max capa'!$A$1:$Q$500,4,0)),VLOOKUP($C362,'pp port max capa'!$A$1:$Q$500,4,0),0)</f>
        <v>0</v>
      </c>
      <c r="BB362" s="24">
        <f>IF(ISNUMBER(VLOOKUP($C362,'pp port max capa'!$A$1:$Q$500,5,0)),VLOOKUP($C362,'pp port max capa'!$A$1:$Q$500,5,0),0)</f>
        <v>0</v>
      </c>
      <c r="BC362" s="24">
        <f>IF(ISNUMBER(VLOOKUP($C362,'pp port max capa'!$A$1:$Q$500,6,0)),VLOOKUP($C362,'pp port max capa'!$A$1:$Q$500,6,0),0)</f>
        <v>0</v>
      </c>
      <c r="BD362" s="24">
        <f>IF(ISNUMBER(VLOOKUP($C362,'pp port max capa'!$A$1:$Q$500,7,0)),VLOOKUP($C362,'pp port max capa'!$A$1:$Q$500,7,0),0)</f>
        <v>0</v>
      </c>
      <c r="BE362" s="24">
        <f>IF(ISNUMBER(VLOOKUP($C362,'pp port max capa'!$A$1:$Q$500,8,0)),VLOOKUP($C362,'pp port max capa'!$A$1:$Q$500,8,0),0)</f>
        <v>0</v>
      </c>
      <c r="BF362" s="24">
        <f>IF(ISNUMBER(VLOOKUP($C362,'pp port max capa'!$A$1:$Q$500,9,0)),VLOOKUP($C362,'pp port max capa'!$A$1:$Q$500,9,0),0)</f>
        <v>0</v>
      </c>
      <c r="BG362" s="24">
        <f>IF(ISNUMBER(VLOOKUP($C362,'pp port max capa'!$A$1:$Q$500,10,0)),VLOOKUP($C362,'pp port max capa'!$A$1:$Q$500,10,0),0)</f>
        <v>0</v>
      </c>
      <c r="BH362" s="24">
        <f>IF(ISNUMBER(VLOOKUP($C362,'pp port max capa'!$A$1:$Q$500,11,0)),VLOOKUP($C362,'pp port max capa'!$A$1:$Q$500,11,0),0)</f>
        <v>0</v>
      </c>
      <c r="BI362" s="24">
        <f>IF(ISNUMBER(VLOOKUP($C362,'pp port max capa'!$A$1:$Q$500,12,0)),VLOOKUP($C362,'pp port max capa'!$A$1:$Q$500,12,0),0)</f>
        <v>0</v>
      </c>
      <c r="BJ362" s="24">
        <f>IF(ISNUMBER(VLOOKUP($C362,'pp port max capa'!$A$1:$Q$500,13,0)),VLOOKUP($C362,'pp port max capa'!$A$1:$Q$500,13,0),0)</f>
        <v>0</v>
      </c>
      <c r="BK362" s="24">
        <f>IF(ISNUMBER(VLOOKUP($C362,'pp port max capa'!$A$1:$Q$500,14,0)),VLOOKUP($C362,'pp port max capa'!$A$1:$Q$500,14,0),0)</f>
        <v>0</v>
      </c>
      <c r="BL362" s="24">
        <f>IF(ISNUMBER(VLOOKUP($C362,'pp port max capa'!$A$1:$Q$500,15,0)),VLOOKUP($C362,'pp port max capa'!$A$1:$Q$500,15,0),0)</f>
        <v>0</v>
      </c>
      <c r="BM362" s="24">
        <f>IF(ISNUMBER(VLOOKUP($C362,'pp port max capa'!$A$1:$Q$500,16,0)),VLOOKUP($C362,'pp port max capa'!$A$1:$Q$500,16,0),0)</f>
        <v>0</v>
      </c>
      <c r="BN362" s="24">
        <f>IF(ISNUMBER(VLOOKUP($C362,'pp port max capa'!$A$1:$Q$500,17,0)),VLOOKUP($C362,'pp port max capa'!$A$1:$Q$500,17,0),0)</f>
        <v>0</v>
      </c>
      <c r="BO362" s="22">
        <f>IF(ISNUMBER(VLOOKUP($C362,'stpl port max capa'!$A$1:$Q$500,2,0)),VLOOKUP($C362,'stpl port max capa'!$A$1:$Q$500,2,0),0)</f>
        <v>0</v>
      </c>
      <c r="BP362" s="22">
        <f>IF(ISNUMBER(VLOOKUP($C362,'stpl port max capa'!$A$1:$Q$500,3,0)),VLOOKUP($C362,'stpl port max capa'!$A$1:$Q$500,3,0),0)</f>
        <v>0</v>
      </c>
      <c r="BQ362" s="22">
        <f>IF(ISNUMBER(VLOOKUP($C362,'stpl port max capa'!$A$1:$Q$500,4,0)),VLOOKUP($C362,'stpl port max capa'!$A$1:$Q$500,4,0),0)</f>
        <v>0</v>
      </c>
      <c r="BR362" s="22">
        <f>IF(ISNUMBER(VLOOKUP($C362,'stpl port max capa'!$A$1:$Q$500,5,0)),VLOOKUP($C362,'stpl port max capa'!$A$1:$Q$500,5,0),0)</f>
        <v>0</v>
      </c>
      <c r="BS362" s="22">
        <f>IF(ISNUMBER(VLOOKUP($C362,'stpl port max capa'!$A$1:$Q$500,6,0)),VLOOKUP($C362,'stpl port max capa'!$A$1:$Q$500,6,0),0)</f>
        <v>0</v>
      </c>
      <c r="BT362" s="22">
        <f>IF(ISNUMBER(VLOOKUP($C362,'stpl port max capa'!$A$1:$Q$500,7,0)),VLOOKUP($C362,'stpl port max capa'!$A$1:$Q$500,7,0),0)</f>
        <v>0</v>
      </c>
      <c r="BU362" s="22">
        <f>IF(ISNUMBER(VLOOKUP($C362,'stpl port max capa'!$A$1:$Q$500,8,0)),VLOOKUP($C362,'stpl port max capa'!$A$1:$Q$500,8,0),0)</f>
        <v>0</v>
      </c>
      <c r="BV362" s="22">
        <f>IF(ISNUMBER(VLOOKUP($C362,'stpl port max capa'!$A$1:$Q$500,9,0)),VLOOKUP($C362,'stpl port max capa'!$A$1:$Q$500,9,0),0)</f>
        <v>0</v>
      </c>
      <c r="BW362" s="22">
        <f>IF(ISNUMBER(VLOOKUP($C362,'stpl port max capa'!$A$1:$Q$500,10,0)),VLOOKUP($C362,'stpl port max capa'!$A$1:$Q$500,10,0),0)</f>
        <v>0</v>
      </c>
      <c r="BX362" s="22">
        <f>IF(ISNUMBER(VLOOKUP($C362,'stpl port max capa'!$A$1:$Q$500,11,0)),VLOOKUP($C362,'stpl port max capa'!$A$1:$Q$500,11,0),0)</f>
        <v>0</v>
      </c>
      <c r="BY362" s="22">
        <f>IF(ISNUMBER(VLOOKUP($C362,'stpl port max capa'!$A$1:$Q$500,12,0)),VLOOKUP($C362,'stpl port max capa'!$A$1:$Q$500,12,0),0)</f>
        <v>0</v>
      </c>
      <c r="BZ362" s="22">
        <f>IF(ISNUMBER(VLOOKUP($C362,'stpl port max capa'!$A$1:$Q$500,13,0)),VLOOKUP($C362,'stpl port max capa'!$A$1:$Q$500,13,0),0)</f>
        <v>0</v>
      </c>
      <c r="CA362" s="22">
        <f>IF(ISNUMBER(VLOOKUP($C362,'stpl port max capa'!$A$1:$Q$500,14,0)),VLOOKUP($C362,'stpl port max capa'!$A$1:$Q$500,14,0),0)</f>
        <v>0</v>
      </c>
      <c r="CB362" s="22">
        <f>IF(ISNUMBER(VLOOKUP($C362,'stpl port max capa'!$A$1:$Q$500,15,0)),VLOOKUP($C362,'stpl port max capa'!$A$1:$Q$500,15,0),0)</f>
        <v>0</v>
      </c>
      <c r="CC362" s="22">
        <f>IF(ISNUMBER(VLOOKUP($C362,'stpl port max capa'!$A$1:$Q$500,16,0)),VLOOKUP($C362,'stpl port max capa'!$A$1:$Q$500,16,0),0)</f>
        <v>0</v>
      </c>
      <c r="CD362" s="22">
        <f>IF(ISNUMBER(VLOOKUP($C362,'stpl port max capa'!$A$1:$Q$500,17,0)),VLOOKUP($C362,'stpl port max capa'!$A$1:$Q$500,17,0),0)</f>
        <v>0</v>
      </c>
    </row>
    <row r="363" spans="1:82" customFormat="1">
      <c r="A363">
        <v>368</v>
      </c>
      <c r="B363" t="s">
        <v>885</v>
      </c>
      <c r="C363" t="str">
        <f t="shared" si="92"/>
        <v>port 368 Xiangtan power station</v>
      </c>
      <c r="D363" s="15" t="s">
        <v>1397</v>
      </c>
      <c r="E363" s="15">
        <f t="shared" si="94"/>
        <v>1</v>
      </c>
      <c r="F363" s="16" t="s">
        <v>2985</v>
      </c>
      <c r="G363" t="s">
        <v>973</v>
      </c>
      <c r="H363" t="s">
        <v>975</v>
      </c>
      <c r="I363" t="s">
        <v>2944</v>
      </c>
      <c r="J363" t="s">
        <v>1106</v>
      </c>
      <c r="K363" s="1">
        <v>27.828279200000001</v>
      </c>
      <c r="L363" s="1">
        <v>112.9968045</v>
      </c>
      <c r="M363" s="1" t="str">
        <f>VLOOKUP($F363,'[1]capi for highway network'!$D$1:$L$36,3,0)</f>
        <v>capi Hunan</v>
      </c>
      <c r="N363" s="1">
        <f>VLOOKUP($F363,'[1]capi for highway network'!$D$1:$L$36,7,0)</f>
        <v>28.228209</v>
      </c>
      <c r="O363" s="1">
        <f>VLOOKUP($F363,'[1]capi for highway network'!$D$1:$L$36,8,0)</f>
        <v>112.93881399999999</v>
      </c>
      <c r="P363" s="13">
        <f t="shared" si="95"/>
        <v>8.3939857552688171</v>
      </c>
      <c r="Q363" s="13">
        <f t="shared" si="96"/>
        <v>8.3939857552688171</v>
      </c>
      <c r="R363" s="13">
        <f t="shared" si="97"/>
        <v>8.3939857552688171</v>
      </c>
      <c r="S363" s="13">
        <f t="shared" si="98"/>
        <v>8.3939857552688171</v>
      </c>
      <c r="T363" s="13">
        <f t="shared" si="99"/>
        <v>8.3939857552688171</v>
      </c>
      <c r="U363" s="13">
        <f t="shared" si="100"/>
        <v>8.3939857552688171</v>
      </c>
      <c r="V363" s="13">
        <f t="shared" si="101"/>
        <v>8.3939857552688171</v>
      </c>
      <c r="W363" s="13">
        <f t="shared" si="102"/>
        <v>8.3939857552688171</v>
      </c>
      <c r="X363" s="13">
        <f t="shared" si="103"/>
        <v>8.3939857552688171</v>
      </c>
      <c r="Y363" s="13">
        <f t="shared" si="104"/>
        <v>8.3939857552688171</v>
      </c>
      <c r="Z363" s="13">
        <f t="shared" si="105"/>
        <v>8.3939857552688171</v>
      </c>
      <c r="AA363" s="13">
        <f t="shared" si="106"/>
        <v>8.3939857552688171</v>
      </c>
      <c r="AB363" s="13">
        <f t="shared" si="107"/>
        <v>8.3939857552688171</v>
      </c>
      <c r="AC363" s="13">
        <f t="shared" si="108"/>
        <v>5.2088076664516123</v>
      </c>
      <c r="AD363" s="13">
        <f t="shared" si="109"/>
        <v>5.2088076664516123</v>
      </c>
      <c r="AE363" s="13">
        <f t="shared" si="110"/>
        <v>5.2088076664516123</v>
      </c>
      <c r="AF363">
        <f t="shared" si="93"/>
        <v>1</v>
      </c>
      <c r="AI363" s="26">
        <f>IF(ISNUMBER(VLOOKUP($B363,'kpler max capa'!$A$1:$Q$263,2,0)),VLOOKUP($B363,'kpler max capa'!$A$1:$Q$263,2,0),0)</f>
        <v>0</v>
      </c>
      <c r="AJ363" s="26">
        <f>IF(ISNUMBER(VLOOKUP($B363,'kpler max capa'!$A$1:$Q$263,3,0)),VLOOKUP($B363,'kpler max capa'!$A$1:$Q$263,3,0),0)</f>
        <v>0</v>
      </c>
      <c r="AK363" s="26">
        <f>IF(ISNUMBER(VLOOKUP($B363,'kpler max capa'!$A$1:$Q$263,4,0)),VLOOKUP($B363,'kpler max capa'!$A$1:$Q$263,4,0),0)</f>
        <v>0</v>
      </c>
      <c r="AL363" s="26">
        <f>IF(ISNUMBER(VLOOKUP($B363,'kpler max capa'!$A$1:$Q$263,5,0)),VLOOKUP($B363,'kpler max capa'!$A$1:$Q$263,5,0),0)</f>
        <v>0</v>
      </c>
      <c r="AM363" s="26">
        <f>IF(ISNUMBER(VLOOKUP($B363,'kpler max capa'!$A$1:$Q$263,6,0)),VLOOKUP($B363,'kpler max capa'!$A$1:$Q$263,6,0),0)</f>
        <v>0</v>
      </c>
      <c r="AN363" s="26">
        <f>IF(ISNUMBER(VLOOKUP($B363,'kpler max capa'!$A$1:$Q$263,7,0)),VLOOKUP($B363,'kpler max capa'!$A$1:$Q$263,7,0),0)</f>
        <v>0</v>
      </c>
      <c r="AO363" s="26">
        <f>IF(ISNUMBER(VLOOKUP($B363,'kpler max capa'!$A$1:$Q$263,8,0)),VLOOKUP($B363,'kpler max capa'!$A$1:$Q$263,8,0),0)</f>
        <v>0</v>
      </c>
      <c r="AP363" s="26">
        <f>IF(ISNUMBER(VLOOKUP($B363,'kpler max capa'!$A$1:$Q$263,8,0)),VLOOKUP($B363,'kpler max capa'!$A$1:$Q$263,9,0),0)</f>
        <v>0</v>
      </c>
      <c r="AQ363" s="26">
        <f>IF(ISNUMBER(VLOOKUP($B363,'kpler max capa'!$A$1:$Q$263,8,0)),VLOOKUP($B363,'kpler max capa'!$A$1:$Q$263,10,0),0)</f>
        <v>0</v>
      </c>
      <c r="AR363" s="26">
        <f>IF(ISNUMBER(VLOOKUP($B363,'kpler max capa'!$A$1:$Q$263,8,0)),VLOOKUP($B363,'kpler max capa'!$A$1:$Q$263,11,0),0)</f>
        <v>0</v>
      </c>
      <c r="AS363" s="26">
        <f>IF(ISNUMBER(VLOOKUP($B363,'kpler max capa'!$A$1:$Q$263,9,0)),VLOOKUP($B363,'kpler max capa'!$A$1:$Q$263,12,0),0)</f>
        <v>0</v>
      </c>
      <c r="AT363" s="26">
        <f>IF(ISNUMBER(VLOOKUP($B363,'kpler max capa'!$A$1:$Q$263,9,0)),VLOOKUP($B363,'kpler max capa'!$A$1:$Q$263,13,0),0)</f>
        <v>0</v>
      </c>
      <c r="AU363" s="26">
        <f>IF(ISNUMBER(VLOOKUP($B363,'kpler max capa'!$A$1:$Q$263,9,0)),VLOOKUP($B363,'kpler max capa'!$A$1:$Q$263,14,0),0)</f>
        <v>0</v>
      </c>
      <c r="AV363" s="26">
        <f>IF(ISNUMBER(VLOOKUP($B363,'kpler max capa'!$A$1:$Q$263,9,0)),VLOOKUP($B363,'kpler max capa'!$A$1:$Q$263,15,0),0)</f>
        <v>0</v>
      </c>
      <c r="AW363" s="26">
        <f>IF(ISNUMBER(VLOOKUP($B363,'kpler max capa'!$A$1:$Q$263,9,0)),VLOOKUP($B363,'kpler max capa'!$A$1:$Q$263,16,0),0)</f>
        <v>0</v>
      </c>
      <c r="AX363" s="26">
        <f>IF(ISNUMBER(VLOOKUP($B363,'kpler max capa'!$A$1:$Q$263,10,0)),VLOOKUP($B363,'kpler max capa'!$A$1:$Q$263,17,0),0)</f>
        <v>0</v>
      </c>
      <c r="AY363" s="24">
        <f>IF(ISNUMBER(VLOOKUP($C363,'pp port max capa'!$A$1:$Q$500,2,0)),VLOOKUP($C363,'pp port max capa'!$A$1:$Q$500,2,0),0)</f>
        <v>8.3939857552688171</v>
      </c>
      <c r="AZ363" s="24">
        <f>IF(ISNUMBER(VLOOKUP($C363,'pp port max capa'!$A$1:$Q$500,3,0)),VLOOKUP($C363,'pp port max capa'!$A$1:$Q$500,3,0),0)</f>
        <v>8.3939857552688171</v>
      </c>
      <c r="BA363" s="24">
        <f>IF(ISNUMBER(VLOOKUP($C363,'pp port max capa'!$A$1:$Q$500,4,0)),VLOOKUP($C363,'pp port max capa'!$A$1:$Q$500,4,0),0)</f>
        <v>8.3939857552688171</v>
      </c>
      <c r="BB363" s="24">
        <f>IF(ISNUMBER(VLOOKUP($C363,'pp port max capa'!$A$1:$Q$500,5,0)),VLOOKUP($C363,'pp port max capa'!$A$1:$Q$500,5,0),0)</f>
        <v>8.3939857552688171</v>
      </c>
      <c r="BC363" s="24">
        <f>IF(ISNUMBER(VLOOKUP($C363,'pp port max capa'!$A$1:$Q$500,6,0)),VLOOKUP($C363,'pp port max capa'!$A$1:$Q$500,6,0),0)</f>
        <v>8.3939857552688171</v>
      </c>
      <c r="BD363" s="24">
        <f>IF(ISNUMBER(VLOOKUP($C363,'pp port max capa'!$A$1:$Q$500,7,0)),VLOOKUP($C363,'pp port max capa'!$A$1:$Q$500,7,0),0)</f>
        <v>8.3939857552688171</v>
      </c>
      <c r="BE363" s="24">
        <f>IF(ISNUMBER(VLOOKUP($C363,'pp port max capa'!$A$1:$Q$500,8,0)),VLOOKUP($C363,'pp port max capa'!$A$1:$Q$500,8,0),0)</f>
        <v>8.3939857552688171</v>
      </c>
      <c r="BF363" s="24">
        <f>IF(ISNUMBER(VLOOKUP($C363,'pp port max capa'!$A$1:$Q$500,9,0)),VLOOKUP($C363,'pp port max capa'!$A$1:$Q$500,9,0),0)</f>
        <v>8.3939857552688171</v>
      </c>
      <c r="BG363" s="24">
        <f>IF(ISNUMBER(VLOOKUP($C363,'pp port max capa'!$A$1:$Q$500,10,0)),VLOOKUP($C363,'pp port max capa'!$A$1:$Q$500,10,0),0)</f>
        <v>8.3939857552688171</v>
      </c>
      <c r="BH363" s="24">
        <f>IF(ISNUMBER(VLOOKUP($C363,'pp port max capa'!$A$1:$Q$500,11,0)),VLOOKUP($C363,'pp port max capa'!$A$1:$Q$500,11,0),0)</f>
        <v>8.3939857552688171</v>
      </c>
      <c r="BI363" s="24">
        <f>IF(ISNUMBER(VLOOKUP($C363,'pp port max capa'!$A$1:$Q$500,12,0)),VLOOKUP($C363,'pp port max capa'!$A$1:$Q$500,12,0),0)</f>
        <v>8.3939857552688171</v>
      </c>
      <c r="BJ363" s="24">
        <f>IF(ISNUMBER(VLOOKUP($C363,'pp port max capa'!$A$1:$Q$500,13,0)),VLOOKUP($C363,'pp port max capa'!$A$1:$Q$500,13,0),0)</f>
        <v>8.3939857552688171</v>
      </c>
      <c r="BK363" s="24">
        <f>IF(ISNUMBER(VLOOKUP($C363,'pp port max capa'!$A$1:$Q$500,14,0)),VLOOKUP($C363,'pp port max capa'!$A$1:$Q$500,14,0),0)</f>
        <v>8.3939857552688171</v>
      </c>
      <c r="BL363" s="24">
        <f>IF(ISNUMBER(VLOOKUP($C363,'pp port max capa'!$A$1:$Q$500,15,0)),VLOOKUP($C363,'pp port max capa'!$A$1:$Q$500,15,0),0)</f>
        <v>5.2088076664516123</v>
      </c>
      <c r="BM363" s="24">
        <f>IF(ISNUMBER(VLOOKUP($C363,'pp port max capa'!$A$1:$Q$500,16,0)),VLOOKUP($C363,'pp port max capa'!$A$1:$Q$500,16,0),0)</f>
        <v>5.2088076664516123</v>
      </c>
      <c r="BN363" s="24">
        <f>IF(ISNUMBER(VLOOKUP($C363,'pp port max capa'!$A$1:$Q$500,17,0)),VLOOKUP($C363,'pp port max capa'!$A$1:$Q$500,17,0),0)</f>
        <v>5.2088076664516123</v>
      </c>
      <c r="BO363" s="22">
        <f>IF(ISNUMBER(VLOOKUP($C363,'stpl port max capa'!$A$1:$Q$500,2,0)),VLOOKUP($C363,'stpl port max capa'!$A$1:$Q$500,2,0),0)</f>
        <v>0</v>
      </c>
      <c r="BP363" s="22">
        <f>IF(ISNUMBER(VLOOKUP($C363,'stpl port max capa'!$A$1:$Q$500,3,0)),VLOOKUP($C363,'stpl port max capa'!$A$1:$Q$500,3,0),0)</f>
        <v>0</v>
      </c>
      <c r="BQ363" s="22">
        <f>IF(ISNUMBER(VLOOKUP($C363,'stpl port max capa'!$A$1:$Q$500,4,0)),VLOOKUP($C363,'stpl port max capa'!$A$1:$Q$500,4,0),0)</f>
        <v>0</v>
      </c>
      <c r="BR363" s="22">
        <f>IF(ISNUMBER(VLOOKUP($C363,'stpl port max capa'!$A$1:$Q$500,5,0)),VLOOKUP($C363,'stpl port max capa'!$A$1:$Q$500,5,0),0)</f>
        <v>0</v>
      </c>
      <c r="BS363" s="22">
        <f>IF(ISNUMBER(VLOOKUP($C363,'stpl port max capa'!$A$1:$Q$500,6,0)),VLOOKUP($C363,'stpl port max capa'!$A$1:$Q$500,6,0),0)</f>
        <v>0</v>
      </c>
      <c r="BT363" s="22">
        <f>IF(ISNUMBER(VLOOKUP($C363,'stpl port max capa'!$A$1:$Q$500,7,0)),VLOOKUP($C363,'stpl port max capa'!$A$1:$Q$500,7,0),0)</f>
        <v>0</v>
      </c>
      <c r="BU363" s="22">
        <f>IF(ISNUMBER(VLOOKUP($C363,'stpl port max capa'!$A$1:$Q$500,8,0)),VLOOKUP($C363,'stpl port max capa'!$A$1:$Q$500,8,0),0)</f>
        <v>0</v>
      </c>
      <c r="BV363" s="22">
        <f>IF(ISNUMBER(VLOOKUP($C363,'stpl port max capa'!$A$1:$Q$500,9,0)),VLOOKUP($C363,'stpl port max capa'!$A$1:$Q$500,9,0),0)</f>
        <v>0</v>
      </c>
      <c r="BW363" s="22">
        <f>IF(ISNUMBER(VLOOKUP($C363,'stpl port max capa'!$A$1:$Q$500,10,0)),VLOOKUP($C363,'stpl port max capa'!$A$1:$Q$500,10,0),0)</f>
        <v>0</v>
      </c>
      <c r="BX363" s="22">
        <f>IF(ISNUMBER(VLOOKUP($C363,'stpl port max capa'!$A$1:$Q$500,11,0)),VLOOKUP($C363,'stpl port max capa'!$A$1:$Q$500,11,0),0)</f>
        <v>0</v>
      </c>
      <c r="BY363" s="22">
        <f>IF(ISNUMBER(VLOOKUP($C363,'stpl port max capa'!$A$1:$Q$500,12,0)),VLOOKUP($C363,'stpl port max capa'!$A$1:$Q$500,12,0),0)</f>
        <v>0</v>
      </c>
      <c r="BZ363" s="22">
        <f>IF(ISNUMBER(VLOOKUP($C363,'stpl port max capa'!$A$1:$Q$500,13,0)),VLOOKUP($C363,'stpl port max capa'!$A$1:$Q$500,13,0),0)</f>
        <v>0</v>
      </c>
      <c r="CA363" s="22">
        <f>IF(ISNUMBER(VLOOKUP($C363,'stpl port max capa'!$A$1:$Q$500,14,0)),VLOOKUP($C363,'stpl port max capa'!$A$1:$Q$500,14,0),0)</f>
        <v>0</v>
      </c>
      <c r="CB363" s="22">
        <f>IF(ISNUMBER(VLOOKUP($C363,'stpl port max capa'!$A$1:$Q$500,15,0)),VLOOKUP($C363,'stpl port max capa'!$A$1:$Q$500,15,0),0)</f>
        <v>0</v>
      </c>
      <c r="CC363" s="22">
        <f>IF(ISNUMBER(VLOOKUP($C363,'stpl port max capa'!$A$1:$Q$500,16,0)),VLOOKUP($C363,'stpl port max capa'!$A$1:$Q$500,16,0),0)</f>
        <v>0</v>
      </c>
      <c r="CD363" s="22">
        <f>IF(ISNUMBER(VLOOKUP($C363,'stpl port max capa'!$A$1:$Q$500,17,0)),VLOOKUP($C363,'stpl port max capa'!$A$1:$Q$500,17,0),0)</f>
        <v>0</v>
      </c>
    </row>
    <row r="364" spans="1:82" customFormat="1">
      <c r="A364">
        <v>369</v>
      </c>
      <c r="B364" t="s">
        <v>886</v>
      </c>
      <c r="C364" t="str">
        <f t="shared" si="92"/>
        <v>port 369 Yiyang power station</v>
      </c>
      <c r="D364" s="15" t="s">
        <v>1398</v>
      </c>
      <c r="E364" s="15">
        <f t="shared" si="94"/>
        <v>1</v>
      </c>
      <c r="F364" s="16" t="s">
        <v>2985</v>
      </c>
      <c r="G364" t="s">
        <v>973</v>
      </c>
      <c r="H364" t="s">
        <v>975</v>
      </c>
      <c r="I364" t="s">
        <v>2943</v>
      </c>
      <c r="J364" t="s">
        <v>1107</v>
      </c>
      <c r="K364" s="1">
        <v>28.5966667</v>
      </c>
      <c r="L364" s="1">
        <v>112.2686111</v>
      </c>
      <c r="M364" s="1" t="str">
        <f>VLOOKUP($F364,'[1]capi for highway network'!$D$1:$L$36,3,0)</f>
        <v>capi Hunan</v>
      </c>
      <c r="N364" s="1">
        <f>VLOOKUP($F364,'[1]capi for highway network'!$D$1:$L$36,7,0)</f>
        <v>28.228209</v>
      </c>
      <c r="O364" s="1">
        <f>VLOOKUP($F364,'[1]capi for highway network'!$D$1:$L$36,8,0)</f>
        <v>112.93881399999999</v>
      </c>
      <c r="P364" s="13">
        <f t="shared" si="95"/>
        <v>8.8381864129462357</v>
      </c>
      <c r="Q364" s="13">
        <f t="shared" si="96"/>
        <v>8.8381864129462357</v>
      </c>
      <c r="R364" s="13">
        <f t="shared" si="97"/>
        <v>8.8381864129462357</v>
      </c>
      <c r="S364" s="13">
        <f t="shared" si="98"/>
        <v>8.8381864129462357</v>
      </c>
      <c r="T364" s="13">
        <f t="shared" si="99"/>
        <v>8.8381864129462357</v>
      </c>
      <c r="U364" s="13">
        <f t="shared" si="100"/>
        <v>8.8381864129462357</v>
      </c>
      <c r="V364" s="13">
        <f t="shared" si="101"/>
        <v>8.8381864129462357</v>
      </c>
      <c r="W364" s="13">
        <f t="shared" si="102"/>
        <v>8.8381864129462357</v>
      </c>
      <c r="X364" s="13">
        <f t="shared" si="103"/>
        <v>8.8381864129462357</v>
      </c>
      <c r="Y364" s="13">
        <f t="shared" si="104"/>
        <v>8.8381864129462357</v>
      </c>
      <c r="Z364" s="13">
        <f t="shared" si="105"/>
        <v>8.8381864129462357</v>
      </c>
      <c r="AA364" s="13">
        <f t="shared" si="106"/>
        <v>8.8381864129462357</v>
      </c>
      <c r="AB364" s="13">
        <f t="shared" si="107"/>
        <v>8.8381864129462357</v>
      </c>
      <c r="AC364" s="13">
        <f t="shared" si="108"/>
        <v>8.8381864129462357</v>
      </c>
      <c r="AD364" s="13">
        <f t="shared" si="109"/>
        <v>8.8381864129462357</v>
      </c>
      <c r="AE364" s="13">
        <f t="shared" si="110"/>
        <v>7.086338464096773</v>
      </c>
      <c r="AF364">
        <f t="shared" si="93"/>
        <v>1</v>
      </c>
      <c r="AI364" s="26">
        <f>IF(ISNUMBER(VLOOKUP($B364,'kpler max capa'!$A$1:$Q$263,2,0)),VLOOKUP($B364,'kpler max capa'!$A$1:$Q$263,2,0),0)</f>
        <v>0</v>
      </c>
      <c r="AJ364" s="26">
        <f>IF(ISNUMBER(VLOOKUP($B364,'kpler max capa'!$A$1:$Q$263,3,0)),VLOOKUP($B364,'kpler max capa'!$A$1:$Q$263,3,0),0)</f>
        <v>0</v>
      </c>
      <c r="AK364" s="26">
        <f>IF(ISNUMBER(VLOOKUP($B364,'kpler max capa'!$A$1:$Q$263,4,0)),VLOOKUP($B364,'kpler max capa'!$A$1:$Q$263,4,0),0)</f>
        <v>0</v>
      </c>
      <c r="AL364" s="26">
        <f>IF(ISNUMBER(VLOOKUP($B364,'kpler max capa'!$A$1:$Q$263,5,0)),VLOOKUP($B364,'kpler max capa'!$A$1:$Q$263,5,0),0)</f>
        <v>0</v>
      </c>
      <c r="AM364" s="26">
        <f>IF(ISNUMBER(VLOOKUP($B364,'kpler max capa'!$A$1:$Q$263,6,0)),VLOOKUP($B364,'kpler max capa'!$A$1:$Q$263,6,0),0)</f>
        <v>0</v>
      </c>
      <c r="AN364" s="26">
        <f>IF(ISNUMBER(VLOOKUP($B364,'kpler max capa'!$A$1:$Q$263,7,0)),VLOOKUP($B364,'kpler max capa'!$A$1:$Q$263,7,0),0)</f>
        <v>0</v>
      </c>
      <c r="AO364" s="26">
        <f>IF(ISNUMBER(VLOOKUP($B364,'kpler max capa'!$A$1:$Q$263,8,0)),VLOOKUP($B364,'kpler max capa'!$A$1:$Q$263,8,0),0)</f>
        <v>0</v>
      </c>
      <c r="AP364" s="26">
        <f>IF(ISNUMBER(VLOOKUP($B364,'kpler max capa'!$A$1:$Q$263,8,0)),VLOOKUP($B364,'kpler max capa'!$A$1:$Q$263,9,0),0)</f>
        <v>0</v>
      </c>
      <c r="AQ364" s="26">
        <f>IF(ISNUMBER(VLOOKUP($B364,'kpler max capa'!$A$1:$Q$263,8,0)),VLOOKUP($B364,'kpler max capa'!$A$1:$Q$263,10,0),0)</f>
        <v>0</v>
      </c>
      <c r="AR364" s="26">
        <f>IF(ISNUMBER(VLOOKUP($B364,'kpler max capa'!$A$1:$Q$263,8,0)),VLOOKUP($B364,'kpler max capa'!$A$1:$Q$263,11,0),0)</f>
        <v>0</v>
      </c>
      <c r="AS364" s="26">
        <f>IF(ISNUMBER(VLOOKUP($B364,'kpler max capa'!$A$1:$Q$263,9,0)),VLOOKUP($B364,'kpler max capa'!$A$1:$Q$263,12,0),0)</f>
        <v>0</v>
      </c>
      <c r="AT364" s="26">
        <f>IF(ISNUMBER(VLOOKUP($B364,'kpler max capa'!$A$1:$Q$263,9,0)),VLOOKUP($B364,'kpler max capa'!$A$1:$Q$263,13,0),0)</f>
        <v>0</v>
      </c>
      <c r="AU364" s="26">
        <f>IF(ISNUMBER(VLOOKUP($B364,'kpler max capa'!$A$1:$Q$263,9,0)),VLOOKUP($B364,'kpler max capa'!$A$1:$Q$263,14,0),0)</f>
        <v>0</v>
      </c>
      <c r="AV364" s="26">
        <f>IF(ISNUMBER(VLOOKUP($B364,'kpler max capa'!$A$1:$Q$263,9,0)),VLOOKUP($B364,'kpler max capa'!$A$1:$Q$263,15,0),0)</f>
        <v>0</v>
      </c>
      <c r="AW364" s="26">
        <f>IF(ISNUMBER(VLOOKUP($B364,'kpler max capa'!$A$1:$Q$263,9,0)),VLOOKUP($B364,'kpler max capa'!$A$1:$Q$263,16,0),0)</f>
        <v>0</v>
      </c>
      <c r="AX364" s="26">
        <f>IF(ISNUMBER(VLOOKUP($B364,'kpler max capa'!$A$1:$Q$263,10,0)),VLOOKUP($B364,'kpler max capa'!$A$1:$Q$263,17,0),0)</f>
        <v>0</v>
      </c>
      <c r="AY364" s="24">
        <f>IF(ISNUMBER(VLOOKUP($C364,'pp port max capa'!$A$1:$Q$500,2,0)),VLOOKUP($C364,'pp port max capa'!$A$1:$Q$500,2,0),0)</f>
        <v>8.8381864129462357</v>
      </c>
      <c r="AZ364" s="24">
        <f>IF(ISNUMBER(VLOOKUP($C364,'pp port max capa'!$A$1:$Q$500,3,0)),VLOOKUP($C364,'pp port max capa'!$A$1:$Q$500,3,0),0)</f>
        <v>8.8381864129462357</v>
      </c>
      <c r="BA364" s="24">
        <f>IF(ISNUMBER(VLOOKUP($C364,'pp port max capa'!$A$1:$Q$500,4,0)),VLOOKUP($C364,'pp port max capa'!$A$1:$Q$500,4,0),0)</f>
        <v>8.8381864129462357</v>
      </c>
      <c r="BB364" s="24">
        <f>IF(ISNUMBER(VLOOKUP($C364,'pp port max capa'!$A$1:$Q$500,5,0)),VLOOKUP($C364,'pp port max capa'!$A$1:$Q$500,5,0),0)</f>
        <v>8.8381864129462357</v>
      </c>
      <c r="BC364" s="24">
        <f>IF(ISNUMBER(VLOOKUP($C364,'pp port max capa'!$A$1:$Q$500,6,0)),VLOOKUP($C364,'pp port max capa'!$A$1:$Q$500,6,0),0)</f>
        <v>8.8381864129462357</v>
      </c>
      <c r="BD364" s="24">
        <f>IF(ISNUMBER(VLOOKUP($C364,'pp port max capa'!$A$1:$Q$500,7,0)),VLOOKUP($C364,'pp port max capa'!$A$1:$Q$500,7,0),0)</f>
        <v>8.8381864129462357</v>
      </c>
      <c r="BE364" s="24">
        <f>IF(ISNUMBER(VLOOKUP($C364,'pp port max capa'!$A$1:$Q$500,8,0)),VLOOKUP($C364,'pp port max capa'!$A$1:$Q$500,8,0),0)</f>
        <v>8.8381864129462357</v>
      </c>
      <c r="BF364" s="24">
        <f>IF(ISNUMBER(VLOOKUP($C364,'pp port max capa'!$A$1:$Q$500,9,0)),VLOOKUP($C364,'pp port max capa'!$A$1:$Q$500,9,0),0)</f>
        <v>8.8381864129462357</v>
      </c>
      <c r="BG364" s="24">
        <f>IF(ISNUMBER(VLOOKUP($C364,'pp port max capa'!$A$1:$Q$500,10,0)),VLOOKUP($C364,'pp port max capa'!$A$1:$Q$500,10,0),0)</f>
        <v>8.8381864129462357</v>
      </c>
      <c r="BH364" s="24">
        <f>IF(ISNUMBER(VLOOKUP($C364,'pp port max capa'!$A$1:$Q$500,11,0)),VLOOKUP($C364,'pp port max capa'!$A$1:$Q$500,11,0),0)</f>
        <v>8.8381864129462357</v>
      </c>
      <c r="BI364" s="24">
        <f>IF(ISNUMBER(VLOOKUP($C364,'pp port max capa'!$A$1:$Q$500,12,0)),VLOOKUP($C364,'pp port max capa'!$A$1:$Q$500,12,0),0)</f>
        <v>8.8381864129462357</v>
      </c>
      <c r="BJ364" s="24">
        <f>IF(ISNUMBER(VLOOKUP($C364,'pp port max capa'!$A$1:$Q$500,13,0)),VLOOKUP($C364,'pp port max capa'!$A$1:$Q$500,13,0),0)</f>
        <v>8.8381864129462357</v>
      </c>
      <c r="BK364" s="24">
        <f>IF(ISNUMBER(VLOOKUP($C364,'pp port max capa'!$A$1:$Q$500,14,0)),VLOOKUP($C364,'pp port max capa'!$A$1:$Q$500,14,0),0)</f>
        <v>8.8381864129462357</v>
      </c>
      <c r="BL364" s="24">
        <f>IF(ISNUMBER(VLOOKUP($C364,'pp port max capa'!$A$1:$Q$500,15,0)),VLOOKUP($C364,'pp port max capa'!$A$1:$Q$500,15,0),0)</f>
        <v>8.8381864129462357</v>
      </c>
      <c r="BM364" s="24">
        <f>IF(ISNUMBER(VLOOKUP($C364,'pp port max capa'!$A$1:$Q$500,16,0)),VLOOKUP($C364,'pp port max capa'!$A$1:$Q$500,16,0),0)</f>
        <v>8.8381864129462357</v>
      </c>
      <c r="BN364" s="24">
        <f>IF(ISNUMBER(VLOOKUP($C364,'pp port max capa'!$A$1:$Q$500,17,0)),VLOOKUP($C364,'pp port max capa'!$A$1:$Q$500,17,0),0)</f>
        <v>7.086338464096773</v>
      </c>
      <c r="BO364" s="22">
        <f>IF(ISNUMBER(VLOOKUP($C364,'stpl port max capa'!$A$1:$Q$500,2,0)),VLOOKUP($C364,'stpl port max capa'!$A$1:$Q$500,2,0),0)</f>
        <v>0</v>
      </c>
      <c r="BP364" s="22">
        <f>IF(ISNUMBER(VLOOKUP($C364,'stpl port max capa'!$A$1:$Q$500,3,0)),VLOOKUP($C364,'stpl port max capa'!$A$1:$Q$500,3,0),0)</f>
        <v>0</v>
      </c>
      <c r="BQ364" s="22">
        <f>IF(ISNUMBER(VLOOKUP($C364,'stpl port max capa'!$A$1:$Q$500,4,0)),VLOOKUP($C364,'stpl port max capa'!$A$1:$Q$500,4,0),0)</f>
        <v>0</v>
      </c>
      <c r="BR364" s="22">
        <f>IF(ISNUMBER(VLOOKUP($C364,'stpl port max capa'!$A$1:$Q$500,5,0)),VLOOKUP($C364,'stpl port max capa'!$A$1:$Q$500,5,0),0)</f>
        <v>0</v>
      </c>
      <c r="BS364" s="22">
        <f>IF(ISNUMBER(VLOOKUP($C364,'stpl port max capa'!$A$1:$Q$500,6,0)),VLOOKUP($C364,'stpl port max capa'!$A$1:$Q$500,6,0),0)</f>
        <v>0</v>
      </c>
      <c r="BT364" s="22">
        <f>IF(ISNUMBER(VLOOKUP($C364,'stpl port max capa'!$A$1:$Q$500,7,0)),VLOOKUP($C364,'stpl port max capa'!$A$1:$Q$500,7,0),0)</f>
        <v>0</v>
      </c>
      <c r="BU364" s="22">
        <f>IF(ISNUMBER(VLOOKUP($C364,'stpl port max capa'!$A$1:$Q$500,8,0)),VLOOKUP($C364,'stpl port max capa'!$A$1:$Q$500,8,0),0)</f>
        <v>0</v>
      </c>
      <c r="BV364" s="22">
        <f>IF(ISNUMBER(VLOOKUP($C364,'stpl port max capa'!$A$1:$Q$500,9,0)),VLOOKUP($C364,'stpl port max capa'!$A$1:$Q$500,9,0),0)</f>
        <v>0</v>
      </c>
      <c r="BW364" s="22">
        <f>IF(ISNUMBER(VLOOKUP($C364,'stpl port max capa'!$A$1:$Q$500,10,0)),VLOOKUP($C364,'stpl port max capa'!$A$1:$Q$500,10,0),0)</f>
        <v>0</v>
      </c>
      <c r="BX364" s="22">
        <f>IF(ISNUMBER(VLOOKUP($C364,'stpl port max capa'!$A$1:$Q$500,11,0)),VLOOKUP($C364,'stpl port max capa'!$A$1:$Q$500,11,0),0)</f>
        <v>0</v>
      </c>
      <c r="BY364" s="22">
        <f>IF(ISNUMBER(VLOOKUP($C364,'stpl port max capa'!$A$1:$Q$500,12,0)),VLOOKUP($C364,'stpl port max capa'!$A$1:$Q$500,12,0),0)</f>
        <v>0</v>
      </c>
      <c r="BZ364" s="22">
        <f>IF(ISNUMBER(VLOOKUP($C364,'stpl port max capa'!$A$1:$Q$500,13,0)),VLOOKUP($C364,'stpl port max capa'!$A$1:$Q$500,13,0),0)</f>
        <v>0</v>
      </c>
      <c r="CA364" s="22">
        <f>IF(ISNUMBER(VLOOKUP($C364,'stpl port max capa'!$A$1:$Q$500,14,0)),VLOOKUP($C364,'stpl port max capa'!$A$1:$Q$500,14,0),0)</f>
        <v>0</v>
      </c>
      <c r="CB364" s="22">
        <f>IF(ISNUMBER(VLOOKUP($C364,'stpl port max capa'!$A$1:$Q$500,15,0)),VLOOKUP($C364,'stpl port max capa'!$A$1:$Q$500,15,0),0)</f>
        <v>0</v>
      </c>
      <c r="CC364" s="22">
        <f>IF(ISNUMBER(VLOOKUP($C364,'stpl port max capa'!$A$1:$Q$500,16,0)),VLOOKUP($C364,'stpl port max capa'!$A$1:$Q$500,16,0),0)</f>
        <v>0</v>
      </c>
      <c r="CD364" s="22">
        <f>IF(ISNUMBER(VLOOKUP($C364,'stpl port max capa'!$A$1:$Q$500,17,0)),VLOOKUP($C364,'stpl port max capa'!$A$1:$Q$500,17,0),0)</f>
        <v>0</v>
      </c>
    </row>
    <row r="365" spans="1:82" customFormat="1">
      <c r="A365">
        <v>370</v>
      </c>
      <c r="B365" t="s">
        <v>887</v>
      </c>
      <c r="C365" t="str">
        <f t="shared" si="92"/>
        <v>port 370 Yueyang Paper Mill power station</v>
      </c>
      <c r="D365" s="15" t="s">
        <v>1399</v>
      </c>
      <c r="E365" s="15">
        <f t="shared" si="94"/>
        <v>1</v>
      </c>
      <c r="F365" s="16" t="s">
        <v>2985</v>
      </c>
      <c r="G365" t="s">
        <v>973</v>
      </c>
      <c r="H365" t="s">
        <v>975</v>
      </c>
      <c r="I365" t="s">
        <v>2943</v>
      </c>
      <c r="J365" t="s">
        <v>1108</v>
      </c>
      <c r="K365" s="1">
        <v>29.452280999999999</v>
      </c>
      <c r="L365" s="1">
        <v>113.16528700000001</v>
      </c>
      <c r="M365" s="1" t="str">
        <f>VLOOKUP($F365,'[1]capi for highway network'!$D$1:$L$36,3,0)</f>
        <v>capi Hunan</v>
      </c>
      <c r="N365" s="1">
        <f>VLOOKUP($F365,'[1]capi for highway network'!$D$1:$L$36,7,0)</f>
        <v>28.228209</v>
      </c>
      <c r="O365" s="1">
        <f>VLOOKUP($F365,'[1]capi for highway network'!$D$1:$L$36,8,0)</f>
        <v>112.93881399999999</v>
      </c>
      <c r="P365" s="13">
        <f t="shared" si="95"/>
        <v>0.53086301480286735</v>
      </c>
      <c r="Q365" s="13">
        <f t="shared" si="96"/>
        <v>0.53086301480286735</v>
      </c>
      <c r="R365" s="13">
        <f t="shared" si="97"/>
        <v>0.53086301480286735</v>
      </c>
      <c r="S365" s="13">
        <f t="shared" si="98"/>
        <v>0.53086301480286735</v>
      </c>
      <c r="T365" s="13">
        <f t="shared" si="99"/>
        <v>0.53086301480286735</v>
      </c>
      <c r="U365" s="13">
        <f t="shared" si="100"/>
        <v>0.53086301480286735</v>
      </c>
      <c r="V365" s="13">
        <f t="shared" si="101"/>
        <v>0.53086301480286735</v>
      </c>
      <c r="W365" s="13">
        <f t="shared" si="102"/>
        <v>0.53086301480286735</v>
      </c>
      <c r="X365" s="13">
        <f t="shared" si="103"/>
        <v>0.53086301480286735</v>
      </c>
      <c r="Y365" s="13">
        <f t="shared" si="104"/>
        <v>0.53086301480286735</v>
      </c>
      <c r="Z365" s="13">
        <f t="shared" si="105"/>
        <v>0.53086301480286735</v>
      </c>
      <c r="AA365" s="13">
        <f t="shared" si="106"/>
        <v>0.53086301480286735</v>
      </c>
      <c r="AB365" s="13">
        <f t="shared" si="107"/>
        <v>0.53086301480286735</v>
      </c>
      <c r="AC365" s="13">
        <f t="shared" si="108"/>
        <v>0.53086301480286735</v>
      </c>
      <c r="AD365" s="13">
        <f t="shared" si="109"/>
        <v>0.53086301480286735</v>
      </c>
      <c r="AE365" s="13">
        <f t="shared" si="110"/>
        <v>0.53086301480286735</v>
      </c>
      <c r="AF365">
        <f t="shared" si="93"/>
        <v>1</v>
      </c>
      <c r="AI365" s="26">
        <f>IF(ISNUMBER(VLOOKUP($B365,'kpler max capa'!$A$1:$Q$263,2,0)),VLOOKUP($B365,'kpler max capa'!$A$1:$Q$263,2,0),0)</f>
        <v>0</v>
      </c>
      <c r="AJ365" s="26">
        <f>IF(ISNUMBER(VLOOKUP($B365,'kpler max capa'!$A$1:$Q$263,3,0)),VLOOKUP($B365,'kpler max capa'!$A$1:$Q$263,3,0),0)</f>
        <v>0</v>
      </c>
      <c r="AK365" s="26">
        <f>IF(ISNUMBER(VLOOKUP($B365,'kpler max capa'!$A$1:$Q$263,4,0)),VLOOKUP($B365,'kpler max capa'!$A$1:$Q$263,4,0),0)</f>
        <v>0</v>
      </c>
      <c r="AL365" s="26">
        <f>IF(ISNUMBER(VLOOKUP($B365,'kpler max capa'!$A$1:$Q$263,5,0)),VLOOKUP($B365,'kpler max capa'!$A$1:$Q$263,5,0),0)</f>
        <v>0</v>
      </c>
      <c r="AM365" s="26">
        <f>IF(ISNUMBER(VLOOKUP($B365,'kpler max capa'!$A$1:$Q$263,6,0)),VLOOKUP($B365,'kpler max capa'!$A$1:$Q$263,6,0),0)</f>
        <v>0</v>
      </c>
      <c r="AN365" s="26">
        <f>IF(ISNUMBER(VLOOKUP($B365,'kpler max capa'!$A$1:$Q$263,7,0)),VLOOKUP($B365,'kpler max capa'!$A$1:$Q$263,7,0),0)</f>
        <v>0</v>
      </c>
      <c r="AO365" s="26">
        <f>IF(ISNUMBER(VLOOKUP($B365,'kpler max capa'!$A$1:$Q$263,8,0)),VLOOKUP($B365,'kpler max capa'!$A$1:$Q$263,8,0),0)</f>
        <v>0</v>
      </c>
      <c r="AP365" s="26">
        <f>IF(ISNUMBER(VLOOKUP($B365,'kpler max capa'!$A$1:$Q$263,8,0)),VLOOKUP($B365,'kpler max capa'!$A$1:$Q$263,9,0),0)</f>
        <v>0</v>
      </c>
      <c r="AQ365" s="26">
        <f>IF(ISNUMBER(VLOOKUP($B365,'kpler max capa'!$A$1:$Q$263,8,0)),VLOOKUP($B365,'kpler max capa'!$A$1:$Q$263,10,0),0)</f>
        <v>0</v>
      </c>
      <c r="AR365" s="26">
        <f>IF(ISNUMBER(VLOOKUP($B365,'kpler max capa'!$A$1:$Q$263,8,0)),VLOOKUP($B365,'kpler max capa'!$A$1:$Q$263,11,0),0)</f>
        <v>0</v>
      </c>
      <c r="AS365" s="26">
        <f>IF(ISNUMBER(VLOOKUP($B365,'kpler max capa'!$A$1:$Q$263,9,0)),VLOOKUP($B365,'kpler max capa'!$A$1:$Q$263,12,0),0)</f>
        <v>0</v>
      </c>
      <c r="AT365" s="26">
        <f>IF(ISNUMBER(VLOOKUP($B365,'kpler max capa'!$A$1:$Q$263,9,0)),VLOOKUP($B365,'kpler max capa'!$A$1:$Q$263,13,0),0)</f>
        <v>0</v>
      </c>
      <c r="AU365" s="26">
        <f>IF(ISNUMBER(VLOOKUP($B365,'kpler max capa'!$A$1:$Q$263,9,0)),VLOOKUP($B365,'kpler max capa'!$A$1:$Q$263,14,0),0)</f>
        <v>0</v>
      </c>
      <c r="AV365" s="26">
        <f>IF(ISNUMBER(VLOOKUP($B365,'kpler max capa'!$A$1:$Q$263,9,0)),VLOOKUP($B365,'kpler max capa'!$A$1:$Q$263,15,0),0)</f>
        <v>0</v>
      </c>
      <c r="AW365" s="26">
        <f>IF(ISNUMBER(VLOOKUP($B365,'kpler max capa'!$A$1:$Q$263,9,0)),VLOOKUP($B365,'kpler max capa'!$A$1:$Q$263,16,0),0)</f>
        <v>0</v>
      </c>
      <c r="AX365" s="26">
        <f>IF(ISNUMBER(VLOOKUP($B365,'kpler max capa'!$A$1:$Q$263,10,0)),VLOOKUP($B365,'kpler max capa'!$A$1:$Q$263,17,0),0)</f>
        <v>0</v>
      </c>
      <c r="AY365" s="24">
        <f>IF(ISNUMBER(VLOOKUP($C365,'pp port max capa'!$A$1:$Q$500,2,0)),VLOOKUP($C365,'pp port max capa'!$A$1:$Q$500,2,0),0)</f>
        <v>0.53086301480286735</v>
      </c>
      <c r="AZ365" s="24">
        <f>IF(ISNUMBER(VLOOKUP($C365,'pp port max capa'!$A$1:$Q$500,3,0)),VLOOKUP($C365,'pp port max capa'!$A$1:$Q$500,3,0),0)</f>
        <v>0.53086301480286735</v>
      </c>
      <c r="BA365" s="24">
        <f>IF(ISNUMBER(VLOOKUP($C365,'pp port max capa'!$A$1:$Q$500,4,0)),VLOOKUP($C365,'pp port max capa'!$A$1:$Q$500,4,0),0)</f>
        <v>0.53086301480286735</v>
      </c>
      <c r="BB365" s="24">
        <f>IF(ISNUMBER(VLOOKUP($C365,'pp port max capa'!$A$1:$Q$500,5,0)),VLOOKUP($C365,'pp port max capa'!$A$1:$Q$500,5,0),0)</f>
        <v>0.53086301480286735</v>
      </c>
      <c r="BC365" s="24">
        <f>IF(ISNUMBER(VLOOKUP($C365,'pp port max capa'!$A$1:$Q$500,6,0)),VLOOKUP($C365,'pp port max capa'!$A$1:$Q$500,6,0),0)</f>
        <v>0.53086301480286735</v>
      </c>
      <c r="BD365" s="24">
        <f>IF(ISNUMBER(VLOOKUP($C365,'pp port max capa'!$A$1:$Q$500,7,0)),VLOOKUP($C365,'pp port max capa'!$A$1:$Q$500,7,0),0)</f>
        <v>0.53086301480286735</v>
      </c>
      <c r="BE365" s="24">
        <f>IF(ISNUMBER(VLOOKUP($C365,'pp port max capa'!$A$1:$Q$500,8,0)),VLOOKUP($C365,'pp port max capa'!$A$1:$Q$500,8,0),0)</f>
        <v>0.53086301480286735</v>
      </c>
      <c r="BF365" s="24">
        <f>IF(ISNUMBER(VLOOKUP($C365,'pp port max capa'!$A$1:$Q$500,9,0)),VLOOKUP($C365,'pp port max capa'!$A$1:$Q$500,9,0),0)</f>
        <v>0.53086301480286735</v>
      </c>
      <c r="BG365" s="24">
        <f>IF(ISNUMBER(VLOOKUP($C365,'pp port max capa'!$A$1:$Q$500,10,0)),VLOOKUP($C365,'pp port max capa'!$A$1:$Q$500,10,0),0)</f>
        <v>0.53086301480286735</v>
      </c>
      <c r="BH365" s="24">
        <f>IF(ISNUMBER(VLOOKUP($C365,'pp port max capa'!$A$1:$Q$500,11,0)),VLOOKUP($C365,'pp port max capa'!$A$1:$Q$500,11,0),0)</f>
        <v>0.53086301480286735</v>
      </c>
      <c r="BI365" s="24">
        <f>IF(ISNUMBER(VLOOKUP($C365,'pp port max capa'!$A$1:$Q$500,12,0)),VLOOKUP($C365,'pp port max capa'!$A$1:$Q$500,12,0),0)</f>
        <v>0.53086301480286735</v>
      </c>
      <c r="BJ365" s="24">
        <f>IF(ISNUMBER(VLOOKUP($C365,'pp port max capa'!$A$1:$Q$500,13,0)),VLOOKUP($C365,'pp port max capa'!$A$1:$Q$500,13,0),0)</f>
        <v>0.53086301480286735</v>
      </c>
      <c r="BK365" s="24">
        <f>IF(ISNUMBER(VLOOKUP($C365,'pp port max capa'!$A$1:$Q$500,14,0)),VLOOKUP($C365,'pp port max capa'!$A$1:$Q$500,14,0),0)</f>
        <v>0.53086301480286735</v>
      </c>
      <c r="BL365" s="24">
        <f>IF(ISNUMBER(VLOOKUP($C365,'pp port max capa'!$A$1:$Q$500,15,0)),VLOOKUP($C365,'pp port max capa'!$A$1:$Q$500,15,0),0)</f>
        <v>0.53086301480286735</v>
      </c>
      <c r="BM365" s="24">
        <f>IF(ISNUMBER(VLOOKUP($C365,'pp port max capa'!$A$1:$Q$500,16,0)),VLOOKUP($C365,'pp port max capa'!$A$1:$Q$500,16,0),0)</f>
        <v>0.53086301480286735</v>
      </c>
      <c r="BN365" s="24">
        <f>IF(ISNUMBER(VLOOKUP($C365,'pp port max capa'!$A$1:$Q$500,17,0)),VLOOKUP($C365,'pp port max capa'!$A$1:$Q$500,17,0),0)</f>
        <v>0.53086301480286735</v>
      </c>
      <c r="BO365" s="22">
        <f>IF(ISNUMBER(VLOOKUP($C365,'stpl port max capa'!$A$1:$Q$500,2,0)),VLOOKUP($C365,'stpl port max capa'!$A$1:$Q$500,2,0),0)</f>
        <v>0</v>
      </c>
      <c r="BP365" s="22">
        <f>IF(ISNUMBER(VLOOKUP($C365,'stpl port max capa'!$A$1:$Q$500,3,0)),VLOOKUP($C365,'stpl port max capa'!$A$1:$Q$500,3,0),0)</f>
        <v>0</v>
      </c>
      <c r="BQ365" s="22">
        <f>IF(ISNUMBER(VLOOKUP($C365,'stpl port max capa'!$A$1:$Q$500,4,0)),VLOOKUP($C365,'stpl port max capa'!$A$1:$Q$500,4,0),0)</f>
        <v>0</v>
      </c>
      <c r="BR365" s="22">
        <f>IF(ISNUMBER(VLOOKUP($C365,'stpl port max capa'!$A$1:$Q$500,5,0)),VLOOKUP($C365,'stpl port max capa'!$A$1:$Q$500,5,0),0)</f>
        <v>0</v>
      </c>
      <c r="BS365" s="22">
        <f>IF(ISNUMBER(VLOOKUP($C365,'stpl port max capa'!$A$1:$Q$500,6,0)),VLOOKUP($C365,'stpl port max capa'!$A$1:$Q$500,6,0),0)</f>
        <v>0</v>
      </c>
      <c r="BT365" s="22">
        <f>IF(ISNUMBER(VLOOKUP($C365,'stpl port max capa'!$A$1:$Q$500,7,0)),VLOOKUP($C365,'stpl port max capa'!$A$1:$Q$500,7,0),0)</f>
        <v>0</v>
      </c>
      <c r="BU365" s="22">
        <f>IF(ISNUMBER(VLOOKUP($C365,'stpl port max capa'!$A$1:$Q$500,8,0)),VLOOKUP($C365,'stpl port max capa'!$A$1:$Q$500,8,0),0)</f>
        <v>0</v>
      </c>
      <c r="BV365" s="22">
        <f>IF(ISNUMBER(VLOOKUP($C365,'stpl port max capa'!$A$1:$Q$500,9,0)),VLOOKUP($C365,'stpl port max capa'!$A$1:$Q$500,9,0),0)</f>
        <v>0</v>
      </c>
      <c r="BW365" s="22">
        <f>IF(ISNUMBER(VLOOKUP($C365,'stpl port max capa'!$A$1:$Q$500,10,0)),VLOOKUP($C365,'stpl port max capa'!$A$1:$Q$500,10,0),0)</f>
        <v>0</v>
      </c>
      <c r="BX365" s="22">
        <f>IF(ISNUMBER(VLOOKUP($C365,'stpl port max capa'!$A$1:$Q$500,11,0)),VLOOKUP($C365,'stpl port max capa'!$A$1:$Q$500,11,0),0)</f>
        <v>0</v>
      </c>
      <c r="BY365" s="22">
        <f>IF(ISNUMBER(VLOOKUP($C365,'stpl port max capa'!$A$1:$Q$500,12,0)),VLOOKUP($C365,'stpl port max capa'!$A$1:$Q$500,12,0),0)</f>
        <v>0</v>
      </c>
      <c r="BZ365" s="22">
        <f>IF(ISNUMBER(VLOOKUP($C365,'stpl port max capa'!$A$1:$Q$500,13,0)),VLOOKUP($C365,'stpl port max capa'!$A$1:$Q$500,13,0),0)</f>
        <v>0</v>
      </c>
      <c r="CA365" s="22">
        <f>IF(ISNUMBER(VLOOKUP($C365,'stpl port max capa'!$A$1:$Q$500,14,0)),VLOOKUP($C365,'stpl port max capa'!$A$1:$Q$500,14,0),0)</f>
        <v>0</v>
      </c>
      <c r="CB365" s="22">
        <f>IF(ISNUMBER(VLOOKUP($C365,'stpl port max capa'!$A$1:$Q$500,15,0)),VLOOKUP($C365,'stpl port max capa'!$A$1:$Q$500,15,0),0)</f>
        <v>0</v>
      </c>
      <c r="CC365" s="22">
        <f>IF(ISNUMBER(VLOOKUP($C365,'stpl port max capa'!$A$1:$Q$500,16,0)),VLOOKUP($C365,'stpl port max capa'!$A$1:$Q$500,16,0),0)</f>
        <v>0</v>
      </c>
      <c r="CD365" s="22">
        <f>IF(ISNUMBER(VLOOKUP($C365,'stpl port max capa'!$A$1:$Q$500,17,0)),VLOOKUP($C365,'stpl port max capa'!$A$1:$Q$500,17,0),0)</f>
        <v>0</v>
      </c>
    </row>
    <row r="366" spans="1:82" customFormat="1">
      <c r="A366">
        <v>371</v>
      </c>
      <c r="B366" t="s">
        <v>2924</v>
      </c>
      <c r="C366" t="str">
        <f t="shared" si="92"/>
        <v>port 371 APP Jinhuasheng Mill power station</v>
      </c>
      <c r="D366" s="15" t="s">
        <v>2925</v>
      </c>
      <c r="E366" s="15">
        <f t="shared" si="94"/>
        <v>1</v>
      </c>
      <c r="F366" s="16" t="s">
        <v>2977</v>
      </c>
      <c r="G366" t="s">
        <v>973</v>
      </c>
      <c r="H366" t="s">
        <v>975</v>
      </c>
      <c r="I366" t="s">
        <v>2943</v>
      </c>
      <c r="J366" t="s">
        <v>2926</v>
      </c>
      <c r="K366">
        <v>31.306491000000001</v>
      </c>
      <c r="L366">
        <v>120.845299</v>
      </c>
      <c r="M366" s="1" t="str">
        <f>VLOOKUP($F366,'[1]capi for highway network'!$D$1:$L$36,3,0)</f>
        <v>capi Jiangsu</v>
      </c>
      <c r="N366" s="1">
        <f>VLOOKUP($F366,'[1]capi for highway network'!$D$1:$L$36,7,0)</f>
        <v>32.060254999999998</v>
      </c>
      <c r="O366" s="1">
        <f>VLOOKUP($F366,'[1]capi for highway network'!$D$1:$L$36,8,0)</f>
        <v>118.79687699999999</v>
      </c>
      <c r="P366" s="13">
        <f t="shared" si="95"/>
        <v>0.41995644609318994</v>
      </c>
      <c r="Q366" s="13">
        <f t="shared" si="96"/>
        <v>0.41995644609318994</v>
      </c>
      <c r="R366" s="13">
        <f t="shared" si="97"/>
        <v>0.41995644609318994</v>
      </c>
      <c r="S366" s="13">
        <f t="shared" si="98"/>
        <v>0.41995644609318994</v>
      </c>
      <c r="T366" s="13">
        <f t="shared" si="99"/>
        <v>0.41995644609318994</v>
      </c>
      <c r="U366" s="13">
        <f t="shared" si="100"/>
        <v>0.41995644609318994</v>
      </c>
      <c r="V366" s="13">
        <f t="shared" si="101"/>
        <v>0.41995644609318994</v>
      </c>
      <c r="W366" s="13">
        <f t="shared" si="102"/>
        <v>0.41995644609318994</v>
      </c>
      <c r="X366" s="13">
        <f t="shared" si="103"/>
        <v>0.41995644609318994</v>
      </c>
      <c r="Y366" s="13">
        <f t="shared" si="104"/>
        <v>0.41995644609318994</v>
      </c>
      <c r="Z366" s="13">
        <f t="shared" si="105"/>
        <v>0.41995644609318994</v>
      </c>
      <c r="AA366" s="13">
        <f t="shared" si="106"/>
        <v>0.41995644609318994</v>
      </c>
      <c r="AB366" s="13">
        <f t="shared" si="107"/>
        <v>0.41995644609318994</v>
      </c>
      <c r="AC366" s="13">
        <f t="shared" si="108"/>
        <v>0.41995644609318994</v>
      </c>
      <c r="AD366" s="13">
        <f t="shared" si="109"/>
        <v>0.41995644609318994</v>
      </c>
      <c r="AE366" s="13">
        <f t="shared" si="110"/>
        <v>0.41995644609318994</v>
      </c>
      <c r="AF366">
        <f t="shared" si="93"/>
        <v>1</v>
      </c>
      <c r="AI366" s="26">
        <f>IF(ISNUMBER(VLOOKUP($B366,'kpler max capa'!$A$1:$Q$263,2,0)),VLOOKUP($B366,'kpler max capa'!$A$1:$Q$263,2,0),0)</f>
        <v>0</v>
      </c>
      <c r="AJ366" s="26">
        <f>IF(ISNUMBER(VLOOKUP($B366,'kpler max capa'!$A$1:$Q$263,3,0)),VLOOKUP($B366,'kpler max capa'!$A$1:$Q$263,3,0),0)</f>
        <v>0</v>
      </c>
      <c r="AK366" s="26">
        <f>IF(ISNUMBER(VLOOKUP($B366,'kpler max capa'!$A$1:$Q$263,4,0)),VLOOKUP($B366,'kpler max capa'!$A$1:$Q$263,4,0),0)</f>
        <v>0</v>
      </c>
      <c r="AL366" s="26">
        <f>IF(ISNUMBER(VLOOKUP($B366,'kpler max capa'!$A$1:$Q$263,5,0)),VLOOKUP($B366,'kpler max capa'!$A$1:$Q$263,5,0),0)</f>
        <v>0</v>
      </c>
      <c r="AM366" s="26">
        <f>IF(ISNUMBER(VLOOKUP($B366,'kpler max capa'!$A$1:$Q$263,6,0)),VLOOKUP($B366,'kpler max capa'!$A$1:$Q$263,6,0),0)</f>
        <v>0</v>
      </c>
      <c r="AN366" s="26">
        <f>IF(ISNUMBER(VLOOKUP($B366,'kpler max capa'!$A$1:$Q$263,7,0)),VLOOKUP($B366,'kpler max capa'!$A$1:$Q$263,7,0),0)</f>
        <v>0</v>
      </c>
      <c r="AO366" s="26">
        <f>IF(ISNUMBER(VLOOKUP($B366,'kpler max capa'!$A$1:$Q$263,8,0)),VLOOKUP($B366,'kpler max capa'!$A$1:$Q$263,8,0),0)</f>
        <v>0</v>
      </c>
      <c r="AP366" s="26">
        <f>IF(ISNUMBER(VLOOKUP($B366,'kpler max capa'!$A$1:$Q$263,8,0)),VLOOKUP($B366,'kpler max capa'!$A$1:$Q$263,9,0),0)</f>
        <v>0</v>
      </c>
      <c r="AQ366" s="26">
        <f>IF(ISNUMBER(VLOOKUP($B366,'kpler max capa'!$A$1:$Q$263,8,0)),VLOOKUP($B366,'kpler max capa'!$A$1:$Q$263,10,0),0)</f>
        <v>0</v>
      </c>
      <c r="AR366" s="26">
        <f>IF(ISNUMBER(VLOOKUP($B366,'kpler max capa'!$A$1:$Q$263,8,0)),VLOOKUP($B366,'kpler max capa'!$A$1:$Q$263,11,0),0)</f>
        <v>0</v>
      </c>
      <c r="AS366" s="26">
        <f>IF(ISNUMBER(VLOOKUP($B366,'kpler max capa'!$A$1:$Q$263,9,0)),VLOOKUP($B366,'kpler max capa'!$A$1:$Q$263,12,0),0)</f>
        <v>0</v>
      </c>
      <c r="AT366" s="26">
        <f>IF(ISNUMBER(VLOOKUP($B366,'kpler max capa'!$A$1:$Q$263,9,0)),VLOOKUP($B366,'kpler max capa'!$A$1:$Q$263,13,0),0)</f>
        <v>0</v>
      </c>
      <c r="AU366" s="26">
        <f>IF(ISNUMBER(VLOOKUP($B366,'kpler max capa'!$A$1:$Q$263,9,0)),VLOOKUP($B366,'kpler max capa'!$A$1:$Q$263,14,0),0)</f>
        <v>0</v>
      </c>
      <c r="AV366" s="26">
        <f>IF(ISNUMBER(VLOOKUP($B366,'kpler max capa'!$A$1:$Q$263,9,0)),VLOOKUP($B366,'kpler max capa'!$A$1:$Q$263,15,0),0)</f>
        <v>0</v>
      </c>
      <c r="AW366" s="26">
        <f>IF(ISNUMBER(VLOOKUP($B366,'kpler max capa'!$A$1:$Q$263,9,0)),VLOOKUP($B366,'kpler max capa'!$A$1:$Q$263,16,0),0)</f>
        <v>0</v>
      </c>
      <c r="AX366" s="26">
        <f>IF(ISNUMBER(VLOOKUP($B366,'kpler max capa'!$A$1:$Q$263,10,0)),VLOOKUP($B366,'kpler max capa'!$A$1:$Q$263,17,0),0)</f>
        <v>0</v>
      </c>
      <c r="AY366" s="24">
        <f>IF(ISNUMBER(VLOOKUP($C366,'pp port max capa'!$A$1:$Q$500,2,0)),VLOOKUP($C366,'pp port max capa'!$A$1:$Q$500,2,0),0)</f>
        <v>0.41995644609318994</v>
      </c>
      <c r="AZ366" s="24">
        <f>IF(ISNUMBER(VLOOKUP($C366,'pp port max capa'!$A$1:$Q$500,3,0)),VLOOKUP($C366,'pp port max capa'!$A$1:$Q$500,3,0),0)</f>
        <v>0.41995644609318994</v>
      </c>
      <c r="BA366" s="24">
        <f>IF(ISNUMBER(VLOOKUP($C366,'pp port max capa'!$A$1:$Q$500,4,0)),VLOOKUP($C366,'pp port max capa'!$A$1:$Q$500,4,0),0)</f>
        <v>0.41995644609318994</v>
      </c>
      <c r="BB366" s="24">
        <f>IF(ISNUMBER(VLOOKUP($C366,'pp port max capa'!$A$1:$Q$500,5,0)),VLOOKUP($C366,'pp port max capa'!$A$1:$Q$500,5,0),0)</f>
        <v>0.41995644609318994</v>
      </c>
      <c r="BC366" s="24">
        <f>IF(ISNUMBER(VLOOKUP($C366,'pp port max capa'!$A$1:$Q$500,6,0)),VLOOKUP($C366,'pp port max capa'!$A$1:$Q$500,6,0),0)</f>
        <v>0.41995644609318994</v>
      </c>
      <c r="BD366" s="24">
        <f>IF(ISNUMBER(VLOOKUP($C366,'pp port max capa'!$A$1:$Q$500,7,0)),VLOOKUP($C366,'pp port max capa'!$A$1:$Q$500,7,0),0)</f>
        <v>0.41995644609318994</v>
      </c>
      <c r="BE366" s="24">
        <f>IF(ISNUMBER(VLOOKUP($C366,'pp port max capa'!$A$1:$Q$500,8,0)),VLOOKUP($C366,'pp port max capa'!$A$1:$Q$500,8,0),0)</f>
        <v>0.41995644609318994</v>
      </c>
      <c r="BF366" s="24">
        <f>IF(ISNUMBER(VLOOKUP($C366,'pp port max capa'!$A$1:$Q$500,9,0)),VLOOKUP($C366,'pp port max capa'!$A$1:$Q$500,9,0),0)</f>
        <v>0.41995644609318994</v>
      </c>
      <c r="BG366" s="24">
        <f>IF(ISNUMBER(VLOOKUP($C366,'pp port max capa'!$A$1:$Q$500,10,0)),VLOOKUP($C366,'pp port max capa'!$A$1:$Q$500,10,0),0)</f>
        <v>0.41995644609318994</v>
      </c>
      <c r="BH366" s="24">
        <f>IF(ISNUMBER(VLOOKUP($C366,'pp port max capa'!$A$1:$Q$500,11,0)),VLOOKUP($C366,'pp port max capa'!$A$1:$Q$500,11,0),0)</f>
        <v>0.41995644609318994</v>
      </c>
      <c r="BI366" s="24">
        <f>IF(ISNUMBER(VLOOKUP($C366,'pp port max capa'!$A$1:$Q$500,12,0)),VLOOKUP($C366,'pp port max capa'!$A$1:$Q$500,12,0),0)</f>
        <v>0.41995644609318994</v>
      </c>
      <c r="BJ366" s="24">
        <f>IF(ISNUMBER(VLOOKUP($C366,'pp port max capa'!$A$1:$Q$500,13,0)),VLOOKUP($C366,'pp port max capa'!$A$1:$Q$500,13,0),0)</f>
        <v>0.41995644609318994</v>
      </c>
      <c r="BK366" s="24">
        <f>IF(ISNUMBER(VLOOKUP($C366,'pp port max capa'!$A$1:$Q$500,14,0)),VLOOKUP($C366,'pp port max capa'!$A$1:$Q$500,14,0),0)</f>
        <v>0.41995644609318994</v>
      </c>
      <c r="BL366" s="24">
        <f>IF(ISNUMBER(VLOOKUP($C366,'pp port max capa'!$A$1:$Q$500,15,0)),VLOOKUP($C366,'pp port max capa'!$A$1:$Q$500,15,0),0)</f>
        <v>0.41995644609318994</v>
      </c>
      <c r="BM366" s="24">
        <f>IF(ISNUMBER(VLOOKUP($C366,'pp port max capa'!$A$1:$Q$500,16,0)),VLOOKUP($C366,'pp port max capa'!$A$1:$Q$500,16,0),0)</f>
        <v>0.41995644609318994</v>
      </c>
      <c r="BN366" s="24">
        <f>IF(ISNUMBER(VLOOKUP($C366,'pp port max capa'!$A$1:$Q$500,17,0)),VLOOKUP($C366,'pp port max capa'!$A$1:$Q$500,17,0),0)</f>
        <v>0.41995644609318994</v>
      </c>
      <c r="BO366" s="22">
        <f>IF(ISNUMBER(VLOOKUP($C366,'stpl port max capa'!$A$1:$Q$500,2,0)),VLOOKUP($C366,'stpl port max capa'!$A$1:$Q$500,2,0),0)</f>
        <v>0</v>
      </c>
      <c r="BP366" s="22">
        <f>IF(ISNUMBER(VLOOKUP($C366,'stpl port max capa'!$A$1:$Q$500,3,0)),VLOOKUP($C366,'stpl port max capa'!$A$1:$Q$500,3,0),0)</f>
        <v>0</v>
      </c>
      <c r="BQ366" s="22">
        <f>IF(ISNUMBER(VLOOKUP($C366,'stpl port max capa'!$A$1:$Q$500,4,0)),VLOOKUP($C366,'stpl port max capa'!$A$1:$Q$500,4,0),0)</f>
        <v>0</v>
      </c>
      <c r="BR366" s="22">
        <f>IF(ISNUMBER(VLOOKUP($C366,'stpl port max capa'!$A$1:$Q$500,5,0)),VLOOKUP($C366,'stpl port max capa'!$A$1:$Q$500,5,0),0)</f>
        <v>0</v>
      </c>
      <c r="BS366" s="22">
        <f>IF(ISNUMBER(VLOOKUP($C366,'stpl port max capa'!$A$1:$Q$500,6,0)),VLOOKUP($C366,'stpl port max capa'!$A$1:$Q$500,6,0),0)</f>
        <v>0</v>
      </c>
      <c r="BT366" s="22">
        <f>IF(ISNUMBER(VLOOKUP($C366,'stpl port max capa'!$A$1:$Q$500,7,0)),VLOOKUP($C366,'stpl port max capa'!$A$1:$Q$500,7,0),0)</f>
        <v>0</v>
      </c>
      <c r="BU366" s="22">
        <f>IF(ISNUMBER(VLOOKUP($C366,'stpl port max capa'!$A$1:$Q$500,8,0)),VLOOKUP($C366,'stpl port max capa'!$A$1:$Q$500,8,0),0)</f>
        <v>0</v>
      </c>
      <c r="BV366" s="22">
        <f>IF(ISNUMBER(VLOOKUP($C366,'stpl port max capa'!$A$1:$Q$500,9,0)),VLOOKUP($C366,'stpl port max capa'!$A$1:$Q$500,9,0),0)</f>
        <v>0</v>
      </c>
      <c r="BW366" s="22">
        <f>IF(ISNUMBER(VLOOKUP($C366,'stpl port max capa'!$A$1:$Q$500,10,0)),VLOOKUP($C366,'stpl port max capa'!$A$1:$Q$500,10,0),0)</f>
        <v>0</v>
      </c>
      <c r="BX366" s="22">
        <f>IF(ISNUMBER(VLOOKUP($C366,'stpl port max capa'!$A$1:$Q$500,11,0)),VLOOKUP($C366,'stpl port max capa'!$A$1:$Q$500,11,0),0)</f>
        <v>0</v>
      </c>
      <c r="BY366" s="22">
        <f>IF(ISNUMBER(VLOOKUP($C366,'stpl port max capa'!$A$1:$Q$500,12,0)),VLOOKUP($C366,'stpl port max capa'!$A$1:$Q$500,12,0),0)</f>
        <v>0</v>
      </c>
      <c r="BZ366" s="22">
        <f>IF(ISNUMBER(VLOOKUP($C366,'stpl port max capa'!$A$1:$Q$500,13,0)),VLOOKUP($C366,'stpl port max capa'!$A$1:$Q$500,13,0),0)</f>
        <v>0</v>
      </c>
      <c r="CA366" s="22">
        <f>IF(ISNUMBER(VLOOKUP($C366,'stpl port max capa'!$A$1:$Q$500,14,0)),VLOOKUP($C366,'stpl port max capa'!$A$1:$Q$500,14,0),0)</f>
        <v>0</v>
      </c>
      <c r="CB366" s="22">
        <f>IF(ISNUMBER(VLOOKUP($C366,'stpl port max capa'!$A$1:$Q$500,15,0)),VLOOKUP($C366,'stpl port max capa'!$A$1:$Q$500,15,0),0)</f>
        <v>0</v>
      </c>
      <c r="CC366" s="22">
        <f>IF(ISNUMBER(VLOOKUP($C366,'stpl port max capa'!$A$1:$Q$500,16,0)),VLOOKUP($C366,'stpl port max capa'!$A$1:$Q$500,16,0),0)</f>
        <v>0</v>
      </c>
      <c r="CD366" s="22">
        <f>IF(ISNUMBER(VLOOKUP($C366,'stpl port max capa'!$A$1:$Q$500,17,0)),VLOOKUP($C366,'stpl port max capa'!$A$1:$Q$500,17,0),0)</f>
        <v>0</v>
      </c>
    </row>
    <row r="367" spans="1:82" customFormat="1">
      <c r="A367">
        <v>372</v>
      </c>
      <c r="B367" t="s">
        <v>2922</v>
      </c>
      <c r="C367" t="str">
        <f t="shared" si="92"/>
        <v>port 372 APP Zhenjiang Jindong Mill power station</v>
      </c>
      <c r="D367" s="15" t="s">
        <v>2921</v>
      </c>
      <c r="E367" s="15">
        <f t="shared" si="94"/>
        <v>1</v>
      </c>
      <c r="F367" s="16" t="s">
        <v>2977</v>
      </c>
      <c r="G367" t="s">
        <v>973</v>
      </c>
      <c r="H367" t="s">
        <v>975</v>
      </c>
      <c r="I367" t="s">
        <v>2943</v>
      </c>
      <c r="J367" t="s">
        <v>2923</v>
      </c>
      <c r="K367">
        <v>32.194408000000003</v>
      </c>
      <c r="L367">
        <v>119.69977299999999</v>
      </c>
      <c r="M367" s="1" t="str">
        <f>VLOOKUP($F367,'[1]capi for highway network'!$D$1:$L$36,3,0)</f>
        <v>capi Jiangsu</v>
      </c>
      <c r="N367" s="1">
        <f>VLOOKUP($F367,'[1]capi for highway network'!$D$1:$L$36,7,0)</f>
        <v>32.060254999999998</v>
      </c>
      <c r="O367" s="1">
        <f>VLOOKUP($F367,'[1]capi for highway network'!$D$1:$L$36,8,0)</f>
        <v>118.79687699999999</v>
      </c>
      <c r="P367" s="13">
        <f t="shared" si="95"/>
        <v>1.62525753762724</v>
      </c>
      <c r="Q367" s="13">
        <f t="shared" si="96"/>
        <v>1.62525753762724</v>
      </c>
      <c r="R367" s="13">
        <f t="shared" si="97"/>
        <v>1.62525753762724</v>
      </c>
      <c r="S367" s="13">
        <f t="shared" si="98"/>
        <v>1.62525753762724</v>
      </c>
      <c r="T367" s="13">
        <f t="shared" si="99"/>
        <v>1.62525753762724</v>
      </c>
      <c r="U367" s="13">
        <f t="shared" si="100"/>
        <v>1.62525753762724</v>
      </c>
      <c r="V367" s="13">
        <f t="shared" si="101"/>
        <v>1.62525753762724</v>
      </c>
      <c r="W367" s="13">
        <f t="shared" si="102"/>
        <v>1.62525753762724</v>
      </c>
      <c r="X367" s="13">
        <f t="shared" si="103"/>
        <v>1.62525753762724</v>
      </c>
      <c r="Y367" s="13">
        <f t="shared" si="104"/>
        <v>1.62525753762724</v>
      </c>
      <c r="Z367" s="13">
        <f t="shared" si="105"/>
        <v>1.62525753762724</v>
      </c>
      <c r="AA367" s="13">
        <f t="shared" si="106"/>
        <v>1.62525753762724</v>
      </c>
      <c r="AB367" s="13">
        <f t="shared" si="107"/>
        <v>1.62525753762724</v>
      </c>
      <c r="AC367" s="13">
        <f t="shared" si="108"/>
        <v>0.88204931690322574</v>
      </c>
      <c r="AD367" s="13">
        <f t="shared" si="109"/>
        <v>0.42469041184229389</v>
      </c>
      <c r="AE367" s="13">
        <f t="shared" si="110"/>
        <v>0.42469041184229389</v>
      </c>
      <c r="AF367">
        <f t="shared" si="93"/>
        <v>1</v>
      </c>
      <c r="AI367" s="26">
        <f>IF(ISNUMBER(VLOOKUP($B367,'kpler max capa'!$A$1:$Q$263,2,0)),VLOOKUP($B367,'kpler max capa'!$A$1:$Q$263,2,0),0)</f>
        <v>0</v>
      </c>
      <c r="AJ367" s="26">
        <f>IF(ISNUMBER(VLOOKUP($B367,'kpler max capa'!$A$1:$Q$263,3,0)),VLOOKUP($B367,'kpler max capa'!$A$1:$Q$263,3,0),0)</f>
        <v>0</v>
      </c>
      <c r="AK367" s="26">
        <f>IF(ISNUMBER(VLOOKUP($B367,'kpler max capa'!$A$1:$Q$263,4,0)),VLOOKUP($B367,'kpler max capa'!$A$1:$Q$263,4,0),0)</f>
        <v>0</v>
      </c>
      <c r="AL367" s="26">
        <f>IF(ISNUMBER(VLOOKUP($B367,'kpler max capa'!$A$1:$Q$263,5,0)),VLOOKUP($B367,'kpler max capa'!$A$1:$Q$263,5,0),0)</f>
        <v>0</v>
      </c>
      <c r="AM367" s="26">
        <f>IF(ISNUMBER(VLOOKUP($B367,'kpler max capa'!$A$1:$Q$263,6,0)),VLOOKUP($B367,'kpler max capa'!$A$1:$Q$263,6,0),0)</f>
        <v>0</v>
      </c>
      <c r="AN367" s="26">
        <f>IF(ISNUMBER(VLOOKUP($B367,'kpler max capa'!$A$1:$Q$263,7,0)),VLOOKUP($B367,'kpler max capa'!$A$1:$Q$263,7,0),0)</f>
        <v>0</v>
      </c>
      <c r="AO367" s="26">
        <f>IF(ISNUMBER(VLOOKUP($B367,'kpler max capa'!$A$1:$Q$263,8,0)),VLOOKUP($B367,'kpler max capa'!$A$1:$Q$263,8,0),0)</f>
        <v>0</v>
      </c>
      <c r="AP367" s="26">
        <f>IF(ISNUMBER(VLOOKUP($B367,'kpler max capa'!$A$1:$Q$263,8,0)),VLOOKUP($B367,'kpler max capa'!$A$1:$Q$263,9,0),0)</f>
        <v>0</v>
      </c>
      <c r="AQ367" s="26">
        <f>IF(ISNUMBER(VLOOKUP($B367,'kpler max capa'!$A$1:$Q$263,8,0)),VLOOKUP($B367,'kpler max capa'!$A$1:$Q$263,10,0),0)</f>
        <v>0</v>
      </c>
      <c r="AR367" s="26">
        <f>IF(ISNUMBER(VLOOKUP($B367,'kpler max capa'!$A$1:$Q$263,8,0)),VLOOKUP($B367,'kpler max capa'!$A$1:$Q$263,11,0),0)</f>
        <v>0</v>
      </c>
      <c r="AS367" s="26">
        <f>IF(ISNUMBER(VLOOKUP($B367,'kpler max capa'!$A$1:$Q$263,9,0)),VLOOKUP($B367,'kpler max capa'!$A$1:$Q$263,12,0),0)</f>
        <v>0</v>
      </c>
      <c r="AT367" s="26">
        <f>IF(ISNUMBER(VLOOKUP($B367,'kpler max capa'!$A$1:$Q$263,9,0)),VLOOKUP($B367,'kpler max capa'!$A$1:$Q$263,13,0),0)</f>
        <v>0</v>
      </c>
      <c r="AU367" s="26">
        <f>IF(ISNUMBER(VLOOKUP($B367,'kpler max capa'!$A$1:$Q$263,9,0)),VLOOKUP($B367,'kpler max capa'!$A$1:$Q$263,14,0),0)</f>
        <v>0</v>
      </c>
      <c r="AV367" s="26">
        <f>IF(ISNUMBER(VLOOKUP($B367,'kpler max capa'!$A$1:$Q$263,9,0)),VLOOKUP($B367,'kpler max capa'!$A$1:$Q$263,15,0),0)</f>
        <v>0</v>
      </c>
      <c r="AW367" s="26">
        <f>IF(ISNUMBER(VLOOKUP($B367,'kpler max capa'!$A$1:$Q$263,9,0)),VLOOKUP($B367,'kpler max capa'!$A$1:$Q$263,16,0),0)</f>
        <v>0</v>
      </c>
      <c r="AX367" s="26">
        <f>IF(ISNUMBER(VLOOKUP($B367,'kpler max capa'!$A$1:$Q$263,10,0)),VLOOKUP($B367,'kpler max capa'!$A$1:$Q$263,17,0),0)</f>
        <v>0</v>
      </c>
      <c r="AY367" s="24">
        <f>IF(ISNUMBER(VLOOKUP($C367,'pp port max capa'!$A$1:$Q$500,2,0)),VLOOKUP($C367,'pp port max capa'!$A$1:$Q$500,2,0),0)</f>
        <v>1.62525753762724</v>
      </c>
      <c r="AZ367" s="24">
        <f>IF(ISNUMBER(VLOOKUP($C367,'pp port max capa'!$A$1:$Q$500,3,0)),VLOOKUP($C367,'pp port max capa'!$A$1:$Q$500,3,0),0)</f>
        <v>1.62525753762724</v>
      </c>
      <c r="BA367" s="24">
        <f>IF(ISNUMBER(VLOOKUP($C367,'pp port max capa'!$A$1:$Q$500,4,0)),VLOOKUP($C367,'pp port max capa'!$A$1:$Q$500,4,0),0)</f>
        <v>1.62525753762724</v>
      </c>
      <c r="BB367" s="24">
        <f>IF(ISNUMBER(VLOOKUP($C367,'pp port max capa'!$A$1:$Q$500,5,0)),VLOOKUP($C367,'pp port max capa'!$A$1:$Q$500,5,0),0)</f>
        <v>1.62525753762724</v>
      </c>
      <c r="BC367" s="24">
        <f>IF(ISNUMBER(VLOOKUP($C367,'pp port max capa'!$A$1:$Q$500,6,0)),VLOOKUP($C367,'pp port max capa'!$A$1:$Q$500,6,0),0)</f>
        <v>1.62525753762724</v>
      </c>
      <c r="BD367" s="24">
        <f>IF(ISNUMBER(VLOOKUP($C367,'pp port max capa'!$A$1:$Q$500,7,0)),VLOOKUP($C367,'pp port max capa'!$A$1:$Q$500,7,0),0)</f>
        <v>1.62525753762724</v>
      </c>
      <c r="BE367" s="24">
        <f>IF(ISNUMBER(VLOOKUP($C367,'pp port max capa'!$A$1:$Q$500,8,0)),VLOOKUP($C367,'pp port max capa'!$A$1:$Q$500,8,0),0)</f>
        <v>1.62525753762724</v>
      </c>
      <c r="BF367" s="24">
        <f>IF(ISNUMBER(VLOOKUP($C367,'pp port max capa'!$A$1:$Q$500,9,0)),VLOOKUP($C367,'pp port max capa'!$A$1:$Q$500,9,0),0)</f>
        <v>1.62525753762724</v>
      </c>
      <c r="BG367" s="24">
        <f>IF(ISNUMBER(VLOOKUP($C367,'pp port max capa'!$A$1:$Q$500,10,0)),VLOOKUP($C367,'pp port max capa'!$A$1:$Q$500,10,0),0)</f>
        <v>1.62525753762724</v>
      </c>
      <c r="BH367" s="24">
        <f>IF(ISNUMBER(VLOOKUP($C367,'pp port max capa'!$A$1:$Q$500,11,0)),VLOOKUP($C367,'pp port max capa'!$A$1:$Q$500,11,0),0)</f>
        <v>1.62525753762724</v>
      </c>
      <c r="BI367" s="24">
        <f>IF(ISNUMBER(VLOOKUP($C367,'pp port max capa'!$A$1:$Q$500,12,0)),VLOOKUP($C367,'pp port max capa'!$A$1:$Q$500,12,0),0)</f>
        <v>1.62525753762724</v>
      </c>
      <c r="BJ367" s="24">
        <f>IF(ISNUMBER(VLOOKUP($C367,'pp port max capa'!$A$1:$Q$500,13,0)),VLOOKUP($C367,'pp port max capa'!$A$1:$Q$500,13,0),0)</f>
        <v>1.62525753762724</v>
      </c>
      <c r="BK367" s="24">
        <f>IF(ISNUMBER(VLOOKUP($C367,'pp port max capa'!$A$1:$Q$500,14,0)),VLOOKUP($C367,'pp port max capa'!$A$1:$Q$500,14,0),0)</f>
        <v>1.62525753762724</v>
      </c>
      <c r="BL367" s="24">
        <f>IF(ISNUMBER(VLOOKUP($C367,'pp port max capa'!$A$1:$Q$500,15,0)),VLOOKUP($C367,'pp port max capa'!$A$1:$Q$500,15,0),0)</f>
        <v>0.88204931690322574</v>
      </c>
      <c r="BM367" s="24">
        <f>IF(ISNUMBER(VLOOKUP($C367,'pp port max capa'!$A$1:$Q$500,16,0)),VLOOKUP($C367,'pp port max capa'!$A$1:$Q$500,16,0),0)</f>
        <v>0.42469041184229389</v>
      </c>
      <c r="BN367" s="24">
        <f>IF(ISNUMBER(VLOOKUP($C367,'pp port max capa'!$A$1:$Q$500,17,0)),VLOOKUP($C367,'pp port max capa'!$A$1:$Q$500,17,0),0)</f>
        <v>0.42469041184229389</v>
      </c>
      <c r="BO367" s="22">
        <f>IF(ISNUMBER(VLOOKUP($C367,'stpl port max capa'!$A$1:$Q$500,2,0)),VLOOKUP($C367,'stpl port max capa'!$A$1:$Q$500,2,0),0)</f>
        <v>0</v>
      </c>
      <c r="BP367" s="22">
        <f>IF(ISNUMBER(VLOOKUP($C367,'stpl port max capa'!$A$1:$Q$500,3,0)),VLOOKUP($C367,'stpl port max capa'!$A$1:$Q$500,3,0),0)</f>
        <v>0</v>
      </c>
      <c r="BQ367" s="22">
        <f>IF(ISNUMBER(VLOOKUP($C367,'stpl port max capa'!$A$1:$Q$500,4,0)),VLOOKUP($C367,'stpl port max capa'!$A$1:$Q$500,4,0),0)</f>
        <v>0</v>
      </c>
      <c r="BR367" s="22">
        <f>IF(ISNUMBER(VLOOKUP($C367,'stpl port max capa'!$A$1:$Q$500,5,0)),VLOOKUP($C367,'stpl port max capa'!$A$1:$Q$500,5,0),0)</f>
        <v>0</v>
      </c>
      <c r="BS367" s="22">
        <f>IF(ISNUMBER(VLOOKUP($C367,'stpl port max capa'!$A$1:$Q$500,6,0)),VLOOKUP($C367,'stpl port max capa'!$A$1:$Q$500,6,0),0)</f>
        <v>0</v>
      </c>
      <c r="BT367" s="22">
        <f>IF(ISNUMBER(VLOOKUP($C367,'stpl port max capa'!$A$1:$Q$500,7,0)),VLOOKUP($C367,'stpl port max capa'!$A$1:$Q$500,7,0),0)</f>
        <v>0</v>
      </c>
      <c r="BU367" s="22">
        <f>IF(ISNUMBER(VLOOKUP($C367,'stpl port max capa'!$A$1:$Q$500,8,0)),VLOOKUP($C367,'stpl port max capa'!$A$1:$Q$500,8,0),0)</f>
        <v>0</v>
      </c>
      <c r="BV367" s="22">
        <f>IF(ISNUMBER(VLOOKUP($C367,'stpl port max capa'!$A$1:$Q$500,9,0)),VLOOKUP($C367,'stpl port max capa'!$A$1:$Q$500,9,0),0)</f>
        <v>0</v>
      </c>
      <c r="BW367" s="22">
        <f>IF(ISNUMBER(VLOOKUP($C367,'stpl port max capa'!$A$1:$Q$500,10,0)),VLOOKUP($C367,'stpl port max capa'!$A$1:$Q$500,10,0),0)</f>
        <v>0</v>
      </c>
      <c r="BX367" s="22">
        <f>IF(ISNUMBER(VLOOKUP($C367,'stpl port max capa'!$A$1:$Q$500,11,0)),VLOOKUP($C367,'stpl port max capa'!$A$1:$Q$500,11,0),0)</f>
        <v>0</v>
      </c>
      <c r="BY367" s="22">
        <f>IF(ISNUMBER(VLOOKUP($C367,'stpl port max capa'!$A$1:$Q$500,12,0)),VLOOKUP($C367,'stpl port max capa'!$A$1:$Q$500,12,0),0)</f>
        <v>0</v>
      </c>
      <c r="BZ367" s="22">
        <f>IF(ISNUMBER(VLOOKUP($C367,'stpl port max capa'!$A$1:$Q$500,13,0)),VLOOKUP($C367,'stpl port max capa'!$A$1:$Q$500,13,0),0)</f>
        <v>0</v>
      </c>
      <c r="CA367" s="22">
        <f>IF(ISNUMBER(VLOOKUP($C367,'stpl port max capa'!$A$1:$Q$500,14,0)),VLOOKUP($C367,'stpl port max capa'!$A$1:$Q$500,14,0),0)</f>
        <v>0</v>
      </c>
      <c r="CB367" s="22">
        <f>IF(ISNUMBER(VLOOKUP($C367,'stpl port max capa'!$A$1:$Q$500,15,0)),VLOOKUP($C367,'stpl port max capa'!$A$1:$Q$500,15,0),0)</f>
        <v>0</v>
      </c>
      <c r="CC367" s="22">
        <f>IF(ISNUMBER(VLOOKUP($C367,'stpl port max capa'!$A$1:$Q$500,16,0)),VLOOKUP($C367,'stpl port max capa'!$A$1:$Q$500,16,0),0)</f>
        <v>0</v>
      </c>
      <c r="CD367" s="22">
        <f>IF(ISNUMBER(VLOOKUP($C367,'stpl port max capa'!$A$1:$Q$500,17,0)),VLOOKUP($C367,'stpl port max capa'!$A$1:$Q$500,17,0),0)</f>
        <v>0</v>
      </c>
    </row>
    <row r="368" spans="1:82" customFormat="1">
      <c r="A368">
        <v>373</v>
      </c>
      <c r="B368" t="s">
        <v>888</v>
      </c>
      <c r="C368" t="str">
        <f t="shared" si="92"/>
        <v>port 373 Changshu-2 power station</v>
      </c>
      <c r="D368" s="15" t="s">
        <v>1400</v>
      </c>
      <c r="E368" s="15">
        <f t="shared" si="94"/>
        <v>1</v>
      </c>
      <c r="F368" s="16" t="s">
        <v>2977</v>
      </c>
      <c r="G368" t="s">
        <v>972</v>
      </c>
      <c r="H368" t="s">
        <v>975</v>
      </c>
      <c r="I368" t="s">
        <v>2943</v>
      </c>
      <c r="J368" t="s">
        <v>1109</v>
      </c>
      <c r="K368" s="1">
        <v>31.7577639</v>
      </c>
      <c r="L368" s="1">
        <v>120.9781303</v>
      </c>
      <c r="M368" s="1" t="str">
        <f>VLOOKUP($F368,'[1]capi for highway network'!$D$1:$L$36,3,0)</f>
        <v>capi Jiangsu</v>
      </c>
      <c r="N368" s="1">
        <f>VLOOKUP($F368,'[1]capi for highway network'!$D$1:$L$36,7,0)</f>
        <v>32.060254999999998</v>
      </c>
      <c r="O368" s="1">
        <f>VLOOKUP($F368,'[1]capi for highway network'!$D$1:$L$36,8,0)</f>
        <v>118.79687699999999</v>
      </c>
      <c r="P368" s="13">
        <f t="shared" si="95"/>
        <v>8.4643124579838709</v>
      </c>
      <c r="Q368" s="13">
        <f t="shared" si="96"/>
        <v>8.4643124579838709</v>
      </c>
      <c r="R368" s="13">
        <f t="shared" si="97"/>
        <v>8.4643124579838709</v>
      </c>
      <c r="S368" s="13">
        <f t="shared" si="98"/>
        <v>8.4643124579838709</v>
      </c>
      <c r="T368" s="13">
        <f t="shared" si="99"/>
        <v>8.4643124579838709</v>
      </c>
      <c r="U368" s="13">
        <f t="shared" si="100"/>
        <v>8.4643124579838709</v>
      </c>
      <c r="V368" s="13">
        <f t="shared" si="101"/>
        <v>8.4643124579838709</v>
      </c>
      <c r="W368" s="13">
        <f t="shared" si="102"/>
        <v>8.4643124579838709</v>
      </c>
      <c r="X368" s="13">
        <f t="shared" si="103"/>
        <v>8.4643124579838709</v>
      </c>
      <c r="Y368" s="13">
        <f t="shared" si="104"/>
        <v>8.4643124579838709</v>
      </c>
      <c r="Z368" s="13">
        <f t="shared" si="105"/>
        <v>8.4643124579838709</v>
      </c>
      <c r="AA368" s="13">
        <f t="shared" si="106"/>
        <v>8.4643124579838709</v>
      </c>
      <c r="AB368" s="13">
        <f t="shared" si="107"/>
        <v>8.4643124579838709</v>
      </c>
      <c r="AC368" s="13">
        <f t="shared" si="108"/>
        <v>8.4643124579838709</v>
      </c>
      <c r="AD368" s="13">
        <f t="shared" si="109"/>
        <v>8.4643124579838709</v>
      </c>
      <c r="AE368" s="13">
        <f t="shared" si="110"/>
        <v>8.4643124579838709</v>
      </c>
      <c r="AF368">
        <f t="shared" si="93"/>
        <v>1</v>
      </c>
      <c r="AI368" s="26">
        <f>IF(ISNUMBER(VLOOKUP($B368,'kpler max capa'!$A$1:$Q$263,2,0)),VLOOKUP($B368,'kpler max capa'!$A$1:$Q$263,2,0),0)</f>
        <v>0</v>
      </c>
      <c r="AJ368" s="26">
        <f>IF(ISNUMBER(VLOOKUP($B368,'kpler max capa'!$A$1:$Q$263,3,0)),VLOOKUP($B368,'kpler max capa'!$A$1:$Q$263,3,0),0)</f>
        <v>0</v>
      </c>
      <c r="AK368" s="26">
        <f>IF(ISNUMBER(VLOOKUP($B368,'kpler max capa'!$A$1:$Q$263,4,0)),VLOOKUP($B368,'kpler max capa'!$A$1:$Q$263,4,0),0)</f>
        <v>0</v>
      </c>
      <c r="AL368" s="26">
        <f>IF(ISNUMBER(VLOOKUP($B368,'kpler max capa'!$A$1:$Q$263,5,0)),VLOOKUP($B368,'kpler max capa'!$A$1:$Q$263,5,0),0)</f>
        <v>0</v>
      </c>
      <c r="AM368" s="26">
        <f>IF(ISNUMBER(VLOOKUP($B368,'kpler max capa'!$A$1:$Q$263,6,0)),VLOOKUP($B368,'kpler max capa'!$A$1:$Q$263,6,0),0)</f>
        <v>0</v>
      </c>
      <c r="AN368" s="26">
        <f>IF(ISNUMBER(VLOOKUP($B368,'kpler max capa'!$A$1:$Q$263,7,0)),VLOOKUP($B368,'kpler max capa'!$A$1:$Q$263,7,0),0)</f>
        <v>0</v>
      </c>
      <c r="AO368" s="26">
        <f>IF(ISNUMBER(VLOOKUP($B368,'kpler max capa'!$A$1:$Q$263,8,0)),VLOOKUP($B368,'kpler max capa'!$A$1:$Q$263,8,0),0)</f>
        <v>0</v>
      </c>
      <c r="AP368" s="26">
        <f>IF(ISNUMBER(VLOOKUP($B368,'kpler max capa'!$A$1:$Q$263,8,0)),VLOOKUP($B368,'kpler max capa'!$A$1:$Q$263,9,0),0)</f>
        <v>0</v>
      </c>
      <c r="AQ368" s="26">
        <f>IF(ISNUMBER(VLOOKUP($B368,'kpler max capa'!$A$1:$Q$263,8,0)),VLOOKUP($B368,'kpler max capa'!$A$1:$Q$263,10,0),0)</f>
        <v>0</v>
      </c>
      <c r="AR368" s="26">
        <f>IF(ISNUMBER(VLOOKUP($B368,'kpler max capa'!$A$1:$Q$263,8,0)),VLOOKUP($B368,'kpler max capa'!$A$1:$Q$263,11,0),0)</f>
        <v>0</v>
      </c>
      <c r="AS368" s="26">
        <f>IF(ISNUMBER(VLOOKUP($B368,'kpler max capa'!$A$1:$Q$263,9,0)),VLOOKUP($B368,'kpler max capa'!$A$1:$Q$263,12,0),0)</f>
        <v>0</v>
      </c>
      <c r="AT368" s="26">
        <f>IF(ISNUMBER(VLOOKUP($B368,'kpler max capa'!$A$1:$Q$263,9,0)),VLOOKUP($B368,'kpler max capa'!$A$1:$Q$263,13,0),0)</f>
        <v>0</v>
      </c>
      <c r="AU368" s="26">
        <f>IF(ISNUMBER(VLOOKUP($B368,'kpler max capa'!$A$1:$Q$263,9,0)),VLOOKUP($B368,'kpler max capa'!$A$1:$Q$263,14,0),0)</f>
        <v>0</v>
      </c>
      <c r="AV368" s="26">
        <f>IF(ISNUMBER(VLOOKUP($B368,'kpler max capa'!$A$1:$Q$263,9,0)),VLOOKUP($B368,'kpler max capa'!$A$1:$Q$263,15,0),0)</f>
        <v>0</v>
      </c>
      <c r="AW368" s="26">
        <f>IF(ISNUMBER(VLOOKUP($B368,'kpler max capa'!$A$1:$Q$263,9,0)),VLOOKUP($B368,'kpler max capa'!$A$1:$Q$263,16,0),0)</f>
        <v>0</v>
      </c>
      <c r="AX368" s="26">
        <f>IF(ISNUMBER(VLOOKUP($B368,'kpler max capa'!$A$1:$Q$263,10,0)),VLOOKUP($B368,'kpler max capa'!$A$1:$Q$263,17,0),0)</f>
        <v>0</v>
      </c>
      <c r="AY368" s="24">
        <f>IF(ISNUMBER(VLOOKUP($C368,'pp port max capa'!$A$1:$Q$500,2,0)),VLOOKUP($C368,'pp port max capa'!$A$1:$Q$500,2,0),0)</f>
        <v>8.4643124579838709</v>
      </c>
      <c r="AZ368" s="24">
        <f>IF(ISNUMBER(VLOOKUP($C368,'pp port max capa'!$A$1:$Q$500,3,0)),VLOOKUP($C368,'pp port max capa'!$A$1:$Q$500,3,0),0)</f>
        <v>8.4643124579838709</v>
      </c>
      <c r="BA368" s="24">
        <f>IF(ISNUMBER(VLOOKUP($C368,'pp port max capa'!$A$1:$Q$500,4,0)),VLOOKUP($C368,'pp port max capa'!$A$1:$Q$500,4,0),0)</f>
        <v>8.4643124579838709</v>
      </c>
      <c r="BB368" s="24">
        <f>IF(ISNUMBER(VLOOKUP($C368,'pp port max capa'!$A$1:$Q$500,5,0)),VLOOKUP($C368,'pp port max capa'!$A$1:$Q$500,5,0),0)</f>
        <v>8.4643124579838709</v>
      </c>
      <c r="BC368" s="24">
        <f>IF(ISNUMBER(VLOOKUP($C368,'pp port max capa'!$A$1:$Q$500,6,0)),VLOOKUP($C368,'pp port max capa'!$A$1:$Q$500,6,0),0)</f>
        <v>8.4643124579838709</v>
      </c>
      <c r="BD368" s="24">
        <f>IF(ISNUMBER(VLOOKUP($C368,'pp port max capa'!$A$1:$Q$500,7,0)),VLOOKUP($C368,'pp port max capa'!$A$1:$Q$500,7,0),0)</f>
        <v>8.4643124579838709</v>
      </c>
      <c r="BE368" s="24">
        <f>IF(ISNUMBER(VLOOKUP($C368,'pp port max capa'!$A$1:$Q$500,8,0)),VLOOKUP($C368,'pp port max capa'!$A$1:$Q$500,8,0),0)</f>
        <v>8.4643124579838709</v>
      </c>
      <c r="BF368" s="24">
        <f>IF(ISNUMBER(VLOOKUP($C368,'pp port max capa'!$A$1:$Q$500,9,0)),VLOOKUP($C368,'pp port max capa'!$A$1:$Q$500,9,0),0)</f>
        <v>8.4643124579838709</v>
      </c>
      <c r="BG368" s="24">
        <f>IF(ISNUMBER(VLOOKUP($C368,'pp port max capa'!$A$1:$Q$500,10,0)),VLOOKUP($C368,'pp port max capa'!$A$1:$Q$500,10,0),0)</f>
        <v>8.4643124579838709</v>
      </c>
      <c r="BH368" s="24">
        <f>IF(ISNUMBER(VLOOKUP($C368,'pp port max capa'!$A$1:$Q$500,11,0)),VLOOKUP($C368,'pp port max capa'!$A$1:$Q$500,11,0),0)</f>
        <v>8.4643124579838709</v>
      </c>
      <c r="BI368" s="24">
        <f>IF(ISNUMBER(VLOOKUP($C368,'pp port max capa'!$A$1:$Q$500,12,0)),VLOOKUP($C368,'pp port max capa'!$A$1:$Q$500,12,0),0)</f>
        <v>8.4643124579838709</v>
      </c>
      <c r="BJ368" s="24">
        <f>IF(ISNUMBER(VLOOKUP($C368,'pp port max capa'!$A$1:$Q$500,13,0)),VLOOKUP($C368,'pp port max capa'!$A$1:$Q$500,13,0),0)</f>
        <v>8.4643124579838709</v>
      </c>
      <c r="BK368" s="24">
        <f>IF(ISNUMBER(VLOOKUP($C368,'pp port max capa'!$A$1:$Q$500,14,0)),VLOOKUP($C368,'pp port max capa'!$A$1:$Q$500,14,0),0)</f>
        <v>8.4643124579838709</v>
      </c>
      <c r="BL368" s="24">
        <f>IF(ISNUMBER(VLOOKUP($C368,'pp port max capa'!$A$1:$Q$500,15,0)),VLOOKUP($C368,'pp port max capa'!$A$1:$Q$500,15,0),0)</f>
        <v>8.4643124579838709</v>
      </c>
      <c r="BM368" s="24">
        <f>IF(ISNUMBER(VLOOKUP($C368,'pp port max capa'!$A$1:$Q$500,16,0)),VLOOKUP($C368,'pp port max capa'!$A$1:$Q$500,16,0),0)</f>
        <v>8.4643124579838709</v>
      </c>
      <c r="BN368" s="24">
        <f>IF(ISNUMBER(VLOOKUP($C368,'pp port max capa'!$A$1:$Q$500,17,0)),VLOOKUP($C368,'pp port max capa'!$A$1:$Q$500,17,0),0)</f>
        <v>8.4643124579838709</v>
      </c>
      <c r="BO368" s="22">
        <f>IF(ISNUMBER(VLOOKUP($C368,'stpl port max capa'!$A$1:$Q$500,2,0)),VLOOKUP($C368,'stpl port max capa'!$A$1:$Q$500,2,0),0)</f>
        <v>0</v>
      </c>
      <c r="BP368" s="22">
        <f>IF(ISNUMBER(VLOOKUP($C368,'stpl port max capa'!$A$1:$Q$500,3,0)),VLOOKUP($C368,'stpl port max capa'!$A$1:$Q$500,3,0),0)</f>
        <v>0</v>
      </c>
      <c r="BQ368" s="22">
        <f>IF(ISNUMBER(VLOOKUP($C368,'stpl port max capa'!$A$1:$Q$500,4,0)),VLOOKUP($C368,'stpl port max capa'!$A$1:$Q$500,4,0),0)</f>
        <v>0</v>
      </c>
      <c r="BR368" s="22">
        <f>IF(ISNUMBER(VLOOKUP($C368,'stpl port max capa'!$A$1:$Q$500,5,0)),VLOOKUP($C368,'stpl port max capa'!$A$1:$Q$500,5,0),0)</f>
        <v>0</v>
      </c>
      <c r="BS368" s="22">
        <f>IF(ISNUMBER(VLOOKUP($C368,'stpl port max capa'!$A$1:$Q$500,6,0)),VLOOKUP($C368,'stpl port max capa'!$A$1:$Q$500,6,0),0)</f>
        <v>0</v>
      </c>
      <c r="BT368" s="22">
        <f>IF(ISNUMBER(VLOOKUP($C368,'stpl port max capa'!$A$1:$Q$500,7,0)),VLOOKUP($C368,'stpl port max capa'!$A$1:$Q$500,7,0),0)</f>
        <v>0</v>
      </c>
      <c r="BU368" s="22">
        <f>IF(ISNUMBER(VLOOKUP($C368,'stpl port max capa'!$A$1:$Q$500,8,0)),VLOOKUP($C368,'stpl port max capa'!$A$1:$Q$500,8,0),0)</f>
        <v>0</v>
      </c>
      <c r="BV368" s="22">
        <f>IF(ISNUMBER(VLOOKUP($C368,'stpl port max capa'!$A$1:$Q$500,9,0)),VLOOKUP($C368,'stpl port max capa'!$A$1:$Q$500,9,0),0)</f>
        <v>0</v>
      </c>
      <c r="BW368" s="22">
        <f>IF(ISNUMBER(VLOOKUP($C368,'stpl port max capa'!$A$1:$Q$500,10,0)),VLOOKUP($C368,'stpl port max capa'!$A$1:$Q$500,10,0),0)</f>
        <v>0</v>
      </c>
      <c r="BX368" s="22">
        <f>IF(ISNUMBER(VLOOKUP($C368,'stpl port max capa'!$A$1:$Q$500,11,0)),VLOOKUP($C368,'stpl port max capa'!$A$1:$Q$500,11,0),0)</f>
        <v>0</v>
      </c>
      <c r="BY368" s="22">
        <f>IF(ISNUMBER(VLOOKUP($C368,'stpl port max capa'!$A$1:$Q$500,12,0)),VLOOKUP($C368,'stpl port max capa'!$A$1:$Q$500,12,0),0)</f>
        <v>0</v>
      </c>
      <c r="BZ368" s="22">
        <f>IF(ISNUMBER(VLOOKUP($C368,'stpl port max capa'!$A$1:$Q$500,13,0)),VLOOKUP($C368,'stpl port max capa'!$A$1:$Q$500,13,0),0)</f>
        <v>0</v>
      </c>
      <c r="CA368" s="22">
        <f>IF(ISNUMBER(VLOOKUP($C368,'stpl port max capa'!$A$1:$Q$500,14,0)),VLOOKUP($C368,'stpl port max capa'!$A$1:$Q$500,14,0),0)</f>
        <v>0</v>
      </c>
      <c r="CB368" s="22">
        <f>IF(ISNUMBER(VLOOKUP($C368,'stpl port max capa'!$A$1:$Q$500,15,0)),VLOOKUP($C368,'stpl port max capa'!$A$1:$Q$500,15,0),0)</f>
        <v>0</v>
      </c>
      <c r="CC368" s="22">
        <f>IF(ISNUMBER(VLOOKUP($C368,'stpl port max capa'!$A$1:$Q$500,16,0)),VLOOKUP($C368,'stpl port max capa'!$A$1:$Q$500,16,0),0)</f>
        <v>0</v>
      </c>
      <c r="CD368" s="22">
        <f>IF(ISNUMBER(VLOOKUP($C368,'stpl port max capa'!$A$1:$Q$500,17,0)),VLOOKUP($C368,'stpl port max capa'!$A$1:$Q$500,17,0),0)</f>
        <v>0</v>
      </c>
    </row>
    <row r="369" spans="1:82" customFormat="1">
      <c r="A369">
        <v>374</v>
      </c>
      <c r="B369" t="s">
        <v>889</v>
      </c>
      <c r="C369" t="str">
        <f t="shared" si="92"/>
        <v>port 374 Datang Guannan power station</v>
      </c>
      <c r="D369" s="15" t="s">
        <v>1401</v>
      </c>
      <c r="E369" s="15">
        <f t="shared" si="94"/>
        <v>1</v>
      </c>
      <c r="F369" s="16" t="s">
        <v>2977</v>
      </c>
      <c r="G369" t="s">
        <v>972</v>
      </c>
      <c r="H369" t="s">
        <v>975</v>
      </c>
      <c r="I369" t="s">
        <v>2946</v>
      </c>
      <c r="J369" t="s">
        <v>1110</v>
      </c>
      <c r="K369" s="1">
        <v>34.464666000000001</v>
      </c>
      <c r="L369" s="1">
        <v>119.798793</v>
      </c>
      <c r="M369" s="1" t="str">
        <f>VLOOKUP($F369,'[1]capi for highway network'!$D$1:$L$36,3,0)</f>
        <v>capi Jiangsu</v>
      </c>
      <c r="N369" s="1">
        <f>VLOOKUP($F369,'[1]capi for highway network'!$D$1:$L$36,7,0)</f>
        <v>32.060254999999998</v>
      </c>
      <c r="O369" s="1">
        <f>VLOOKUP($F369,'[1]capi for highway network'!$D$1:$L$36,8,0)</f>
        <v>118.79687699999999</v>
      </c>
      <c r="P369" s="13">
        <f t="shared" si="95"/>
        <v>0</v>
      </c>
      <c r="Q369" s="13">
        <f t="shared" si="96"/>
        <v>0</v>
      </c>
      <c r="R369" s="13">
        <f t="shared" si="97"/>
        <v>0</v>
      </c>
      <c r="S369" s="13">
        <f t="shared" si="98"/>
        <v>0</v>
      </c>
      <c r="T369" s="13">
        <f t="shared" si="99"/>
        <v>0</v>
      </c>
      <c r="U369" s="13">
        <f t="shared" si="100"/>
        <v>0</v>
      </c>
      <c r="V369" s="13">
        <f t="shared" si="101"/>
        <v>0</v>
      </c>
      <c r="W369" s="13">
        <f t="shared" si="102"/>
        <v>0</v>
      </c>
      <c r="X369" s="13">
        <f t="shared" si="103"/>
        <v>0</v>
      </c>
      <c r="Y369" s="13">
        <f t="shared" si="104"/>
        <v>0</v>
      </c>
      <c r="Z369" s="13">
        <f t="shared" si="105"/>
        <v>0</v>
      </c>
      <c r="AA369" s="13">
        <f t="shared" si="106"/>
        <v>0</v>
      </c>
      <c r="AB369" s="13">
        <f t="shared" si="107"/>
        <v>0</v>
      </c>
      <c r="AC369" s="13">
        <f t="shared" si="108"/>
        <v>0</v>
      </c>
      <c r="AD369" s="13">
        <f t="shared" si="109"/>
        <v>0</v>
      </c>
      <c r="AE369" s="13">
        <f t="shared" si="110"/>
        <v>0</v>
      </c>
      <c r="AF369">
        <f t="shared" si="93"/>
        <v>0</v>
      </c>
      <c r="AI369" s="26">
        <f>IF(ISNUMBER(VLOOKUP($B369,'kpler max capa'!$A$1:$Q$263,2,0)),VLOOKUP($B369,'kpler max capa'!$A$1:$Q$263,2,0),0)</f>
        <v>0</v>
      </c>
      <c r="AJ369" s="26">
        <f>IF(ISNUMBER(VLOOKUP($B369,'kpler max capa'!$A$1:$Q$263,3,0)),VLOOKUP($B369,'kpler max capa'!$A$1:$Q$263,3,0),0)</f>
        <v>0</v>
      </c>
      <c r="AK369" s="26">
        <f>IF(ISNUMBER(VLOOKUP($B369,'kpler max capa'!$A$1:$Q$263,4,0)),VLOOKUP($B369,'kpler max capa'!$A$1:$Q$263,4,0),0)</f>
        <v>0</v>
      </c>
      <c r="AL369" s="26">
        <f>IF(ISNUMBER(VLOOKUP($B369,'kpler max capa'!$A$1:$Q$263,5,0)),VLOOKUP($B369,'kpler max capa'!$A$1:$Q$263,5,0),0)</f>
        <v>0</v>
      </c>
      <c r="AM369" s="26">
        <f>IF(ISNUMBER(VLOOKUP($B369,'kpler max capa'!$A$1:$Q$263,6,0)),VLOOKUP($B369,'kpler max capa'!$A$1:$Q$263,6,0),0)</f>
        <v>0</v>
      </c>
      <c r="AN369" s="26">
        <f>IF(ISNUMBER(VLOOKUP($B369,'kpler max capa'!$A$1:$Q$263,7,0)),VLOOKUP($B369,'kpler max capa'!$A$1:$Q$263,7,0),0)</f>
        <v>0</v>
      </c>
      <c r="AO369" s="26">
        <f>IF(ISNUMBER(VLOOKUP($B369,'kpler max capa'!$A$1:$Q$263,8,0)),VLOOKUP($B369,'kpler max capa'!$A$1:$Q$263,8,0),0)</f>
        <v>0</v>
      </c>
      <c r="AP369" s="26">
        <f>IF(ISNUMBER(VLOOKUP($B369,'kpler max capa'!$A$1:$Q$263,8,0)),VLOOKUP($B369,'kpler max capa'!$A$1:$Q$263,9,0),0)</f>
        <v>0</v>
      </c>
      <c r="AQ369" s="26">
        <f>IF(ISNUMBER(VLOOKUP($B369,'kpler max capa'!$A$1:$Q$263,8,0)),VLOOKUP($B369,'kpler max capa'!$A$1:$Q$263,10,0),0)</f>
        <v>0</v>
      </c>
      <c r="AR369" s="26">
        <f>IF(ISNUMBER(VLOOKUP($B369,'kpler max capa'!$A$1:$Q$263,8,0)),VLOOKUP($B369,'kpler max capa'!$A$1:$Q$263,11,0),0)</f>
        <v>0</v>
      </c>
      <c r="AS369" s="26">
        <f>IF(ISNUMBER(VLOOKUP($B369,'kpler max capa'!$A$1:$Q$263,9,0)),VLOOKUP($B369,'kpler max capa'!$A$1:$Q$263,12,0),0)</f>
        <v>0</v>
      </c>
      <c r="AT369" s="26">
        <f>IF(ISNUMBER(VLOOKUP($B369,'kpler max capa'!$A$1:$Q$263,9,0)),VLOOKUP($B369,'kpler max capa'!$A$1:$Q$263,13,0),0)</f>
        <v>0</v>
      </c>
      <c r="AU369" s="26">
        <f>IF(ISNUMBER(VLOOKUP($B369,'kpler max capa'!$A$1:$Q$263,9,0)),VLOOKUP($B369,'kpler max capa'!$A$1:$Q$263,14,0),0)</f>
        <v>0</v>
      </c>
      <c r="AV369" s="26">
        <f>IF(ISNUMBER(VLOOKUP($B369,'kpler max capa'!$A$1:$Q$263,9,0)),VLOOKUP($B369,'kpler max capa'!$A$1:$Q$263,15,0),0)</f>
        <v>0</v>
      </c>
      <c r="AW369" s="26">
        <f>IF(ISNUMBER(VLOOKUP($B369,'kpler max capa'!$A$1:$Q$263,9,0)),VLOOKUP($B369,'kpler max capa'!$A$1:$Q$263,16,0),0)</f>
        <v>0</v>
      </c>
      <c r="AX369" s="26">
        <f>IF(ISNUMBER(VLOOKUP($B369,'kpler max capa'!$A$1:$Q$263,10,0)),VLOOKUP($B369,'kpler max capa'!$A$1:$Q$263,17,0),0)</f>
        <v>0</v>
      </c>
      <c r="AY369" s="24">
        <f>IF(ISNUMBER(VLOOKUP($C369,'pp port max capa'!$A$1:$Q$500,2,0)),VLOOKUP($C369,'pp port max capa'!$A$1:$Q$500,2,0),0)</f>
        <v>0</v>
      </c>
      <c r="AZ369" s="24">
        <f>IF(ISNUMBER(VLOOKUP($C369,'pp port max capa'!$A$1:$Q$500,3,0)),VLOOKUP($C369,'pp port max capa'!$A$1:$Q$500,3,0),0)</f>
        <v>0</v>
      </c>
      <c r="BA369" s="24">
        <f>IF(ISNUMBER(VLOOKUP($C369,'pp port max capa'!$A$1:$Q$500,4,0)),VLOOKUP($C369,'pp port max capa'!$A$1:$Q$500,4,0),0)</f>
        <v>0</v>
      </c>
      <c r="BB369" s="24">
        <f>IF(ISNUMBER(VLOOKUP($C369,'pp port max capa'!$A$1:$Q$500,5,0)),VLOOKUP($C369,'pp port max capa'!$A$1:$Q$500,5,0),0)</f>
        <v>0</v>
      </c>
      <c r="BC369" s="24">
        <f>IF(ISNUMBER(VLOOKUP($C369,'pp port max capa'!$A$1:$Q$500,6,0)),VLOOKUP($C369,'pp port max capa'!$A$1:$Q$500,6,0),0)</f>
        <v>0</v>
      </c>
      <c r="BD369" s="24">
        <f>IF(ISNUMBER(VLOOKUP($C369,'pp port max capa'!$A$1:$Q$500,7,0)),VLOOKUP($C369,'pp port max capa'!$A$1:$Q$500,7,0),0)</f>
        <v>0</v>
      </c>
      <c r="BE369" s="24">
        <f>IF(ISNUMBER(VLOOKUP($C369,'pp port max capa'!$A$1:$Q$500,8,0)),VLOOKUP($C369,'pp port max capa'!$A$1:$Q$500,8,0),0)</f>
        <v>0</v>
      </c>
      <c r="BF369" s="24">
        <f>IF(ISNUMBER(VLOOKUP($C369,'pp port max capa'!$A$1:$Q$500,9,0)),VLOOKUP($C369,'pp port max capa'!$A$1:$Q$500,9,0),0)</f>
        <v>0</v>
      </c>
      <c r="BG369" s="24">
        <f>IF(ISNUMBER(VLOOKUP($C369,'pp port max capa'!$A$1:$Q$500,10,0)),VLOOKUP($C369,'pp port max capa'!$A$1:$Q$500,10,0),0)</f>
        <v>0</v>
      </c>
      <c r="BH369" s="24">
        <f>IF(ISNUMBER(VLOOKUP($C369,'pp port max capa'!$A$1:$Q$500,11,0)),VLOOKUP($C369,'pp port max capa'!$A$1:$Q$500,11,0),0)</f>
        <v>0</v>
      </c>
      <c r="BI369" s="24">
        <f>IF(ISNUMBER(VLOOKUP($C369,'pp port max capa'!$A$1:$Q$500,12,0)),VLOOKUP($C369,'pp port max capa'!$A$1:$Q$500,12,0),0)</f>
        <v>0</v>
      </c>
      <c r="BJ369" s="24">
        <f>IF(ISNUMBER(VLOOKUP($C369,'pp port max capa'!$A$1:$Q$500,13,0)),VLOOKUP($C369,'pp port max capa'!$A$1:$Q$500,13,0),0)</f>
        <v>0</v>
      </c>
      <c r="BK369" s="24">
        <f>IF(ISNUMBER(VLOOKUP($C369,'pp port max capa'!$A$1:$Q$500,14,0)),VLOOKUP($C369,'pp port max capa'!$A$1:$Q$500,14,0),0)</f>
        <v>0</v>
      </c>
      <c r="BL369" s="24">
        <f>IF(ISNUMBER(VLOOKUP($C369,'pp port max capa'!$A$1:$Q$500,15,0)),VLOOKUP($C369,'pp port max capa'!$A$1:$Q$500,15,0),0)</f>
        <v>0</v>
      </c>
      <c r="BM369" s="24">
        <f>IF(ISNUMBER(VLOOKUP($C369,'pp port max capa'!$A$1:$Q$500,16,0)),VLOOKUP($C369,'pp port max capa'!$A$1:$Q$500,16,0),0)</f>
        <v>0</v>
      </c>
      <c r="BN369" s="24">
        <f>IF(ISNUMBER(VLOOKUP($C369,'pp port max capa'!$A$1:$Q$500,17,0)),VLOOKUP($C369,'pp port max capa'!$A$1:$Q$500,17,0),0)</f>
        <v>0</v>
      </c>
      <c r="BO369" s="22">
        <f>IF(ISNUMBER(VLOOKUP($C369,'stpl port max capa'!$A$1:$Q$500,2,0)),VLOOKUP($C369,'stpl port max capa'!$A$1:$Q$500,2,0),0)</f>
        <v>0</v>
      </c>
      <c r="BP369" s="22">
        <f>IF(ISNUMBER(VLOOKUP($C369,'stpl port max capa'!$A$1:$Q$500,3,0)),VLOOKUP($C369,'stpl port max capa'!$A$1:$Q$500,3,0),0)</f>
        <v>0</v>
      </c>
      <c r="BQ369" s="22">
        <f>IF(ISNUMBER(VLOOKUP($C369,'stpl port max capa'!$A$1:$Q$500,4,0)),VLOOKUP($C369,'stpl port max capa'!$A$1:$Q$500,4,0),0)</f>
        <v>0</v>
      </c>
      <c r="BR369" s="22">
        <f>IF(ISNUMBER(VLOOKUP($C369,'stpl port max capa'!$A$1:$Q$500,5,0)),VLOOKUP($C369,'stpl port max capa'!$A$1:$Q$500,5,0),0)</f>
        <v>0</v>
      </c>
      <c r="BS369" s="22">
        <f>IF(ISNUMBER(VLOOKUP($C369,'stpl port max capa'!$A$1:$Q$500,6,0)),VLOOKUP($C369,'stpl port max capa'!$A$1:$Q$500,6,0),0)</f>
        <v>0</v>
      </c>
      <c r="BT369" s="22">
        <f>IF(ISNUMBER(VLOOKUP($C369,'stpl port max capa'!$A$1:$Q$500,7,0)),VLOOKUP($C369,'stpl port max capa'!$A$1:$Q$500,7,0),0)</f>
        <v>0</v>
      </c>
      <c r="BU369" s="22">
        <f>IF(ISNUMBER(VLOOKUP($C369,'stpl port max capa'!$A$1:$Q$500,8,0)),VLOOKUP($C369,'stpl port max capa'!$A$1:$Q$500,8,0),0)</f>
        <v>0</v>
      </c>
      <c r="BV369" s="22">
        <f>IF(ISNUMBER(VLOOKUP($C369,'stpl port max capa'!$A$1:$Q$500,9,0)),VLOOKUP($C369,'stpl port max capa'!$A$1:$Q$500,9,0),0)</f>
        <v>0</v>
      </c>
      <c r="BW369" s="22">
        <f>IF(ISNUMBER(VLOOKUP($C369,'stpl port max capa'!$A$1:$Q$500,10,0)),VLOOKUP($C369,'stpl port max capa'!$A$1:$Q$500,10,0),0)</f>
        <v>0</v>
      </c>
      <c r="BX369" s="22">
        <f>IF(ISNUMBER(VLOOKUP($C369,'stpl port max capa'!$A$1:$Q$500,11,0)),VLOOKUP($C369,'stpl port max capa'!$A$1:$Q$500,11,0),0)</f>
        <v>0</v>
      </c>
      <c r="BY369" s="22">
        <f>IF(ISNUMBER(VLOOKUP($C369,'stpl port max capa'!$A$1:$Q$500,12,0)),VLOOKUP($C369,'stpl port max capa'!$A$1:$Q$500,12,0),0)</f>
        <v>0</v>
      </c>
      <c r="BZ369" s="22">
        <f>IF(ISNUMBER(VLOOKUP($C369,'stpl port max capa'!$A$1:$Q$500,13,0)),VLOOKUP($C369,'stpl port max capa'!$A$1:$Q$500,13,0),0)</f>
        <v>0</v>
      </c>
      <c r="CA369" s="22">
        <f>IF(ISNUMBER(VLOOKUP($C369,'stpl port max capa'!$A$1:$Q$500,14,0)),VLOOKUP($C369,'stpl port max capa'!$A$1:$Q$500,14,0),0)</f>
        <v>0</v>
      </c>
      <c r="CB369" s="22">
        <f>IF(ISNUMBER(VLOOKUP($C369,'stpl port max capa'!$A$1:$Q$500,15,0)),VLOOKUP($C369,'stpl port max capa'!$A$1:$Q$500,15,0),0)</f>
        <v>0</v>
      </c>
      <c r="CC369" s="22">
        <f>IF(ISNUMBER(VLOOKUP($C369,'stpl port max capa'!$A$1:$Q$500,16,0)),VLOOKUP($C369,'stpl port max capa'!$A$1:$Q$500,16,0),0)</f>
        <v>0</v>
      </c>
      <c r="CD369" s="22">
        <f>IF(ISNUMBER(VLOOKUP($C369,'stpl port max capa'!$A$1:$Q$500,17,0)),VLOOKUP($C369,'stpl port max capa'!$A$1:$Q$500,17,0),0)</f>
        <v>0</v>
      </c>
    </row>
    <row r="370" spans="1:82" customFormat="1">
      <c r="A370">
        <v>375</v>
      </c>
      <c r="B370" t="s">
        <v>890</v>
      </c>
      <c r="C370" t="str">
        <f t="shared" si="92"/>
        <v>port 375 Datang Nanjing Xiaguan-2 power station</v>
      </c>
      <c r="D370" s="15" t="s">
        <v>1402</v>
      </c>
      <c r="E370" s="15">
        <f t="shared" si="94"/>
        <v>1</v>
      </c>
      <c r="F370" s="16" t="s">
        <v>2977</v>
      </c>
      <c r="G370" t="s">
        <v>973</v>
      </c>
      <c r="H370" t="s">
        <v>975</v>
      </c>
      <c r="I370" t="s">
        <v>2944</v>
      </c>
      <c r="J370" t="s">
        <v>1111</v>
      </c>
      <c r="K370" s="1">
        <v>32.066000000000003</v>
      </c>
      <c r="L370" s="1">
        <v>118.76900000000001</v>
      </c>
      <c r="M370" s="1" t="str">
        <f>VLOOKUP($F370,'[1]capi for highway network'!$D$1:$L$36,3,0)</f>
        <v>capi Jiangsu</v>
      </c>
      <c r="N370" s="1">
        <f>VLOOKUP($F370,'[1]capi for highway network'!$D$1:$L$36,7,0)</f>
        <v>32.060254999999998</v>
      </c>
      <c r="O370" s="1">
        <f>VLOOKUP($F370,'[1]capi for highway network'!$D$1:$L$36,8,0)</f>
        <v>118.79687699999999</v>
      </c>
      <c r="P370" s="13">
        <f t="shared" si="95"/>
        <v>0</v>
      </c>
      <c r="Q370" s="13">
        <f t="shared" si="96"/>
        <v>0</v>
      </c>
      <c r="R370" s="13">
        <f t="shared" si="97"/>
        <v>0</v>
      </c>
      <c r="S370" s="13">
        <f t="shared" si="98"/>
        <v>0</v>
      </c>
      <c r="T370" s="13">
        <f t="shared" si="99"/>
        <v>0</v>
      </c>
      <c r="U370" s="13">
        <f t="shared" si="100"/>
        <v>0</v>
      </c>
      <c r="V370" s="13">
        <f t="shared" si="101"/>
        <v>0</v>
      </c>
      <c r="W370" s="13">
        <f t="shared" si="102"/>
        <v>0</v>
      </c>
      <c r="X370" s="13">
        <f t="shared" si="103"/>
        <v>0</v>
      </c>
      <c r="Y370" s="13">
        <f t="shared" si="104"/>
        <v>0</v>
      </c>
      <c r="Z370" s="13">
        <f t="shared" si="105"/>
        <v>0</v>
      </c>
      <c r="AA370" s="13">
        <f t="shared" si="106"/>
        <v>0</v>
      </c>
      <c r="AB370" s="13">
        <f t="shared" si="107"/>
        <v>0</v>
      </c>
      <c r="AC370" s="13">
        <f t="shared" si="108"/>
        <v>0</v>
      </c>
      <c r="AD370" s="13">
        <f t="shared" si="109"/>
        <v>0</v>
      </c>
      <c r="AE370" s="13">
        <f t="shared" si="110"/>
        <v>0</v>
      </c>
      <c r="AF370">
        <f t="shared" si="93"/>
        <v>0</v>
      </c>
      <c r="AI370" s="26">
        <f>IF(ISNUMBER(VLOOKUP($B370,'kpler max capa'!$A$1:$Q$263,2,0)),VLOOKUP($B370,'kpler max capa'!$A$1:$Q$263,2,0),0)</f>
        <v>0</v>
      </c>
      <c r="AJ370" s="26">
        <f>IF(ISNUMBER(VLOOKUP($B370,'kpler max capa'!$A$1:$Q$263,3,0)),VLOOKUP($B370,'kpler max capa'!$A$1:$Q$263,3,0),0)</f>
        <v>0</v>
      </c>
      <c r="AK370" s="26">
        <f>IF(ISNUMBER(VLOOKUP($B370,'kpler max capa'!$A$1:$Q$263,4,0)),VLOOKUP($B370,'kpler max capa'!$A$1:$Q$263,4,0),0)</f>
        <v>0</v>
      </c>
      <c r="AL370" s="26">
        <f>IF(ISNUMBER(VLOOKUP($B370,'kpler max capa'!$A$1:$Q$263,5,0)),VLOOKUP($B370,'kpler max capa'!$A$1:$Q$263,5,0),0)</f>
        <v>0</v>
      </c>
      <c r="AM370" s="26">
        <f>IF(ISNUMBER(VLOOKUP($B370,'kpler max capa'!$A$1:$Q$263,6,0)),VLOOKUP($B370,'kpler max capa'!$A$1:$Q$263,6,0),0)</f>
        <v>0</v>
      </c>
      <c r="AN370" s="26">
        <f>IF(ISNUMBER(VLOOKUP($B370,'kpler max capa'!$A$1:$Q$263,7,0)),VLOOKUP($B370,'kpler max capa'!$A$1:$Q$263,7,0),0)</f>
        <v>0</v>
      </c>
      <c r="AO370" s="26">
        <f>IF(ISNUMBER(VLOOKUP($B370,'kpler max capa'!$A$1:$Q$263,8,0)),VLOOKUP($B370,'kpler max capa'!$A$1:$Q$263,8,0),0)</f>
        <v>0</v>
      </c>
      <c r="AP370" s="26">
        <f>IF(ISNUMBER(VLOOKUP($B370,'kpler max capa'!$A$1:$Q$263,8,0)),VLOOKUP($B370,'kpler max capa'!$A$1:$Q$263,9,0),0)</f>
        <v>0</v>
      </c>
      <c r="AQ370" s="26">
        <f>IF(ISNUMBER(VLOOKUP($B370,'kpler max capa'!$A$1:$Q$263,8,0)),VLOOKUP($B370,'kpler max capa'!$A$1:$Q$263,10,0),0)</f>
        <v>0</v>
      </c>
      <c r="AR370" s="26">
        <f>IF(ISNUMBER(VLOOKUP($B370,'kpler max capa'!$A$1:$Q$263,8,0)),VLOOKUP($B370,'kpler max capa'!$A$1:$Q$263,11,0),0)</f>
        <v>0</v>
      </c>
      <c r="AS370" s="26">
        <f>IF(ISNUMBER(VLOOKUP($B370,'kpler max capa'!$A$1:$Q$263,9,0)),VLOOKUP($B370,'kpler max capa'!$A$1:$Q$263,12,0),0)</f>
        <v>0</v>
      </c>
      <c r="AT370" s="26">
        <f>IF(ISNUMBER(VLOOKUP($B370,'kpler max capa'!$A$1:$Q$263,9,0)),VLOOKUP($B370,'kpler max capa'!$A$1:$Q$263,13,0),0)</f>
        <v>0</v>
      </c>
      <c r="AU370" s="26">
        <f>IF(ISNUMBER(VLOOKUP($B370,'kpler max capa'!$A$1:$Q$263,9,0)),VLOOKUP($B370,'kpler max capa'!$A$1:$Q$263,14,0),0)</f>
        <v>0</v>
      </c>
      <c r="AV370" s="26">
        <f>IF(ISNUMBER(VLOOKUP($B370,'kpler max capa'!$A$1:$Q$263,9,0)),VLOOKUP($B370,'kpler max capa'!$A$1:$Q$263,15,0),0)</f>
        <v>0</v>
      </c>
      <c r="AW370" s="26">
        <f>IF(ISNUMBER(VLOOKUP($B370,'kpler max capa'!$A$1:$Q$263,9,0)),VLOOKUP($B370,'kpler max capa'!$A$1:$Q$263,16,0),0)</f>
        <v>0</v>
      </c>
      <c r="AX370" s="26">
        <f>IF(ISNUMBER(VLOOKUP($B370,'kpler max capa'!$A$1:$Q$263,10,0)),VLOOKUP($B370,'kpler max capa'!$A$1:$Q$263,17,0),0)</f>
        <v>0</v>
      </c>
      <c r="AY370" s="24">
        <f>IF(ISNUMBER(VLOOKUP($C370,'pp port max capa'!$A$1:$Q$500,2,0)),VLOOKUP($C370,'pp port max capa'!$A$1:$Q$500,2,0),0)</f>
        <v>0</v>
      </c>
      <c r="AZ370" s="24">
        <f>IF(ISNUMBER(VLOOKUP($C370,'pp port max capa'!$A$1:$Q$500,3,0)),VLOOKUP($C370,'pp port max capa'!$A$1:$Q$500,3,0),0)</f>
        <v>0</v>
      </c>
      <c r="BA370" s="24">
        <f>IF(ISNUMBER(VLOOKUP($C370,'pp port max capa'!$A$1:$Q$500,4,0)),VLOOKUP($C370,'pp port max capa'!$A$1:$Q$500,4,0),0)</f>
        <v>0</v>
      </c>
      <c r="BB370" s="24">
        <f>IF(ISNUMBER(VLOOKUP($C370,'pp port max capa'!$A$1:$Q$500,5,0)),VLOOKUP($C370,'pp port max capa'!$A$1:$Q$500,5,0),0)</f>
        <v>0</v>
      </c>
      <c r="BC370" s="24">
        <f>IF(ISNUMBER(VLOOKUP($C370,'pp port max capa'!$A$1:$Q$500,6,0)),VLOOKUP($C370,'pp port max capa'!$A$1:$Q$500,6,0),0)</f>
        <v>0</v>
      </c>
      <c r="BD370" s="24">
        <f>IF(ISNUMBER(VLOOKUP($C370,'pp port max capa'!$A$1:$Q$500,7,0)),VLOOKUP($C370,'pp port max capa'!$A$1:$Q$500,7,0),0)</f>
        <v>0</v>
      </c>
      <c r="BE370" s="24">
        <f>IF(ISNUMBER(VLOOKUP($C370,'pp port max capa'!$A$1:$Q$500,8,0)),VLOOKUP($C370,'pp port max capa'!$A$1:$Q$500,8,0),0)</f>
        <v>0</v>
      </c>
      <c r="BF370" s="24">
        <f>IF(ISNUMBER(VLOOKUP($C370,'pp port max capa'!$A$1:$Q$500,9,0)),VLOOKUP($C370,'pp port max capa'!$A$1:$Q$500,9,0),0)</f>
        <v>0</v>
      </c>
      <c r="BG370" s="24">
        <f>IF(ISNUMBER(VLOOKUP($C370,'pp port max capa'!$A$1:$Q$500,10,0)),VLOOKUP($C370,'pp port max capa'!$A$1:$Q$500,10,0),0)</f>
        <v>0</v>
      </c>
      <c r="BH370" s="24">
        <f>IF(ISNUMBER(VLOOKUP($C370,'pp port max capa'!$A$1:$Q$500,11,0)),VLOOKUP($C370,'pp port max capa'!$A$1:$Q$500,11,0),0)</f>
        <v>0</v>
      </c>
      <c r="BI370" s="24">
        <f>IF(ISNUMBER(VLOOKUP($C370,'pp port max capa'!$A$1:$Q$500,12,0)),VLOOKUP($C370,'pp port max capa'!$A$1:$Q$500,12,0),0)</f>
        <v>0</v>
      </c>
      <c r="BJ370" s="24">
        <f>IF(ISNUMBER(VLOOKUP($C370,'pp port max capa'!$A$1:$Q$500,13,0)),VLOOKUP($C370,'pp port max capa'!$A$1:$Q$500,13,0),0)</f>
        <v>0</v>
      </c>
      <c r="BK370" s="24">
        <f>IF(ISNUMBER(VLOOKUP($C370,'pp port max capa'!$A$1:$Q$500,14,0)),VLOOKUP($C370,'pp port max capa'!$A$1:$Q$500,14,0),0)</f>
        <v>0</v>
      </c>
      <c r="BL370" s="24">
        <f>IF(ISNUMBER(VLOOKUP($C370,'pp port max capa'!$A$1:$Q$500,15,0)),VLOOKUP($C370,'pp port max capa'!$A$1:$Q$500,15,0),0)</f>
        <v>0</v>
      </c>
      <c r="BM370" s="24">
        <f>IF(ISNUMBER(VLOOKUP($C370,'pp port max capa'!$A$1:$Q$500,16,0)),VLOOKUP($C370,'pp port max capa'!$A$1:$Q$500,16,0),0)</f>
        <v>0</v>
      </c>
      <c r="BN370" s="24">
        <f>IF(ISNUMBER(VLOOKUP($C370,'pp port max capa'!$A$1:$Q$500,17,0)),VLOOKUP($C370,'pp port max capa'!$A$1:$Q$500,17,0),0)</f>
        <v>0</v>
      </c>
      <c r="BO370" s="22">
        <f>IF(ISNUMBER(VLOOKUP($C370,'stpl port max capa'!$A$1:$Q$500,2,0)),VLOOKUP($C370,'stpl port max capa'!$A$1:$Q$500,2,0),0)</f>
        <v>0</v>
      </c>
      <c r="BP370" s="22">
        <f>IF(ISNUMBER(VLOOKUP($C370,'stpl port max capa'!$A$1:$Q$500,3,0)),VLOOKUP($C370,'stpl port max capa'!$A$1:$Q$500,3,0),0)</f>
        <v>0</v>
      </c>
      <c r="BQ370" s="22">
        <f>IF(ISNUMBER(VLOOKUP($C370,'stpl port max capa'!$A$1:$Q$500,4,0)),VLOOKUP($C370,'stpl port max capa'!$A$1:$Q$500,4,0),0)</f>
        <v>0</v>
      </c>
      <c r="BR370" s="22">
        <f>IF(ISNUMBER(VLOOKUP($C370,'stpl port max capa'!$A$1:$Q$500,5,0)),VLOOKUP($C370,'stpl port max capa'!$A$1:$Q$500,5,0),0)</f>
        <v>0</v>
      </c>
      <c r="BS370" s="22">
        <f>IF(ISNUMBER(VLOOKUP($C370,'stpl port max capa'!$A$1:$Q$500,6,0)),VLOOKUP($C370,'stpl port max capa'!$A$1:$Q$500,6,0),0)</f>
        <v>0</v>
      </c>
      <c r="BT370" s="22">
        <f>IF(ISNUMBER(VLOOKUP($C370,'stpl port max capa'!$A$1:$Q$500,7,0)),VLOOKUP($C370,'stpl port max capa'!$A$1:$Q$500,7,0),0)</f>
        <v>0</v>
      </c>
      <c r="BU370" s="22">
        <f>IF(ISNUMBER(VLOOKUP($C370,'stpl port max capa'!$A$1:$Q$500,8,0)),VLOOKUP($C370,'stpl port max capa'!$A$1:$Q$500,8,0),0)</f>
        <v>0</v>
      </c>
      <c r="BV370" s="22">
        <f>IF(ISNUMBER(VLOOKUP($C370,'stpl port max capa'!$A$1:$Q$500,9,0)),VLOOKUP($C370,'stpl port max capa'!$A$1:$Q$500,9,0),0)</f>
        <v>0</v>
      </c>
      <c r="BW370" s="22">
        <f>IF(ISNUMBER(VLOOKUP($C370,'stpl port max capa'!$A$1:$Q$500,10,0)),VLOOKUP($C370,'stpl port max capa'!$A$1:$Q$500,10,0),0)</f>
        <v>0</v>
      </c>
      <c r="BX370" s="22">
        <f>IF(ISNUMBER(VLOOKUP($C370,'stpl port max capa'!$A$1:$Q$500,11,0)),VLOOKUP($C370,'stpl port max capa'!$A$1:$Q$500,11,0),0)</f>
        <v>0</v>
      </c>
      <c r="BY370" s="22">
        <f>IF(ISNUMBER(VLOOKUP($C370,'stpl port max capa'!$A$1:$Q$500,12,0)),VLOOKUP($C370,'stpl port max capa'!$A$1:$Q$500,12,0),0)</f>
        <v>0</v>
      </c>
      <c r="BZ370" s="22">
        <f>IF(ISNUMBER(VLOOKUP($C370,'stpl port max capa'!$A$1:$Q$500,13,0)),VLOOKUP($C370,'stpl port max capa'!$A$1:$Q$500,13,0),0)</f>
        <v>0</v>
      </c>
      <c r="CA370" s="22">
        <f>IF(ISNUMBER(VLOOKUP($C370,'stpl port max capa'!$A$1:$Q$500,14,0)),VLOOKUP($C370,'stpl port max capa'!$A$1:$Q$500,14,0),0)</f>
        <v>0</v>
      </c>
      <c r="CB370" s="22">
        <f>IF(ISNUMBER(VLOOKUP($C370,'stpl port max capa'!$A$1:$Q$500,15,0)),VLOOKUP($C370,'stpl port max capa'!$A$1:$Q$500,15,0),0)</f>
        <v>0</v>
      </c>
      <c r="CC370" s="22">
        <f>IF(ISNUMBER(VLOOKUP($C370,'stpl port max capa'!$A$1:$Q$500,16,0)),VLOOKUP($C370,'stpl port max capa'!$A$1:$Q$500,16,0),0)</f>
        <v>0</v>
      </c>
      <c r="CD370" s="22">
        <f>IF(ISNUMBER(VLOOKUP($C370,'stpl port max capa'!$A$1:$Q$500,17,0)),VLOOKUP($C370,'stpl port max capa'!$A$1:$Q$500,17,0),0)</f>
        <v>0</v>
      </c>
    </row>
    <row r="371" spans="1:82" customFormat="1">
      <c r="A371">
        <v>376</v>
      </c>
      <c r="B371" t="s">
        <v>891</v>
      </c>
      <c r="C371" t="str">
        <f t="shared" si="92"/>
        <v>port 376 Datang Xutang power station</v>
      </c>
      <c r="D371" s="15" t="s">
        <v>1403</v>
      </c>
      <c r="E371" s="15">
        <f t="shared" si="94"/>
        <v>1</v>
      </c>
      <c r="F371" s="16" t="s">
        <v>2977</v>
      </c>
      <c r="G371" t="s">
        <v>973</v>
      </c>
      <c r="H371" t="s">
        <v>975</v>
      </c>
      <c r="I371" t="s">
        <v>2943</v>
      </c>
      <c r="J371" t="s">
        <v>1112</v>
      </c>
      <c r="K371" s="1">
        <v>34.348610999999998</v>
      </c>
      <c r="L371" s="1">
        <v>117.931944</v>
      </c>
      <c r="M371" s="1" t="str">
        <f>VLOOKUP($F371,'[1]capi for highway network'!$D$1:$L$36,3,0)</f>
        <v>capi Jiangsu</v>
      </c>
      <c r="N371" s="1">
        <f>VLOOKUP($F371,'[1]capi for highway network'!$D$1:$L$36,7,0)</f>
        <v>32.060254999999998</v>
      </c>
      <c r="O371" s="1">
        <f>VLOOKUP($F371,'[1]capi for highway network'!$D$1:$L$36,8,0)</f>
        <v>118.79687699999999</v>
      </c>
      <c r="P371" s="13">
        <f t="shared" si="95"/>
        <v>5.8803287793548371</v>
      </c>
      <c r="Q371" s="13">
        <f t="shared" si="96"/>
        <v>5.8803287793548371</v>
      </c>
      <c r="R371" s="13">
        <f t="shared" si="97"/>
        <v>5.8803287793548371</v>
      </c>
      <c r="S371" s="13">
        <f t="shared" si="98"/>
        <v>5.8803287793548371</v>
      </c>
      <c r="T371" s="13">
        <f t="shared" si="99"/>
        <v>5.8803287793548371</v>
      </c>
      <c r="U371" s="13">
        <f t="shared" si="100"/>
        <v>5.8803287793548371</v>
      </c>
      <c r="V371" s="13">
        <f t="shared" si="101"/>
        <v>5.8803287793548371</v>
      </c>
      <c r="W371" s="13">
        <f t="shared" si="102"/>
        <v>5.8803287793548371</v>
      </c>
      <c r="X371" s="13">
        <f t="shared" si="103"/>
        <v>5.8803287793548371</v>
      </c>
      <c r="Y371" s="13">
        <f t="shared" si="104"/>
        <v>5.8803287793548371</v>
      </c>
      <c r="Z371" s="13">
        <f t="shared" si="105"/>
        <v>5.8803287793548371</v>
      </c>
      <c r="AA371" s="13">
        <f t="shared" si="106"/>
        <v>5.8803287793548371</v>
      </c>
      <c r="AB371" s="13">
        <f t="shared" si="107"/>
        <v>5.8803287793548371</v>
      </c>
      <c r="AC371" s="13">
        <f t="shared" si="108"/>
        <v>5.8803287793548371</v>
      </c>
      <c r="AD371" s="13">
        <f t="shared" si="109"/>
        <v>5.8803287793548371</v>
      </c>
      <c r="AE371" s="13">
        <f t="shared" si="110"/>
        <v>5.8803287793548371</v>
      </c>
      <c r="AF371">
        <f t="shared" si="93"/>
        <v>1</v>
      </c>
      <c r="AI371" s="26">
        <f>IF(ISNUMBER(VLOOKUP($B371,'kpler max capa'!$A$1:$Q$263,2,0)),VLOOKUP($B371,'kpler max capa'!$A$1:$Q$263,2,0),0)</f>
        <v>0</v>
      </c>
      <c r="AJ371" s="26">
        <f>IF(ISNUMBER(VLOOKUP($B371,'kpler max capa'!$A$1:$Q$263,3,0)),VLOOKUP($B371,'kpler max capa'!$A$1:$Q$263,3,0),0)</f>
        <v>0</v>
      </c>
      <c r="AK371" s="26">
        <f>IF(ISNUMBER(VLOOKUP($B371,'kpler max capa'!$A$1:$Q$263,4,0)),VLOOKUP($B371,'kpler max capa'!$A$1:$Q$263,4,0),0)</f>
        <v>0</v>
      </c>
      <c r="AL371" s="26">
        <f>IF(ISNUMBER(VLOOKUP($B371,'kpler max capa'!$A$1:$Q$263,5,0)),VLOOKUP($B371,'kpler max capa'!$A$1:$Q$263,5,0),0)</f>
        <v>0</v>
      </c>
      <c r="AM371" s="26">
        <f>IF(ISNUMBER(VLOOKUP($B371,'kpler max capa'!$A$1:$Q$263,6,0)),VLOOKUP($B371,'kpler max capa'!$A$1:$Q$263,6,0),0)</f>
        <v>0</v>
      </c>
      <c r="AN371" s="26">
        <f>IF(ISNUMBER(VLOOKUP($B371,'kpler max capa'!$A$1:$Q$263,7,0)),VLOOKUP($B371,'kpler max capa'!$A$1:$Q$263,7,0),0)</f>
        <v>0</v>
      </c>
      <c r="AO371" s="26">
        <f>IF(ISNUMBER(VLOOKUP($B371,'kpler max capa'!$A$1:$Q$263,8,0)),VLOOKUP($B371,'kpler max capa'!$A$1:$Q$263,8,0),0)</f>
        <v>0</v>
      </c>
      <c r="AP371" s="26">
        <f>IF(ISNUMBER(VLOOKUP($B371,'kpler max capa'!$A$1:$Q$263,8,0)),VLOOKUP($B371,'kpler max capa'!$A$1:$Q$263,9,0),0)</f>
        <v>0</v>
      </c>
      <c r="AQ371" s="26">
        <f>IF(ISNUMBER(VLOOKUP($B371,'kpler max capa'!$A$1:$Q$263,8,0)),VLOOKUP($B371,'kpler max capa'!$A$1:$Q$263,10,0),0)</f>
        <v>0</v>
      </c>
      <c r="AR371" s="26">
        <f>IF(ISNUMBER(VLOOKUP($B371,'kpler max capa'!$A$1:$Q$263,8,0)),VLOOKUP($B371,'kpler max capa'!$A$1:$Q$263,11,0),0)</f>
        <v>0</v>
      </c>
      <c r="AS371" s="26">
        <f>IF(ISNUMBER(VLOOKUP($B371,'kpler max capa'!$A$1:$Q$263,9,0)),VLOOKUP($B371,'kpler max capa'!$A$1:$Q$263,12,0),0)</f>
        <v>0</v>
      </c>
      <c r="AT371" s="26">
        <f>IF(ISNUMBER(VLOOKUP($B371,'kpler max capa'!$A$1:$Q$263,9,0)),VLOOKUP($B371,'kpler max capa'!$A$1:$Q$263,13,0),0)</f>
        <v>0</v>
      </c>
      <c r="AU371" s="26">
        <f>IF(ISNUMBER(VLOOKUP($B371,'kpler max capa'!$A$1:$Q$263,9,0)),VLOOKUP($B371,'kpler max capa'!$A$1:$Q$263,14,0),0)</f>
        <v>0</v>
      </c>
      <c r="AV371" s="26">
        <f>IF(ISNUMBER(VLOOKUP($B371,'kpler max capa'!$A$1:$Q$263,9,0)),VLOOKUP($B371,'kpler max capa'!$A$1:$Q$263,15,0),0)</f>
        <v>0</v>
      </c>
      <c r="AW371" s="26">
        <f>IF(ISNUMBER(VLOOKUP($B371,'kpler max capa'!$A$1:$Q$263,9,0)),VLOOKUP($B371,'kpler max capa'!$A$1:$Q$263,16,0),0)</f>
        <v>0</v>
      </c>
      <c r="AX371" s="26">
        <f>IF(ISNUMBER(VLOOKUP($B371,'kpler max capa'!$A$1:$Q$263,10,0)),VLOOKUP($B371,'kpler max capa'!$A$1:$Q$263,17,0),0)</f>
        <v>0</v>
      </c>
      <c r="AY371" s="24">
        <f>IF(ISNUMBER(VLOOKUP($C371,'pp port max capa'!$A$1:$Q$500,2,0)),VLOOKUP($C371,'pp port max capa'!$A$1:$Q$500,2,0),0)</f>
        <v>5.8803287793548371</v>
      </c>
      <c r="AZ371" s="24">
        <f>IF(ISNUMBER(VLOOKUP($C371,'pp port max capa'!$A$1:$Q$500,3,0)),VLOOKUP($C371,'pp port max capa'!$A$1:$Q$500,3,0),0)</f>
        <v>5.8803287793548371</v>
      </c>
      <c r="BA371" s="24">
        <f>IF(ISNUMBER(VLOOKUP($C371,'pp port max capa'!$A$1:$Q$500,4,0)),VLOOKUP($C371,'pp port max capa'!$A$1:$Q$500,4,0),0)</f>
        <v>5.8803287793548371</v>
      </c>
      <c r="BB371" s="24">
        <f>IF(ISNUMBER(VLOOKUP($C371,'pp port max capa'!$A$1:$Q$500,5,0)),VLOOKUP($C371,'pp port max capa'!$A$1:$Q$500,5,0),0)</f>
        <v>5.8803287793548371</v>
      </c>
      <c r="BC371" s="24">
        <f>IF(ISNUMBER(VLOOKUP($C371,'pp port max capa'!$A$1:$Q$500,6,0)),VLOOKUP($C371,'pp port max capa'!$A$1:$Q$500,6,0),0)</f>
        <v>5.8803287793548371</v>
      </c>
      <c r="BD371" s="24">
        <f>IF(ISNUMBER(VLOOKUP($C371,'pp port max capa'!$A$1:$Q$500,7,0)),VLOOKUP($C371,'pp port max capa'!$A$1:$Q$500,7,0),0)</f>
        <v>5.8803287793548371</v>
      </c>
      <c r="BE371" s="24">
        <f>IF(ISNUMBER(VLOOKUP($C371,'pp port max capa'!$A$1:$Q$500,8,0)),VLOOKUP($C371,'pp port max capa'!$A$1:$Q$500,8,0),0)</f>
        <v>5.8803287793548371</v>
      </c>
      <c r="BF371" s="24">
        <f>IF(ISNUMBER(VLOOKUP($C371,'pp port max capa'!$A$1:$Q$500,9,0)),VLOOKUP($C371,'pp port max capa'!$A$1:$Q$500,9,0),0)</f>
        <v>5.8803287793548371</v>
      </c>
      <c r="BG371" s="24">
        <f>IF(ISNUMBER(VLOOKUP($C371,'pp port max capa'!$A$1:$Q$500,10,0)),VLOOKUP($C371,'pp port max capa'!$A$1:$Q$500,10,0),0)</f>
        <v>5.8803287793548371</v>
      </c>
      <c r="BH371" s="24">
        <f>IF(ISNUMBER(VLOOKUP($C371,'pp port max capa'!$A$1:$Q$500,11,0)),VLOOKUP($C371,'pp port max capa'!$A$1:$Q$500,11,0),0)</f>
        <v>5.8803287793548371</v>
      </c>
      <c r="BI371" s="24">
        <f>IF(ISNUMBER(VLOOKUP($C371,'pp port max capa'!$A$1:$Q$500,12,0)),VLOOKUP($C371,'pp port max capa'!$A$1:$Q$500,12,0),0)</f>
        <v>5.8803287793548371</v>
      </c>
      <c r="BJ371" s="24">
        <f>IF(ISNUMBER(VLOOKUP($C371,'pp port max capa'!$A$1:$Q$500,13,0)),VLOOKUP($C371,'pp port max capa'!$A$1:$Q$500,13,0),0)</f>
        <v>5.8803287793548371</v>
      </c>
      <c r="BK371" s="24">
        <f>IF(ISNUMBER(VLOOKUP($C371,'pp port max capa'!$A$1:$Q$500,14,0)),VLOOKUP($C371,'pp port max capa'!$A$1:$Q$500,14,0),0)</f>
        <v>5.8803287793548371</v>
      </c>
      <c r="BL371" s="24">
        <f>IF(ISNUMBER(VLOOKUP($C371,'pp port max capa'!$A$1:$Q$500,15,0)),VLOOKUP($C371,'pp port max capa'!$A$1:$Q$500,15,0),0)</f>
        <v>5.8803287793548371</v>
      </c>
      <c r="BM371" s="24">
        <f>IF(ISNUMBER(VLOOKUP($C371,'pp port max capa'!$A$1:$Q$500,16,0)),VLOOKUP($C371,'pp port max capa'!$A$1:$Q$500,16,0),0)</f>
        <v>5.8803287793548371</v>
      </c>
      <c r="BN371" s="24">
        <f>IF(ISNUMBER(VLOOKUP($C371,'pp port max capa'!$A$1:$Q$500,17,0)),VLOOKUP($C371,'pp port max capa'!$A$1:$Q$500,17,0),0)</f>
        <v>5.8803287793548371</v>
      </c>
      <c r="BO371" s="22">
        <f>IF(ISNUMBER(VLOOKUP($C371,'stpl port max capa'!$A$1:$Q$500,2,0)),VLOOKUP($C371,'stpl port max capa'!$A$1:$Q$500,2,0),0)</f>
        <v>0</v>
      </c>
      <c r="BP371" s="22">
        <f>IF(ISNUMBER(VLOOKUP($C371,'stpl port max capa'!$A$1:$Q$500,3,0)),VLOOKUP($C371,'stpl port max capa'!$A$1:$Q$500,3,0),0)</f>
        <v>0</v>
      </c>
      <c r="BQ371" s="22">
        <f>IF(ISNUMBER(VLOOKUP($C371,'stpl port max capa'!$A$1:$Q$500,4,0)),VLOOKUP($C371,'stpl port max capa'!$A$1:$Q$500,4,0),0)</f>
        <v>0</v>
      </c>
      <c r="BR371" s="22">
        <f>IF(ISNUMBER(VLOOKUP($C371,'stpl port max capa'!$A$1:$Q$500,5,0)),VLOOKUP($C371,'stpl port max capa'!$A$1:$Q$500,5,0),0)</f>
        <v>0</v>
      </c>
      <c r="BS371" s="22">
        <f>IF(ISNUMBER(VLOOKUP($C371,'stpl port max capa'!$A$1:$Q$500,6,0)),VLOOKUP($C371,'stpl port max capa'!$A$1:$Q$500,6,0),0)</f>
        <v>0</v>
      </c>
      <c r="BT371" s="22">
        <f>IF(ISNUMBER(VLOOKUP($C371,'stpl port max capa'!$A$1:$Q$500,7,0)),VLOOKUP($C371,'stpl port max capa'!$A$1:$Q$500,7,0),0)</f>
        <v>0</v>
      </c>
      <c r="BU371" s="22">
        <f>IF(ISNUMBER(VLOOKUP($C371,'stpl port max capa'!$A$1:$Q$500,8,0)),VLOOKUP($C371,'stpl port max capa'!$A$1:$Q$500,8,0),0)</f>
        <v>0</v>
      </c>
      <c r="BV371" s="22">
        <f>IF(ISNUMBER(VLOOKUP($C371,'stpl port max capa'!$A$1:$Q$500,9,0)),VLOOKUP($C371,'stpl port max capa'!$A$1:$Q$500,9,0),0)</f>
        <v>0</v>
      </c>
      <c r="BW371" s="22">
        <f>IF(ISNUMBER(VLOOKUP($C371,'stpl port max capa'!$A$1:$Q$500,10,0)),VLOOKUP($C371,'stpl port max capa'!$A$1:$Q$500,10,0),0)</f>
        <v>0</v>
      </c>
      <c r="BX371" s="22">
        <f>IF(ISNUMBER(VLOOKUP($C371,'stpl port max capa'!$A$1:$Q$500,11,0)),VLOOKUP($C371,'stpl port max capa'!$A$1:$Q$500,11,0),0)</f>
        <v>0</v>
      </c>
      <c r="BY371" s="22">
        <f>IF(ISNUMBER(VLOOKUP($C371,'stpl port max capa'!$A$1:$Q$500,12,0)),VLOOKUP($C371,'stpl port max capa'!$A$1:$Q$500,12,0),0)</f>
        <v>0</v>
      </c>
      <c r="BZ371" s="22">
        <f>IF(ISNUMBER(VLOOKUP($C371,'stpl port max capa'!$A$1:$Q$500,13,0)),VLOOKUP($C371,'stpl port max capa'!$A$1:$Q$500,13,0),0)</f>
        <v>0</v>
      </c>
      <c r="CA371" s="22">
        <f>IF(ISNUMBER(VLOOKUP($C371,'stpl port max capa'!$A$1:$Q$500,14,0)),VLOOKUP($C371,'stpl port max capa'!$A$1:$Q$500,14,0),0)</f>
        <v>0</v>
      </c>
      <c r="CB371" s="22">
        <f>IF(ISNUMBER(VLOOKUP($C371,'stpl port max capa'!$A$1:$Q$500,15,0)),VLOOKUP($C371,'stpl port max capa'!$A$1:$Q$500,15,0),0)</f>
        <v>0</v>
      </c>
      <c r="CC371" s="22">
        <f>IF(ISNUMBER(VLOOKUP($C371,'stpl port max capa'!$A$1:$Q$500,16,0)),VLOOKUP($C371,'stpl port max capa'!$A$1:$Q$500,16,0),0)</f>
        <v>0</v>
      </c>
      <c r="CD371" s="22">
        <f>IF(ISNUMBER(VLOOKUP($C371,'stpl port max capa'!$A$1:$Q$500,17,0)),VLOOKUP($C371,'stpl port max capa'!$A$1:$Q$500,17,0),0)</f>
        <v>0</v>
      </c>
    </row>
    <row r="372" spans="1:82" customFormat="1">
      <c r="A372">
        <v>377</v>
      </c>
      <c r="B372" t="s">
        <v>892</v>
      </c>
      <c r="C372" t="str">
        <f t="shared" si="92"/>
        <v>port 377 Datun Mine power station</v>
      </c>
      <c r="D372" s="15" t="s">
        <v>1404</v>
      </c>
      <c r="E372" s="15">
        <f t="shared" si="94"/>
        <v>1</v>
      </c>
      <c r="F372" s="16" t="s">
        <v>2977</v>
      </c>
      <c r="G372" t="s">
        <v>973</v>
      </c>
      <c r="H372" t="s">
        <v>975</v>
      </c>
      <c r="I372" t="s">
        <v>2944</v>
      </c>
      <c r="J372" t="s">
        <v>1113</v>
      </c>
      <c r="K372" s="1">
        <v>34.868575999999997</v>
      </c>
      <c r="L372" s="1">
        <v>116.9412068</v>
      </c>
      <c r="M372" s="1" t="str">
        <f>VLOOKUP($F372,'[1]capi for highway network'!$D$1:$L$36,3,0)</f>
        <v>capi Jiangsu</v>
      </c>
      <c r="N372" s="1">
        <f>VLOOKUP($F372,'[1]capi for highway network'!$D$1:$L$36,7,0)</f>
        <v>32.060254999999998</v>
      </c>
      <c r="O372" s="1">
        <f>VLOOKUP($F372,'[1]capi for highway network'!$D$1:$L$36,8,0)</f>
        <v>118.79687699999999</v>
      </c>
      <c r="P372" s="13">
        <f t="shared" si="95"/>
        <v>2.3092541143924734</v>
      </c>
      <c r="Q372" s="13">
        <f t="shared" si="96"/>
        <v>2.3092541143924734</v>
      </c>
      <c r="R372" s="13">
        <f t="shared" si="97"/>
        <v>2.3092541143924734</v>
      </c>
      <c r="S372" s="13">
        <f t="shared" si="98"/>
        <v>2.3092541143924734</v>
      </c>
      <c r="T372" s="13">
        <f t="shared" si="99"/>
        <v>0.71053972750537631</v>
      </c>
      <c r="U372" s="13">
        <f t="shared" si="100"/>
        <v>0</v>
      </c>
      <c r="V372" s="13">
        <f t="shared" si="101"/>
        <v>0</v>
      </c>
      <c r="W372" s="13">
        <f t="shared" si="102"/>
        <v>0</v>
      </c>
      <c r="X372" s="13">
        <f t="shared" si="103"/>
        <v>0</v>
      </c>
      <c r="Y372" s="13">
        <f t="shared" si="104"/>
        <v>0</v>
      </c>
      <c r="Z372" s="13">
        <f t="shared" si="105"/>
        <v>0</v>
      </c>
      <c r="AA372" s="13">
        <f t="shared" si="106"/>
        <v>0</v>
      </c>
      <c r="AB372" s="13">
        <f t="shared" si="107"/>
        <v>0</v>
      </c>
      <c r="AC372" s="13">
        <f t="shared" si="108"/>
        <v>0</v>
      </c>
      <c r="AD372" s="13">
        <f t="shared" si="109"/>
        <v>0</v>
      </c>
      <c r="AE372" s="13">
        <f t="shared" si="110"/>
        <v>0</v>
      </c>
      <c r="AF372">
        <f t="shared" si="93"/>
        <v>1</v>
      </c>
      <c r="AI372" s="26">
        <f>IF(ISNUMBER(VLOOKUP($B372,'kpler max capa'!$A$1:$Q$263,2,0)),VLOOKUP($B372,'kpler max capa'!$A$1:$Q$263,2,0),0)</f>
        <v>0</v>
      </c>
      <c r="AJ372" s="26">
        <f>IF(ISNUMBER(VLOOKUP($B372,'kpler max capa'!$A$1:$Q$263,3,0)),VLOOKUP($B372,'kpler max capa'!$A$1:$Q$263,3,0),0)</f>
        <v>0</v>
      </c>
      <c r="AK372" s="26">
        <f>IF(ISNUMBER(VLOOKUP($B372,'kpler max capa'!$A$1:$Q$263,4,0)),VLOOKUP($B372,'kpler max capa'!$A$1:$Q$263,4,0),0)</f>
        <v>0</v>
      </c>
      <c r="AL372" s="26">
        <f>IF(ISNUMBER(VLOOKUP($B372,'kpler max capa'!$A$1:$Q$263,5,0)),VLOOKUP($B372,'kpler max capa'!$A$1:$Q$263,5,0),0)</f>
        <v>0</v>
      </c>
      <c r="AM372" s="26">
        <f>IF(ISNUMBER(VLOOKUP($B372,'kpler max capa'!$A$1:$Q$263,6,0)),VLOOKUP($B372,'kpler max capa'!$A$1:$Q$263,6,0),0)</f>
        <v>0</v>
      </c>
      <c r="AN372" s="26">
        <f>IF(ISNUMBER(VLOOKUP($B372,'kpler max capa'!$A$1:$Q$263,7,0)),VLOOKUP($B372,'kpler max capa'!$A$1:$Q$263,7,0),0)</f>
        <v>0</v>
      </c>
      <c r="AO372" s="26">
        <f>IF(ISNUMBER(VLOOKUP($B372,'kpler max capa'!$A$1:$Q$263,8,0)),VLOOKUP($B372,'kpler max capa'!$A$1:$Q$263,8,0),0)</f>
        <v>0</v>
      </c>
      <c r="AP372" s="26">
        <f>IF(ISNUMBER(VLOOKUP($B372,'kpler max capa'!$A$1:$Q$263,8,0)),VLOOKUP($B372,'kpler max capa'!$A$1:$Q$263,9,0),0)</f>
        <v>0</v>
      </c>
      <c r="AQ372" s="26">
        <f>IF(ISNUMBER(VLOOKUP($B372,'kpler max capa'!$A$1:$Q$263,8,0)),VLOOKUP($B372,'kpler max capa'!$A$1:$Q$263,10,0),0)</f>
        <v>0</v>
      </c>
      <c r="AR372" s="26">
        <f>IF(ISNUMBER(VLOOKUP($B372,'kpler max capa'!$A$1:$Q$263,8,0)),VLOOKUP($B372,'kpler max capa'!$A$1:$Q$263,11,0),0)</f>
        <v>0</v>
      </c>
      <c r="AS372" s="26">
        <f>IF(ISNUMBER(VLOOKUP($B372,'kpler max capa'!$A$1:$Q$263,9,0)),VLOOKUP($B372,'kpler max capa'!$A$1:$Q$263,12,0),0)</f>
        <v>0</v>
      </c>
      <c r="AT372" s="26">
        <f>IF(ISNUMBER(VLOOKUP($B372,'kpler max capa'!$A$1:$Q$263,9,0)),VLOOKUP($B372,'kpler max capa'!$A$1:$Q$263,13,0),0)</f>
        <v>0</v>
      </c>
      <c r="AU372" s="26">
        <f>IF(ISNUMBER(VLOOKUP($B372,'kpler max capa'!$A$1:$Q$263,9,0)),VLOOKUP($B372,'kpler max capa'!$A$1:$Q$263,14,0),0)</f>
        <v>0</v>
      </c>
      <c r="AV372" s="26">
        <f>IF(ISNUMBER(VLOOKUP($B372,'kpler max capa'!$A$1:$Q$263,9,0)),VLOOKUP($B372,'kpler max capa'!$A$1:$Q$263,15,0),0)</f>
        <v>0</v>
      </c>
      <c r="AW372" s="26">
        <f>IF(ISNUMBER(VLOOKUP($B372,'kpler max capa'!$A$1:$Q$263,9,0)),VLOOKUP($B372,'kpler max capa'!$A$1:$Q$263,16,0),0)</f>
        <v>0</v>
      </c>
      <c r="AX372" s="26">
        <f>IF(ISNUMBER(VLOOKUP($B372,'kpler max capa'!$A$1:$Q$263,10,0)),VLOOKUP($B372,'kpler max capa'!$A$1:$Q$263,17,0),0)</f>
        <v>0</v>
      </c>
      <c r="AY372" s="24">
        <f>IF(ISNUMBER(VLOOKUP($C372,'pp port max capa'!$A$1:$Q$500,2,0)),VLOOKUP($C372,'pp port max capa'!$A$1:$Q$500,2,0),0)</f>
        <v>2.3092541143924734</v>
      </c>
      <c r="AZ372" s="24">
        <f>IF(ISNUMBER(VLOOKUP($C372,'pp port max capa'!$A$1:$Q$500,3,0)),VLOOKUP($C372,'pp port max capa'!$A$1:$Q$500,3,0),0)</f>
        <v>2.3092541143924734</v>
      </c>
      <c r="BA372" s="24">
        <f>IF(ISNUMBER(VLOOKUP($C372,'pp port max capa'!$A$1:$Q$500,4,0)),VLOOKUP($C372,'pp port max capa'!$A$1:$Q$500,4,0),0)</f>
        <v>2.3092541143924734</v>
      </c>
      <c r="BB372" s="24">
        <f>IF(ISNUMBER(VLOOKUP($C372,'pp port max capa'!$A$1:$Q$500,5,0)),VLOOKUP($C372,'pp port max capa'!$A$1:$Q$500,5,0),0)</f>
        <v>2.3092541143924734</v>
      </c>
      <c r="BC372" s="24">
        <f>IF(ISNUMBER(VLOOKUP($C372,'pp port max capa'!$A$1:$Q$500,6,0)),VLOOKUP($C372,'pp port max capa'!$A$1:$Q$500,6,0),0)</f>
        <v>0.71053972750537631</v>
      </c>
      <c r="BD372" s="24">
        <f>IF(ISNUMBER(VLOOKUP($C372,'pp port max capa'!$A$1:$Q$500,7,0)),VLOOKUP($C372,'pp port max capa'!$A$1:$Q$500,7,0),0)</f>
        <v>0</v>
      </c>
      <c r="BE372" s="24">
        <f>IF(ISNUMBER(VLOOKUP($C372,'pp port max capa'!$A$1:$Q$500,8,0)),VLOOKUP($C372,'pp port max capa'!$A$1:$Q$500,8,0),0)</f>
        <v>0</v>
      </c>
      <c r="BF372" s="24">
        <f>IF(ISNUMBER(VLOOKUP($C372,'pp port max capa'!$A$1:$Q$500,9,0)),VLOOKUP($C372,'pp port max capa'!$A$1:$Q$500,9,0),0)</f>
        <v>0</v>
      </c>
      <c r="BG372" s="24">
        <f>IF(ISNUMBER(VLOOKUP($C372,'pp port max capa'!$A$1:$Q$500,10,0)),VLOOKUP($C372,'pp port max capa'!$A$1:$Q$500,10,0),0)</f>
        <v>0</v>
      </c>
      <c r="BH372" s="24">
        <f>IF(ISNUMBER(VLOOKUP($C372,'pp port max capa'!$A$1:$Q$500,11,0)),VLOOKUP($C372,'pp port max capa'!$A$1:$Q$500,11,0),0)</f>
        <v>0</v>
      </c>
      <c r="BI372" s="24">
        <f>IF(ISNUMBER(VLOOKUP($C372,'pp port max capa'!$A$1:$Q$500,12,0)),VLOOKUP($C372,'pp port max capa'!$A$1:$Q$500,12,0),0)</f>
        <v>0</v>
      </c>
      <c r="BJ372" s="24">
        <f>IF(ISNUMBER(VLOOKUP($C372,'pp port max capa'!$A$1:$Q$500,13,0)),VLOOKUP($C372,'pp port max capa'!$A$1:$Q$500,13,0),0)</f>
        <v>0</v>
      </c>
      <c r="BK372" s="24">
        <f>IF(ISNUMBER(VLOOKUP($C372,'pp port max capa'!$A$1:$Q$500,14,0)),VLOOKUP($C372,'pp port max capa'!$A$1:$Q$500,14,0),0)</f>
        <v>0</v>
      </c>
      <c r="BL372" s="24">
        <f>IF(ISNUMBER(VLOOKUP($C372,'pp port max capa'!$A$1:$Q$500,15,0)),VLOOKUP($C372,'pp port max capa'!$A$1:$Q$500,15,0),0)</f>
        <v>0</v>
      </c>
      <c r="BM372" s="24">
        <f>IF(ISNUMBER(VLOOKUP($C372,'pp port max capa'!$A$1:$Q$500,16,0)),VLOOKUP($C372,'pp port max capa'!$A$1:$Q$500,16,0),0)</f>
        <v>0</v>
      </c>
      <c r="BN372" s="24">
        <f>IF(ISNUMBER(VLOOKUP($C372,'pp port max capa'!$A$1:$Q$500,17,0)),VLOOKUP($C372,'pp port max capa'!$A$1:$Q$500,17,0),0)</f>
        <v>0</v>
      </c>
      <c r="BO372" s="22">
        <f>IF(ISNUMBER(VLOOKUP($C372,'stpl port max capa'!$A$1:$Q$500,2,0)),VLOOKUP($C372,'stpl port max capa'!$A$1:$Q$500,2,0),0)</f>
        <v>0</v>
      </c>
      <c r="BP372" s="22">
        <f>IF(ISNUMBER(VLOOKUP($C372,'stpl port max capa'!$A$1:$Q$500,3,0)),VLOOKUP($C372,'stpl port max capa'!$A$1:$Q$500,3,0),0)</f>
        <v>0</v>
      </c>
      <c r="BQ372" s="22">
        <f>IF(ISNUMBER(VLOOKUP($C372,'stpl port max capa'!$A$1:$Q$500,4,0)),VLOOKUP($C372,'stpl port max capa'!$A$1:$Q$500,4,0),0)</f>
        <v>0</v>
      </c>
      <c r="BR372" s="22">
        <f>IF(ISNUMBER(VLOOKUP($C372,'stpl port max capa'!$A$1:$Q$500,5,0)),VLOOKUP($C372,'stpl port max capa'!$A$1:$Q$500,5,0),0)</f>
        <v>0</v>
      </c>
      <c r="BS372" s="22">
        <f>IF(ISNUMBER(VLOOKUP($C372,'stpl port max capa'!$A$1:$Q$500,6,0)),VLOOKUP($C372,'stpl port max capa'!$A$1:$Q$500,6,0),0)</f>
        <v>0</v>
      </c>
      <c r="BT372" s="22">
        <f>IF(ISNUMBER(VLOOKUP($C372,'stpl port max capa'!$A$1:$Q$500,7,0)),VLOOKUP($C372,'stpl port max capa'!$A$1:$Q$500,7,0),0)</f>
        <v>0</v>
      </c>
      <c r="BU372" s="22">
        <f>IF(ISNUMBER(VLOOKUP($C372,'stpl port max capa'!$A$1:$Q$500,8,0)),VLOOKUP($C372,'stpl port max capa'!$A$1:$Q$500,8,0),0)</f>
        <v>0</v>
      </c>
      <c r="BV372" s="22">
        <f>IF(ISNUMBER(VLOOKUP($C372,'stpl port max capa'!$A$1:$Q$500,9,0)),VLOOKUP($C372,'stpl port max capa'!$A$1:$Q$500,9,0),0)</f>
        <v>0</v>
      </c>
      <c r="BW372" s="22">
        <f>IF(ISNUMBER(VLOOKUP($C372,'stpl port max capa'!$A$1:$Q$500,10,0)),VLOOKUP($C372,'stpl port max capa'!$A$1:$Q$500,10,0),0)</f>
        <v>0</v>
      </c>
      <c r="BX372" s="22">
        <f>IF(ISNUMBER(VLOOKUP($C372,'stpl port max capa'!$A$1:$Q$500,11,0)),VLOOKUP($C372,'stpl port max capa'!$A$1:$Q$500,11,0),0)</f>
        <v>0</v>
      </c>
      <c r="BY372" s="22">
        <f>IF(ISNUMBER(VLOOKUP($C372,'stpl port max capa'!$A$1:$Q$500,12,0)),VLOOKUP($C372,'stpl port max capa'!$A$1:$Q$500,12,0),0)</f>
        <v>0</v>
      </c>
      <c r="BZ372" s="22">
        <f>IF(ISNUMBER(VLOOKUP($C372,'stpl port max capa'!$A$1:$Q$500,13,0)),VLOOKUP($C372,'stpl port max capa'!$A$1:$Q$500,13,0),0)</f>
        <v>0</v>
      </c>
      <c r="CA372" s="22">
        <f>IF(ISNUMBER(VLOOKUP($C372,'stpl port max capa'!$A$1:$Q$500,14,0)),VLOOKUP($C372,'stpl port max capa'!$A$1:$Q$500,14,0),0)</f>
        <v>0</v>
      </c>
      <c r="CB372" s="22">
        <f>IF(ISNUMBER(VLOOKUP($C372,'stpl port max capa'!$A$1:$Q$500,15,0)),VLOOKUP($C372,'stpl port max capa'!$A$1:$Q$500,15,0),0)</f>
        <v>0</v>
      </c>
      <c r="CC372" s="22">
        <f>IF(ISNUMBER(VLOOKUP($C372,'stpl port max capa'!$A$1:$Q$500,16,0)),VLOOKUP($C372,'stpl port max capa'!$A$1:$Q$500,16,0),0)</f>
        <v>0</v>
      </c>
      <c r="CD372" s="22">
        <f>IF(ISNUMBER(VLOOKUP($C372,'stpl port max capa'!$A$1:$Q$500,17,0)),VLOOKUP($C372,'stpl port max capa'!$A$1:$Q$500,17,0),0)</f>
        <v>0</v>
      </c>
    </row>
    <row r="373" spans="1:82" customFormat="1">
      <c r="A373">
        <v>378</v>
      </c>
      <c r="B373" t="s">
        <v>893</v>
      </c>
      <c r="C373" t="str">
        <f t="shared" si="92"/>
        <v>port 378 Guoxin Dafeng power station</v>
      </c>
      <c r="D373" s="15" t="s">
        <v>1405</v>
      </c>
      <c r="E373" s="15">
        <f t="shared" si="94"/>
        <v>1</v>
      </c>
      <c r="F373" s="16" t="s">
        <v>2977</v>
      </c>
      <c r="G373" t="s">
        <v>972</v>
      </c>
      <c r="H373" t="s">
        <v>975</v>
      </c>
      <c r="I373" t="s">
        <v>2946</v>
      </c>
      <c r="J373" t="s">
        <v>1114</v>
      </c>
      <c r="K373" s="1">
        <v>33.265999999999998</v>
      </c>
      <c r="L373" s="1">
        <v>120.753</v>
      </c>
      <c r="M373" s="1" t="str">
        <f>VLOOKUP($F373,'[1]capi for highway network'!$D$1:$L$36,3,0)</f>
        <v>capi Jiangsu</v>
      </c>
      <c r="N373" s="1">
        <f>VLOOKUP($F373,'[1]capi for highway network'!$D$1:$L$36,7,0)</f>
        <v>32.060254999999998</v>
      </c>
      <c r="O373" s="1">
        <f>VLOOKUP($F373,'[1]capi for highway network'!$D$1:$L$36,8,0)</f>
        <v>118.79687699999999</v>
      </c>
      <c r="P373" s="13">
        <f t="shared" si="95"/>
        <v>0</v>
      </c>
      <c r="Q373" s="13">
        <f t="shared" si="96"/>
        <v>0</v>
      </c>
      <c r="R373" s="13">
        <f t="shared" si="97"/>
        <v>0</v>
      </c>
      <c r="S373" s="13">
        <f t="shared" si="98"/>
        <v>0</v>
      </c>
      <c r="T373" s="13">
        <f t="shared" si="99"/>
        <v>0</v>
      </c>
      <c r="U373" s="13">
        <f t="shared" si="100"/>
        <v>0</v>
      </c>
      <c r="V373" s="13">
        <f t="shared" si="101"/>
        <v>0</v>
      </c>
      <c r="W373" s="13">
        <f t="shared" si="102"/>
        <v>0</v>
      </c>
      <c r="X373" s="13">
        <f t="shared" si="103"/>
        <v>0</v>
      </c>
      <c r="Y373" s="13">
        <f t="shared" si="104"/>
        <v>0</v>
      </c>
      <c r="Z373" s="13">
        <f t="shared" si="105"/>
        <v>0</v>
      </c>
      <c r="AA373" s="13">
        <f t="shared" si="106"/>
        <v>0</v>
      </c>
      <c r="AB373" s="13">
        <f t="shared" si="107"/>
        <v>0</v>
      </c>
      <c r="AC373" s="13">
        <f t="shared" si="108"/>
        <v>0</v>
      </c>
      <c r="AD373" s="13">
        <f t="shared" si="109"/>
        <v>0</v>
      </c>
      <c r="AE373" s="13">
        <f t="shared" si="110"/>
        <v>0</v>
      </c>
      <c r="AF373">
        <f t="shared" si="93"/>
        <v>0</v>
      </c>
      <c r="AI373" s="26">
        <f>IF(ISNUMBER(VLOOKUP($B373,'kpler max capa'!$A$1:$Q$263,2,0)),VLOOKUP($B373,'kpler max capa'!$A$1:$Q$263,2,0),0)</f>
        <v>0</v>
      </c>
      <c r="AJ373" s="26">
        <f>IF(ISNUMBER(VLOOKUP($B373,'kpler max capa'!$A$1:$Q$263,3,0)),VLOOKUP($B373,'kpler max capa'!$A$1:$Q$263,3,0),0)</f>
        <v>0</v>
      </c>
      <c r="AK373" s="26">
        <f>IF(ISNUMBER(VLOOKUP($B373,'kpler max capa'!$A$1:$Q$263,4,0)),VLOOKUP($B373,'kpler max capa'!$A$1:$Q$263,4,0),0)</f>
        <v>0</v>
      </c>
      <c r="AL373" s="26">
        <f>IF(ISNUMBER(VLOOKUP($B373,'kpler max capa'!$A$1:$Q$263,5,0)),VLOOKUP($B373,'kpler max capa'!$A$1:$Q$263,5,0),0)</f>
        <v>0</v>
      </c>
      <c r="AM373" s="26">
        <f>IF(ISNUMBER(VLOOKUP($B373,'kpler max capa'!$A$1:$Q$263,6,0)),VLOOKUP($B373,'kpler max capa'!$A$1:$Q$263,6,0),0)</f>
        <v>0</v>
      </c>
      <c r="AN373" s="26">
        <f>IF(ISNUMBER(VLOOKUP($B373,'kpler max capa'!$A$1:$Q$263,7,0)),VLOOKUP($B373,'kpler max capa'!$A$1:$Q$263,7,0),0)</f>
        <v>0</v>
      </c>
      <c r="AO373" s="26">
        <f>IF(ISNUMBER(VLOOKUP($B373,'kpler max capa'!$A$1:$Q$263,8,0)),VLOOKUP($B373,'kpler max capa'!$A$1:$Q$263,8,0),0)</f>
        <v>0</v>
      </c>
      <c r="AP373" s="26">
        <f>IF(ISNUMBER(VLOOKUP($B373,'kpler max capa'!$A$1:$Q$263,8,0)),VLOOKUP($B373,'kpler max capa'!$A$1:$Q$263,9,0),0)</f>
        <v>0</v>
      </c>
      <c r="AQ373" s="26">
        <f>IF(ISNUMBER(VLOOKUP($B373,'kpler max capa'!$A$1:$Q$263,8,0)),VLOOKUP($B373,'kpler max capa'!$A$1:$Q$263,10,0),0)</f>
        <v>0</v>
      </c>
      <c r="AR373" s="26">
        <f>IF(ISNUMBER(VLOOKUP($B373,'kpler max capa'!$A$1:$Q$263,8,0)),VLOOKUP($B373,'kpler max capa'!$A$1:$Q$263,11,0),0)</f>
        <v>0</v>
      </c>
      <c r="AS373" s="26">
        <f>IF(ISNUMBER(VLOOKUP($B373,'kpler max capa'!$A$1:$Q$263,9,0)),VLOOKUP($B373,'kpler max capa'!$A$1:$Q$263,12,0),0)</f>
        <v>0</v>
      </c>
      <c r="AT373" s="26">
        <f>IF(ISNUMBER(VLOOKUP($B373,'kpler max capa'!$A$1:$Q$263,9,0)),VLOOKUP($B373,'kpler max capa'!$A$1:$Q$263,13,0),0)</f>
        <v>0</v>
      </c>
      <c r="AU373" s="26">
        <f>IF(ISNUMBER(VLOOKUP($B373,'kpler max capa'!$A$1:$Q$263,9,0)),VLOOKUP($B373,'kpler max capa'!$A$1:$Q$263,14,0),0)</f>
        <v>0</v>
      </c>
      <c r="AV373" s="26">
        <f>IF(ISNUMBER(VLOOKUP($B373,'kpler max capa'!$A$1:$Q$263,9,0)),VLOOKUP($B373,'kpler max capa'!$A$1:$Q$263,15,0),0)</f>
        <v>0</v>
      </c>
      <c r="AW373" s="26">
        <f>IF(ISNUMBER(VLOOKUP($B373,'kpler max capa'!$A$1:$Q$263,9,0)),VLOOKUP($B373,'kpler max capa'!$A$1:$Q$263,16,0),0)</f>
        <v>0</v>
      </c>
      <c r="AX373" s="26">
        <f>IF(ISNUMBER(VLOOKUP($B373,'kpler max capa'!$A$1:$Q$263,10,0)),VLOOKUP($B373,'kpler max capa'!$A$1:$Q$263,17,0),0)</f>
        <v>0</v>
      </c>
      <c r="AY373" s="24">
        <f>IF(ISNUMBER(VLOOKUP($C373,'pp port max capa'!$A$1:$Q$500,2,0)),VLOOKUP($C373,'pp port max capa'!$A$1:$Q$500,2,0),0)</f>
        <v>0</v>
      </c>
      <c r="AZ373" s="24">
        <f>IF(ISNUMBER(VLOOKUP($C373,'pp port max capa'!$A$1:$Q$500,3,0)),VLOOKUP($C373,'pp port max capa'!$A$1:$Q$500,3,0),0)</f>
        <v>0</v>
      </c>
      <c r="BA373" s="24">
        <f>IF(ISNUMBER(VLOOKUP($C373,'pp port max capa'!$A$1:$Q$500,4,0)),VLOOKUP($C373,'pp port max capa'!$A$1:$Q$500,4,0),0)</f>
        <v>0</v>
      </c>
      <c r="BB373" s="24">
        <f>IF(ISNUMBER(VLOOKUP($C373,'pp port max capa'!$A$1:$Q$500,5,0)),VLOOKUP($C373,'pp port max capa'!$A$1:$Q$500,5,0),0)</f>
        <v>0</v>
      </c>
      <c r="BC373" s="24">
        <f>IF(ISNUMBER(VLOOKUP($C373,'pp port max capa'!$A$1:$Q$500,6,0)),VLOOKUP($C373,'pp port max capa'!$A$1:$Q$500,6,0),0)</f>
        <v>0</v>
      </c>
      <c r="BD373" s="24">
        <f>IF(ISNUMBER(VLOOKUP($C373,'pp port max capa'!$A$1:$Q$500,7,0)),VLOOKUP($C373,'pp port max capa'!$A$1:$Q$500,7,0),0)</f>
        <v>0</v>
      </c>
      <c r="BE373" s="24">
        <f>IF(ISNUMBER(VLOOKUP($C373,'pp port max capa'!$A$1:$Q$500,8,0)),VLOOKUP($C373,'pp port max capa'!$A$1:$Q$500,8,0),0)</f>
        <v>0</v>
      </c>
      <c r="BF373" s="24">
        <f>IF(ISNUMBER(VLOOKUP($C373,'pp port max capa'!$A$1:$Q$500,9,0)),VLOOKUP($C373,'pp port max capa'!$A$1:$Q$500,9,0),0)</f>
        <v>0</v>
      </c>
      <c r="BG373" s="24">
        <f>IF(ISNUMBER(VLOOKUP($C373,'pp port max capa'!$A$1:$Q$500,10,0)),VLOOKUP($C373,'pp port max capa'!$A$1:$Q$500,10,0),0)</f>
        <v>0</v>
      </c>
      <c r="BH373" s="24">
        <f>IF(ISNUMBER(VLOOKUP($C373,'pp port max capa'!$A$1:$Q$500,11,0)),VLOOKUP($C373,'pp port max capa'!$A$1:$Q$500,11,0),0)</f>
        <v>0</v>
      </c>
      <c r="BI373" s="24">
        <f>IF(ISNUMBER(VLOOKUP($C373,'pp port max capa'!$A$1:$Q$500,12,0)),VLOOKUP($C373,'pp port max capa'!$A$1:$Q$500,12,0),0)</f>
        <v>0</v>
      </c>
      <c r="BJ373" s="24">
        <f>IF(ISNUMBER(VLOOKUP($C373,'pp port max capa'!$A$1:$Q$500,13,0)),VLOOKUP($C373,'pp port max capa'!$A$1:$Q$500,13,0),0)</f>
        <v>0</v>
      </c>
      <c r="BK373" s="24">
        <f>IF(ISNUMBER(VLOOKUP($C373,'pp port max capa'!$A$1:$Q$500,14,0)),VLOOKUP($C373,'pp port max capa'!$A$1:$Q$500,14,0),0)</f>
        <v>0</v>
      </c>
      <c r="BL373" s="24">
        <f>IF(ISNUMBER(VLOOKUP($C373,'pp port max capa'!$A$1:$Q$500,15,0)),VLOOKUP($C373,'pp port max capa'!$A$1:$Q$500,15,0),0)</f>
        <v>0</v>
      </c>
      <c r="BM373" s="24">
        <f>IF(ISNUMBER(VLOOKUP($C373,'pp port max capa'!$A$1:$Q$500,16,0)),VLOOKUP($C373,'pp port max capa'!$A$1:$Q$500,16,0),0)</f>
        <v>0</v>
      </c>
      <c r="BN373" s="24">
        <f>IF(ISNUMBER(VLOOKUP($C373,'pp port max capa'!$A$1:$Q$500,17,0)),VLOOKUP($C373,'pp port max capa'!$A$1:$Q$500,17,0),0)</f>
        <v>0</v>
      </c>
      <c r="BO373" s="22">
        <f>IF(ISNUMBER(VLOOKUP($C373,'stpl port max capa'!$A$1:$Q$500,2,0)),VLOOKUP($C373,'stpl port max capa'!$A$1:$Q$500,2,0),0)</f>
        <v>0</v>
      </c>
      <c r="BP373" s="22">
        <f>IF(ISNUMBER(VLOOKUP($C373,'stpl port max capa'!$A$1:$Q$500,3,0)),VLOOKUP($C373,'stpl port max capa'!$A$1:$Q$500,3,0),0)</f>
        <v>0</v>
      </c>
      <c r="BQ373" s="22">
        <f>IF(ISNUMBER(VLOOKUP($C373,'stpl port max capa'!$A$1:$Q$500,4,0)),VLOOKUP($C373,'stpl port max capa'!$A$1:$Q$500,4,0),0)</f>
        <v>0</v>
      </c>
      <c r="BR373" s="22">
        <f>IF(ISNUMBER(VLOOKUP($C373,'stpl port max capa'!$A$1:$Q$500,5,0)),VLOOKUP($C373,'stpl port max capa'!$A$1:$Q$500,5,0),0)</f>
        <v>0</v>
      </c>
      <c r="BS373" s="22">
        <f>IF(ISNUMBER(VLOOKUP($C373,'stpl port max capa'!$A$1:$Q$500,6,0)),VLOOKUP($C373,'stpl port max capa'!$A$1:$Q$500,6,0),0)</f>
        <v>0</v>
      </c>
      <c r="BT373" s="22">
        <f>IF(ISNUMBER(VLOOKUP($C373,'stpl port max capa'!$A$1:$Q$500,7,0)),VLOOKUP($C373,'stpl port max capa'!$A$1:$Q$500,7,0),0)</f>
        <v>0</v>
      </c>
      <c r="BU373" s="22">
        <f>IF(ISNUMBER(VLOOKUP($C373,'stpl port max capa'!$A$1:$Q$500,8,0)),VLOOKUP($C373,'stpl port max capa'!$A$1:$Q$500,8,0),0)</f>
        <v>0</v>
      </c>
      <c r="BV373" s="22">
        <f>IF(ISNUMBER(VLOOKUP($C373,'stpl port max capa'!$A$1:$Q$500,9,0)),VLOOKUP($C373,'stpl port max capa'!$A$1:$Q$500,9,0),0)</f>
        <v>0</v>
      </c>
      <c r="BW373" s="22">
        <f>IF(ISNUMBER(VLOOKUP($C373,'stpl port max capa'!$A$1:$Q$500,10,0)),VLOOKUP($C373,'stpl port max capa'!$A$1:$Q$500,10,0),0)</f>
        <v>0</v>
      </c>
      <c r="BX373" s="22">
        <f>IF(ISNUMBER(VLOOKUP($C373,'stpl port max capa'!$A$1:$Q$500,11,0)),VLOOKUP($C373,'stpl port max capa'!$A$1:$Q$500,11,0),0)</f>
        <v>0</v>
      </c>
      <c r="BY373" s="22">
        <f>IF(ISNUMBER(VLOOKUP($C373,'stpl port max capa'!$A$1:$Q$500,12,0)),VLOOKUP($C373,'stpl port max capa'!$A$1:$Q$500,12,0),0)</f>
        <v>0</v>
      </c>
      <c r="BZ373" s="22">
        <f>IF(ISNUMBER(VLOOKUP($C373,'stpl port max capa'!$A$1:$Q$500,13,0)),VLOOKUP($C373,'stpl port max capa'!$A$1:$Q$500,13,0),0)</f>
        <v>0</v>
      </c>
      <c r="CA373" s="22">
        <f>IF(ISNUMBER(VLOOKUP($C373,'stpl port max capa'!$A$1:$Q$500,14,0)),VLOOKUP($C373,'stpl port max capa'!$A$1:$Q$500,14,0),0)</f>
        <v>0</v>
      </c>
      <c r="CB373" s="22">
        <f>IF(ISNUMBER(VLOOKUP($C373,'stpl port max capa'!$A$1:$Q$500,15,0)),VLOOKUP($C373,'stpl port max capa'!$A$1:$Q$500,15,0),0)</f>
        <v>0</v>
      </c>
      <c r="CC373" s="22">
        <f>IF(ISNUMBER(VLOOKUP($C373,'stpl port max capa'!$A$1:$Q$500,16,0)),VLOOKUP($C373,'stpl port max capa'!$A$1:$Q$500,16,0),0)</f>
        <v>0</v>
      </c>
      <c r="CD373" s="22">
        <f>IF(ISNUMBER(VLOOKUP($C373,'stpl port max capa'!$A$1:$Q$500,17,0)),VLOOKUP($C373,'stpl port max capa'!$A$1:$Q$500,17,0),0)</f>
        <v>0</v>
      </c>
    </row>
    <row r="374" spans="1:82" customFormat="1">
      <c r="A374">
        <v>379</v>
      </c>
      <c r="B374" t="s">
        <v>894</v>
      </c>
      <c r="C374" t="str">
        <f t="shared" si="92"/>
        <v>port 379 Hongyang Lianyungang power station</v>
      </c>
      <c r="D374" s="15" t="s">
        <v>1285</v>
      </c>
      <c r="E374" s="15">
        <f t="shared" si="94"/>
        <v>2</v>
      </c>
      <c r="F374" s="16" t="s">
        <v>2977</v>
      </c>
      <c r="G374" t="s">
        <v>972</v>
      </c>
      <c r="H374" t="s">
        <v>975</v>
      </c>
      <c r="I374" t="s">
        <v>2943</v>
      </c>
      <c r="J374" t="s">
        <v>1115</v>
      </c>
      <c r="K374" s="1">
        <v>34.551672000000003</v>
      </c>
      <c r="L374" s="1">
        <v>119.579492</v>
      </c>
      <c r="M374" s="1" t="str">
        <f>VLOOKUP($F374,'[1]capi for highway network'!$D$1:$L$36,3,0)</f>
        <v>capi Jiangsu</v>
      </c>
      <c r="N374" s="1">
        <f>VLOOKUP($F374,'[1]capi for highway network'!$D$1:$L$36,7,0)</f>
        <v>32.060254999999998</v>
      </c>
      <c r="O374" s="1">
        <f>VLOOKUP($F374,'[1]capi for highway network'!$D$1:$L$36,8,0)</f>
        <v>118.79687699999999</v>
      </c>
      <c r="P374" s="13">
        <f t="shared" si="95"/>
        <v>0</v>
      </c>
      <c r="Q374" s="13">
        <f t="shared" si="96"/>
        <v>0</v>
      </c>
      <c r="R374" s="13">
        <f t="shared" si="97"/>
        <v>0</v>
      </c>
      <c r="S374" s="13">
        <f t="shared" si="98"/>
        <v>0</v>
      </c>
      <c r="T374" s="13">
        <f t="shared" si="99"/>
        <v>0</v>
      </c>
      <c r="U374" s="13">
        <f t="shared" si="100"/>
        <v>0</v>
      </c>
      <c r="V374" s="13">
        <f t="shared" si="101"/>
        <v>0</v>
      </c>
      <c r="W374" s="13">
        <f t="shared" si="102"/>
        <v>0</v>
      </c>
      <c r="X374" s="13">
        <f t="shared" si="103"/>
        <v>0</v>
      </c>
      <c r="Y374" s="13">
        <f t="shared" si="104"/>
        <v>0</v>
      </c>
      <c r="Z374" s="13">
        <f t="shared" si="105"/>
        <v>0</v>
      </c>
      <c r="AA374" s="13">
        <f t="shared" si="106"/>
        <v>0</v>
      </c>
      <c r="AB374" s="13">
        <f t="shared" si="107"/>
        <v>0</v>
      </c>
      <c r="AC374" s="13">
        <f t="shared" si="108"/>
        <v>0</v>
      </c>
      <c r="AD374" s="13">
        <f t="shared" si="109"/>
        <v>0</v>
      </c>
      <c r="AE374" s="13">
        <f t="shared" si="110"/>
        <v>0</v>
      </c>
      <c r="AF374">
        <f t="shared" si="93"/>
        <v>0</v>
      </c>
      <c r="AI374" s="26">
        <f>IF(ISNUMBER(VLOOKUP($B374,'kpler max capa'!$A$1:$Q$263,2,0)),VLOOKUP($B374,'kpler max capa'!$A$1:$Q$263,2,0),0)</f>
        <v>0</v>
      </c>
      <c r="AJ374" s="26">
        <f>IF(ISNUMBER(VLOOKUP($B374,'kpler max capa'!$A$1:$Q$263,3,0)),VLOOKUP($B374,'kpler max capa'!$A$1:$Q$263,3,0),0)</f>
        <v>0</v>
      </c>
      <c r="AK374" s="26">
        <f>IF(ISNUMBER(VLOOKUP($B374,'kpler max capa'!$A$1:$Q$263,4,0)),VLOOKUP($B374,'kpler max capa'!$A$1:$Q$263,4,0),0)</f>
        <v>0</v>
      </c>
      <c r="AL374" s="26">
        <f>IF(ISNUMBER(VLOOKUP($B374,'kpler max capa'!$A$1:$Q$263,5,0)),VLOOKUP($B374,'kpler max capa'!$A$1:$Q$263,5,0),0)</f>
        <v>0</v>
      </c>
      <c r="AM374" s="26">
        <f>IF(ISNUMBER(VLOOKUP($B374,'kpler max capa'!$A$1:$Q$263,6,0)),VLOOKUP($B374,'kpler max capa'!$A$1:$Q$263,6,0),0)</f>
        <v>0</v>
      </c>
      <c r="AN374" s="26">
        <f>IF(ISNUMBER(VLOOKUP($B374,'kpler max capa'!$A$1:$Q$263,7,0)),VLOOKUP($B374,'kpler max capa'!$A$1:$Q$263,7,0),0)</f>
        <v>0</v>
      </c>
      <c r="AO374" s="26">
        <f>IF(ISNUMBER(VLOOKUP($B374,'kpler max capa'!$A$1:$Q$263,8,0)),VLOOKUP($B374,'kpler max capa'!$A$1:$Q$263,8,0),0)</f>
        <v>0</v>
      </c>
      <c r="AP374" s="26">
        <f>IF(ISNUMBER(VLOOKUP($B374,'kpler max capa'!$A$1:$Q$263,8,0)),VLOOKUP($B374,'kpler max capa'!$A$1:$Q$263,9,0),0)</f>
        <v>0</v>
      </c>
      <c r="AQ374" s="26">
        <f>IF(ISNUMBER(VLOOKUP($B374,'kpler max capa'!$A$1:$Q$263,8,0)),VLOOKUP($B374,'kpler max capa'!$A$1:$Q$263,10,0),0)</f>
        <v>0</v>
      </c>
      <c r="AR374" s="26">
        <f>IF(ISNUMBER(VLOOKUP($B374,'kpler max capa'!$A$1:$Q$263,8,0)),VLOOKUP($B374,'kpler max capa'!$A$1:$Q$263,11,0),0)</f>
        <v>0</v>
      </c>
      <c r="AS374" s="26">
        <f>IF(ISNUMBER(VLOOKUP($B374,'kpler max capa'!$A$1:$Q$263,9,0)),VLOOKUP($B374,'kpler max capa'!$A$1:$Q$263,12,0),0)</f>
        <v>0</v>
      </c>
      <c r="AT374" s="26">
        <f>IF(ISNUMBER(VLOOKUP($B374,'kpler max capa'!$A$1:$Q$263,9,0)),VLOOKUP($B374,'kpler max capa'!$A$1:$Q$263,13,0),0)</f>
        <v>0</v>
      </c>
      <c r="AU374" s="26">
        <f>IF(ISNUMBER(VLOOKUP($B374,'kpler max capa'!$A$1:$Q$263,9,0)),VLOOKUP($B374,'kpler max capa'!$A$1:$Q$263,14,0),0)</f>
        <v>0</v>
      </c>
      <c r="AV374" s="26">
        <f>IF(ISNUMBER(VLOOKUP($B374,'kpler max capa'!$A$1:$Q$263,9,0)),VLOOKUP($B374,'kpler max capa'!$A$1:$Q$263,15,0),0)</f>
        <v>0</v>
      </c>
      <c r="AW374" s="26">
        <f>IF(ISNUMBER(VLOOKUP($B374,'kpler max capa'!$A$1:$Q$263,9,0)),VLOOKUP($B374,'kpler max capa'!$A$1:$Q$263,16,0),0)</f>
        <v>0</v>
      </c>
      <c r="AX374" s="26">
        <f>IF(ISNUMBER(VLOOKUP($B374,'kpler max capa'!$A$1:$Q$263,10,0)),VLOOKUP($B374,'kpler max capa'!$A$1:$Q$263,17,0),0)</f>
        <v>0</v>
      </c>
      <c r="AY374" s="24">
        <f>IF(ISNUMBER(VLOOKUP($C374,'pp port max capa'!$A$1:$Q$500,2,0)),VLOOKUP($C374,'pp port max capa'!$A$1:$Q$500,2,0),0)</f>
        <v>0</v>
      </c>
      <c r="AZ374" s="24">
        <f>IF(ISNUMBER(VLOOKUP($C374,'pp port max capa'!$A$1:$Q$500,3,0)),VLOOKUP($C374,'pp port max capa'!$A$1:$Q$500,3,0),0)</f>
        <v>0</v>
      </c>
      <c r="BA374" s="24">
        <f>IF(ISNUMBER(VLOOKUP($C374,'pp port max capa'!$A$1:$Q$500,4,0)),VLOOKUP($C374,'pp port max capa'!$A$1:$Q$500,4,0),0)</f>
        <v>0</v>
      </c>
      <c r="BB374" s="24">
        <f>IF(ISNUMBER(VLOOKUP($C374,'pp port max capa'!$A$1:$Q$500,5,0)),VLOOKUP($C374,'pp port max capa'!$A$1:$Q$500,5,0),0)</f>
        <v>0</v>
      </c>
      <c r="BC374" s="24">
        <f>IF(ISNUMBER(VLOOKUP($C374,'pp port max capa'!$A$1:$Q$500,6,0)),VLOOKUP($C374,'pp port max capa'!$A$1:$Q$500,6,0),0)</f>
        <v>0</v>
      </c>
      <c r="BD374" s="24">
        <f>IF(ISNUMBER(VLOOKUP($C374,'pp port max capa'!$A$1:$Q$500,7,0)),VLOOKUP($C374,'pp port max capa'!$A$1:$Q$500,7,0),0)</f>
        <v>0</v>
      </c>
      <c r="BE374" s="24">
        <f>IF(ISNUMBER(VLOOKUP($C374,'pp port max capa'!$A$1:$Q$500,8,0)),VLOOKUP($C374,'pp port max capa'!$A$1:$Q$500,8,0),0)</f>
        <v>0</v>
      </c>
      <c r="BF374" s="24">
        <f>IF(ISNUMBER(VLOOKUP($C374,'pp port max capa'!$A$1:$Q$500,9,0)),VLOOKUP($C374,'pp port max capa'!$A$1:$Q$500,9,0),0)</f>
        <v>0</v>
      </c>
      <c r="BG374" s="24">
        <f>IF(ISNUMBER(VLOOKUP($C374,'pp port max capa'!$A$1:$Q$500,10,0)),VLOOKUP($C374,'pp port max capa'!$A$1:$Q$500,10,0),0)</f>
        <v>0</v>
      </c>
      <c r="BH374" s="24">
        <f>IF(ISNUMBER(VLOOKUP($C374,'pp port max capa'!$A$1:$Q$500,11,0)),VLOOKUP($C374,'pp port max capa'!$A$1:$Q$500,11,0),0)</f>
        <v>0</v>
      </c>
      <c r="BI374" s="24">
        <f>IF(ISNUMBER(VLOOKUP($C374,'pp port max capa'!$A$1:$Q$500,12,0)),VLOOKUP($C374,'pp port max capa'!$A$1:$Q$500,12,0),0)</f>
        <v>0</v>
      </c>
      <c r="BJ374" s="24">
        <f>IF(ISNUMBER(VLOOKUP($C374,'pp port max capa'!$A$1:$Q$500,13,0)),VLOOKUP($C374,'pp port max capa'!$A$1:$Q$500,13,0),0)</f>
        <v>0</v>
      </c>
      <c r="BK374" s="24">
        <f>IF(ISNUMBER(VLOOKUP($C374,'pp port max capa'!$A$1:$Q$500,14,0)),VLOOKUP($C374,'pp port max capa'!$A$1:$Q$500,14,0),0)</f>
        <v>0</v>
      </c>
      <c r="BL374" s="24">
        <f>IF(ISNUMBER(VLOOKUP($C374,'pp port max capa'!$A$1:$Q$500,15,0)),VLOOKUP($C374,'pp port max capa'!$A$1:$Q$500,15,0),0)</f>
        <v>0</v>
      </c>
      <c r="BM374" s="24">
        <f>IF(ISNUMBER(VLOOKUP($C374,'pp port max capa'!$A$1:$Q$500,16,0)),VLOOKUP($C374,'pp port max capa'!$A$1:$Q$500,16,0),0)</f>
        <v>0</v>
      </c>
      <c r="BN374" s="24">
        <f>IF(ISNUMBER(VLOOKUP($C374,'pp port max capa'!$A$1:$Q$500,17,0)),VLOOKUP($C374,'pp port max capa'!$A$1:$Q$500,17,0),0)</f>
        <v>0</v>
      </c>
      <c r="BO374" s="22">
        <f>IF(ISNUMBER(VLOOKUP($C374,'stpl port max capa'!$A$1:$Q$500,2,0)),VLOOKUP($C374,'stpl port max capa'!$A$1:$Q$500,2,0),0)</f>
        <v>0</v>
      </c>
      <c r="BP374" s="22">
        <f>IF(ISNUMBER(VLOOKUP($C374,'stpl port max capa'!$A$1:$Q$500,3,0)),VLOOKUP($C374,'stpl port max capa'!$A$1:$Q$500,3,0),0)</f>
        <v>0</v>
      </c>
      <c r="BQ374" s="22">
        <f>IF(ISNUMBER(VLOOKUP($C374,'stpl port max capa'!$A$1:$Q$500,4,0)),VLOOKUP($C374,'stpl port max capa'!$A$1:$Q$500,4,0),0)</f>
        <v>0</v>
      </c>
      <c r="BR374" s="22">
        <f>IF(ISNUMBER(VLOOKUP($C374,'stpl port max capa'!$A$1:$Q$500,5,0)),VLOOKUP($C374,'stpl port max capa'!$A$1:$Q$500,5,0),0)</f>
        <v>0</v>
      </c>
      <c r="BS374" s="22">
        <f>IF(ISNUMBER(VLOOKUP($C374,'stpl port max capa'!$A$1:$Q$500,6,0)),VLOOKUP($C374,'stpl port max capa'!$A$1:$Q$500,6,0),0)</f>
        <v>0</v>
      </c>
      <c r="BT374" s="22">
        <f>IF(ISNUMBER(VLOOKUP($C374,'stpl port max capa'!$A$1:$Q$500,7,0)),VLOOKUP($C374,'stpl port max capa'!$A$1:$Q$500,7,0),0)</f>
        <v>0</v>
      </c>
      <c r="BU374" s="22">
        <f>IF(ISNUMBER(VLOOKUP($C374,'stpl port max capa'!$A$1:$Q$500,8,0)),VLOOKUP($C374,'stpl port max capa'!$A$1:$Q$500,8,0),0)</f>
        <v>0</v>
      </c>
      <c r="BV374" s="22">
        <f>IF(ISNUMBER(VLOOKUP($C374,'stpl port max capa'!$A$1:$Q$500,9,0)),VLOOKUP($C374,'stpl port max capa'!$A$1:$Q$500,9,0),0)</f>
        <v>0</v>
      </c>
      <c r="BW374" s="22">
        <f>IF(ISNUMBER(VLOOKUP($C374,'stpl port max capa'!$A$1:$Q$500,10,0)),VLOOKUP($C374,'stpl port max capa'!$A$1:$Q$500,10,0),0)</f>
        <v>0</v>
      </c>
      <c r="BX374" s="22">
        <f>IF(ISNUMBER(VLOOKUP($C374,'stpl port max capa'!$A$1:$Q$500,11,0)),VLOOKUP($C374,'stpl port max capa'!$A$1:$Q$500,11,0),0)</f>
        <v>0</v>
      </c>
      <c r="BY374" s="22">
        <f>IF(ISNUMBER(VLOOKUP($C374,'stpl port max capa'!$A$1:$Q$500,12,0)),VLOOKUP($C374,'stpl port max capa'!$A$1:$Q$500,12,0),0)</f>
        <v>0</v>
      </c>
      <c r="BZ374" s="22">
        <f>IF(ISNUMBER(VLOOKUP($C374,'stpl port max capa'!$A$1:$Q$500,13,0)),VLOOKUP($C374,'stpl port max capa'!$A$1:$Q$500,13,0),0)</f>
        <v>0</v>
      </c>
      <c r="CA374" s="22">
        <f>IF(ISNUMBER(VLOOKUP($C374,'stpl port max capa'!$A$1:$Q$500,14,0)),VLOOKUP($C374,'stpl port max capa'!$A$1:$Q$500,14,0),0)</f>
        <v>0</v>
      </c>
      <c r="CB374" s="22">
        <f>IF(ISNUMBER(VLOOKUP($C374,'stpl port max capa'!$A$1:$Q$500,15,0)),VLOOKUP($C374,'stpl port max capa'!$A$1:$Q$500,15,0),0)</f>
        <v>0</v>
      </c>
      <c r="CC374" s="22">
        <f>IF(ISNUMBER(VLOOKUP($C374,'stpl port max capa'!$A$1:$Q$500,16,0)),VLOOKUP($C374,'stpl port max capa'!$A$1:$Q$500,16,0),0)</f>
        <v>0</v>
      </c>
      <c r="CD374" s="22">
        <f>IF(ISNUMBER(VLOOKUP($C374,'stpl port max capa'!$A$1:$Q$500,17,0)),VLOOKUP($C374,'stpl port max capa'!$A$1:$Q$500,17,0),0)</f>
        <v>0</v>
      </c>
    </row>
    <row r="375" spans="1:82" customFormat="1">
      <c r="A375">
        <v>380</v>
      </c>
      <c r="B375" t="s">
        <v>895</v>
      </c>
      <c r="C375" t="str">
        <f t="shared" si="92"/>
        <v>port 380 Huadian Wangting power station</v>
      </c>
      <c r="D375" s="15" t="s">
        <v>1406</v>
      </c>
      <c r="E375" s="15">
        <f t="shared" si="94"/>
        <v>1</v>
      </c>
      <c r="F375" s="16" t="s">
        <v>2977</v>
      </c>
      <c r="G375" t="s">
        <v>973</v>
      </c>
      <c r="H375" t="s">
        <v>975</v>
      </c>
      <c r="I375" t="s">
        <v>2944</v>
      </c>
      <c r="J375" t="s">
        <v>1116</v>
      </c>
      <c r="K375" s="1">
        <v>31.44435</v>
      </c>
      <c r="L375" s="1">
        <v>120.43704</v>
      </c>
      <c r="M375" s="1" t="str">
        <f>VLOOKUP($F375,'[1]capi for highway network'!$D$1:$L$36,3,0)</f>
        <v>capi Jiangsu</v>
      </c>
      <c r="N375" s="1">
        <f>VLOOKUP($F375,'[1]capi for highway network'!$D$1:$L$36,7,0)</f>
        <v>32.060254999999998</v>
      </c>
      <c r="O375" s="1">
        <f>VLOOKUP($F375,'[1]capi for highway network'!$D$1:$L$36,8,0)</f>
        <v>118.79687699999999</v>
      </c>
      <c r="P375" s="13">
        <f t="shared" si="95"/>
        <v>9.0481557199193539</v>
      </c>
      <c r="Q375" s="13">
        <f t="shared" si="96"/>
        <v>9.0481557199193539</v>
      </c>
      <c r="R375" s="13">
        <f t="shared" si="97"/>
        <v>9.0481557199193539</v>
      </c>
      <c r="S375" s="13">
        <f t="shared" si="98"/>
        <v>9.0481557199193539</v>
      </c>
      <c r="T375" s="13">
        <f t="shared" si="99"/>
        <v>7.2289290038064511</v>
      </c>
      <c r="U375" s="13">
        <f t="shared" si="100"/>
        <v>7.2289290038064511</v>
      </c>
      <c r="V375" s="13">
        <f t="shared" si="101"/>
        <v>7.2289290038064511</v>
      </c>
      <c r="W375" s="13">
        <f t="shared" si="102"/>
        <v>7.2289290038064511</v>
      </c>
      <c r="X375" s="13">
        <f t="shared" si="103"/>
        <v>7.2289290038064511</v>
      </c>
      <c r="Y375" s="13">
        <f t="shared" si="104"/>
        <v>7.2289290038064511</v>
      </c>
      <c r="Z375" s="13">
        <f t="shared" si="105"/>
        <v>7.2289290038064511</v>
      </c>
      <c r="AA375" s="13">
        <f t="shared" si="106"/>
        <v>5.6363399593978487</v>
      </c>
      <c r="AB375" s="13">
        <f t="shared" si="107"/>
        <v>5.6363399593978487</v>
      </c>
      <c r="AC375" s="13">
        <f t="shared" si="108"/>
        <v>5.6363399593978487</v>
      </c>
      <c r="AD375" s="13">
        <f t="shared" si="109"/>
        <v>5.6363399593978487</v>
      </c>
      <c r="AE375" s="13">
        <f t="shared" si="110"/>
        <v>5.6363399593978487</v>
      </c>
      <c r="AF375">
        <f t="shared" si="93"/>
        <v>1</v>
      </c>
      <c r="AI375" s="26">
        <f>IF(ISNUMBER(VLOOKUP($B375,'kpler max capa'!$A$1:$Q$263,2,0)),VLOOKUP($B375,'kpler max capa'!$A$1:$Q$263,2,0),0)</f>
        <v>0</v>
      </c>
      <c r="AJ375" s="26">
        <f>IF(ISNUMBER(VLOOKUP($B375,'kpler max capa'!$A$1:$Q$263,3,0)),VLOOKUP($B375,'kpler max capa'!$A$1:$Q$263,3,0),0)</f>
        <v>0</v>
      </c>
      <c r="AK375" s="26">
        <f>IF(ISNUMBER(VLOOKUP($B375,'kpler max capa'!$A$1:$Q$263,4,0)),VLOOKUP($B375,'kpler max capa'!$A$1:$Q$263,4,0),0)</f>
        <v>0</v>
      </c>
      <c r="AL375" s="26">
        <f>IF(ISNUMBER(VLOOKUP($B375,'kpler max capa'!$A$1:$Q$263,5,0)),VLOOKUP($B375,'kpler max capa'!$A$1:$Q$263,5,0),0)</f>
        <v>0</v>
      </c>
      <c r="AM375" s="26">
        <f>IF(ISNUMBER(VLOOKUP($B375,'kpler max capa'!$A$1:$Q$263,6,0)),VLOOKUP($B375,'kpler max capa'!$A$1:$Q$263,6,0),0)</f>
        <v>0</v>
      </c>
      <c r="AN375" s="26">
        <f>IF(ISNUMBER(VLOOKUP($B375,'kpler max capa'!$A$1:$Q$263,7,0)),VLOOKUP($B375,'kpler max capa'!$A$1:$Q$263,7,0),0)</f>
        <v>0</v>
      </c>
      <c r="AO375" s="26">
        <f>IF(ISNUMBER(VLOOKUP($B375,'kpler max capa'!$A$1:$Q$263,8,0)),VLOOKUP($B375,'kpler max capa'!$A$1:$Q$263,8,0),0)</f>
        <v>0</v>
      </c>
      <c r="AP375" s="26">
        <f>IF(ISNUMBER(VLOOKUP($B375,'kpler max capa'!$A$1:$Q$263,8,0)),VLOOKUP($B375,'kpler max capa'!$A$1:$Q$263,9,0),0)</f>
        <v>0</v>
      </c>
      <c r="AQ375" s="26">
        <f>IF(ISNUMBER(VLOOKUP($B375,'kpler max capa'!$A$1:$Q$263,8,0)),VLOOKUP($B375,'kpler max capa'!$A$1:$Q$263,10,0),0)</f>
        <v>0</v>
      </c>
      <c r="AR375" s="26">
        <f>IF(ISNUMBER(VLOOKUP($B375,'kpler max capa'!$A$1:$Q$263,8,0)),VLOOKUP($B375,'kpler max capa'!$A$1:$Q$263,11,0),0)</f>
        <v>0</v>
      </c>
      <c r="AS375" s="26">
        <f>IF(ISNUMBER(VLOOKUP($B375,'kpler max capa'!$A$1:$Q$263,9,0)),VLOOKUP($B375,'kpler max capa'!$A$1:$Q$263,12,0),0)</f>
        <v>0</v>
      </c>
      <c r="AT375" s="26">
        <f>IF(ISNUMBER(VLOOKUP($B375,'kpler max capa'!$A$1:$Q$263,9,0)),VLOOKUP($B375,'kpler max capa'!$A$1:$Q$263,13,0),0)</f>
        <v>0</v>
      </c>
      <c r="AU375" s="26">
        <f>IF(ISNUMBER(VLOOKUP($B375,'kpler max capa'!$A$1:$Q$263,9,0)),VLOOKUP($B375,'kpler max capa'!$A$1:$Q$263,14,0),0)</f>
        <v>0</v>
      </c>
      <c r="AV375" s="26">
        <f>IF(ISNUMBER(VLOOKUP($B375,'kpler max capa'!$A$1:$Q$263,9,0)),VLOOKUP($B375,'kpler max capa'!$A$1:$Q$263,15,0),0)</f>
        <v>0</v>
      </c>
      <c r="AW375" s="26">
        <f>IF(ISNUMBER(VLOOKUP($B375,'kpler max capa'!$A$1:$Q$263,9,0)),VLOOKUP($B375,'kpler max capa'!$A$1:$Q$263,16,0),0)</f>
        <v>0</v>
      </c>
      <c r="AX375" s="26">
        <f>IF(ISNUMBER(VLOOKUP($B375,'kpler max capa'!$A$1:$Q$263,10,0)),VLOOKUP($B375,'kpler max capa'!$A$1:$Q$263,17,0),0)</f>
        <v>0</v>
      </c>
      <c r="AY375" s="24">
        <f>IF(ISNUMBER(VLOOKUP($C375,'pp port max capa'!$A$1:$Q$500,2,0)),VLOOKUP($C375,'pp port max capa'!$A$1:$Q$500,2,0),0)</f>
        <v>9.0481557199193539</v>
      </c>
      <c r="AZ375" s="24">
        <f>IF(ISNUMBER(VLOOKUP($C375,'pp port max capa'!$A$1:$Q$500,3,0)),VLOOKUP($C375,'pp port max capa'!$A$1:$Q$500,3,0),0)</f>
        <v>9.0481557199193539</v>
      </c>
      <c r="BA375" s="24">
        <f>IF(ISNUMBER(VLOOKUP($C375,'pp port max capa'!$A$1:$Q$500,4,0)),VLOOKUP($C375,'pp port max capa'!$A$1:$Q$500,4,0),0)</f>
        <v>9.0481557199193539</v>
      </c>
      <c r="BB375" s="24">
        <f>IF(ISNUMBER(VLOOKUP($C375,'pp port max capa'!$A$1:$Q$500,5,0)),VLOOKUP($C375,'pp port max capa'!$A$1:$Q$500,5,0),0)</f>
        <v>9.0481557199193539</v>
      </c>
      <c r="BC375" s="24">
        <f>IF(ISNUMBER(VLOOKUP($C375,'pp port max capa'!$A$1:$Q$500,6,0)),VLOOKUP($C375,'pp port max capa'!$A$1:$Q$500,6,0),0)</f>
        <v>7.2289290038064511</v>
      </c>
      <c r="BD375" s="24">
        <f>IF(ISNUMBER(VLOOKUP($C375,'pp port max capa'!$A$1:$Q$500,7,0)),VLOOKUP($C375,'pp port max capa'!$A$1:$Q$500,7,0),0)</f>
        <v>7.2289290038064511</v>
      </c>
      <c r="BE375" s="24">
        <f>IF(ISNUMBER(VLOOKUP($C375,'pp port max capa'!$A$1:$Q$500,8,0)),VLOOKUP($C375,'pp port max capa'!$A$1:$Q$500,8,0),0)</f>
        <v>7.2289290038064511</v>
      </c>
      <c r="BF375" s="24">
        <f>IF(ISNUMBER(VLOOKUP($C375,'pp port max capa'!$A$1:$Q$500,9,0)),VLOOKUP($C375,'pp port max capa'!$A$1:$Q$500,9,0),0)</f>
        <v>7.2289290038064511</v>
      </c>
      <c r="BG375" s="24">
        <f>IF(ISNUMBER(VLOOKUP($C375,'pp port max capa'!$A$1:$Q$500,10,0)),VLOOKUP($C375,'pp port max capa'!$A$1:$Q$500,10,0),0)</f>
        <v>7.2289290038064511</v>
      </c>
      <c r="BH375" s="24">
        <f>IF(ISNUMBER(VLOOKUP($C375,'pp port max capa'!$A$1:$Q$500,11,0)),VLOOKUP($C375,'pp port max capa'!$A$1:$Q$500,11,0),0)</f>
        <v>7.2289290038064511</v>
      </c>
      <c r="BI375" s="24">
        <f>IF(ISNUMBER(VLOOKUP($C375,'pp port max capa'!$A$1:$Q$500,12,0)),VLOOKUP($C375,'pp port max capa'!$A$1:$Q$500,12,0),0)</f>
        <v>7.2289290038064511</v>
      </c>
      <c r="BJ375" s="24">
        <f>IF(ISNUMBER(VLOOKUP($C375,'pp port max capa'!$A$1:$Q$500,13,0)),VLOOKUP($C375,'pp port max capa'!$A$1:$Q$500,13,0),0)</f>
        <v>5.6363399593978487</v>
      </c>
      <c r="BK375" s="24">
        <f>IF(ISNUMBER(VLOOKUP($C375,'pp port max capa'!$A$1:$Q$500,14,0)),VLOOKUP($C375,'pp port max capa'!$A$1:$Q$500,14,0),0)</f>
        <v>5.6363399593978487</v>
      </c>
      <c r="BL375" s="24">
        <f>IF(ISNUMBER(VLOOKUP($C375,'pp port max capa'!$A$1:$Q$500,15,0)),VLOOKUP($C375,'pp port max capa'!$A$1:$Q$500,15,0),0)</f>
        <v>5.6363399593978487</v>
      </c>
      <c r="BM375" s="24">
        <f>IF(ISNUMBER(VLOOKUP($C375,'pp port max capa'!$A$1:$Q$500,16,0)),VLOOKUP($C375,'pp port max capa'!$A$1:$Q$500,16,0),0)</f>
        <v>5.6363399593978487</v>
      </c>
      <c r="BN375" s="24">
        <f>IF(ISNUMBER(VLOOKUP($C375,'pp port max capa'!$A$1:$Q$500,17,0)),VLOOKUP($C375,'pp port max capa'!$A$1:$Q$500,17,0),0)</f>
        <v>5.6363399593978487</v>
      </c>
      <c r="BO375" s="22">
        <f>IF(ISNUMBER(VLOOKUP($C375,'stpl port max capa'!$A$1:$Q$500,2,0)),VLOOKUP($C375,'stpl port max capa'!$A$1:$Q$500,2,0),0)</f>
        <v>0</v>
      </c>
      <c r="BP375" s="22">
        <f>IF(ISNUMBER(VLOOKUP($C375,'stpl port max capa'!$A$1:$Q$500,3,0)),VLOOKUP($C375,'stpl port max capa'!$A$1:$Q$500,3,0),0)</f>
        <v>0</v>
      </c>
      <c r="BQ375" s="22">
        <f>IF(ISNUMBER(VLOOKUP($C375,'stpl port max capa'!$A$1:$Q$500,4,0)),VLOOKUP($C375,'stpl port max capa'!$A$1:$Q$500,4,0),0)</f>
        <v>0</v>
      </c>
      <c r="BR375" s="22">
        <f>IF(ISNUMBER(VLOOKUP($C375,'stpl port max capa'!$A$1:$Q$500,5,0)),VLOOKUP($C375,'stpl port max capa'!$A$1:$Q$500,5,0),0)</f>
        <v>0</v>
      </c>
      <c r="BS375" s="22">
        <f>IF(ISNUMBER(VLOOKUP($C375,'stpl port max capa'!$A$1:$Q$500,6,0)),VLOOKUP($C375,'stpl port max capa'!$A$1:$Q$500,6,0),0)</f>
        <v>0</v>
      </c>
      <c r="BT375" s="22">
        <f>IF(ISNUMBER(VLOOKUP($C375,'stpl port max capa'!$A$1:$Q$500,7,0)),VLOOKUP($C375,'stpl port max capa'!$A$1:$Q$500,7,0),0)</f>
        <v>0</v>
      </c>
      <c r="BU375" s="22">
        <f>IF(ISNUMBER(VLOOKUP($C375,'stpl port max capa'!$A$1:$Q$500,8,0)),VLOOKUP($C375,'stpl port max capa'!$A$1:$Q$500,8,0),0)</f>
        <v>0</v>
      </c>
      <c r="BV375" s="22">
        <f>IF(ISNUMBER(VLOOKUP($C375,'stpl port max capa'!$A$1:$Q$500,9,0)),VLOOKUP($C375,'stpl port max capa'!$A$1:$Q$500,9,0),0)</f>
        <v>0</v>
      </c>
      <c r="BW375" s="22">
        <f>IF(ISNUMBER(VLOOKUP($C375,'stpl port max capa'!$A$1:$Q$500,10,0)),VLOOKUP($C375,'stpl port max capa'!$A$1:$Q$500,10,0),0)</f>
        <v>0</v>
      </c>
      <c r="BX375" s="22">
        <f>IF(ISNUMBER(VLOOKUP($C375,'stpl port max capa'!$A$1:$Q$500,11,0)),VLOOKUP($C375,'stpl port max capa'!$A$1:$Q$500,11,0),0)</f>
        <v>0</v>
      </c>
      <c r="BY375" s="22">
        <f>IF(ISNUMBER(VLOOKUP($C375,'stpl port max capa'!$A$1:$Q$500,12,0)),VLOOKUP($C375,'stpl port max capa'!$A$1:$Q$500,12,0),0)</f>
        <v>0</v>
      </c>
      <c r="BZ375" s="22">
        <f>IF(ISNUMBER(VLOOKUP($C375,'stpl port max capa'!$A$1:$Q$500,13,0)),VLOOKUP($C375,'stpl port max capa'!$A$1:$Q$500,13,0),0)</f>
        <v>0</v>
      </c>
      <c r="CA375" s="22">
        <f>IF(ISNUMBER(VLOOKUP($C375,'stpl port max capa'!$A$1:$Q$500,14,0)),VLOOKUP($C375,'stpl port max capa'!$A$1:$Q$500,14,0),0)</f>
        <v>0</v>
      </c>
      <c r="CB375" s="22">
        <f>IF(ISNUMBER(VLOOKUP($C375,'stpl port max capa'!$A$1:$Q$500,15,0)),VLOOKUP($C375,'stpl port max capa'!$A$1:$Q$500,15,0),0)</f>
        <v>0</v>
      </c>
      <c r="CC375" s="22">
        <f>IF(ISNUMBER(VLOOKUP($C375,'stpl port max capa'!$A$1:$Q$500,16,0)),VLOOKUP($C375,'stpl port max capa'!$A$1:$Q$500,16,0),0)</f>
        <v>0</v>
      </c>
      <c r="CD375" s="22">
        <f>IF(ISNUMBER(VLOOKUP($C375,'stpl port max capa'!$A$1:$Q$500,17,0)),VLOOKUP($C375,'stpl port max capa'!$A$1:$Q$500,17,0),0)</f>
        <v>0</v>
      </c>
    </row>
    <row r="376" spans="1:82" customFormat="1">
      <c r="A376">
        <v>381</v>
      </c>
      <c r="B376" t="s">
        <v>896</v>
      </c>
      <c r="C376" t="str">
        <f t="shared" si="92"/>
        <v>port 381 Huaneng Tongzhou Bay power station</v>
      </c>
      <c r="D376" s="15" t="s">
        <v>1407</v>
      </c>
      <c r="E376" s="15">
        <f t="shared" si="94"/>
        <v>1</v>
      </c>
      <c r="F376" s="16" t="s">
        <v>2977</v>
      </c>
      <c r="G376" t="s">
        <v>972</v>
      </c>
      <c r="H376" t="s">
        <v>975</v>
      </c>
      <c r="I376" t="s">
        <v>2950</v>
      </c>
      <c r="J376" t="s">
        <v>1117</v>
      </c>
      <c r="K376" s="1">
        <v>32.189728000000002</v>
      </c>
      <c r="L376" s="1">
        <v>121.429</v>
      </c>
      <c r="M376" s="1" t="str">
        <f>VLOOKUP($F376,'[1]capi for highway network'!$D$1:$L$36,3,0)</f>
        <v>capi Jiangsu</v>
      </c>
      <c r="N376" s="1">
        <f>VLOOKUP($F376,'[1]capi for highway network'!$D$1:$L$36,7,0)</f>
        <v>32.060254999999998</v>
      </c>
      <c r="O376" s="1">
        <f>VLOOKUP($F376,'[1]capi for highway network'!$D$1:$L$36,8,0)</f>
        <v>118.79687699999999</v>
      </c>
      <c r="P376" s="13">
        <f t="shared" si="95"/>
        <v>0</v>
      </c>
      <c r="Q376" s="13">
        <f t="shared" si="96"/>
        <v>0</v>
      </c>
      <c r="R376" s="13">
        <f t="shared" si="97"/>
        <v>0</v>
      </c>
      <c r="S376" s="13">
        <f t="shared" si="98"/>
        <v>0</v>
      </c>
      <c r="T376" s="13">
        <f t="shared" si="99"/>
        <v>0</v>
      </c>
      <c r="U376" s="13">
        <f t="shared" si="100"/>
        <v>0</v>
      </c>
      <c r="V376" s="13">
        <f t="shared" si="101"/>
        <v>0</v>
      </c>
      <c r="W376" s="13">
        <f t="shared" si="102"/>
        <v>0</v>
      </c>
      <c r="X376" s="13">
        <f t="shared" si="103"/>
        <v>0</v>
      </c>
      <c r="Y376" s="13">
        <f t="shared" si="104"/>
        <v>0</v>
      </c>
      <c r="Z376" s="13">
        <f t="shared" si="105"/>
        <v>0</v>
      </c>
      <c r="AA376" s="13">
        <f t="shared" si="106"/>
        <v>0</v>
      </c>
      <c r="AB376" s="13">
        <f t="shared" si="107"/>
        <v>0</v>
      </c>
      <c r="AC376" s="13">
        <f t="shared" si="108"/>
        <v>0</v>
      </c>
      <c r="AD376" s="13">
        <f t="shared" si="109"/>
        <v>0</v>
      </c>
      <c r="AE376" s="13">
        <f t="shared" si="110"/>
        <v>0</v>
      </c>
      <c r="AF376">
        <f t="shared" si="93"/>
        <v>0</v>
      </c>
      <c r="AI376" s="26">
        <f>IF(ISNUMBER(VLOOKUP($B376,'kpler max capa'!$A$1:$Q$263,2,0)),VLOOKUP($B376,'kpler max capa'!$A$1:$Q$263,2,0),0)</f>
        <v>0</v>
      </c>
      <c r="AJ376" s="26">
        <f>IF(ISNUMBER(VLOOKUP($B376,'kpler max capa'!$A$1:$Q$263,3,0)),VLOOKUP($B376,'kpler max capa'!$A$1:$Q$263,3,0),0)</f>
        <v>0</v>
      </c>
      <c r="AK376" s="26">
        <f>IF(ISNUMBER(VLOOKUP($B376,'kpler max capa'!$A$1:$Q$263,4,0)),VLOOKUP($B376,'kpler max capa'!$A$1:$Q$263,4,0),0)</f>
        <v>0</v>
      </c>
      <c r="AL376" s="26">
        <f>IF(ISNUMBER(VLOOKUP($B376,'kpler max capa'!$A$1:$Q$263,5,0)),VLOOKUP($B376,'kpler max capa'!$A$1:$Q$263,5,0),0)</f>
        <v>0</v>
      </c>
      <c r="AM376" s="26">
        <f>IF(ISNUMBER(VLOOKUP($B376,'kpler max capa'!$A$1:$Q$263,6,0)),VLOOKUP($B376,'kpler max capa'!$A$1:$Q$263,6,0),0)</f>
        <v>0</v>
      </c>
      <c r="AN376" s="26">
        <f>IF(ISNUMBER(VLOOKUP($B376,'kpler max capa'!$A$1:$Q$263,7,0)),VLOOKUP($B376,'kpler max capa'!$A$1:$Q$263,7,0),0)</f>
        <v>0</v>
      </c>
      <c r="AO376" s="26">
        <f>IF(ISNUMBER(VLOOKUP($B376,'kpler max capa'!$A$1:$Q$263,8,0)),VLOOKUP($B376,'kpler max capa'!$A$1:$Q$263,8,0),0)</f>
        <v>0</v>
      </c>
      <c r="AP376" s="26">
        <f>IF(ISNUMBER(VLOOKUP($B376,'kpler max capa'!$A$1:$Q$263,8,0)),VLOOKUP($B376,'kpler max capa'!$A$1:$Q$263,9,0),0)</f>
        <v>0</v>
      </c>
      <c r="AQ376" s="26">
        <f>IF(ISNUMBER(VLOOKUP($B376,'kpler max capa'!$A$1:$Q$263,8,0)),VLOOKUP($B376,'kpler max capa'!$A$1:$Q$263,10,0),0)</f>
        <v>0</v>
      </c>
      <c r="AR376" s="26">
        <f>IF(ISNUMBER(VLOOKUP($B376,'kpler max capa'!$A$1:$Q$263,8,0)),VLOOKUP($B376,'kpler max capa'!$A$1:$Q$263,11,0),0)</f>
        <v>0</v>
      </c>
      <c r="AS376" s="26">
        <f>IF(ISNUMBER(VLOOKUP($B376,'kpler max capa'!$A$1:$Q$263,9,0)),VLOOKUP($B376,'kpler max capa'!$A$1:$Q$263,12,0),0)</f>
        <v>0</v>
      </c>
      <c r="AT376" s="26">
        <f>IF(ISNUMBER(VLOOKUP($B376,'kpler max capa'!$A$1:$Q$263,9,0)),VLOOKUP($B376,'kpler max capa'!$A$1:$Q$263,13,0),0)</f>
        <v>0</v>
      </c>
      <c r="AU376" s="26">
        <f>IF(ISNUMBER(VLOOKUP($B376,'kpler max capa'!$A$1:$Q$263,9,0)),VLOOKUP($B376,'kpler max capa'!$A$1:$Q$263,14,0),0)</f>
        <v>0</v>
      </c>
      <c r="AV376" s="26">
        <f>IF(ISNUMBER(VLOOKUP($B376,'kpler max capa'!$A$1:$Q$263,9,0)),VLOOKUP($B376,'kpler max capa'!$A$1:$Q$263,15,0),0)</f>
        <v>0</v>
      </c>
      <c r="AW376" s="26">
        <f>IF(ISNUMBER(VLOOKUP($B376,'kpler max capa'!$A$1:$Q$263,9,0)),VLOOKUP($B376,'kpler max capa'!$A$1:$Q$263,16,0),0)</f>
        <v>0</v>
      </c>
      <c r="AX376" s="26">
        <f>IF(ISNUMBER(VLOOKUP($B376,'kpler max capa'!$A$1:$Q$263,10,0)),VLOOKUP($B376,'kpler max capa'!$A$1:$Q$263,17,0),0)</f>
        <v>0</v>
      </c>
      <c r="AY376" s="24">
        <f>IF(ISNUMBER(VLOOKUP($C376,'pp port max capa'!$A$1:$Q$500,2,0)),VLOOKUP($C376,'pp port max capa'!$A$1:$Q$500,2,0),0)</f>
        <v>0</v>
      </c>
      <c r="AZ376" s="24">
        <f>IF(ISNUMBER(VLOOKUP($C376,'pp port max capa'!$A$1:$Q$500,3,0)),VLOOKUP($C376,'pp port max capa'!$A$1:$Q$500,3,0),0)</f>
        <v>0</v>
      </c>
      <c r="BA376" s="24">
        <f>IF(ISNUMBER(VLOOKUP($C376,'pp port max capa'!$A$1:$Q$500,4,0)),VLOOKUP($C376,'pp port max capa'!$A$1:$Q$500,4,0),0)</f>
        <v>0</v>
      </c>
      <c r="BB376" s="24">
        <f>IF(ISNUMBER(VLOOKUP($C376,'pp port max capa'!$A$1:$Q$500,5,0)),VLOOKUP($C376,'pp port max capa'!$A$1:$Q$500,5,0),0)</f>
        <v>0</v>
      </c>
      <c r="BC376" s="24">
        <f>IF(ISNUMBER(VLOOKUP($C376,'pp port max capa'!$A$1:$Q$500,6,0)),VLOOKUP($C376,'pp port max capa'!$A$1:$Q$500,6,0),0)</f>
        <v>0</v>
      </c>
      <c r="BD376" s="24">
        <f>IF(ISNUMBER(VLOOKUP($C376,'pp port max capa'!$A$1:$Q$500,7,0)),VLOOKUP($C376,'pp port max capa'!$A$1:$Q$500,7,0),0)</f>
        <v>0</v>
      </c>
      <c r="BE376" s="24">
        <f>IF(ISNUMBER(VLOOKUP($C376,'pp port max capa'!$A$1:$Q$500,8,0)),VLOOKUP($C376,'pp port max capa'!$A$1:$Q$500,8,0),0)</f>
        <v>0</v>
      </c>
      <c r="BF376" s="24">
        <f>IF(ISNUMBER(VLOOKUP($C376,'pp port max capa'!$A$1:$Q$500,9,0)),VLOOKUP($C376,'pp port max capa'!$A$1:$Q$500,9,0),0)</f>
        <v>0</v>
      </c>
      <c r="BG376" s="24">
        <f>IF(ISNUMBER(VLOOKUP($C376,'pp port max capa'!$A$1:$Q$500,10,0)),VLOOKUP($C376,'pp port max capa'!$A$1:$Q$500,10,0),0)</f>
        <v>0</v>
      </c>
      <c r="BH376" s="24">
        <f>IF(ISNUMBER(VLOOKUP($C376,'pp port max capa'!$A$1:$Q$500,11,0)),VLOOKUP($C376,'pp port max capa'!$A$1:$Q$500,11,0),0)</f>
        <v>0</v>
      </c>
      <c r="BI376" s="24">
        <f>IF(ISNUMBER(VLOOKUP($C376,'pp port max capa'!$A$1:$Q$500,12,0)),VLOOKUP($C376,'pp port max capa'!$A$1:$Q$500,12,0),0)</f>
        <v>0</v>
      </c>
      <c r="BJ376" s="24">
        <f>IF(ISNUMBER(VLOOKUP($C376,'pp port max capa'!$A$1:$Q$500,13,0)),VLOOKUP($C376,'pp port max capa'!$A$1:$Q$500,13,0),0)</f>
        <v>0</v>
      </c>
      <c r="BK376" s="24">
        <f>IF(ISNUMBER(VLOOKUP($C376,'pp port max capa'!$A$1:$Q$500,14,0)),VLOOKUP($C376,'pp port max capa'!$A$1:$Q$500,14,0),0)</f>
        <v>0</v>
      </c>
      <c r="BL376" s="24">
        <f>IF(ISNUMBER(VLOOKUP($C376,'pp port max capa'!$A$1:$Q$500,15,0)),VLOOKUP($C376,'pp port max capa'!$A$1:$Q$500,15,0),0)</f>
        <v>0</v>
      </c>
      <c r="BM376" s="24">
        <f>IF(ISNUMBER(VLOOKUP($C376,'pp port max capa'!$A$1:$Q$500,16,0)),VLOOKUP($C376,'pp port max capa'!$A$1:$Q$500,16,0),0)</f>
        <v>0</v>
      </c>
      <c r="BN376" s="24">
        <f>IF(ISNUMBER(VLOOKUP($C376,'pp port max capa'!$A$1:$Q$500,17,0)),VLOOKUP($C376,'pp port max capa'!$A$1:$Q$500,17,0),0)</f>
        <v>0</v>
      </c>
      <c r="BO376" s="22">
        <f>IF(ISNUMBER(VLOOKUP($C376,'stpl port max capa'!$A$1:$Q$500,2,0)),VLOOKUP($C376,'stpl port max capa'!$A$1:$Q$500,2,0),0)</f>
        <v>0</v>
      </c>
      <c r="BP376" s="22">
        <f>IF(ISNUMBER(VLOOKUP($C376,'stpl port max capa'!$A$1:$Q$500,3,0)),VLOOKUP($C376,'stpl port max capa'!$A$1:$Q$500,3,0),0)</f>
        <v>0</v>
      </c>
      <c r="BQ376" s="22">
        <f>IF(ISNUMBER(VLOOKUP($C376,'stpl port max capa'!$A$1:$Q$500,4,0)),VLOOKUP($C376,'stpl port max capa'!$A$1:$Q$500,4,0),0)</f>
        <v>0</v>
      </c>
      <c r="BR376" s="22">
        <f>IF(ISNUMBER(VLOOKUP($C376,'stpl port max capa'!$A$1:$Q$500,5,0)),VLOOKUP($C376,'stpl port max capa'!$A$1:$Q$500,5,0),0)</f>
        <v>0</v>
      </c>
      <c r="BS376" s="22">
        <f>IF(ISNUMBER(VLOOKUP($C376,'stpl port max capa'!$A$1:$Q$500,6,0)),VLOOKUP($C376,'stpl port max capa'!$A$1:$Q$500,6,0),0)</f>
        <v>0</v>
      </c>
      <c r="BT376" s="22">
        <f>IF(ISNUMBER(VLOOKUP($C376,'stpl port max capa'!$A$1:$Q$500,7,0)),VLOOKUP($C376,'stpl port max capa'!$A$1:$Q$500,7,0),0)</f>
        <v>0</v>
      </c>
      <c r="BU376" s="22">
        <f>IF(ISNUMBER(VLOOKUP($C376,'stpl port max capa'!$A$1:$Q$500,8,0)),VLOOKUP($C376,'stpl port max capa'!$A$1:$Q$500,8,0),0)</f>
        <v>0</v>
      </c>
      <c r="BV376" s="22">
        <f>IF(ISNUMBER(VLOOKUP($C376,'stpl port max capa'!$A$1:$Q$500,9,0)),VLOOKUP($C376,'stpl port max capa'!$A$1:$Q$500,9,0),0)</f>
        <v>0</v>
      </c>
      <c r="BW376" s="22">
        <f>IF(ISNUMBER(VLOOKUP($C376,'stpl port max capa'!$A$1:$Q$500,10,0)),VLOOKUP($C376,'stpl port max capa'!$A$1:$Q$500,10,0),0)</f>
        <v>0</v>
      </c>
      <c r="BX376" s="22">
        <f>IF(ISNUMBER(VLOOKUP($C376,'stpl port max capa'!$A$1:$Q$500,11,0)),VLOOKUP($C376,'stpl port max capa'!$A$1:$Q$500,11,0),0)</f>
        <v>0</v>
      </c>
      <c r="BY376" s="22">
        <f>IF(ISNUMBER(VLOOKUP($C376,'stpl port max capa'!$A$1:$Q$500,12,0)),VLOOKUP($C376,'stpl port max capa'!$A$1:$Q$500,12,0),0)</f>
        <v>0</v>
      </c>
      <c r="BZ376" s="22">
        <f>IF(ISNUMBER(VLOOKUP($C376,'stpl port max capa'!$A$1:$Q$500,13,0)),VLOOKUP($C376,'stpl port max capa'!$A$1:$Q$500,13,0),0)</f>
        <v>0</v>
      </c>
      <c r="CA376" s="22">
        <f>IF(ISNUMBER(VLOOKUP($C376,'stpl port max capa'!$A$1:$Q$500,14,0)),VLOOKUP($C376,'stpl port max capa'!$A$1:$Q$500,14,0),0)</f>
        <v>0</v>
      </c>
      <c r="CB376" s="22">
        <f>IF(ISNUMBER(VLOOKUP($C376,'stpl port max capa'!$A$1:$Q$500,15,0)),VLOOKUP($C376,'stpl port max capa'!$A$1:$Q$500,15,0),0)</f>
        <v>0</v>
      </c>
      <c r="CC376" s="22">
        <f>IF(ISNUMBER(VLOOKUP($C376,'stpl port max capa'!$A$1:$Q$500,16,0)),VLOOKUP($C376,'stpl port max capa'!$A$1:$Q$500,16,0),0)</f>
        <v>0</v>
      </c>
      <c r="CD376" s="22">
        <f>IF(ISNUMBER(VLOOKUP($C376,'stpl port max capa'!$A$1:$Q$500,17,0)),VLOOKUP($C376,'stpl port max capa'!$A$1:$Q$500,17,0),0)</f>
        <v>0</v>
      </c>
    </row>
    <row r="377" spans="1:82" customFormat="1">
      <c r="A377">
        <v>382</v>
      </c>
      <c r="B377" t="s">
        <v>897</v>
      </c>
      <c r="C377" t="str">
        <f t="shared" si="92"/>
        <v>port 382 Jiangsu Leeman Paper power station</v>
      </c>
      <c r="D377" s="15" t="s">
        <v>1408</v>
      </c>
      <c r="E377" s="15">
        <f t="shared" si="94"/>
        <v>1</v>
      </c>
      <c r="F377" s="16" t="s">
        <v>2977</v>
      </c>
      <c r="G377" t="s">
        <v>972</v>
      </c>
      <c r="H377" t="s">
        <v>975</v>
      </c>
      <c r="I377" t="s">
        <v>2943</v>
      </c>
      <c r="J377" t="s">
        <v>1118</v>
      </c>
      <c r="K377" s="1">
        <v>31.753298000000001</v>
      </c>
      <c r="L377" s="1">
        <v>121.005017</v>
      </c>
      <c r="M377" s="1" t="str">
        <f>VLOOKUP($F377,'[1]capi for highway network'!$D$1:$L$36,3,0)</f>
        <v>capi Jiangsu</v>
      </c>
      <c r="N377" s="1">
        <f>VLOOKUP($F377,'[1]capi for highway network'!$D$1:$L$36,7,0)</f>
        <v>32.060254999999998</v>
      </c>
      <c r="O377" s="1">
        <f>VLOOKUP($F377,'[1]capi for highway network'!$D$1:$L$36,8,0)</f>
        <v>118.79687699999999</v>
      </c>
      <c r="P377" s="13">
        <f t="shared" si="95"/>
        <v>0.78741833642473114</v>
      </c>
      <c r="Q377" s="13">
        <f t="shared" si="96"/>
        <v>0.78741833642473114</v>
      </c>
      <c r="R377" s="13">
        <f t="shared" si="97"/>
        <v>0.78741833642473114</v>
      </c>
      <c r="S377" s="13">
        <f t="shared" si="98"/>
        <v>0.78741833642473114</v>
      </c>
      <c r="T377" s="13">
        <f t="shared" si="99"/>
        <v>0.78741833642473114</v>
      </c>
      <c r="U377" s="13">
        <f t="shared" si="100"/>
        <v>0.78741833642473114</v>
      </c>
      <c r="V377" s="13">
        <f t="shared" si="101"/>
        <v>0.78741833642473114</v>
      </c>
      <c r="W377" s="13">
        <f t="shared" si="102"/>
        <v>0.78741833642473114</v>
      </c>
      <c r="X377" s="13">
        <f t="shared" si="103"/>
        <v>0.78741833642473114</v>
      </c>
      <c r="Y377" s="13">
        <f t="shared" si="104"/>
        <v>0.78741833642473114</v>
      </c>
      <c r="Z377" s="13">
        <f t="shared" si="105"/>
        <v>0.78741833642473114</v>
      </c>
      <c r="AA377" s="13">
        <f t="shared" si="106"/>
        <v>0.78741833642473114</v>
      </c>
      <c r="AB377" s="13">
        <f t="shared" si="107"/>
        <v>0.78741833642473114</v>
      </c>
      <c r="AC377" s="13">
        <f t="shared" si="108"/>
        <v>0.78741833642473114</v>
      </c>
      <c r="AD377" s="13">
        <f t="shared" si="109"/>
        <v>0.78741833642473114</v>
      </c>
      <c r="AE377" s="13">
        <f t="shared" si="110"/>
        <v>0.78741833642473114</v>
      </c>
      <c r="AF377">
        <f t="shared" si="93"/>
        <v>1</v>
      </c>
      <c r="AI377" s="26">
        <f>IF(ISNUMBER(VLOOKUP($B377,'kpler max capa'!$A$1:$Q$263,2,0)),VLOOKUP($B377,'kpler max capa'!$A$1:$Q$263,2,0),0)</f>
        <v>0</v>
      </c>
      <c r="AJ377" s="26">
        <f>IF(ISNUMBER(VLOOKUP($B377,'kpler max capa'!$A$1:$Q$263,3,0)),VLOOKUP($B377,'kpler max capa'!$A$1:$Q$263,3,0),0)</f>
        <v>0</v>
      </c>
      <c r="AK377" s="26">
        <f>IF(ISNUMBER(VLOOKUP($B377,'kpler max capa'!$A$1:$Q$263,4,0)),VLOOKUP($B377,'kpler max capa'!$A$1:$Q$263,4,0),0)</f>
        <v>0</v>
      </c>
      <c r="AL377" s="26">
        <f>IF(ISNUMBER(VLOOKUP($B377,'kpler max capa'!$A$1:$Q$263,5,0)),VLOOKUP($B377,'kpler max capa'!$A$1:$Q$263,5,0),0)</f>
        <v>0</v>
      </c>
      <c r="AM377" s="26">
        <f>IF(ISNUMBER(VLOOKUP($B377,'kpler max capa'!$A$1:$Q$263,6,0)),VLOOKUP($B377,'kpler max capa'!$A$1:$Q$263,6,0),0)</f>
        <v>0</v>
      </c>
      <c r="AN377" s="26">
        <f>IF(ISNUMBER(VLOOKUP($B377,'kpler max capa'!$A$1:$Q$263,7,0)),VLOOKUP($B377,'kpler max capa'!$A$1:$Q$263,7,0),0)</f>
        <v>0</v>
      </c>
      <c r="AO377" s="26">
        <f>IF(ISNUMBER(VLOOKUP($B377,'kpler max capa'!$A$1:$Q$263,8,0)),VLOOKUP($B377,'kpler max capa'!$A$1:$Q$263,8,0),0)</f>
        <v>0</v>
      </c>
      <c r="AP377" s="26">
        <f>IF(ISNUMBER(VLOOKUP($B377,'kpler max capa'!$A$1:$Q$263,8,0)),VLOOKUP($B377,'kpler max capa'!$A$1:$Q$263,9,0),0)</f>
        <v>0</v>
      </c>
      <c r="AQ377" s="26">
        <f>IF(ISNUMBER(VLOOKUP($B377,'kpler max capa'!$A$1:$Q$263,8,0)),VLOOKUP($B377,'kpler max capa'!$A$1:$Q$263,10,0),0)</f>
        <v>0</v>
      </c>
      <c r="AR377" s="26">
        <f>IF(ISNUMBER(VLOOKUP($B377,'kpler max capa'!$A$1:$Q$263,8,0)),VLOOKUP($B377,'kpler max capa'!$A$1:$Q$263,11,0),0)</f>
        <v>0</v>
      </c>
      <c r="AS377" s="26">
        <f>IF(ISNUMBER(VLOOKUP($B377,'kpler max capa'!$A$1:$Q$263,9,0)),VLOOKUP($B377,'kpler max capa'!$A$1:$Q$263,12,0),0)</f>
        <v>0</v>
      </c>
      <c r="AT377" s="26">
        <f>IF(ISNUMBER(VLOOKUP($B377,'kpler max capa'!$A$1:$Q$263,9,0)),VLOOKUP($B377,'kpler max capa'!$A$1:$Q$263,13,0),0)</f>
        <v>0</v>
      </c>
      <c r="AU377" s="26">
        <f>IF(ISNUMBER(VLOOKUP($B377,'kpler max capa'!$A$1:$Q$263,9,0)),VLOOKUP($B377,'kpler max capa'!$A$1:$Q$263,14,0),0)</f>
        <v>0</v>
      </c>
      <c r="AV377" s="26">
        <f>IF(ISNUMBER(VLOOKUP($B377,'kpler max capa'!$A$1:$Q$263,9,0)),VLOOKUP($B377,'kpler max capa'!$A$1:$Q$263,15,0),0)</f>
        <v>0</v>
      </c>
      <c r="AW377" s="26">
        <f>IF(ISNUMBER(VLOOKUP($B377,'kpler max capa'!$A$1:$Q$263,9,0)),VLOOKUP($B377,'kpler max capa'!$A$1:$Q$263,16,0),0)</f>
        <v>0</v>
      </c>
      <c r="AX377" s="26">
        <f>IF(ISNUMBER(VLOOKUP($B377,'kpler max capa'!$A$1:$Q$263,10,0)),VLOOKUP($B377,'kpler max capa'!$A$1:$Q$263,17,0),0)</f>
        <v>0</v>
      </c>
      <c r="AY377" s="24">
        <f>IF(ISNUMBER(VLOOKUP($C377,'pp port max capa'!$A$1:$Q$500,2,0)),VLOOKUP($C377,'pp port max capa'!$A$1:$Q$500,2,0),0)</f>
        <v>0.78741833642473114</v>
      </c>
      <c r="AZ377" s="24">
        <f>IF(ISNUMBER(VLOOKUP($C377,'pp port max capa'!$A$1:$Q$500,3,0)),VLOOKUP($C377,'pp port max capa'!$A$1:$Q$500,3,0),0)</f>
        <v>0.78741833642473114</v>
      </c>
      <c r="BA377" s="24">
        <f>IF(ISNUMBER(VLOOKUP($C377,'pp port max capa'!$A$1:$Q$500,4,0)),VLOOKUP($C377,'pp port max capa'!$A$1:$Q$500,4,0),0)</f>
        <v>0.78741833642473114</v>
      </c>
      <c r="BB377" s="24">
        <f>IF(ISNUMBER(VLOOKUP($C377,'pp port max capa'!$A$1:$Q$500,5,0)),VLOOKUP($C377,'pp port max capa'!$A$1:$Q$500,5,0),0)</f>
        <v>0.78741833642473114</v>
      </c>
      <c r="BC377" s="24">
        <f>IF(ISNUMBER(VLOOKUP($C377,'pp port max capa'!$A$1:$Q$500,6,0)),VLOOKUP($C377,'pp port max capa'!$A$1:$Q$500,6,0),0)</f>
        <v>0.78741833642473114</v>
      </c>
      <c r="BD377" s="24">
        <f>IF(ISNUMBER(VLOOKUP($C377,'pp port max capa'!$A$1:$Q$500,7,0)),VLOOKUP($C377,'pp port max capa'!$A$1:$Q$500,7,0),0)</f>
        <v>0.78741833642473114</v>
      </c>
      <c r="BE377" s="24">
        <f>IF(ISNUMBER(VLOOKUP($C377,'pp port max capa'!$A$1:$Q$500,8,0)),VLOOKUP($C377,'pp port max capa'!$A$1:$Q$500,8,0),0)</f>
        <v>0.78741833642473114</v>
      </c>
      <c r="BF377" s="24">
        <f>IF(ISNUMBER(VLOOKUP($C377,'pp port max capa'!$A$1:$Q$500,9,0)),VLOOKUP($C377,'pp port max capa'!$A$1:$Q$500,9,0),0)</f>
        <v>0.78741833642473114</v>
      </c>
      <c r="BG377" s="24">
        <f>IF(ISNUMBER(VLOOKUP($C377,'pp port max capa'!$A$1:$Q$500,10,0)),VLOOKUP($C377,'pp port max capa'!$A$1:$Q$500,10,0),0)</f>
        <v>0.78741833642473114</v>
      </c>
      <c r="BH377" s="24">
        <f>IF(ISNUMBER(VLOOKUP($C377,'pp port max capa'!$A$1:$Q$500,11,0)),VLOOKUP($C377,'pp port max capa'!$A$1:$Q$500,11,0),0)</f>
        <v>0.78741833642473114</v>
      </c>
      <c r="BI377" s="24">
        <f>IF(ISNUMBER(VLOOKUP($C377,'pp port max capa'!$A$1:$Q$500,12,0)),VLOOKUP($C377,'pp port max capa'!$A$1:$Q$500,12,0),0)</f>
        <v>0.78741833642473114</v>
      </c>
      <c r="BJ377" s="24">
        <f>IF(ISNUMBER(VLOOKUP($C377,'pp port max capa'!$A$1:$Q$500,13,0)),VLOOKUP($C377,'pp port max capa'!$A$1:$Q$500,13,0),0)</f>
        <v>0.78741833642473114</v>
      </c>
      <c r="BK377" s="24">
        <f>IF(ISNUMBER(VLOOKUP($C377,'pp port max capa'!$A$1:$Q$500,14,0)),VLOOKUP($C377,'pp port max capa'!$A$1:$Q$500,14,0),0)</f>
        <v>0.78741833642473114</v>
      </c>
      <c r="BL377" s="24">
        <f>IF(ISNUMBER(VLOOKUP($C377,'pp port max capa'!$A$1:$Q$500,15,0)),VLOOKUP($C377,'pp port max capa'!$A$1:$Q$500,15,0),0)</f>
        <v>0.78741833642473114</v>
      </c>
      <c r="BM377" s="24">
        <f>IF(ISNUMBER(VLOOKUP($C377,'pp port max capa'!$A$1:$Q$500,16,0)),VLOOKUP($C377,'pp port max capa'!$A$1:$Q$500,16,0),0)</f>
        <v>0.78741833642473114</v>
      </c>
      <c r="BN377" s="24">
        <f>IF(ISNUMBER(VLOOKUP($C377,'pp port max capa'!$A$1:$Q$500,17,0)),VLOOKUP($C377,'pp port max capa'!$A$1:$Q$500,17,0),0)</f>
        <v>0.78741833642473114</v>
      </c>
      <c r="BO377" s="22">
        <f>IF(ISNUMBER(VLOOKUP($C377,'stpl port max capa'!$A$1:$Q$500,2,0)),VLOOKUP($C377,'stpl port max capa'!$A$1:$Q$500,2,0),0)</f>
        <v>0</v>
      </c>
      <c r="BP377" s="22">
        <f>IF(ISNUMBER(VLOOKUP($C377,'stpl port max capa'!$A$1:$Q$500,3,0)),VLOOKUP($C377,'stpl port max capa'!$A$1:$Q$500,3,0),0)</f>
        <v>0</v>
      </c>
      <c r="BQ377" s="22">
        <f>IF(ISNUMBER(VLOOKUP($C377,'stpl port max capa'!$A$1:$Q$500,4,0)),VLOOKUP($C377,'stpl port max capa'!$A$1:$Q$500,4,0),0)</f>
        <v>0</v>
      </c>
      <c r="BR377" s="22">
        <f>IF(ISNUMBER(VLOOKUP($C377,'stpl port max capa'!$A$1:$Q$500,5,0)),VLOOKUP($C377,'stpl port max capa'!$A$1:$Q$500,5,0),0)</f>
        <v>0</v>
      </c>
      <c r="BS377" s="22">
        <f>IF(ISNUMBER(VLOOKUP($C377,'stpl port max capa'!$A$1:$Q$500,6,0)),VLOOKUP($C377,'stpl port max capa'!$A$1:$Q$500,6,0),0)</f>
        <v>0</v>
      </c>
      <c r="BT377" s="22">
        <f>IF(ISNUMBER(VLOOKUP($C377,'stpl port max capa'!$A$1:$Q$500,7,0)),VLOOKUP($C377,'stpl port max capa'!$A$1:$Q$500,7,0),0)</f>
        <v>0</v>
      </c>
      <c r="BU377" s="22">
        <f>IF(ISNUMBER(VLOOKUP($C377,'stpl port max capa'!$A$1:$Q$500,8,0)),VLOOKUP($C377,'stpl port max capa'!$A$1:$Q$500,8,0),0)</f>
        <v>0</v>
      </c>
      <c r="BV377" s="22">
        <f>IF(ISNUMBER(VLOOKUP($C377,'stpl port max capa'!$A$1:$Q$500,9,0)),VLOOKUP($C377,'stpl port max capa'!$A$1:$Q$500,9,0),0)</f>
        <v>0</v>
      </c>
      <c r="BW377" s="22">
        <f>IF(ISNUMBER(VLOOKUP($C377,'stpl port max capa'!$A$1:$Q$500,10,0)),VLOOKUP($C377,'stpl port max capa'!$A$1:$Q$500,10,0),0)</f>
        <v>0</v>
      </c>
      <c r="BX377" s="22">
        <f>IF(ISNUMBER(VLOOKUP($C377,'stpl port max capa'!$A$1:$Q$500,11,0)),VLOOKUP($C377,'stpl port max capa'!$A$1:$Q$500,11,0),0)</f>
        <v>0</v>
      </c>
      <c r="BY377" s="22">
        <f>IF(ISNUMBER(VLOOKUP($C377,'stpl port max capa'!$A$1:$Q$500,12,0)),VLOOKUP($C377,'stpl port max capa'!$A$1:$Q$500,12,0),0)</f>
        <v>0</v>
      </c>
      <c r="BZ377" s="22">
        <f>IF(ISNUMBER(VLOOKUP($C377,'stpl port max capa'!$A$1:$Q$500,13,0)),VLOOKUP($C377,'stpl port max capa'!$A$1:$Q$500,13,0),0)</f>
        <v>0</v>
      </c>
      <c r="CA377" s="22">
        <f>IF(ISNUMBER(VLOOKUP($C377,'stpl port max capa'!$A$1:$Q$500,14,0)),VLOOKUP($C377,'stpl port max capa'!$A$1:$Q$500,14,0),0)</f>
        <v>0</v>
      </c>
      <c r="CB377" s="22">
        <f>IF(ISNUMBER(VLOOKUP($C377,'stpl port max capa'!$A$1:$Q$500,15,0)),VLOOKUP($C377,'stpl port max capa'!$A$1:$Q$500,15,0),0)</f>
        <v>0</v>
      </c>
      <c r="CC377" s="22">
        <f>IF(ISNUMBER(VLOOKUP($C377,'stpl port max capa'!$A$1:$Q$500,16,0)),VLOOKUP($C377,'stpl port max capa'!$A$1:$Q$500,16,0),0)</f>
        <v>0</v>
      </c>
      <c r="CD377" s="22">
        <f>IF(ISNUMBER(VLOOKUP($C377,'stpl port max capa'!$A$1:$Q$500,17,0)),VLOOKUP($C377,'stpl port max capa'!$A$1:$Q$500,17,0),0)</f>
        <v>0</v>
      </c>
    </row>
    <row r="378" spans="1:82" customFormat="1">
      <c r="A378">
        <v>383</v>
      </c>
      <c r="B378" t="s">
        <v>898</v>
      </c>
      <c r="C378" t="str">
        <f t="shared" si="92"/>
        <v>port 383 Jiangsu Sheyang power station</v>
      </c>
      <c r="D378" s="15" t="s">
        <v>1409</v>
      </c>
      <c r="E378" s="15">
        <f t="shared" si="94"/>
        <v>1</v>
      </c>
      <c r="F378" s="16" t="s">
        <v>2977</v>
      </c>
      <c r="G378" t="s">
        <v>972</v>
      </c>
      <c r="H378" t="s">
        <v>975</v>
      </c>
      <c r="I378" t="s">
        <v>2944</v>
      </c>
      <c r="J378" t="s">
        <v>1119</v>
      </c>
      <c r="K378" s="1">
        <v>33.818500899999997</v>
      </c>
      <c r="L378" s="1">
        <v>120.4633498</v>
      </c>
      <c r="M378" s="1" t="str">
        <f>VLOOKUP($F378,'[1]capi for highway network'!$D$1:$L$36,3,0)</f>
        <v>capi Jiangsu</v>
      </c>
      <c r="N378" s="1">
        <f>VLOOKUP($F378,'[1]capi for highway network'!$D$1:$L$36,7,0)</f>
        <v>32.060254999999998</v>
      </c>
      <c r="O378" s="1">
        <f>VLOOKUP($F378,'[1]capi for highway network'!$D$1:$L$36,8,0)</f>
        <v>118.79687699999999</v>
      </c>
      <c r="P378" s="13">
        <f t="shared" si="95"/>
        <v>0</v>
      </c>
      <c r="Q378" s="13">
        <f t="shared" si="96"/>
        <v>0</v>
      </c>
      <c r="R378" s="13">
        <f t="shared" si="97"/>
        <v>0</v>
      </c>
      <c r="S378" s="13">
        <f t="shared" si="98"/>
        <v>0</v>
      </c>
      <c r="T378" s="13">
        <f t="shared" si="99"/>
        <v>0</v>
      </c>
      <c r="U378" s="13">
        <f t="shared" si="100"/>
        <v>0</v>
      </c>
      <c r="V378" s="13">
        <f t="shared" si="101"/>
        <v>0</v>
      </c>
      <c r="W378" s="13">
        <f t="shared" si="102"/>
        <v>0</v>
      </c>
      <c r="X378" s="13">
        <f t="shared" si="103"/>
        <v>0</v>
      </c>
      <c r="Y378" s="13">
        <f t="shared" si="104"/>
        <v>0</v>
      </c>
      <c r="Z378" s="13">
        <f t="shared" si="105"/>
        <v>0</v>
      </c>
      <c r="AA378" s="13">
        <f t="shared" si="106"/>
        <v>0</v>
      </c>
      <c r="AB378" s="13">
        <f t="shared" si="107"/>
        <v>0</v>
      </c>
      <c r="AC378" s="13">
        <f t="shared" si="108"/>
        <v>0</v>
      </c>
      <c r="AD378" s="13">
        <f t="shared" si="109"/>
        <v>0</v>
      </c>
      <c r="AE378" s="13">
        <f t="shared" si="110"/>
        <v>0</v>
      </c>
      <c r="AF378">
        <f t="shared" si="93"/>
        <v>0</v>
      </c>
      <c r="AI378" s="26">
        <f>IF(ISNUMBER(VLOOKUP($B378,'kpler max capa'!$A$1:$Q$263,2,0)),VLOOKUP($B378,'kpler max capa'!$A$1:$Q$263,2,0),0)</f>
        <v>0</v>
      </c>
      <c r="AJ378" s="26">
        <f>IF(ISNUMBER(VLOOKUP($B378,'kpler max capa'!$A$1:$Q$263,3,0)),VLOOKUP($B378,'kpler max capa'!$A$1:$Q$263,3,0),0)</f>
        <v>0</v>
      </c>
      <c r="AK378" s="26">
        <f>IF(ISNUMBER(VLOOKUP($B378,'kpler max capa'!$A$1:$Q$263,4,0)),VLOOKUP($B378,'kpler max capa'!$A$1:$Q$263,4,0),0)</f>
        <v>0</v>
      </c>
      <c r="AL378" s="26">
        <f>IF(ISNUMBER(VLOOKUP($B378,'kpler max capa'!$A$1:$Q$263,5,0)),VLOOKUP($B378,'kpler max capa'!$A$1:$Q$263,5,0),0)</f>
        <v>0</v>
      </c>
      <c r="AM378" s="26">
        <f>IF(ISNUMBER(VLOOKUP($B378,'kpler max capa'!$A$1:$Q$263,6,0)),VLOOKUP($B378,'kpler max capa'!$A$1:$Q$263,6,0),0)</f>
        <v>0</v>
      </c>
      <c r="AN378" s="26">
        <f>IF(ISNUMBER(VLOOKUP($B378,'kpler max capa'!$A$1:$Q$263,7,0)),VLOOKUP($B378,'kpler max capa'!$A$1:$Q$263,7,0),0)</f>
        <v>0</v>
      </c>
      <c r="AO378" s="26">
        <f>IF(ISNUMBER(VLOOKUP($B378,'kpler max capa'!$A$1:$Q$263,8,0)),VLOOKUP($B378,'kpler max capa'!$A$1:$Q$263,8,0),0)</f>
        <v>0</v>
      </c>
      <c r="AP378" s="26">
        <f>IF(ISNUMBER(VLOOKUP($B378,'kpler max capa'!$A$1:$Q$263,8,0)),VLOOKUP($B378,'kpler max capa'!$A$1:$Q$263,9,0),0)</f>
        <v>0</v>
      </c>
      <c r="AQ378" s="26">
        <f>IF(ISNUMBER(VLOOKUP($B378,'kpler max capa'!$A$1:$Q$263,8,0)),VLOOKUP($B378,'kpler max capa'!$A$1:$Q$263,10,0),0)</f>
        <v>0</v>
      </c>
      <c r="AR378" s="26">
        <f>IF(ISNUMBER(VLOOKUP($B378,'kpler max capa'!$A$1:$Q$263,8,0)),VLOOKUP($B378,'kpler max capa'!$A$1:$Q$263,11,0),0)</f>
        <v>0</v>
      </c>
      <c r="AS378" s="26">
        <f>IF(ISNUMBER(VLOOKUP($B378,'kpler max capa'!$A$1:$Q$263,9,0)),VLOOKUP($B378,'kpler max capa'!$A$1:$Q$263,12,0),0)</f>
        <v>0</v>
      </c>
      <c r="AT378" s="26">
        <f>IF(ISNUMBER(VLOOKUP($B378,'kpler max capa'!$A$1:$Q$263,9,0)),VLOOKUP($B378,'kpler max capa'!$A$1:$Q$263,13,0),0)</f>
        <v>0</v>
      </c>
      <c r="AU378" s="26">
        <f>IF(ISNUMBER(VLOOKUP($B378,'kpler max capa'!$A$1:$Q$263,9,0)),VLOOKUP($B378,'kpler max capa'!$A$1:$Q$263,14,0),0)</f>
        <v>0</v>
      </c>
      <c r="AV378" s="26">
        <f>IF(ISNUMBER(VLOOKUP($B378,'kpler max capa'!$A$1:$Q$263,9,0)),VLOOKUP($B378,'kpler max capa'!$A$1:$Q$263,15,0),0)</f>
        <v>0</v>
      </c>
      <c r="AW378" s="26">
        <f>IF(ISNUMBER(VLOOKUP($B378,'kpler max capa'!$A$1:$Q$263,9,0)),VLOOKUP($B378,'kpler max capa'!$A$1:$Q$263,16,0),0)</f>
        <v>0</v>
      </c>
      <c r="AX378" s="26">
        <f>IF(ISNUMBER(VLOOKUP($B378,'kpler max capa'!$A$1:$Q$263,10,0)),VLOOKUP($B378,'kpler max capa'!$A$1:$Q$263,17,0),0)</f>
        <v>0</v>
      </c>
      <c r="AY378" s="24">
        <f>IF(ISNUMBER(VLOOKUP($C378,'pp port max capa'!$A$1:$Q$500,2,0)),VLOOKUP($C378,'pp port max capa'!$A$1:$Q$500,2,0),0)</f>
        <v>0</v>
      </c>
      <c r="AZ378" s="24">
        <f>IF(ISNUMBER(VLOOKUP($C378,'pp port max capa'!$A$1:$Q$500,3,0)),VLOOKUP($C378,'pp port max capa'!$A$1:$Q$500,3,0),0)</f>
        <v>0</v>
      </c>
      <c r="BA378" s="24">
        <f>IF(ISNUMBER(VLOOKUP($C378,'pp port max capa'!$A$1:$Q$500,4,0)),VLOOKUP($C378,'pp port max capa'!$A$1:$Q$500,4,0),0)</f>
        <v>0</v>
      </c>
      <c r="BB378" s="24">
        <f>IF(ISNUMBER(VLOOKUP($C378,'pp port max capa'!$A$1:$Q$500,5,0)),VLOOKUP($C378,'pp port max capa'!$A$1:$Q$500,5,0),0)</f>
        <v>0</v>
      </c>
      <c r="BC378" s="24">
        <f>IF(ISNUMBER(VLOOKUP($C378,'pp port max capa'!$A$1:$Q$500,6,0)),VLOOKUP($C378,'pp port max capa'!$A$1:$Q$500,6,0),0)</f>
        <v>0</v>
      </c>
      <c r="BD378" s="24">
        <f>IF(ISNUMBER(VLOOKUP($C378,'pp port max capa'!$A$1:$Q$500,7,0)),VLOOKUP($C378,'pp port max capa'!$A$1:$Q$500,7,0),0)</f>
        <v>0</v>
      </c>
      <c r="BE378" s="24">
        <f>IF(ISNUMBER(VLOOKUP($C378,'pp port max capa'!$A$1:$Q$500,8,0)),VLOOKUP($C378,'pp port max capa'!$A$1:$Q$500,8,0),0)</f>
        <v>0</v>
      </c>
      <c r="BF378" s="24">
        <f>IF(ISNUMBER(VLOOKUP($C378,'pp port max capa'!$A$1:$Q$500,9,0)),VLOOKUP($C378,'pp port max capa'!$A$1:$Q$500,9,0),0)</f>
        <v>0</v>
      </c>
      <c r="BG378" s="24">
        <f>IF(ISNUMBER(VLOOKUP($C378,'pp port max capa'!$A$1:$Q$500,10,0)),VLOOKUP($C378,'pp port max capa'!$A$1:$Q$500,10,0),0)</f>
        <v>0</v>
      </c>
      <c r="BH378" s="24">
        <f>IF(ISNUMBER(VLOOKUP($C378,'pp port max capa'!$A$1:$Q$500,11,0)),VLOOKUP($C378,'pp port max capa'!$A$1:$Q$500,11,0),0)</f>
        <v>0</v>
      </c>
      <c r="BI378" s="24">
        <f>IF(ISNUMBER(VLOOKUP($C378,'pp port max capa'!$A$1:$Q$500,12,0)),VLOOKUP($C378,'pp port max capa'!$A$1:$Q$500,12,0),0)</f>
        <v>0</v>
      </c>
      <c r="BJ378" s="24">
        <f>IF(ISNUMBER(VLOOKUP($C378,'pp port max capa'!$A$1:$Q$500,13,0)),VLOOKUP($C378,'pp port max capa'!$A$1:$Q$500,13,0),0)</f>
        <v>0</v>
      </c>
      <c r="BK378" s="24">
        <f>IF(ISNUMBER(VLOOKUP($C378,'pp port max capa'!$A$1:$Q$500,14,0)),VLOOKUP($C378,'pp port max capa'!$A$1:$Q$500,14,0),0)</f>
        <v>0</v>
      </c>
      <c r="BL378" s="24">
        <f>IF(ISNUMBER(VLOOKUP($C378,'pp port max capa'!$A$1:$Q$500,15,0)),VLOOKUP($C378,'pp port max capa'!$A$1:$Q$500,15,0),0)</f>
        <v>0</v>
      </c>
      <c r="BM378" s="24">
        <f>IF(ISNUMBER(VLOOKUP($C378,'pp port max capa'!$A$1:$Q$500,16,0)),VLOOKUP($C378,'pp port max capa'!$A$1:$Q$500,16,0),0)</f>
        <v>0</v>
      </c>
      <c r="BN378" s="24">
        <f>IF(ISNUMBER(VLOOKUP($C378,'pp port max capa'!$A$1:$Q$500,17,0)),VLOOKUP($C378,'pp port max capa'!$A$1:$Q$500,17,0),0)</f>
        <v>0</v>
      </c>
      <c r="BO378" s="22">
        <f>IF(ISNUMBER(VLOOKUP($C378,'stpl port max capa'!$A$1:$Q$500,2,0)),VLOOKUP($C378,'stpl port max capa'!$A$1:$Q$500,2,0),0)</f>
        <v>0</v>
      </c>
      <c r="BP378" s="22">
        <f>IF(ISNUMBER(VLOOKUP($C378,'stpl port max capa'!$A$1:$Q$500,3,0)),VLOOKUP($C378,'stpl port max capa'!$A$1:$Q$500,3,0),0)</f>
        <v>0</v>
      </c>
      <c r="BQ378" s="22">
        <f>IF(ISNUMBER(VLOOKUP($C378,'stpl port max capa'!$A$1:$Q$500,4,0)),VLOOKUP($C378,'stpl port max capa'!$A$1:$Q$500,4,0),0)</f>
        <v>0</v>
      </c>
      <c r="BR378" s="22">
        <f>IF(ISNUMBER(VLOOKUP($C378,'stpl port max capa'!$A$1:$Q$500,5,0)),VLOOKUP($C378,'stpl port max capa'!$A$1:$Q$500,5,0),0)</f>
        <v>0</v>
      </c>
      <c r="BS378" s="22">
        <f>IF(ISNUMBER(VLOOKUP($C378,'stpl port max capa'!$A$1:$Q$500,6,0)),VLOOKUP($C378,'stpl port max capa'!$A$1:$Q$500,6,0),0)</f>
        <v>0</v>
      </c>
      <c r="BT378" s="22">
        <f>IF(ISNUMBER(VLOOKUP($C378,'stpl port max capa'!$A$1:$Q$500,7,0)),VLOOKUP($C378,'stpl port max capa'!$A$1:$Q$500,7,0),0)</f>
        <v>0</v>
      </c>
      <c r="BU378" s="22">
        <f>IF(ISNUMBER(VLOOKUP($C378,'stpl port max capa'!$A$1:$Q$500,8,0)),VLOOKUP($C378,'stpl port max capa'!$A$1:$Q$500,8,0),0)</f>
        <v>0</v>
      </c>
      <c r="BV378" s="22">
        <f>IF(ISNUMBER(VLOOKUP($C378,'stpl port max capa'!$A$1:$Q$500,9,0)),VLOOKUP($C378,'stpl port max capa'!$A$1:$Q$500,9,0),0)</f>
        <v>0</v>
      </c>
      <c r="BW378" s="22">
        <f>IF(ISNUMBER(VLOOKUP($C378,'stpl port max capa'!$A$1:$Q$500,10,0)),VLOOKUP($C378,'stpl port max capa'!$A$1:$Q$500,10,0),0)</f>
        <v>0</v>
      </c>
      <c r="BX378" s="22">
        <f>IF(ISNUMBER(VLOOKUP($C378,'stpl port max capa'!$A$1:$Q$500,11,0)),VLOOKUP($C378,'stpl port max capa'!$A$1:$Q$500,11,0),0)</f>
        <v>0</v>
      </c>
      <c r="BY378" s="22">
        <f>IF(ISNUMBER(VLOOKUP($C378,'stpl port max capa'!$A$1:$Q$500,12,0)),VLOOKUP($C378,'stpl port max capa'!$A$1:$Q$500,12,0),0)</f>
        <v>0</v>
      </c>
      <c r="BZ378" s="22">
        <f>IF(ISNUMBER(VLOOKUP($C378,'stpl port max capa'!$A$1:$Q$500,13,0)),VLOOKUP($C378,'stpl port max capa'!$A$1:$Q$500,13,0),0)</f>
        <v>0</v>
      </c>
      <c r="CA378" s="22">
        <f>IF(ISNUMBER(VLOOKUP($C378,'stpl port max capa'!$A$1:$Q$500,14,0)),VLOOKUP($C378,'stpl port max capa'!$A$1:$Q$500,14,0),0)</f>
        <v>0</v>
      </c>
      <c r="CB378" s="22">
        <f>IF(ISNUMBER(VLOOKUP($C378,'stpl port max capa'!$A$1:$Q$500,15,0)),VLOOKUP($C378,'stpl port max capa'!$A$1:$Q$500,15,0),0)</f>
        <v>0</v>
      </c>
      <c r="CC378" s="22">
        <f>IF(ISNUMBER(VLOOKUP($C378,'stpl port max capa'!$A$1:$Q$500,16,0)),VLOOKUP($C378,'stpl port max capa'!$A$1:$Q$500,16,0),0)</f>
        <v>0</v>
      </c>
      <c r="CD378" s="22">
        <f>IF(ISNUMBER(VLOOKUP($C378,'stpl port max capa'!$A$1:$Q$500,17,0)),VLOOKUP($C378,'stpl port max capa'!$A$1:$Q$500,17,0),0)</f>
        <v>0</v>
      </c>
    </row>
    <row r="379" spans="1:82" customFormat="1">
      <c r="A379">
        <v>384</v>
      </c>
      <c r="B379" t="s">
        <v>899</v>
      </c>
      <c r="C379" t="str">
        <f t="shared" si="92"/>
        <v>port 384 Jingling Sinopec power station</v>
      </c>
      <c r="D379" s="15" t="s">
        <v>1410</v>
      </c>
      <c r="E379" s="15">
        <f t="shared" si="94"/>
        <v>1</v>
      </c>
      <c r="F379" s="16" t="s">
        <v>2977</v>
      </c>
      <c r="G379" t="s">
        <v>973</v>
      </c>
      <c r="H379" t="s">
        <v>975</v>
      </c>
      <c r="I379" t="s">
        <v>2943</v>
      </c>
      <c r="J379" t="s">
        <v>1120</v>
      </c>
      <c r="K379" s="1">
        <v>32.154361999999999</v>
      </c>
      <c r="L379" s="1">
        <v>118.90654290000001</v>
      </c>
      <c r="M379" s="1" t="str">
        <f>VLOOKUP($F379,'[1]capi for highway network'!$D$1:$L$36,3,0)</f>
        <v>capi Jiangsu</v>
      </c>
      <c r="N379" s="1">
        <f>VLOOKUP($F379,'[1]capi for highway network'!$D$1:$L$36,7,0)</f>
        <v>32.060254999999998</v>
      </c>
      <c r="O379" s="1">
        <f>VLOOKUP($F379,'[1]capi for highway network'!$D$1:$L$36,8,0)</f>
        <v>118.79687699999999</v>
      </c>
      <c r="P379" s="13">
        <f t="shared" si="95"/>
        <v>1.1433972626523297</v>
      </c>
      <c r="Q379" s="13">
        <f t="shared" si="96"/>
        <v>1.1433972626523297</v>
      </c>
      <c r="R379" s="13">
        <f t="shared" si="97"/>
        <v>1.1433972626523297</v>
      </c>
      <c r="S379" s="13">
        <f t="shared" si="98"/>
        <v>1.1433972626523297</v>
      </c>
      <c r="T379" s="13">
        <f t="shared" si="99"/>
        <v>1.1433972626523297</v>
      </c>
      <c r="U379" s="13">
        <f t="shared" si="100"/>
        <v>1.1433972626523297</v>
      </c>
      <c r="V379" s="13">
        <f t="shared" si="101"/>
        <v>0.57169863132616483</v>
      </c>
      <c r="W379" s="13">
        <f t="shared" si="102"/>
        <v>0</v>
      </c>
      <c r="X379" s="13">
        <f t="shared" si="103"/>
        <v>0</v>
      </c>
      <c r="Y379" s="13">
        <f t="shared" si="104"/>
        <v>0</v>
      </c>
      <c r="Z379" s="13">
        <f t="shared" si="105"/>
        <v>0</v>
      </c>
      <c r="AA379" s="13">
        <f t="shared" si="106"/>
        <v>0</v>
      </c>
      <c r="AB379" s="13">
        <f t="shared" si="107"/>
        <v>0</v>
      </c>
      <c r="AC379" s="13">
        <f t="shared" si="108"/>
        <v>0</v>
      </c>
      <c r="AD379" s="13">
        <f t="shared" si="109"/>
        <v>0</v>
      </c>
      <c r="AE379" s="13">
        <f t="shared" si="110"/>
        <v>0</v>
      </c>
      <c r="AF379">
        <f t="shared" si="93"/>
        <v>1</v>
      </c>
      <c r="AI379" s="26">
        <f>IF(ISNUMBER(VLOOKUP($B379,'kpler max capa'!$A$1:$Q$263,2,0)),VLOOKUP($B379,'kpler max capa'!$A$1:$Q$263,2,0),0)</f>
        <v>0</v>
      </c>
      <c r="AJ379" s="26">
        <f>IF(ISNUMBER(VLOOKUP($B379,'kpler max capa'!$A$1:$Q$263,3,0)),VLOOKUP($B379,'kpler max capa'!$A$1:$Q$263,3,0),0)</f>
        <v>0</v>
      </c>
      <c r="AK379" s="26">
        <f>IF(ISNUMBER(VLOOKUP($B379,'kpler max capa'!$A$1:$Q$263,4,0)),VLOOKUP($B379,'kpler max capa'!$A$1:$Q$263,4,0),0)</f>
        <v>0</v>
      </c>
      <c r="AL379" s="26">
        <f>IF(ISNUMBER(VLOOKUP($B379,'kpler max capa'!$A$1:$Q$263,5,0)),VLOOKUP($B379,'kpler max capa'!$A$1:$Q$263,5,0),0)</f>
        <v>0</v>
      </c>
      <c r="AM379" s="26">
        <f>IF(ISNUMBER(VLOOKUP($B379,'kpler max capa'!$A$1:$Q$263,6,0)),VLOOKUP($B379,'kpler max capa'!$A$1:$Q$263,6,0),0)</f>
        <v>0</v>
      </c>
      <c r="AN379" s="26">
        <f>IF(ISNUMBER(VLOOKUP($B379,'kpler max capa'!$A$1:$Q$263,7,0)),VLOOKUP($B379,'kpler max capa'!$A$1:$Q$263,7,0),0)</f>
        <v>0</v>
      </c>
      <c r="AO379" s="26">
        <f>IF(ISNUMBER(VLOOKUP($B379,'kpler max capa'!$A$1:$Q$263,8,0)),VLOOKUP($B379,'kpler max capa'!$A$1:$Q$263,8,0),0)</f>
        <v>0</v>
      </c>
      <c r="AP379" s="26">
        <f>IF(ISNUMBER(VLOOKUP($B379,'kpler max capa'!$A$1:$Q$263,8,0)),VLOOKUP($B379,'kpler max capa'!$A$1:$Q$263,9,0),0)</f>
        <v>0</v>
      </c>
      <c r="AQ379" s="26">
        <f>IF(ISNUMBER(VLOOKUP($B379,'kpler max capa'!$A$1:$Q$263,8,0)),VLOOKUP($B379,'kpler max capa'!$A$1:$Q$263,10,0),0)</f>
        <v>0</v>
      </c>
      <c r="AR379" s="26">
        <f>IF(ISNUMBER(VLOOKUP($B379,'kpler max capa'!$A$1:$Q$263,8,0)),VLOOKUP($B379,'kpler max capa'!$A$1:$Q$263,11,0),0)</f>
        <v>0</v>
      </c>
      <c r="AS379" s="26">
        <f>IF(ISNUMBER(VLOOKUP($B379,'kpler max capa'!$A$1:$Q$263,9,0)),VLOOKUP($B379,'kpler max capa'!$A$1:$Q$263,12,0),0)</f>
        <v>0</v>
      </c>
      <c r="AT379" s="26">
        <f>IF(ISNUMBER(VLOOKUP($B379,'kpler max capa'!$A$1:$Q$263,9,0)),VLOOKUP($B379,'kpler max capa'!$A$1:$Q$263,13,0),0)</f>
        <v>0</v>
      </c>
      <c r="AU379" s="26">
        <f>IF(ISNUMBER(VLOOKUP($B379,'kpler max capa'!$A$1:$Q$263,9,0)),VLOOKUP($B379,'kpler max capa'!$A$1:$Q$263,14,0),0)</f>
        <v>0</v>
      </c>
      <c r="AV379" s="26">
        <f>IF(ISNUMBER(VLOOKUP($B379,'kpler max capa'!$A$1:$Q$263,9,0)),VLOOKUP($B379,'kpler max capa'!$A$1:$Q$263,15,0),0)</f>
        <v>0</v>
      </c>
      <c r="AW379" s="26">
        <f>IF(ISNUMBER(VLOOKUP($B379,'kpler max capa'!$A$1:$Q$263,9,0)),VLOOKUP($B379,'kpler max capa'!$A$1:$Q$263,16,0),0)</f>
        <v>0</v>
      </c>
      <c r="AX379" s="26">
        <f>IF(ISNUMBER(VLOOKUP($B379,'kpler max capa'!$A$1:$Q$263,10,0)),VLOOKUP($B379,'kpler max capa'!$A$1:$Q$263,17,0),0)</f>
        <v>0</v>
      </c>
      <c r="AY379" s="24">
        <f>IF(ISNUMBER(VLOOKUP($C379,'pp port max capa'!$A$1:$Q$500,2,0)),VLOOKUP($C379,'pp port max capa'!$A$1:$Q$500,2,0),0)</f>
        <v>1.1433972626523297</v>
      </c>
      <c r="AZ379" s="24">
        <f>IF(ISNUMBER(VLOOKUP($C379,'pp port max capa'!$A$1:$Q$500,3,0)),VLOOKUP($C379,'pp port max capa'!$A$1:$Q$500,3,0),0)</f>
        <v>1.1433972626523297</v>
      </c>
      <c r="BA379" s="24">
        <f>IF(ISNUMBER(VLOOKUP($C379,'pp port max capa'!$A$1:$Q$500,4,0)),VLOOKUP($C379,'pp port max capa'!$A$1:$Q$500,4,0),0)</f>
        <v>1.1433972626523297</v>
      </c>
      <c r="BB379" s="24">
        <f>IF(ISNUMBER(VLOOKUP($C379,'pp port max capa'!$A$1:$Q$500,5,0)),VLOOKUP($C379,'pp port max capa'!$A$1:$Q$500,5,0),0)</f>
        <v>1.1433972626523297</v>
      </c>
      <c r="BC379" s="24">
        <f>IF(ISNUMBER(VLOOKUP($C379,'pp port max capa'!$A$1:$Q$500,6,0)),VLOOKUP($C379,'pp port max capa'!$A$1:$Q$500,6,0),0)</f>
        <v>1.1433972626523297</v>
      </c>
      <c r="BD379" s="24">
        <f>IF(ISNUMBER(VLOOKUP($C379,'pp port max capa'!$A$1:$Q$500,7,0)),VLOOKUP($C379,'pp port max capa'!$A$1:$Q$500,7,0),0)</f>
        <v>1.1433972626523297</v>
      </c>
      <c r="BE379" s="24">
        <f>IF(ISNUMBER(VLOOKUP($C379,'pp port max capa'!$A$1:$Q$500,8,0)),VLOOKUP($C379,'pp port max capa'!$A$1:$Q$500,8,0),0)</f>
        <v>0.57169863132616483</v>
      </c>
      <c r="BF379" s="24">
        <f>IF(ISNUMBER(VLOOKUP($C379,'pp port max capa'!$A$1:$Q$500,9,0)),VLOOKUP($C379,'pp port max capa'!$A$1:$Q$500,9,0),0)</f>
        <v>0</v>
      </c>
      <c r="BG379" s="24">
        <f>IF(ISNUMBER(VLOOKUP($C379,'pp port max capa'!$A$1:$Q$500,10,0)),VLOOKUP($C379,'pp port max capa'!$A$1:$Q$500,10,0),0)</f>
        <v>0</v>
      </c>
      <c r="BH379" s="24">
        <f>IF(ISNUMBER(VLOOKUP($C379,'pp port max capa'!$A$1:$Q$500,11,0)),VLOOKUP($C379,'pp port max capa'!$A$1:$Q$500,11,0),0)</f>
        <v>0</v>
      </c>
      <c r="BI379" s="24">
        <f>IF(ISNUMBER(VLOOKUP($C379,'pp port max capa'!$A$1:$Q$500,12,0)),VLOOKUP($C379,'pp port max capa'!$A$1:$Q$500,12,0),0)</f>
        <v>0</v>
      </c>
      <c r="BJ379" s="24">
        <f>IF(ISNUMBER(VLOOKUP($C379,'pp port max capa'!$A$1:$Q$500,13,0)),VLOOKUP($C379,'pp port max capa'!$A$1:$Q$500,13,0),0)</f>
        <v>0</v>
      </c>
      <c r="BK379" s="24">
        <f>IF(ISNUMBER(VLOOKUP($C379,'pp port max capa'!$A$1:$Q$500,14,0)),VLOOKUP($C379,'pp port max capa'!$A$1:$Q$500,14,0),0)</f>
        <v>0</v>
      </c>
      <c r="BL379" s="24">
        <f>IF(ISNUMBER(VLOOKUP($C379,'pp port max capa'!$A$1:$Q$500,15,0)),VLOOKUP($C379,'pp port max capa'!$A$1:$Q$500,15,0),0)</f>
        <v>0</v>
      </c>
      <c r="BM379" s="24">
        <f>IF(ISNUMBER(VLOOKUP($C379,'pp port max capa'!$A$1:$Q$500,16,0)),VLOOKUP($C379,'pp port max capa'!$A$1:$Q$500,16,0),0)</f>
        <v>0</v>
      </c>
      <c r="BN379" s="24">
        <f>IF(ISNUMBER(VLOOKUP($C379,'pp port max capa'!$A$1:$Q$500,17,0)),VLOOKUP($C379,'pp port max capa'!$A$1:$Q$500,17,0),0)</f>
        <v>0</v>
      </c>
      <c r="BO379" s="22">
        <f>IF(ISNUMBER(VLOOKUP($C379,'stpl port max capa'!$A$1:$Q$500,2,0)),VLOOKUP($C379,'stpl port max capa'!$A$1:$Q$500,2,0),0)</f>
        <v>0</v>
      </c>
      <c r="BP379" s="22">
        <f>IF(ISNUMBER(VLOOKUP($C379,'stpl port max capa'!$A$1:$Q$500,3,0)),VLOOKUP($C379,'stpl port max capa'!$A$1:$Q$500,3,0),0)</f>
        <v>0</v>
      </c>
      <c r="BQ379" s="22">
        <f>IF(ISNUMBER(VLOOKUP($C379,'stpl port max capa'!$A$1:$Q$500,4,0)),VLOOKUP($C379,'stpl port max capa'!$A$1:$Q$500,4,0),0)</f>
        <v>0</v>
      </c>
      <c r="BR379" s="22">
        <f>IF(ISNUMBER(VLOOKUP($C379,'stpl port max capa'!$A$1:$Q$500,5,0)),VLOOKUP($C379,'stpl port max capa'!$A$1:$Q$500,5,0),0)</f>
        <v>0</v>
      </c>
      <c r="BS379" s="22">
        <f>IF(ISNUMBER(VLOOKUP($C379,'stpl port max capa'!$A$1:$Q$500,6,0)),VLOOKUP($C379,'stpl port max capa'!$A$1:$Q$500,6,0),0)</f>
        <v>0</v>
      </c>
      <c r="BT379" s="22">
        <f>IF(ISNUMBER(VLOOKUP($C379,'stpl port max capa'!$A$1:$Q$500,7,0)),VLOOKUP($C379,'stpl port max capa'!$A$1:$Q$500,7,0),0)</f>
        <v>0</v>
      </c>
      <c r="BU379" s="22">
        <f>IF(ISNUMBER(VLOOKUP($C379,'stpl port max capa'!$A$1:$Q$500,8,0)),VLOOKUP($C379,'stpl port max capa'!$A$1:$Q$500,8,0),0)</f>
        <v>0</v>
      </c>
      <c r="BV379" s="22">
        <f>IF(ISNUMBER(VLOOKUP($C379,'stpl port max capa'!$A$1:$Q$500,9,0)),VLOOKUP($C379,'stpl port max capa'!$A$1:$Q$500,9,0),0)</f>
        <v>0</v>
      </c>
      <c r="BW379" s="22">
        <f>IF(ISNUMBER(VLOOKUP($C379,'stpl port max capa'!$A$1:$Q$500,10,0)),VLOOKUP($C379,'stpl port max capa'!$A$1:$Q$500,10,0),0)</f>
        <v>0</v>
      </c>
      <c r="BX379" s="22">
        <f>IF(ISNUMBER(VLOOKUP($C379,'stpl port max capa'!$A$1:$Q$500,11,0)),VLOOKUP($C379,'stpl port max capa'!$A$1:$Q$500,11,0),0)</f>
        <v>0</v>
      </c>
      <c r="BY379" s="22">
        <f>IF(ISNUMBER(VLOOKUP($C379,'stpl port max capa'!$A$1:$Q$500,12,0)),VLOOKUP($C379,'stpl port max capa'!$A$1:$Q$500,12,0),0)</f>
        <v>0</v>
      </c>
      <c r="BZ379" s="22">
        <f>IF(ISNUMBER(VLOOKUP($C379,'stpl port max capa'!$A$1:$Q$500,13,0)),VLOOKUP($C379,'stpl port max capa'!$A$1:$Q$500,13,0),0)</f>
        <v>0</v>
      </c>
      <c r="CA379" s="22">
        <f>IF(ISNUMBER(VLOOKUP($C379,'stpl port max capa'!$A$1:$Q$500,14,0)),VLOOKUP($C379,'stpl port max capa'!$A$1:$Q$500,14,0),0)</f>
        <v>0</v>
      </c>
      <c r="CB379" s="22">
        <f>IF(ISNUMBER(VLOOKUP($C379,'stpl port max capa'!$A$1:$Q$500,15,0)),VLOOKUP($C379,'stpl port max capa'!$A$1:$Q$500,15,0),0)</f>
        <v>0</v>
      </c>
      <c r="CC379" s="22">
        <f>IF(ISNUMBER(VLOOKUP($C379,'stpl port max capa'!$A$1:$Q$500,16,0)),VLOOKUP($C379,'stpl port max capa'!$A$1:$Q$500,16,0),0)</f>
        <v>0</v>
      </c>
      <c r="CD379" s="22">
        <f>IF(ISNUMBER(VLOOKUP($C379,'stpl port max capa'!$A$1:$Q$500,17,0)),VLOOKUP($C379,'stpl port max capa'!$A$1:$Q$500,17,0),0)</f>
        <v>0</v>
      </c>
    </row>
    <row r="380" spans="1:82" customFormat="1">
      <c r="A380">
        <v>385</v>
      </c>
      <c r="B380" t="s">
        <v>900</v>
      </c>
      <c r="C380" t="str">
        <f t="shared" si="92"/>
        <v>port 385 Longgu Cogen power station</v>
      </c>
      <c r="D380" s="15" t="s">
        <v>1411</v>
      </c>
      <c r="E380" s="15">
        <f t="shared" si="94"/>
        <v>1</v>
      </c>
      <c r="F380" s="16" t="s">
        <v>2977</v>
      </c>
      <c r="G380" t="s">
        <v>973</v>
      </c>
      <c r="H380" t="s">
        <v>975</v>
      </c>
      <c r="I380" t="s">
        <v>2944</v>
      </c>
      <c r="J380" t="s">
        <v>1121</v>
      </c>
      <c r="K380" s="1">
        <v>34.952711000000001</v>
      </c>
      <c r="L380" s="1">
        <v>116.802924</v>
      </c>
      <c r="M380" s="1" t="str">
        <f>VLOOKUP($F380,'[1]capi for highway network'!$D$1:$L$36,3,0)</f>
        <v>capi Jiangsu</v>
      </c>
      <c r="N380" s="1">
        <f>VLOOKUP($F380,'[1]capi for highway network'!$D$1:$L$36,7,0)</f>
        <v>32.060254999999998</v>
      </c>
      <c r="O380" s="1">
        <f>VLOOKUP($F380,'[1]capi for highway network'!$D$1:$L$36,8,0)</f>
        <v>118.79687699999999</v>
      </c>
      <c r="P380" s="13">
        <f t="shared" si="95"/>
        <v>0.65132808354659499</v>
      </c>
      <c r="Q380" s="13">
        <f t="shared" si="96"/>
        <v>0.65132808354659499</v>
      </c>
      <c r="R380" s="13">
        <f t="shared" si="97"/>
        <v>0.65132808354659499</v>
      </c>
      <c r="S380" s="13">
        <f t="shared" si="98"/>
        <v>0.65132808354659499</v>
      </c>
      <c r="T380" s="13">
        <f t="shared" si="99"/>
        <v>0.65132808354659499</v>
      </c>
      <c r="U380" s="13">
        <f t="shared" si="100"/>
        <v>0</v>
      </c>
      <c r="V380" s="13">
        <f t="shared" si="101"/>
        <v>0</v>
      </c>
      <c r="W380" s="13">
        <f t="shared" si="102"/>
        <v>0</v>
      </c>
      <c r="X380" s="13">
        <f t="shared" si="103"/>
        <v>0</v>
      </c>
      <c r="Y380" s="13">
        <f t="shared" si="104"/>
        <v>0</v>
      </c>
      <c r="Z380" s="13">
        <f t="shared" si="105"/>
        <v>0</v>
      </c>
      <c r="AA380" s="13">
        <f t="shared" si="106"/>
        <v>0</v>
      </c>
      <c r="AB380" s="13">
        <f t="shared" si="107"/>
        <v>0</v>
      </c>
      <c r="AC380" s="13">
        <f t="shared" si="108"/>
        <v>0</v>
      </c>
      <c r="AD380" s="13">
        <f t="shared" si="109"/>
        <v>0</v>
      </c>
      <c r="AE380" s="13">
        <f t="shared" si="110"/>
        <v>0</v>
      </c>
      <c r="AF380">
        <f t="shared" si="93"/>
        <v>1</v>
      </c>
      <c r="AI380" s="26">
        <f>IF(ISNUMBER(VLOOKUP($B380,'kpler max capa'!$A$1:$Q$263,2,0)),VLOOKUP($B380,'kpler max capa'!$A$1:$Q$263,2,0),0)</f>
        <v>0</v>
      </c>
      <c r="AJ380" s="26">
        <f>IF(ISNUMBER(VLOOKUP($B380,'kpler max capa'!$A$1:$Q$263,3,0)),VLOOKUP($B380,'kpler max capa'!$A$1:$Q$263,3,0),0)</f>
        <v>0</v>
      </c>
      <c r="AK380" s="26">
        <f>IF(ISNUMBER(VLOOKUP($B380,'kpler max capa'!$A$1:$Q$263,4,0)),VLOOKUP($B380,'kpler max capa'!$A$1:$Q$263,4,0),0)</f>
        <v>0</v>
      </c>
      <c r="AL380" s="26">
        <f>IF(ISNUMBER(VLOOKUP($B380,'kpler max capa'!$A$1:$Q$263,5,0)),VLOOKUP($B380,'kpler max capa'!$A$1:$Q$263,5,0),0)</f>
        <v>0</v>
      </c>
      <c r="AM380" s="26">
        <f>IF(ISNUMBER(VLOOKUP($B380,'kpler max capa'!$A$1:$Q$263,6,0)),VLOOKUP($B380,'kpler max capa'!$A$1:$Q$263,6,0),0)</f>
        <v>0</v>
      </c>
      <c r="AN380" s="26">
        <f>IF(ISNUMBER(VLOOKUP($B380,'kpler max capa'!$A$1:$Q$263,7,0)),VLOOKUP($B380,'kpler max capa'!$A$1:$Q$263,7,0),0)</f>
        <v>0</v>
      </c>
      <c r="AO380" s="26">
        <f>IF(ISNUMBER(VLOOKUP($B380,'kpler max capa'!$A$1:$Q$263,8,0)),VLOOKUP($B380,'kpler max capa'!$A$1:$Q$263,8,0),0)</f>
        <v>0</v>
      </c>
      <c r="AP380" s="26">
        <f>IF(ISNUMBER(VLOOKUP($B380,'kpler max capa'!$A$1:$Q$263,8,0)),VLOOKUP($B380,'kpler max capa'!$A$1:$Q$263,9,0),0)</f>
        <v>0</v>
      </c>
      <c r="AQ380" s="26">
        <f>IF(ISNUMBER(VLOOKUP($B380,'kpler max capa'!$A$1:$Q$263,8,0)),VLOOKUP($B380,'kpler max capa'!$A$1:$Q$263,10,0),0)</f>
        <v>0</v>
      </c>
      <c r="AR380" s="26">
        <f>IF(ISNUMBER(VLOOKUP($B380,'kpler max capa'!$A$1:$Q$263,8,0)),VLOOKUP($B380,'kpler max capa'!$A$1:$Q$263,11,0),0)</f>
        <v>0</v>
      </c>
      <c r="AS380" s="26">
        <f>IF(ISNUMBER(VLOOKUP($B380,'kpler max capa'!$A$1:$Q$263,9,0)),VLOOKUP($B380,'kpler max capa'!$A$1:$Q$263,12,0),0)</f>
        <v>0</v>
      </c>
      <c r="AT380" s="26">
        <f>IF(ISNUMBER(VLOOKUP($B380,'kpler max capa'!$A$1:$Q$263,9,0)),VLOOKUP($B380,'kpler max capa'!$A$1:$Q$263,13,0),0)</f>
        <v>0</v>
      </c>
      <c r="AU380" s="26">
        <f>IF(ISNUMBER(VLOOKUP($B380,'kpler max capa'!$A$1:$Q$263,9,0)),VLOOKUP($B380,'kpler max capa'!$A$1:$Q$263,14,0),0)</f>
        <v>0</v>
      </c>
      <c r="AV380" s="26">
        <f>IF(ISNUMBER(VLOOKUP($B380,'kpler max capa'!$A$1:$Q$263,9,0)),VLOOKUP($B380,'kpler max capa'!$A$1:$Q$263,15,0),0)</f>
        <v>0</v>
      </c>
      <c r="AW380" s="26">
        <f>IF(ISNUMBER(VLOOKUP($B380,'kpler max capa'!$A$1:$Q$263,9,0)),VLOOKUP($B380,'kpler max capa'!$A$1:$Q$263,16,0),0)</f>
        <v>0</v>
      </c>
      <c r="AX380" s="26">
        <f>IF(ISNUMBER(VLOOKUP($B380,'kpler max capa'!$A$1:$Q$263,10,0)),VLOOKUP($B380,'kpler max capa'!$A$1:$Q$263,17,0),0)</f>
        <v>0</v>
      </c>
      <c r="AY380" s="24">
        <f>IF(ISNUMBER(VLOOKUP($C380,'pp port max capa'!$A$1:$Q$500,2,0)),VLOOKUP($C380,'pp port max capa'!$A$1:$Q$500,2,0),0)</f>
        <v>0.65132808354659499</v>
      </c>
      <c r="AZ380" s="24">
        <f>IF(ISNUMBER(VLOOKUP($C380,'pp port max capa'!$A$1:$Q$500,3,0)),VLOOKUP($C380,'pp port max capa'!$A$1:$Q$500,3,0),0)</f>
        <v>0.65132808354659499</v>
      </c>
      <c r="BA380" s="24">
        <f>IF(ISNUMBER(VLOOKUP($C380,'pp port max capa'!$A$1:$Q$500,4,0)),VLOOKUP($C380,'pp port max capa'!$A$1:$Q$500,4,0),0)</f>
        <v>0.65132808354659499</v>
      </c>
      <c r="BB380" s="24">
        <f>IF(ISNUMBER(VLOOKUP($C380,'pp port max capa'!$A$1:$Q$500,5,0)),VLOOKUP($C380,'pp port max capa'!$A$1:$Q$500,5,0),0)</f>
        <v>0.65132808354659499</v>
      </c>
      <c r="BC380" s="24">
        <f>IF(ISNUMBER(VLOOKUP($C380,'pp port max capa'!$A$1:$Q$500,6,0)),VLOOKUP($C380,'pp port max capa'!$A$1:$Q$500,6,0),0)</f>
        <v>0.65132808354659499</v>
      </c>
      <c r="BD380" s="24">
        <f>IF(ISNUMBER(VLOOKUP($C380,'pp port max capa'!$A$1:$Q$500,7,0)),VLOOKUP($C380,'pp port max capa'!$A$1:$Q$500,7,0),0)</f>
        <v>0</v>
      </c>
      <c r="BE380" s="24">
        <f>IF(ISNUMBER(VLOOKUP($C380,'pp port max capa'!$A$1:$Q$500,8,0)),VLOOKUP($C380,'pp port max capa'!$A$1:$Q$500,8,0),0)</f>
        <v>0</v>
      </c>
      <c r="BF380" s="24">
        <f>IF(ISNUMBER(VLOOKUP($C380,'pp port max capa'!$A$1:$Q$500,9,0)),VLOOKUP($C380,'pp port max capa'!$A$1:$Q$500,9,0),0)</f>
        <v>0</v>
      </c>
      <c r="BG380" s="24">
        <f>IF(ISNUMBER(VLOOKUP($C380,'pp port max capa'!$A$1:$Q$500,10,0)),VLOOKUP($C380,'pp port max capa'!$A$1:$Q$500,10,0),0)</f>
        <v>0</v>
      </c>
      <c r="BH380" s="24">
        <f>IF(ISNUMBER(VLOOKUP($C380,'pp port max capa'!$A$1:$Q$500,11,0)),VLOOKUP($C380,'pp port max capa'!$A$1:$Q$500,11,0),0)</f>
        <v>0</v>
      </c>
      <c r="BI380" s="24">
        <f>IF(ISNUMBER(VLOOKUP($C380,'pp port max capa'!$A$1:$Q$500,12,0)),VLOOKUP($C380,'pp port max capa'!$A$1:$Q$500,12,0),0)</f>
        <v>0</v>
      </c>
      <c r="BJ380" s="24">
        <f>IF(ISNUMBER(VLOOKUP($C380,'pp port max capa'!$A$1:$Q$500,13,0)),VLOOKUP($C380,'pp port max capa'!$A$1:$Q$500,13,0),0)</f>
        <v>0</v>
      </c>
      <c r="BK380" s="24">
        <f>IF(ISNUMBER(VLOOKUP($C380,'pp port max capa'!$A$1:$Q$500,14,0)),VLOOKUP($C380,'pp port max capa'!$A$1:$Q$500,14,0),0)</f>
        <v>0</v>
      </c>
      <c r="BL380" s="24">
        <f>IF(ISNUMBER(VLOOKUP($C380,'pp port max capa'!$A$1:$Q$500,15,0)),VLOOKUP($C380,'pp port max capa'!$A$1:$Q$500,15,0),0)</f>
        <v>0</v>
      </c>
      <c r="BM380" s="24">
        <f>IF(ISNUMBER(VLOOKUP($C380,'pp port max capa'!$A$1:$Q$500,16,0)),VLOOKUP($C380,'pp port max capa'!$A$1:$Q$500,16,0),0)</f>
        <v>0</v>
      </c>
      <c r="BN380" s="24">
        <f>IF(ISNUMBER(VLOOKUP($C380,'pp port max capa'!$A$1:$Q$500,17,0)),VLOOKUP($C380,'pp port max capa'!$A$1:$Q$500,17,0),0)</f>
        <v>0</v>
      </c>
      <c r="BO380" s="22">
        <f>IF(ISNUMBER(VLOOKUP($C380,'stpl port max capa'!$A$1:$Q$500,2,0)),VLOOKUP($C380,'stpl port max capa'!$A$1:$Q$500,2,0),0)</f>
        <v>0</v>
      </c>
      <c r="BP380" s="22">
        <f>IF(ISNUMBER(VLOOKUP($C380,'stpl port max capa'!$A$1:$Q$500,3,0)),VLOOKUP($C380,'stpl port max capa'!$A$1:$Q$500,3,0),0)</f>
        <v>0</v>
      </c>
      <c r="BQ380" s="22">
        <f>IF(ISNUMBER(VLOOKUP($C380,'stpl port max capa'!$A$1:$Q$500,4,0)),VLOOKUP($C380,'stpl port max capa'!$A$1:$Q$500,4,0),0)</f>
        <v>0</v>
      </c>
      <c r="BR380" s="22">
        <f>IF(ISNUMBER(VLOOKUP($C380,'stpl port max capa'!$A$1:$Q$500,5,0)),VLOOKUP($C380,'stpl port max capa'!$A$1:$Q$500,5,0),0)</f>
        <v>0</v>
      </c>
      <c r="BS380" s="22">
        <f>IF(ISNUMBER(VLOOKUP($C380,'stpl port max capa'!$A$1:$Q$500,6,0)),VLOOKUP($C380,'stpl port max capa'!$A$1:$Q$500,6,0),0)</f>
        <v>0</v>
      </c>
      <c r="BT380" s="22">
        <f>IF(ISNUMBER(VLOOKUP($C380,'stpl port max capa'!$A$1:$Q$500,7,0)),VLOOKUP($C380,'stpl port max capa'!$A$1:$Q$500,7,0),0)</f>
        <v>0</v>
      </c>
      <c r="BU380" s="22">
        <f>IF(ISNUMBER(VLOOKUP($C380,'stpl port max capa'!$A$1:$Q$500,8,0)),VLOOKUP($C380,'stpl port max capa'!$A$1:$Q$500,8,0),0)</f>
        <v>0</v>
      </c>
      <c r="BV380" s="22">
        <f>IF(ISNUMBER(VLOOKUP($C380,'stpl port max capa'!$A$1:$Q$500,9,0)),VLOOKUP($C380,'stpl port max capa'!$A$1:$Q$500,9,0),0)</f>
        <v>0</v>
      </c>
      <c r="BW380" s="22">
        <f>IF(ISNUMBER(VLOOKUP($C380,'stpl port max capa'!$A$1:$Q$500,10,0)),VLOOKUP($C380,'stpl port max capa'!$A$1:$Q$500,10,0),0)</f>
        <v>0</v>
      </c>
      <c r="BX380" s="22">
        <f>IF(ISNUMBER(VLOOKUP($C380,'stpl port max capa'!$A$1:$Q$500,11,0)),VLOOKUP($C380,'stpl port max capa'!$A$1:$Q$500,11,0),0)</f>
        <v>0</v>
      </c>
      <c r="BY380" s="22">
        <f>IF(ISNUMBER(VLOOKUP($C380,'stpl port max capa'!$A$1:$Q$500,12,0)),VLOOKUP($C380,'stpl port max capa'!$A$1:$Q$500,12,0),0)</f>
        <v>0</v>
      </c>
      <c r="BZ380" s="22">
        <f>IF(ISNUMBER(VLOOKUP($C380,'stpl port max capa'!$A$1:$Q$500,13,0)),VLOOKUP($C380,'stpl port max capa'!$A$1:$Q$500,13,0),0)</f>
        <v>0</v>
      </c>
      <c r="CA380" s="22">
        <f>IF(ISNUMBER(VLOOKUP($C380,'stpl port max capa'!$A$1:$Q$500,14,0)),VLOOKUP($C380,'stpl port max capa'!$A$1:$Q$500,14,0),0)</f>
        <v>0</v>
      </c>
      <c r="CB380" s="22">
        <f>IF(ISNUMBER(VLOOKUP($C380,'stpl port max capa'!$A$1:$Q$500,15,0)),VLOOKUP($C380,'stpl port max capa'!$A$1:$Q$500,15,0),0)</f>
        <v>0</v>
      </c>
      <c r="CC380" s="22">
        <f>IF(ISNUMBER(VLOOKUP($C380,'stpl port max capa'!$A$1:$Q$500,16,0)),VLOOKUP($C380,'stpl port max capa'!$A$1:$Q$500,16,0),0)</f>
        <v>0</v>
      </c>
      <c r="CD380" s="22">
        <f>IF(ISNUMBER(VLOOKUP($C380,'stpl port max capa'!$A$1:$Q$500,17,0)),VLOOKUP($C380,'stpl port max capa'!$A$1:$Q$500,17,0),0)</f>
        <v>0</v>
      </c>
    </row>
    <row r="381" spans="1:82" customFormat="1">
      <c r="A381">
        <v>386</v>
      </c>
      <c r="B381" t="s">
        <v>901</v>
      </c>
      <c r="C381" t="str">
        <f t="shared" si="92"/>
        <v>port 386 Nanjing Chemical Industrial Park Cogen power station</v>
      </c>
      <c r="D381" s="15" t="s">
        <v>1412</v>
      </c>
      <c r="E381" s="15">
        <f t="shared" si="94"/>
        <v>1</v>
      </c>
      <c r="F381" s="16" t="s">
        <v>2977</v>
      </c>
      <c r="G381" t="s">
        <v>973</v>
      </c>
      <c r="H381" t="s">
        <v>975</v>
      </c>
      <c r="I381" t="s">
        <v>2943</v>
      </c>
      <c r="J381" t="s">
        <v>1122</v>
      </c>
      <c r="K381" s="1">
        <v>32.272142600000002</v>
      </c>
      <c r="L381" s="1">
        <v>118.8155268</v>
      </c>
      <c r="M381" s="1" t="str">
        <f>VLOOKUP($F381,'[1]capi for highway network'!$D$1:$L$36,3,0)</f>
        <v>capi Jiangsu</v>
      </c>
      <c r="N381" s="1">
        <f>VLOOKUP($F381,'[1]capi for highway network'!$D$1:$L$36,7,0)</f>
        <v>32.060254999999998</v>
      </c>
      <c r="O381" s="1">
        <f>VLOOKUP($F381,'[1]capi for highway network'!$D$1:$L$36,8,0)</f>
        <v>118.79687699999999</v>
      </c>
      <c r="P381" s="13">
        <f t="shared" si="95"/>
        <v>3.5241137059605725</v>
      </c>
      <c r="Q381" s="13">
        <f t="shared" si="96"/>
        <v>3.5241137059605725</v>
      </c>
      <c r="R381" s="13">
        <f t="shared" si="97"/>
        <v>3.5241137059605725</v>
      </c>
      <c r="S381" s="13">
        <f t="shared" si="98"/>
        <v>3.5241137059605725</v>
      </c>
      <c r="T381" s="13">
        <f t="shared" si="99"/>
        <v>3.5241137059605725</v>
      </c>
      <c r="U381" s="13">
        <f t="shared" si="100"/>
        <v>3.5241137059605725</v>
      </c>
      <c r="V381" s="13">
        <f t="shared" si="101"/>
        <v>3.5241137059605725</v>
      </c>
      <c r="W381" s="13">
        <f t="shared" si="102"/>
        <v>3.5241137059605725</v>
      </c>
      <c r="X381" s="13">
        <f t="shared" si="103"/>
        <v>3.5241137059605725</v>
      </c>
      <c r="Y381" s="13">
        <f t="shared" si="104"/>
        <v>3.5241137059605725</v>
      </c>
      <c r="Z381" s="13">
        <f t="shared" si="105"/>
        <v>3.5241137059605725</v>
      </c>
      <c r="AA381" s="13">
        <f t="shared" si="106"/>
        <v>3.5241137059605725</v>
      </c>
      <c r="AB381" s="13">
        <f t="shared" si="107"/>
        <v>3.5241137059605725</v>
      </c>
      <c r="AC381" s="13">
        <f t="shared" si="108"/>
        <v>3.5241137059605725</v>
      </c>
      <c r="AD381" s="13">
        <f t="shared" si="109"/>
        <v>3.5241137059605725</v>
      </c>
      <c r="AE381" s="13">
        <f t="shared" si="110"/>
        <v>3.5241137059605725</v>
      </c>
      <c r="AF381">
        <f t="shared" si="93"/>
        <v>1</v>
      </c>
      <c r="AI381" s="26">
        <f>IF(ISNUMBER(VLOOKUP($B381,'kpler max capa'!$A$1:$Q$263,2,0)),VLOOKUP($B381,'kpler max capa'!$A$1:$Q$263,2,0),0)</f>
        <v>0</v>
      </c>
      <c r="AJ381" s="26">
        <f>IF(ISNUMBER(VLOOKUP($B381,'kpler max capa'!$A$1:$Q$263,3,0)),VLOOKUP($B381,'kpler max capa'!$A$1:$Q$263,3,0),0)</f>
        <v>0</v>
      </c>
      <c r="AK381" s="26">
        <f>IF(ISNUMBER(VLOOKUP($B381,'kpler max capa'!$A$1:$Q$263,4,0)),VLOOKUP($B381,'kpler max capa'!$A$1:$Q$263,4,0),0)</f>
        <v>0</v>
      </c>
      <c r="AL381" s="26">
        <f>IF(ISNUMBER(VLOOKUP($B381,'kpler max capa'!$A$1:$Q$263,5,0)),VLOOKUP($B381,'kpler max capa'!$A$1:$Q$263,5,0),0)</f>
        <v>0</v>
      </c>
      <c r="AM381" s="26">
        <f>IF(ISNUMBER(VLOOKUP($B381,'kpler max capa'!$A$1:$Q$263,6,0)),VLOOKUP($B381,'kpler max capa'!$A$1:$Q$263,6,0),0)</f>
        <v>0</v>
      </c>
      <c r="AN381" s="26">
        <f>IF(ISNUMBER(VLOOKUP($B381,'kpler max capa'!$A$1:$Q$263,7,0)),VLOOKUP($B381,'kpler max capa'!$A$1:$Q$263,7,0),0)</f>
        <v>0</v>
      </c>
      <c r="AO381" s="26">
        <f>IF(ISNUMBER(VLOOKUP($B381,'kpler max capa'!$A$1:$Q$263,8,0)),VLOOKUP($B381,'kpler max capa'!$A$1:$Q$263,8,0),0)</f>
        <v>0</v>
      </c>
      <c r="AP381" s="26">
        <f>IF(ISNUMBER(VLOOKUP($B381,'kpler max capa'!$A$1:$Q$263,8,0)),VLOOKUP($B381,'kpler max capa'!$A$1:$Q$263,9,0),0)</f>
        <v>0</v>
      </c>
      <c r="AQ381" s="26">
        <f>IF(ISNUMBER(VLOOKUP($B381,'kpler max capa'!$A$1:$Q$263,8,0)),VLOOKUP($B381,'kpler max capa'!$A$1:$Q$263,10,0),0)</f>
        <v>0</v>
      </c>
      <c r="AR381" s="26">
        <f>IF(ISNUMBER(VLOOKUP($B381,'kpler max capa'!$A$1:$Q$263,8,0)),VLOOKUP($B381,'kpler max capa'!$A$1:$Q$263,11,0),0)</f>
        <v>0</v>
      </c>
      <c r="AS381" s="26">
        <f>IF(ISNUMBER(VLOOKUP($B381,'kpler max capa'!$A$1:$Q$263,9,0)),VLOOKUP($B381,'kpler max capa'!$A$1:$Q$263,12,0),0)</f>
        <v>0</v>
      </c>
      <c r="AT381" s="26">
        <f>IF(ISNUMBER(VLOOKUP($B381,'kpler max capa'!$A$1:$Q$263,9,0)),VLOOKUP($B381,'kpler max capa'!$A$1:$Q$263,13,0),0)</f>
        <v>0</v>
      </c>
      <c r="AU381" s="26">
        <f>IF(ISNUMBER(VLOOKUP($B381,'kpler max capa'!$A$1:$Q$263,9,0)),VLOOKUP($B381,'kpler max capa'!$A$1:$Q$263,14,0),0)</f>
        <v>0</v>
      </c>
      <c r="AV381" s="26">
        <f>IF(ISNUMBER(VLOOKUP($B381,'kpler max capa'!$A$1:$Q$263,9,0)),VLOOKUP($B381,'kpler max capa'!$A$1:$Q$263,15,0),0)</f>
        <v>0</v>
      </c>
      <c r="AW381" s="26">
        <f>IF(ISNUMBER(VLOOKUP($B381,'kpler max capa'!$A$1:$Q$263,9,0)),VLOOKUP($B381,'kpler max capa'!$A$1:$Q$263,16,0),0)</f>
        <v>0</v>
      </c>
      <c r="AX381" s="26">
        <f>IF(ISNUMBER(VLOOKUP($B381,'kpler max capa'!$A$1:$Q$263,10,0)),VLOOKUP($B381,'kpler max capa'!$A$1:$Q$263,17,0),0)</f>
        <v>0</v>
      </c>
      <c r="AY381" s="24">
        <f>IF(ISNUMBER(VLOOKUP($C381,'pp port max capa'!$A$1:$Q$500,2,0)),VLOOKUP($C381,'pp port max capa'!$A$1:$Q$500,2,0),0)</f>
        <v>3.5241137059605725</v>
      </c>
      <c r="AZ381" s="24">
        <f>IF(ISNUMBER(VLOOKUP($C381,'pp port max capa'!$A$1:$Q$500,3,0)),VLOOKUP($C381,'pp port max capa'!$A$1:$Q$500,3,0),0)</f>
        <v>3.5241137059605725</v>
      </c>
      <c r="BA381" s="24">
        <f>IF(ISNUMBER(VLOOKUP($C381,'pp port max capa'!$A$1:$Q$500,4,0)),VLOOKUP($C381,'pp port max capa'!$A$1:$Q$500,4,0),0)</f>
        <v>3.5241137059605725</v>
      </c>
      <c r="BB381" s="24">
        <f>IF(ISNUMBER(VLOOKUP($C381,'pp port max capa'!$A$1:$Q$500,5,0)),VLOOKUP($C381,'pp port max capa'!$A$1:$Q$500,5,0),0)</f>
        <v>3.5241137059605725</v>
      </c>
      <c r="BC381" s="24">
        <f>IF(ISNUMBER(VLOOKUP($C381,'pp port max capa'!$A$1:$Q$500,6,0)),VLOOKUP($C381,'pp port max capa'!$A$1:$Q$500,6,0),0)</f>
        <v>3.5241137059605725</v>
      </c>
      <c r="BD381" s="24">
        <f>IF(ISNUMBER(VLOOKUP($C381,'pp port max capa'!$A$1:$Q$500,7,0)),VLOOKUP($C381,'pp port max capa'!$A$1:$Q$500,7,0),0)</f>
        <v>3.5241137059605725</v>
      </c>
      <c r="BE381" s="24">
        <f>IF(ISNUMBER(VLOOKUP($C381,'pp port max capa'!$A$1:$Q$500,8,0)),VLOOKUP($C381,'pp port max capa'!$A$1:$Q$500,8,0),0)</f>
        <v>3.5241137059605725</v>
      </c>
      <c r="BF381" s="24">
        <f>IF(ISNUMBER(VLOOKUP($C381,'pp port max capa'!$A$1:$Q$500,9,0)),VLOOKUP($C381,'pp port max capa'!$A$1:$Q$500,9,0),0)</f>
        <v>3.5241137059605725</v>
      </c>
      <c r="BG381" s="24">
        <f>IF(ISNUMBER(VLOOKUP($C381,'pp port max capa'!$A$1:$Q$500,10,0)),VLOOKUP($C381,'pp port max capa'!$A$1:$Q$500,10,0),0)</f>
        <v>3.5241137059605725</v>
      </c>
      <c r="BH381" s="24">
        <f>IF(ISNUMBER(VLOOKUP($C381,'pp port max capa'!$A$1:$Q$500,11,0)),VLOOKUP($C381,'pp port max capa'!$A$1:$Q$500,11,0),0)</f>
        <v>3.5241137059605725</v>
      </c>
      <c r="BI381" s="24">
        <f>IF(ISNUMBER(VLOOKUP($C381,'pp port max capa'!$A$1:$Q$500,12,0)),VLOOKUP($C381,'pp port max capa'!$A$1:$Q$500,12,0),0)</f>
        <v>3.5241137059605725</v>
      </c>
      <c r="BJ381" s="24">
        <f>IF(ISNUMBER(VLOOKUP($C381,'pp port max capa'!$A$1:$Q$500,13,0)),VLOOKUP($C381,'pp port max capa'!$A$1:$Q$500,13,0),0)</f>
        <v>3.5241137059605725</v>
      </c>
      <c r="BK381" s="24">
        <f>IF(ISNUMBER(VLOOKUP($C381,'pp port max capa'!$A$1:$Q$500,14,0)),VLOOKUP($C381,'pp port max capa'!$A$1:$Q$500,14,0),0)</f>
        <v>3.5241137059605725</v>
      </c>
      <c r="BL381" s="24">
        <f>IF(ISNUMBER(VLOOKUP($C381,'pp port max capa'!$A$1:$Q$500,15,0)),VLOOKUP($C381,'pp port max capa'!$A$1:$Q$500,15,0),0)</f>
        <v>3.5241137059605725</v>
      </c>
      <c r="BM381" s="24">
        <f>IF(ISNUMBER(VLOOKUP($C381,'pp port max capa'!$A$1:$Q$500,16,0)),VLOOKUP($C381,'pp port max capa'!$A$1:$Q$500,16,0),0)</f>
        <v>3.5241137059605725</v>
      </c>
      <c r="BN381" s="24">
        <f>IF(ISNUMBER(VLOOKUP($C381,'pp port max capa'!$A$1:$Q$500,17,0)),VLOOKUP($C381,'pp port max capa'!$A$1:$Q$500,17,0),0)</f>
        <v>3.5241137059605725</v>
      </c>
      <c r="BO381" s="22">
        <f>IF(ISNUMBER(VLOOKUP($C381,'stpl port max capa'!$A$1:$Q$500,2,0)),VLOOKUP($C381,'stpl port max capa'!$A$1:$Q$500,2,0),0)</f>
        <v>0</v>
      </c>
      <c r="BP381" s="22">
        <f>IF(ISNUMBER(VLOOKUP($C381,'stpl port max capa'!$A$1:$Q$500,3,0)),VLOOKUP($C381,'stpl port max capa'!$A$1:$Q$500,3,0),0)</f>
        <v>0</v>
      </c>
      <c r="BQ381" s="22">
        <f>IF(ISNUMBER(VLOOKUP($C381,'stpl port max capa'!$A$1:$Q$500,4,0)),VLOOKUP($C381,'stpl port max capa'!$A$1:$Q$500,4,0),0)</f>
        <v>0</v>
      </c>
      <c r="BR381" s="22">
        <f>IF(ISNUMBER(VLOOKUP($C381,'stpl port max capa'!$A$1:$Q$500,5,0)),VLOOKUP($C381,'stpl port max capa'!$A$1:$Q$500,5,0),0)</f>
        <v>0</v>
      </c>
      <c r="BS381" s="22">
        <f>IF(ISNUMBER(VLOOKUP($C381,'stpl port max capa'!$A$1:$Q$500,6,0)),VLOOKUP($C381,'stpl port max capa'!$A$1:$Q$500,6,0),0)</f>
        <v>0</v>
      </c>
      <c r="BT381" s="22">
        <f>IF(ISNUMBER(VLOOKUP($C381,'stpl port max capa'!$A$1:$Q$500,7,0)),VLOOKUP($C381,'stpl port max capa'!$A$1:$Q$500,7,0),0)</f>
        <v>0</v>
      </c>
      <c r="BU381" s="22">
        <f>IF(ISNUMBER(VLOOKUP($C381,'stpl port max capa'!$A$1:$Q$500,8,0)),VLOOKUP($C381,'stpl port max capa'!$A$1:$Q$500,8,0),0)</f>
        <v>0</v>
      </c>
      <c r="BV381" s="22">
        <f>IF(ISNUMBER(VLOOKUP($C381,'stpl port max capa'!$A$1:$Q$500,9,0)),VLOOKUP($C381,'stpl port max capa'!$A$1:$Q$500,9,0),0)</f>
        <v>0</v>
      </c>
      <c r="BW381" s="22">
        <f>IF(ISNUMBER(VLOOKUP($C381,'stpl port max capa'!$A$1:$Q$500,10,0)),VLOOKUP($C381,'stpl port max capa'!$A$1:$Q$500,10,0),0)</f>
        <v>0</v>
      </c>
      <c r="BX381" s="22">
        <f>IF(ISNUMBER(VLOOKUP($C381,'stpl port max capa'!$A$1:$Q$500,11,0)),VLOOKUP($C381,'stpl port max capa'!$A$1:$Q$500,11,0),0)</f>
        <v>0</v>
      </c>
      <c r="BY381" s="22">
        <f>IF(ISNUMBER(VLOOKUP($C381,'stpl port max capa'!$A$1:$Q$500,12,0)),VLOOKUP($C381,'stpl port max capa'!$A$1:$Q$500,12,0),0)</f>
        <v>0</v>
      </c>
      <c r="BZ381" s="22">
        <f>IF(ISNUMBER(VLOOKUP($C381,'stpl port max capa'!$A$1:$Q$500,13,0)),VLOOKUP($C381,'stpl port max capa'!$A$1:$Q$500,13,0),0)</f>
        <v>0</v>
      </c>
      <c r="CA381" s="22">
        <f>IF(ISNUMBER(VLOOKUP($C381,'stpl port max capa'!$A$1:$Q$500,14,0)),VLOOKUP($C381,'stpl port max capa'!$A$1:$Q$500,14,0),0)</f>
        <v>0</v>
      </c>
      <c r="CB381" s="22">
        <f>IF(ISNUMBER(VLOOKUP($C381,'stpl port max capa'!$A$1:$Q$500,15,0)),VLOOKUP($C381,'stpl port max capa'!$A$1:$Q$500,15,0),0)</f>
        <v>0</v>
      </c>
      <c r="CC381" s="22">
        <f>IF(ISNUMBER(VLOOKUP($C381,'stpl port max capa'!$A$1:$Q$500,16,0)),VLOOKUP($C381,'stpl port max capa'!$A$1:$Q$500,16,0),0)</f>
        <v>0</v>
      </c>
      <c r="CD381" s="22">
        <f>IF(ISNUMBER(VLOOKUP($C381,'stpl port max capa'!$A$1:$Q$500,17,0)),VLOOKUP($C381,'stpl port max capa'!$A$1:$Q$500,17,0),0)</f>
        <v>0</v>
      </c>
    </row>
    <row r="382" spans="1:82" customFormat="1">
      <c r="A382">
        <v>387</v>
      </c>
      <c r="B382" t="s">
        <v>902</v>
      </c>
      <c r="C382" t="str">
        <f t="shared" si="92"/>
        <v>port 387 Nanjing Huarun Thermal power station</v>
      </c>
      <c r="D382" s="15" t="s">
        <v>1413</v>
      </c>
      <c r="E382" s="15">
        <f t="shared" si="94"/>
        <v>1</v>
      </c>
      <c r="F382" s="16" t="s">
        <v>2977</v>
      </c>
      <c r="G382" t="s">
        <v>973</v>
      </c>
      <c r="H382" t="s">
        <v>975</v>
      </c>
      <c r="I382" t="s">
        <v>2944</v>
      </c>
      <c r="J382" t="s">
        <v>1123</v>
      </c>
      <c r="K382" s="1">
        <v>31.946470099999999</v>
      </c>
      <c r="L382" s="1">
        <v>118.6292727</v>
      </c>
      <c r="M382" s="1" t="str">
        <f>VLOOKUP($F382,'[1]capi for highway network'!$D$1:$L$36,3,0)</f>
        <v>capi Jiangsu</v>
      </c>
      <c r="N382" s="1">
        <f>VLOOKUP($F382,'[1]capi for highway network'!$D$1:$L$36,7,0)</f>
        <v>32.060254999999998</v>
      </c>
      <c r="O382" s="1">
        <f>VLOOKUP($F382,'[1]capi for highway network'!$D$1:$L$36,8,0)</f>
        <v>118.79687699999999</v>
      </c>
      <c r="P382" s="13">
        <f t="shared" si="95"/>
        <v>3.2341808286451608</v>
      </c>
      <c r="Q382" s="13">
        <f t="shared" si="96"/>
        <v>3.2341808286451608</v>
      </c>
      <c r="R382" s="13">
        <f t="shared" si="97"/>
        <v>3.2341808286451608</v>
      </c>
      <c r="S382" s="13">
        <f t="shared" si="98"/>
        <v>3.2341808286451608</v>
      </c>
      <c r="T382" s="13">
        <f t="shared" si="99"/>
        <v>3.2341808286451608</v>
      </c>
      <c r="U382" s="13">
        <f t="shared" si="100"/>
        <v>3.2341808286451608</v>
      </c>
      <c r="V382" s="13">
        <f t="shared" si="101"/>
        <v>3.2341808286451608</v>
      </c>
      <c r="W382" s="13">
        <f t="shared" si="102"/>
        <v>3.2341808286451608</v>
      </c>
      <c r="X382" s="13">
        <f t="shared" si="103"/>
        <v>3.2341808286451608</v>
      </c>
      <c r="Y382" s="13">
        <f t="shared" si="104"/>
        <v>3.2341808286451608</v>
      </c>
      <c r="Z382" s="13">
        <f t="shared" si="105"/>
        <v>3.2341808286451608</v>
      </c>
      <c r="AA382" s="13">
        <f t="shared" si="106"/>
        <v>3.2341808286451608</v>
      </c>
      <c r="AB382" s="13">
        <f t="shared" si="107"/>
        <v>3.2341808286451608</v>
      </c>
      <c r="AC382" s="13">
        <f t="shared" si="108"/>
        <v>3.2341808286451608</v>
      </c>
      <c r="AD382" s="13">
        <f t="shared" si="109"/>
        <v>3.2341808286451608</v>
      </c>
      <c r="AE382" s="13">
        <f t="shared" si="110"/>
        <v>3.2341808286451608</v>
      </c>
      <c r="AF382">
        <f t="shared" si="93"/>
        <v>1</v>
      </c>
      <c r="AI382" s="26">
        <f>IF(ISNUMBER(VLOOKUP($B382,'kpler max capa'!$A$1:$Q$263,2,0)),VLOOKUP($B382,'kpler max capa'!$A$1:$Q$263,2,0),0)</f>
        <v>0</v>
      </c>
      <c r="AJ382" s="26">
        <f>IF(ISNUMBER(VLOOKUP($B382,'kpler max capa'!$A$1:$Q$263,3,0)),VLOOKUP($B382,'kpler max capa'!$A$1:$Q$263,3,0),0)</f>
        <v>0</v>
      </c>
      <c r="AK382" s="26">
        <f>IF(ISNUMBER(VLOOKUP($B382,'kpler max capa'!$A$1:$Q$263,4,0)),VLOOKUP($B382,'kpler max capa'!$A$1:$Q$263,4,0),0)</f>
        <v>0</v>
      </c>
      <c r="AL382" s="26">
        <f>IF(ISNUMBER(VLOOKUP($B382,'kpler max capa'!$A$1:$Q$263,5,0)),VLOOKUP($B382,'kpler max capa'!$A$1:$Q$263,5,0),0)</f>
        <v>0</v>
      </c>
      <c r="AM382" s="26">
        <f>IF(ISNUMBER(VLOOKUP($B382,'kpler max capa'!$A$1:$Q$263,6,0)),VLOOKUP($B382,'kpler max capa'!$A$1:$Q$263,6,0),0)</f>
        <v>0</v>
      </c>
      <c r="AN382" s="26">
        <f>IF(ISNUMBER(VLOOKUP($B382,'kpler max capa'!$A$1:$Q$263,7,0)),VLOOKUP($B382,'kpler max capa'!$A$1:$Q$263,7,0),0)</f>
        <v>0</v>
      </c>
      <c r="AO382" s="26">
        <f>IF(ISNUMBER(VLOOKUP($B382,'kpler max capa'!$A$1:$Q$263,8,0)),VLOOKUP($B382,'kpler max capa'!$A$1:$Q$263,8,0),0)</f>
        <v>0</v>
      </c>
      <c r="AP382" s="26">
        <f>IF(ISNUMBER(VLOOKUP($B382,'kpler max capa'!$A$1:$Q$263,8,0)),VLOOKUP($B382,'kpler max capa'!$A$1:$Q$263,9,0),0)</f>
        <v>0</v>
      </c>
      <c r="AQ382" s="26">
        <f>IF(ISNUMBER(VLOOKUP($B382,'kpler max capa'!$A$1:$Q$263,8,0)),VLOOKUP($B382,'kpler max capa'!$A$1:$Q$263,10,0),0)</f>
        <v>0</v>
      </c>
      <c r="AR382" s="26">
        <f>IF(ISNUMBER(VLOOKUP($B382,'kpler max capa'!$A$1:$Q$263,8,0)),VLOOKUP($B382,'kpler max capa'!$A$1:$Q$263,11,0),0)</f>
        <v>0</v>
      </c>
      <c r="AS382" s="26">
        <f>IF(ISNUMBER(VLOOKUP($B382,'kpler max capa'!$A$1:$Q$263,9,0)),VLOOKUP($B382,'kpler max capa'!$A$1:$Q$263,12,0),0)</f>
        <v>0</v>
      </c>
      <c r="AT382" s="26">
        <f>IF(ISNUMBER(VLOOKUP($B382,'kpler max capa'!$A$1:$Q$263,9,0)),VLOOKUP($B382,'kpler max capa'!$A$1:$Q$263,13,0),0)</f>
        <v>0</v>
      </c>
      <c r="AU382" s="26">
        <f>IF(ISNUMBER(VLOOKUP($B382,'kpler max capa'!$A$1:$Q$263,9,0)),VLOOKUP($B382,'kpler max capa'!$A$1:$Q$263,14,0),0)</f>
        <v>0</v>
      </c>
      <c r="AV382" s="26">
        <f>IF(ISNUMBER(VLOOKUP($B382,'kpler max capa'!$A$1:$Q$263,9,0)),VLOOKUP($B382,'kpler max capa'!$A$1:$Q$263,15,0),0)</f>
        <v>0</v>
      </c>
      <c r="AW382" s="26">
        <f>IF(ISNUMBER(VLOOKUP($B382,'kpler max capa'!$A$1:$Q$263,9,0)),VLOOKUP($B382,'kpler max capa'!$A$1:$Q$263,16,0),0)</f>
        <v>0</v>
      </c>
      <c r="AX382" s="26">
        <f>IF(ISNUMBER(VLOOKUP($B382,'kpler max capa'!$A$1:$Q$263,10,0)),VLOOKUP($B382,'kpler max capa'!$A$1:$Q$263,17,0),0)</f>
        <v>0</v>
      </c>
      <c r="AY382" s="24">
        <f>IF(ISNUMBER(VLOOKUP($C382,'pp port max capa'!$A$1:$Q$500,2,0)),VLOOKUP($C382,'pp port max capa'!$A$1:$Q$500,2,0),0)</f>
        <v>3.2341808286451608</v>
      </c>
      <c r="AZ382" s="24">
        <f>IF(ISNUMBER(VLOOKUP($C382,'pp port max capa'!$A$1:$Q$500,3,0)),VLOOKUP($C382,'pp port max capa'!$A$1:$Q$500,3,0),0)</f>
        <v>3.2341808286451608</v>
      </c>
      <c r="BA382" s="24">
        <f>IF(ISNUMBER(VLOOKUP($C382,'pp port max capa'!$A$1:$Q$500,4,0)),VLOOKUP($C382,'pp port max capa'!$A$1:$Q$500,4,0),0)</f>
        <v>3.2341808286451608</v>
      </c>
      <c r="BB382" s="24">
        <f>IF(ISNUMBER(VLOOKUP($C382,'pp port max capa'!$A$1:$Q$500,5,0)),VLOOKUP($C382,'pp port max capa'!$A$1:$Q$500,5,0),0)</f>
        <v>3.2341808286451608</v>
      </c>
      <c r="BC382" s="24">
        <f>IF(ISNUMBER(VLOOKUP($C382,'pp port max capa'!$A$1:$Q$500,6,0)),VLOOKUP($C382,'pp port max capa'!$A$1:$Q$500,6,0),0)</f>
        <v>3.2341808286451608</v>
      </c>
      <c r="BD382" s="24">
        <f>IF(ISNUMBER(VLOOKUP($C382,'pp port max capa'!$A$1:$Q$500,7,0)),VLOOKUP($C382,'pp port max capa'!$A$1:$Q$500,7,0),0)</f>
        <v>3.2341808286451608</v>
      </c>
      <c r="BE382" s="24">
        <f>IF(ISNUMBER(VLOOKUP($C382,'pp port max capa'!$A$1:$Q$500,8,0)),VLOOKUP($C382,'pp port max capa'!$A$1:$Q$500,8,0),0)</f>
        <v>3.2341808286451608</v>
      </c>
      <c r="BF382" s="24">
        <f>IF(ISNUMBER(VLOOKUP($C382,'pp port max capa'!$A$1:$Q$500,9,0)),VLOOKUP($C382,'pp port max capa'!$A$1:$Q$500,9,0),0)</f>
        <v>3.2341808286451608</v>
      </c>
      <c r="BG382" s="24">
        <f>IF(ISNUMBER(VLOOKUP($C382,'pp port max capa'!$A$1:$Q$500,10,0)),VLOOKUP($C382,'pp port max capa'!$A$1:$Q$500,10,0),0)</f>
        <v>3.2341808286451608</v>
      </c>
      <c r="BH382" s="24">
        <f>IF(ISNUMBER(VLOOKUP($C382,'pp port max capa'!$A$1:$Q$500,11,0)),VLOOKUP($C382,'pp port max capa'!$A$1:$Q$500,11,0),0)</f>
        <v>3.2341808286451608</v>
      </c>
      <c r="BI382" s="24">
        <f>IF(ISNUMBER(VLOOKUP($C382,'pp port max capa'!$A$1:$Q$500,12,0)),VLOOKUP($C382,'pp port max capa'!$A$1:$Q$500,12,0),0)</f>
        <v>3.2341808286451608</v>
      </c>
      <c r="BJ382" s="24">
        <f>IF(ISNUMBER(VLOOKUP($C382,'pp port max capa'!$A$1:$Q$500,13,0)),VLOOKUP($C382,'pp port max capa'!$A$1:$Q$500,13,0),0)</f>
        <v>3.2341808286451608</v>
      </c>
      <c r="BK382" s="24">
        <f>IF(ISNUMBER(VLOOKUP($C382,'pp port max capa'!$A$1:$Q$500,14,0)),VLOOKUP($C382,'pp port max capa'!$A$1:$Q$500,14,0),0)</f>
        <v>3.2341808286451608</v>
      </c>
      <c r="BL382" s="24">
        <f>IF(ISNUMBER(VLOOKUP($C382,'pp port max capa'!$A$1:$Q$500,15,0)),VLOOKUP($C382,'pp port max capa'!$A$1:$Q$500,15,0),0)</f>
        <v>3.2341808286451608</v>
      </c>
      <c r="BM382" s="24">
        <f>IF(ISNUMBER(VLOOKUP($C382,'pp port max capa'!$A$1:$Q$500,16,0)),VLOOKUP($C382,'pp port max capa'!$A$1:$Q$500,16,0),0)</f>
        <v>3.2341808286451608</v>
      </c>
      <c r="BN382" s="24">
        <f>IF(ISNUMBER(VLOOKUP($C382,'pp port max capa'!$A$1:$Q$500,17,0)),VLOOKUP($C382,'pp port max capa'!$A$1:$Q$500,17,0),0)</f>
        <v>3.2341808286451608</v>
      </c>
      <c r="BO382" s="22">
        <f>IF(ISNUMBER(VLOOKUP($C382,'stpl port max capa'!$A$1:$Q$500,2,0)),VLOOKUP($C382,'stpl port max capa'!$A$1:$Q$500,2,0),0)</f>
        <v>0</v>
      </c>
      <c r="BP382" s="22">
        <f>IF(ISNUMBER(VLOOKUP($C382,'stpl port max capa'!$A$1:$Q$500,3,0)),VLOOKUP($C382,'stpl port max capa'!$A$1:$Q$500,3,0),0)</f>
        <v>0</v>
      </c>
      <c r="BQ382" s="22">
        <f>IF(ISNUMBER(VLOOKUP($C382,'stpl port max capa'!$A$1:$Q$500,4,0)),VLOOKUP($C382,'stpl port max capa'!$A$1:$Q$500,4,0),0)</f>
        <v>0</v>
      </c>
      <c r="BR382" s="22">
        <f>IF(ISNUMBER(VLOOKUP($C382,'stpl port max capa'!$A$1:$Q$500,5,0)),VLOOKUP($C382,'stpl port max capa'!$A$1:$Q$500,5,0),0)</f>
        <v>0</v>
      </c>
      <c r="BS382" s="22">
        <f>IF(ISNUMBER(VLOOKUP($C382,'stpl port max capa'!$A$1:$Q$500,6,0)),VLOOKUP($C382,'stpl port max capa'!$A$1:$Q$500,6,0),0)</f>
        <v>0</v>
      </c>
      <c r="BT382" s="22">
        <f>IF(ISNUMBER(VLOOKUP($C382,'stpl port max capa'!$A$1:$Q$500,7,0)),VLOOKUP($C382,'stpl port max capa'!$A$1:$Q$500,7,0),0)</f>
        <v>0</v>
      </c>
      <c r="BU382" s="22">
        <f>IF(ISNUMBER(VLOOKUP($C382,'stpl port max capa'!$A$1:$Q$500,8,0)),VLOOKUP($C382,'stpl port max capa'!$A$1:$Q$500,8,0),0)</f>
        <v>0</v>
      </c>
      <c r="BV382" s="22">
        <f>IF(ISNUMBER(VLOOKUP($C382,'stpl port max capa'!$A$1:$Q$500,9,0)),VLOOKUP($C382,'stpl port max capa'!$A$1:$Q$500,9,0),0)</f>
        <v>0</v>
      </c>
      <c r="BW382" s="22">
        <f>IF(ISNUMBER(VLOOKUP($C382,'stpl port max capa'!$A$1:$Q$500,10,0)),VLOOKUP($C382,'stpl port max capa'!$A$1:$Q$500,10,0),0)</f>
        <v>0</v>
      </c>
      <c r="BX382" s="22">
        <f>IF(ISNUMBER(VLOOKUP($C382,'stpl port max capa'!$A$1:$Q$500,11,0)),VLOOKUP($C382,'stpl port max capa'!$A$1:$Q$500,11,0),0)</f>
        <v>0</v>
      </c>
      <c r="BY382" s="22">
        <f>IF(ISNUMBER(VLOOKUP($C382,'stpl port max capa'!$A$1:$Q$500,12,0)),VLOOKUP($C382,'stpl port max capa'!$A$1:$Q$500,12,0),0)</f>
        <v>0</v>
      </c>
      <c r="BZ382" s="22">
        <f>IF(ISNUMBER(VLOOKUP($C382,'stpl port max capa'!$A$1:$Q$500,13,0)),VLOOKUP($C382,'stpl port max capa'!$A$1:$Q$500,13,0),0)</f>
        <v>0</v>
      </c>
      <c r="CA382" s="22">
        <f>IF(ISNUMBER(VLOOKUP($C382,'stpl port max capa'!$A$1:$Q$500,14,0)),VLOOKUP($C382,'stpl port max capa'!$A$1:$Q$500,14,0),0)</f>
        <v>0</v>
      </c>
      <c r="CB382" s="22">
        <f>IF(ISNUMBER(VLOOKUP($C382,'stpl port max capa'!$A$1:$Q$500,15,0)),VLOOKUP($C382,'stpl port max capa'!$A$1:$Q$500,15,0),0)</f>
        <v>0</v>
      </c>
      <c r="CC382" s="22">
        <f>IF(ISNUMBER(VLOOKUP($C382,'stpl port max capa'!$A$1:$Q$500,16,0)),VLOOKUP($C382,'stpl port max capa'!$A$1:$Q$500,16,0),0)</f>
        <v>0</v>
      </c>
      <c r="CD382" s="22">
        <f>IF(ISNUMBER(VLOOKUP($C382,'stpl port max capa'!$A$1:$Q$500,17,0)),VLOOKUP($C382,'stpl port max capa'!$A$1:$Q$500,17,0),0)</f>
        <v>0</v>
      </c>
    </row>
    <row r="383" spans="1:82" customFormat="1">
      <c r="A383">
        <v>388</v>
      </c>
      <c r="B383" t="s">
        <v>903</v>
      </c>
      <c r="C383" t="str">
        <f t="shared" si="92"/>
        <v>port 388 Nanjing Meishan power station</v>
      </c>
      <c r="D383" s="15" t="s">
        <v>1414</v>
      </c>
      <c r="E383" s="15">
        <f t="shared" si="94"/>
        <v>1</v>
      </c>
      <c r="F383" s="16" t="s">
        <v>2977</v>
      </c>
      <c r="G383" t="s">
        <v>973</v>
      </c>
      <c r="H383" t="s">
        <v>975</v>
      </c>
      <c r="I383" t="s">
        <v>2943</v>
      </c>
      <c r="J383" t="s">
        <v>1124</v>
      </c>
      <c r="K383" s="1">
        <v>31.900741</v>
      </c>
      <c r="L383" s="1">
        <v>118.614037</v>
      </c>
      <c r="M383" s="1" t="str">
        <f>VLOOKUP($F383,'[1]capi for highway network'!$D$1:$L$36,3,0)</f>
        <v>capi Jiangsu</v>
      </c>
      <c r="N383" s="1">
        <f>VLOOKUP($F383,'[1]capi for highway network'!$D$1:$L$36,7,0)</f>
        <v>32.060254999999998</v>
      </c>
      <c r="O383" s="1">
        <f>VLOOKUP($F383,'[1]capi for highway network'!$D$1:$L$36,8,0)</f>
        <v>118.79687699999999</v>
      </c>
      <c r="P383" s="13">
        <f t="shared" si="95"/>
        <v>0.58394931628315405</v>
      </c>
      <c r="Q383" s="13">
        <f t="shared" si="96"/>
        <v>0.58394931628315405</v>
      </c>
      <c r="R383" s="13">
        <f t="shared" si="97"/>
        <v>0.58394931628315405</v>
      </c>
      <c r="S383" s="13">
        <f t="shared" si="98"/>
        <v>0.58394931628315405</v>
      </c>
      <c r="T383" s="13">
        <f t="shared" si="99"/>
        <v>0.58394931628315405</v>
      </c>
      <c r="U383" s="13">
        <f t="shared" si="100"/>
        <v>0.58394931628315405</v>
      </c>
      <c r="V383" s="13">
        <f t="shared" si="101"/>
        <v>0.58394931628315405</v>
      </c>
      <c r="W383" s="13">
        <f t="shared" si="102"/>
        <v>0.58394931628315405</v>
      </c>
      <c r="X383" s="13">
        <f t="shared" si="103"/>
        <v>0.58394931628315405</v>
      </c>
      <c r="Y383" s="13">
        <f t="shared" si="104"/>
        <v>0.58394931628315405</v>
      </c>
      <c r="Z383" s="13">
        <f t="shared" si="105"/>
        <v>0.58394931628315405</v>
      </c>
      <c r="AA383" s="13">
        <f t="shared" si="106"/>
        <v>0.58394931628315405</v>
      </c>
      <c r="AB383" s="13">
        <f t="shared" si="107"/>
        <v>0.58394931628315405</v>
      </c>
      <c r="AC383" s="13">
        <f t="shared" si="108"/>
        <v>0.58394931628315405</v>
      </c>
      <c r="AD383" s="13">
        <f t="shared" si="109"/>
        <v>0.58394931628315405</v>
      </c>
      <c r="AE383" s="13">
        <f t="shared" si="110"/>
        <v>0.58394931628315405</v>
      </c>
      <c r="AF383">
        <f t="shared" si="93"/>
        <v>1</v>
      </c>
      <c r="AI383" s="26">
        <f>IF(ISNUMBER(VLOOKUP($B383,'kpler max capa'!$A$1:$Q$263,2,0)),VLOOKUP($B383,'kpler max capa'!$A$1:$Q$263,2,0),0)</f>
        <v>0</v>
      </c>
      <c r="AJ383" s="26">
        <f>IF(ISNUMBER(VLOOKUP($B383,'kpler max capa'!$A$1:$Q$263,3,0)),VLOOKUP($B383,'kpler max capa'!$A$1:$Q$263,3,0),0)</f>
        <v>0</v>
      </c>
      <c r="AK383" s="26">
        <f>IF(ISNUMBER(VLOOKUP($B383,'kpler max capa'!$A$1:$Q$263,4,0)),VLOOKUP($B383,'kpler max capa'!$A$1:$Q$263,4,0),0)</f>
        <v>0</v>
      </c>
      <c r="AL383" s="26">
        <f>IF(ISNUMBER(VLOOKUP($B383,'kpler max capa'!$A$1:$Q$263,5,0)),VLOOKUP($B383,'kpler max capa'!$A$1:$Q$263,5,0),0)</f>
        <v>0</v>
      </c>
      <c r="AM383" s="26">
        <f>IF(ISNUMBER(VLOOKUP($B383,'kpler max capa'!$A$1:$Q$263,6,0)),VLOOKUP($B383,'kpler max capa'!$A$1:$Q$263,6,0),0)</f>
        <v>0</v>
      </c>
      <c r="AN383" s="26">
        <f>IF(ISNUMBER(VLOOKUP($B383,'kpler max capa'!$A$1:$Q$263,7,0)),VLOOKUP($B383,'kpler max capa'!$A$1:$Q$263,7,0),0)</f>
        <v>0</v>
      </c>
      <c r="AO383" s="26">
        <f>IF(ISNUMBER(VLOOKUP($B383,'kpler max capa'!$A$1:$Q$263,8,0)),VLOOKUP($B383,'kpler max capa'!$A$1:$Q$263,8,0),0)</f>
        <v>0</v>
      </c>
      <c r="AP383" s="26">
        <f>IF(ISNUMBER(VLOOKUP($B383,'kpler max capa'!$A$1:$Q$263,8,0)),VLOOKUP($B383,'kpler max capa'!$A$1:$Q$263,9,0),0)</f>
        <v>0</v>
      </c>
      <c r="AQ383" s="26">
        <f>IF(ISNUMBER(VLOOKUP($B383,'kpler max capa'!$A$1:$Q$263,8,0)),VLOOKUP($B383,'kpler max capa'!$A$1:$Q$263,10,0),0)</f>
        <v>0</v>
      </c>
      <c r="AR383" s="26">
        <f>IF(ISNUMBER(VLOOKUP($B383,'kpler max capa'!$A$1:$Q$263,8,0)),VLOOKUP($B383,'kpler max capa'!$A$1:$Q$263,11,0),0)</f>
        <v>0</v>
      </c>
      <c r="AS383" s="26">
        <f>IF(ISNUMBER(VLOOKUP($B383,'kpler max capa'!$A$1:$Q$263,9,0)),VLOOKUP($B383,'kpler max capa'!$A$1:$Q$263,12,0),0)</f>
        <v>0</v>
      </c>
      <c r="AT383" s="26">
        <f>IF(ISNUMBER(VLOOKUP($B383,'kpler max capa'!$A$1:$Q$263,9,0)),VLOOKUP($B383,'kpler max capa'!$A$1:$Q$263,13,0),0)</f>
        <v>0</v>
      </c>
      <c r="AU383" s="26">
        <f>IF(ISNUMBER(VLOOKUP($B383,'kpler max capa'!$A$1:$Q$263,9,0)),VLOOKUP($B383,'kpler max capa'!$A$1:$Q$263,14,0),0)</f>
        <v>0</v>
      </c>
      <c r="AV383" s="26">
        <f>IF(ISNUMBER(VLOOKUP($B383,'kpler max capa'!$A$1:$Q$263,9,0)),VLOOKUP($B383,'kpler max capa'!$A$1:$Q$263,15,0),0)</f>
        <v>0</v>
      </c>
      <c r="AW383" s="26">
        <f>IF(ISNUMBER(VLOOKUP($B383,'kpler max capa'!$A$1:$Q$263,9,0)),VLOOKUP($B383,'kpler max capa'!$A$1:$Q$263,16,0),0)</f>
        <v>0</v>
      </c>
      <c r="AX383" s="26">
        <f>IF(ISNUMBER(VLOOKUP($B383,'kpler max capa'!$A$1:$Q$263,10,0)),VLOOKUP($B383,'kpler max capa'!$A$1:$Q$263,17,0),0)</f>
        <v>0</v>
      </c>
      <c r="AY383" s="24">
        <f>IF(ISNUMBER(VLOOKUP($C383,'pp port max capa'!$A$1:$Q$500,2,0)),VLOOKUP($C383,'pp port max capa'!$A$1:$Q$500,2,0),0)</f>
        <v>0.58394931628315405</v>
      </c>
      <c r="AZ383" s="24">
        <f>IF(ISNUMBER(VLOOKUP($C383,'pp port max capa'!$A$1:$Q$500,3,0)),VLOOKUP($C383,'pp port max capa'!$A$1:$Q$500,3,0),0)</f>
        <v>0.58394931628315405</v>
      </c>
      <c r="BA383" s="24">
        <f>IF(ISNUMBER(VLOOKUP($C383,'pp port max capa'!$A$1:$Q$500,4,0)),VLOOKUP($C383,'pp port max capa'!$A$1:$Q$500,4,0),0)</f>
        <v>0.58394931628315405</v>
      </c>
      <c r="BB383" s="24">
        <f>IF(ISNUMBER(VLOOKUP($C383,'pp port max capa'!$A$1:$Q$500,5,0)),VLOOKUP($C383,'pp port max capa'!$A$1:$Q$500,5,0),0)</f>
        <v>0.58394931628315405</v>
      </c>
      <c r="BC383" s="24">
        <f>IF(ISNUMBER(VLOOKUP($C383,'pp port max capa'!$A$1:$Q$500,6,0)),VLOOKUP($C383,'pp port max capa'!$A$1:$Q$500,6,0),0)</f>
        <v>0.58394931628315405</v>
      </c>
      <c r="BD383" s="24">
        <f>IF(ISNUMBER(VLOOKUP($C383,'pp port max capa'!$A$1:$Q$500,7,0)),VLOOKUP($C383,'pp port max capa'!$A$1:$Q$500,7,0),0)</f>
        <v>0.58394931628315405</v>
      </c>
      <c r="BE383" s="24">
        <f>IF(ISNUMBER(VLOOKUP($C383,'pp port max capa'!$A$1:$Q$500,8,0)),VLOOKUP($C383,'pp port max capa'!$A$1:$Q$500,8,0),0)</f>
        <v>0.58394931628315405</v>
      </c>
      <c r="BF383" s="24">
        <f>IF(ISNUMBER(VLOOKUP($C383,'pp port max capa'!$A$1:$Q$500,9,0)),VLOOKUP($C383,'pp port max capa'!$A$1:$Q$500,9,0),0)</f>
        <v>0.58394931628315405</v>
      </c>
      <c r="BG383" s="24">
        <f>IF(ISNUMBER(VLOOKUP($C383,'pp port max capa'!$A$1:$Q$500,10,0)),VLOOKUP($C383,'pp port max capa'!$A$1:$Q$500,10,0),0)</f>
        <v>0.58394931628315405</v>
      </c>
      <c r="BH383" s="24">
        <f>IF(ISNUMBER(VLOOKUP($C383,'pp port max capa'!$A$1:$Q$500,11,0)),VLOOKUP($C383,'pp port max capa'!$A$1:$Q$500,11,0),0)</f>
        <v>0.58394931628315405</v>
      </c>
      <c r="BI383" s="24">
        <f>IF(ISNUMBER(VLOOKUP($C383,'pp port max capa'!$A$1:$Q$500,12,0)),VLOOKUP($C383,'pp port max capa'!$A$1:$Q$500,12,0),0)</f>
        <v>0.58394931628315405</v>
      </c>
      <c r="BJ383" s="24">
        <f>IF(ISNUMBER(VLOOKUP($C383,'pp port max capa'!$A$1:$Q$500,13,0)),VLOOKUP($C383,'pp port max capa'!$A$1:$Q$500,13,0),0)</f>
        <v>0.58394931628315405</v>
      </c>
      <c r="BK383" s="24">
        <f>IF(ISNUMBER(VLOOKUP($C383,'pp port max capa'!$A$1:$Q$500,14,0)),VLOOKUP($C383,'pp port max capa'!$A$1:$Q$500,14,0),0)</f>
        <v>0.58394931628315405</v>
      </c>
      <c r="BL383" s="24">
        <f>IF(ISNUMBER(VLOOKUP($C383,'pp port max capa'!$A$1:$Q$500,15,0)),VLOOKUP($C383,'pp port max capa'!$A$1:$Q$500,15,0),0)</f>
        <v>0.58394931628315405</v>
      </c>
      <c r="BM383" s="24">
        <f>IF(ISNUMBER(VLOOKUP($C383,'pp port max capa'!$A$1:$Q$500,16,0)),VLOOKUP($C383,'pp port max capa'!$A$1:$Q$500,16,0),0)</f>
        <v>0.58394931628315405</v>
      </c>
      <c r="BN383" s="24">
        <f>IF(ISNUMBER(VLOOKUP($C383,'pp port max capa'!$A$1:$Q$500,17,0)),VLOOKUP($C383,'pp port max capa'!$A$1:$Q$500,17,0),0)</f>
        <v>0.58394931628315405</v>
      </c>
      <c r="BO383" s="22">
        <f>IF(ISNUMBER(VLOOKUP($C383,'stpl port max capa'!$A$1:$Q$500,2,0)),VLOOKUP($C383,'stpl port max capa'!$A$1:$Q$500,2,0),0)</f>
        <v>0</v>
      </c>
      <c r="BP383" s="22">
        <f>IF(ISNUMBER(VLOOKUP($C383,'stpl port max capa'!$A$1:$Q$500,3,0)),VLOOKUP($C383,'stpl port max capa'!$A$1:$Q$500,3,0),0)</f>
        <v>0</v>
      </c>
      <c r="BQ383" s="22">
        <f>IF(ISNUMBER(VLOOKUP($C383,'stpl port max capa'!$A$1:$Q$500,4,0)),VLOOKUP($C383,'stpl port max capa'!$A$1:$Q$500,4,0),0)</f>
        <v>0</v>
      </c>
      <c r="BR383" s="22">
        <f>IF(ISNUMBER(VLOOKUP($C383,'stpl port max capa'!$A$1:$Q$500,5,0)),VLOOKUP($C383,'stpl port max capa'!$A$1:$Q$500,5,0),0)</f>
        <v>0</v>
      </c>
      <c r="BS383" s="22">
        <f>IF(ISNUMBER(VLOOKUP($C383,'stpl port max capa'!$A$1:$Q$500,6,0)),VLOOKUP($C383,'stpl port max capa'!$A$1:$Q$500,6,0),0)</f>
        <v>0</v>
      </c>
      <c r="BT383" s="22">
        <f>IF(ISNUMBER(VLOOKUP($C383,'stpl port max capa'!$A$1:$Q$500,7,0)),VLOOKUP($C383,'stpl port max capa'!$A$1:$Q$500,7,0),0)</f>
        <v>0</v>
      </c>
      <c r="BU383" s="22">
        <f>IF(ISNUMBER(VLOOKUP($C383,'stpl port max capa'!$A$1:$Q$500,8,0)),VLOOKUP($C383,'stpl port max capa'!$A$1:$Q$500,8,0),0)</f>
        <v>0</v>
      </c>
      <c r="BV383" s="22">
        <f>IF(ISNUMBER(VLOOKUP($C383,'stpl port max capa'!$A$1:$Q$500,9,0)),VLOOKUP($C383,'stpl port max capa'!$A$1:$Q$500,9,0),0)</f>
        <v>0</v>
      </c>
      <c r="BW383" s="22">
        <f>IF(ISNUMBER(VLOOKUP($C383,'stpl port max capa'!$A$1:$Q$500,10,0)),VLOOKUP($C383,'stpl port max capa'!$A$1:$Q$500,10,0),0)</f>
        <v>0</v>
      </c>
      <c r="BX383" s="22">
        <f>IF(ISNUMBER(VLOOKUP($C383,'stpl port max capa'!$A$1:$Q$500,11,0)),VLOOKUP($C383,'stpl port max capa'!$A$1:$Q$500,11,0),0)</f>
        <v>0</v>
      </c>
      <c r="BY383" s="22">
        <f>IF(ISNUMBER(VLOOKUP($C383,'stpl port max capa'!$A$1:$Q$500,12,0)),VLOOKUP($C383,'stpl port max capa'!$A$1:$Q$500,12,0),0)</f>
        <v>0</v>
      </c>
      <c r="BZ383" s="22">
        <f>IF(ISNUMBER(VLOOKUP($C383,'stpl port max capa'!$A$1:$Q$500,13,0)),VLOOKUP($C383,'stpl port max capa'!$A$1:$Q$500,13,0),0)</f>
        <v>0</v>
      </c>
      <c r="CA383" s="22">
        <f>IF(ISNUMBER(VLOOKUP($C383,'stpl port max capa'!$A$1:$Q$500,14,0)),VLOOKUP($C383,'stpl port max capa'!$A$1:$Q$500,14,0),0)</f>
        <v>0</v>
      </c>
      <c r="CB383" s="22">
        <f>IF(ISNUMBER(VLOOKUP($C383,'stpl port max capa'!$A$1:$Q$500,15,0)),VLOOKUP($C383,'stpl port max capa'!$A$1:$Q$500,15,0),0)</f>
        <v>0</v>
      </c>
      <c r="CC383" s="22">
        <f>IF(ISNUMBER(VLOOKUP($C383,'stpl port max capa'!$A$1:$Q$500,16,0)),VLOOKUP($C383,'stpl port max capa'!$A$1:$Q$500,16,0),0)</f>
        <v>0</v>
      </c>
      <c r="CD383" s="22">
        <f>IF(ISNUMBER(VLOOKUP($C383,'stpl port max capa'!$A$1:$Q$500,17,0)),VLOOKUP($C383,'stpl port max capa'!$A$1:$Q$500,17,0),0)</f>
        <v>0</v>
      </c>
    </row>
    <row r="384" spans="1:82" customFormat="1">
      <c r="A384">
        <v>389</v>
      </c>
      <c r="B384" t="s">
        <v>904</v>
      </c>
      <c r="C384" t="str">
        <f t="shared" ref="C384:C447" si="111">CONCATENATE("port ",A384, " ", B384)</f>
        <v>port 389 Nanjing Refinery power station</v>
      </c>
      <c r="D384" s="15" t="s">
        <v>1415</v>
      </c>
      <c r="E384" s="15">
        <f t="shared" si="94"/>
        <v>1</v>
      </c>
      <c r="F384" s="16" t="s">
        <v>2977</v>
      </c>
      <c r="G384" t="s">
        <v>973</v>
      </c>
      <c r="H384" t="s">
        <v>975</v>
      </c>
      <c r="I384" t="s">
        <v>2943</v>
      </c>
      <c r="J384" t="s">
        <v>1125</v>
      </c>
      <c r="K384" s="1">
        <v>32.169330000000002</v>
      </c>
      <c r="L384" s="1">
        <v>118.912592</v>
      </c>
      <c r="M384" s="1" t="str">
        <f>VLOOKUP($F384,'[1]capi for highway network'!$D$1:$L$36,3,0)</f>
        <v>capi Jiangsu</v>
      </c>
      <c r="N384" s="1">
        <f>VLOOKUP($F384,'[1]capi for highway network'!$D$1:$L$36,7,0)</f>
        <v>32.060254999999998</v>
      </c>
      <c r="O384" s="1">
        <f>VLOOKUP($F384,'[1]capi for highway network'!$D$1:$L$36,8,0)</f>
        <v>118.79687699999999</v>
      </c>
      <c r="P384" s="13">
        <f t="shared" si="95"/>
        <v>0.28584931566308242</v>
      </c>
      <c r="Q384" s="13">
        <f t="shared" si="96"/>
        <v>0.28584931566308242</v>
      </c>
      <c r="R384" s="13">
        <f t="shared" si="97"/>
        <v>0.28584931566308242</v>
      </c>
      <c r="S384" s="13">
        <f t="shared" si="98"/>
        <v>0.28584931566308242</v>
      </c>
      <c r="T384" s="13">
        <f t="shared" si="99"/>
        <v>0.28584931566308242</v>
      </c>
      <c r="U384" s="13">
        <f t="shared" si="100"/>
        <v>0.28584931566308242</v>
      </c>
      <c r="V384" s="13">
        <f t="shared" si="101"/>
        <v>0.28584931566308242</v>
      </c>
      <c r="W384" s="13">
        <f t="shared" si="102"/>
        <v>0</v>
      </c>
      <c r="X384" s="13">
        <f t="shared" si="103"/>
        <v>0</v>
      </c>
      <c r="Y384" s="13">
        <f t="shared" si="104"/>
        <v>0</v>
      </c>
      <c r="Z384" s="13">
        <f t="shared" si="105"/>
        <v>0</v>
      </c>
      <c r="AA384" s="13">
        <f t="shared" si="106"/>
        <v>0</v>
      </c>
      <c r="AB384" s="13">
        <f t="shared" si="107"/>
        <v>0</v>
      </c>
      <c r="AC384" s="13">
        <f t="shared" si="108"/>
        <v>0</v>
      </c>
      <c r="AD384" s="13">
        <f t="shared" si="109"/>
        <v>0</v>
      </c>
      <c r="AE384" s="13">
        <f t="shared" si="110"/>
        <v>0</v>
      </c>
      <c r="AF384">
        <f t="shared" ref="AF384:AF447" si="112">IF(SUM(P384:AE384)&gt;0,1,0)</f>
        <v>1</v>
      </c>
      <c r="AI384" s="26">
        <f>IF(ISNUMBER(VLOOKUP($B384,'kpler max capa'!$A$1:$Q$263,2,0)),VLOOKUP($B384,'kpler max capa'!$A$1:$Q$263,2,0),0)</f>
        <v>0</v>
      </c>
      <c r="AJ384" s="26">
        <f>IF(ISNUMBER(VLOOKUP($B384,'kpler max capa'!$A$1:$Q$263,3,0)),VLOOKUP($B384,'kpler max capa'!$A$1:$Q$263,3,0),0)</f>
        <v>0</v>
      </c>
      <c r="AK384" s="26">
        <f>IF(ISNUMBER(VLOOKUP($B384,'kpler max capa'!$A$1:$Q$263,4,0)),VLOOKUP($B384,'kpler max capa'!$A$1:$Q$263,4,0),0)</f>
        <v>0</v>
      </c>
      <c r="AL384" s="26">
        <f>IF(ISNUMBER(VLOOKUP($B384,'kpler max capa'!$A$1:$Q$263,5,0)),VLOOKUP($B384,'kpler max capa'!$A$1:$Q$263,5,0),0)</f>
        <v>0</v>
      </c>
      <c r="AM384" s="26">
        <f>IF(ISNUMBER(VLOOKUP($B384,'kpler max capa'!$A$1:$Q$263,6,0)),VLOOKUP($B384,'kpler max capa'!$A$1:$Q$263,6,0),0)</f>
        <v>0</v>
      </c>
      <c r="AN384" s="26">
        <f>IF(ISNUMBER(VLOOKUP($B384,'kpler max capa'!$A$1:$Q$263,7,0)),VLOOKUP($B384,'kpler max capa'!$A$1:$Q$263,7,0),0)</f>
        <v>0</v>
      </c>
      <c r="AO384" s="26">
        <f>IF(ISNUMBER(VLOOKUP($B384,'kpler max capa'!$A$1:$Q$263,8,0)),VLOOKUP($B384,'kpler max capa'!$A$1:$Q$263,8,0),0)</f>
        <v>0</v>
      </c>
      <c r="AP384" s="26">
        <f>IF(ISNUMBER(VLOOKUP($B384,'kpler max capa'!$A$1:$Q$263,8,0)),VLOOKUP($B384,'kpler max capa'!$A$1:$Q$263,9,0),0)</f>
        <v>0</v>
      </c>
      <c r="AQ384" s="26">
        <f>IF(ISNUMBER(VLOOKUP($B384,'kpler max capa'!$A$1:$Q$263,8,0)),VLOOKUP($B384,'kpler max capa'!$A$1:$Q$263,10,0),0)</f>
        <v>0</v>
      </c>
      <c r="AR384" s="26">
        <f>IF(ISNUMBER(VLOOKUP($B384,'kpler max capa'!$A$1:$Q$263,8,0)),VLOOKUP($B384,'kpler max capa'!$A$1:$Q$263,11,0),0)</f>
        <v>0</v>
      </c>
      <c r="AS384" s="26">
        <f>IF(ISNUMBER(VLOOKUP($B384,'kpler max capa'!$A$1:$Q$263,9,0)),VLOOKUP($B384,'kpler max capa'!$A$1:$Q$263,12,0),0)</f>
        <v>0</v>
      </c>
      <c r="AT384" s="26">
        <f>IF(ISNUMBER(VLOOKUP($B384,'kpler max capa'!$A$1:$Q$263,9,0)),VLOOKUP($B384,'kpler max capa'!$A$1:$Q$263,13,0),0)</f>
        <v>0</v>
      </c>
      <c r="AU384" s="26">
        <f>IF(ISNUMBER(VLOOKUP($B384,'kpler max capa'!$A$1:$Q$263,9,0)),VLOOKUP($B384,'kpler max capa'!$A$1:$Q$263,14,0),0)</f>
        <v>0</v>
      </c>
      <c r="AV384" s="26">
        <f>IF(ISNUMBER(VLOOKUP($B384,'kpler max capa'!$A$1:$Q$263,9,0)),VLOOKUP($B384,'kpler max capa'!$A$1:$Q$263,15,0),0)</f>
        <v>0</v>
      </c>
      <c r="AW384" s="26">
        <f>IF(ISNUMBER(VLOOKUP($B384,'kpler max capa'!$A$1:$Q$263,9,0)),VLOOKUP($B384,'kpler max capa'!$A$1:$Q$263,16,0),0)</f>
        <v>0</v>
      </c>
      <c r="AX384" s="26">
        <f>IF(ISNUMBER(VLOOKUP($B384,'kpler max capa'!$A$1:$Q$263,10,0)),VLOOKUP($B384,'kpler max capa'!$A$1:$Q$263,17,0),0)</f>
        <v>0</v>
      </c>
      <c r="AY384" s="24">
        <f>IF(ISNUMBER(VLOOKUP($C384,'pp port max capa'!$A$1:$Q$500,2,0)),VLOOKUP($C384,'pp port max capa'!$A$1:$Q$500,2,0),0)</f>
        <v>0.28584931566308242</v>
      </c>
      <c r="AZ384" s="24">
        <f>IF(ISNUMBER(VLOOKUP($C384,'pp port max capa'!$A$1:$Q$500,3,0)),VLOOKUP($C384,'pp port max capa'!$A$1:$Q$500,3,0),0)</f>
        <v>0.28584931566308242</v>
      </c>
      <c r="BA384" s="24">
        <f>IF(ISNUMBER(VLOOKUP($C384,'pp port max capa'!$A$1:$Q$500,4,0)),VLOOKUP($C384,'pp port max capa'!$A$1:$Q$500,4,0),0)</f>
        <v>0.28584931566308242</v>
      </c>
      <c r="BB384" s="24">
        <f>IF(ISNUMBER(VLOOKUP($C384,'pp port max capa'!$A$1:$Q$500,5,0)),VLOOKUP($C384,'pp port max capa'!$A$1:$Q$500,5,0),0)</f>
        <v>0.28584931566308242</v>
      </c>
      <c r="BC384" s="24">
        <f>IF(ISNUMBER(VLOOKUP($C384,'pp port max capa'!$A$1:$Q$500,6,0)),VLOOKUP($C384,'pp port max capa'!$A$1:$Q$500,6,0),0)</f>
        <v>0.28584931566308242</v>
      </c>
      <c r="BD384" s="24">
        <f>IF(ISNUMBER(VLOOKUP($C384,'pp port max capa'!$A$1:$Q$500,7,0)),VLOOKUP($C384,'pp port max capa'!$A$1:$Q$500,7,0),0)</f>
        <v>0.28584931566308242</v>
      </c>
      <c r="BE384" s="24">
        <f>IF(ISNUMBER(VLOOKUP($C384,'pp port max capa'!$A$1:$Q$500,8,0)),VLOOKUP($C384,'pp port max capa'!$A$1:$Q$500,8,0),0)</f>
        <v>0.28584931566308242</v>
      </c>
      <c r="BF384" s="24">
        <f>IF(ISNUMBER(VLOOKUP($C384,'pp port max capa'!$A$1:$Q$500,9,0)),VLOOKUP($C384,'pp port max capa'!$A$1:$Q$500,9,0),0)</f>
        <v>0</v>
      </c>
      <c r="BG384" s="24">
        <f>IF(ISNUMBER(VLOOKUP($C384,'pp port max capa'!$A$1:$Q$500,10,0)),VLOOKUP($C384,'pp port max capa'!$A$1:$Q$500,10,0),0)</f>
        <v>0</v>
      </c>
      <c r="BH384" s="24">
        <f>IF(ISNUMBER(VLOOKUP($C384,'pp port max capa'!$A$1:$Q$500,11,0)),VLOOKUP($C384,'pp port max capa'!$A$1:$Q$500,11,0),0)</f>
        <v>0</v>
      </c>
      <c r="BI384" s="24">
        <f>IF(ISNUMBER(VLOOKUP($C384,'pp port max capa'!$A$1:$Q$500,12,0)),VLOOKUP($C384,'pp port max capa'!$A$1:$Q$500,12,0),0)</f>
        <v>0</v>
      </c>
      <c r="BJ384" s="24">
        <f>IF(ISNUMBER(VLOOKUP($C384,'pp port max capa'!$A$1:$Q$500,13,0)),VLOOKUP($C384,'pp port max capa'!$A$1:$Q$500,13,0),0)</f>
        <v>0</v>
      </c>
      <c r="BK384" s="24">
        <f>IF(ISNUMBER(VLOOKUP($C384,'pp port max capa'!$A$1:$Q$500,14,0)),VLOOKUP($C384,'pp port max capa'!$A$1:$Q$500,14,0),0)</f>
        <v>0</v>
      </c>
      <c r="BL384" s="24">
        <f>IF(ISNUMBER(VLOOKUP($C384,'pp port max capa'!$A$1:$Q$500,15,0)),VLOOKUP($C384,'pp port max capa'!$A$1:$Q$500,15,0),0)</f>
        <v>0</v>
      </c>
      <c r="BM384" s="24">
        <f>IF(ISNUMBER(VLOOKUP($C384,'pp port max capa'!$A$1:$Q$500,16,0)),VLOOKUP($C384,'pp port max capa'!$A$1:$Q$500,16,0),0)</f>
        <v>0</v>
      </c>
      <c r="BN384" s="24">
        <f>IF(ISNUMBER(VLOOKUP($C384,'pp port max capa'!$A$1:$Q$500,17,0)),VLOOKUP($C384,'pp port max capa'!$A$1:$Q$500,17,0),0)</f>
        <v>0</v>
      </c>
      <c r="BO384" s="22">
        <f>IF(ISNUMBER(VLOOKUP($C384,'stpl port max capa'!$A$1:$Q$500,2,0)),VLOOKUP($C384,'stpl port max capa'!$A$1:$Q$500,2,0),0)</f>
        <v>0</v>
      </c>
      <c r="BP384" s="22">
        <f>IF(ISNUMBER(VLOOKUP($C384,'stpl port max capa'!$A$1:$Q$500,3,0)),VLOOKUP($C384,'stpl port max capa'!$A$1:$Q$500,3,0),0)</f>
        <v>0</v>
      </c>
      <c r="BQ384" s="22">
        <f>IF(ISNUMBER(VLOOKUP($C384,'stpl port max capa'!$A$1:$Q$500,4,0)),VLOOKUP($C384,'stpl port max capa'!$A$1:$Q$500,4,0),0)</f>
        <v>0</v>
      </c>
      <c r="BR384" s="22">
        <f>IF(ISNUMBER(VLOOKUP($C384,'stpl port max capa'!$A$1:$Q$500,5,0)),VLOOKUP($C384,'stpl port max capa'!$A$1:$Q$500,5,0),0)</f>
        <v>0</v>
      </c>
      <c r="BS384" s="22">
        <f>IF(ISNUMBER(VLOOKUP($C384,'stpl port max capa'!$A$1:$Q$500,6,0)),VLOOKUP($C384,'stpl port max capa'!$A$1:$Q$500,6,0),0)</f>
        <v>0</v>
      </c>
      <c r="BT384" s="22">
        <f>IF(ISNUMBER(VLOOKUP($C384,'stpl port max capa'!$A$1:$Q$500,7,0)),VLOOKUP($C384,'stpl port max capa'!$A$1:$Q$500,7,0),0)</f>
        <v>0</v>
      </c>
      <c r="BU384" s="22">
        <f>IF(ISNUMBER(VLOOKUP($C384,'stpl port max capa'!$A$1:$Q$500,8,0)),VLOOKUP($C384,'stpl port max capa'!$A$1:$Q$500,8,0),0)</f>
        <v>0</v>
      </c>
      <c r="BV384" s="22">
        <f>IF(ISNUMBER(VLOOKUP($C384,'stpl port max capa'!$A$1:$Q$500,9,0)),VLOOKUP($C384,'stpl port max capa'!$A$1:$Q$500,9,0),0)</f>
        <v>0</v>
      </c>
      <c r="BW384" s="22">
        <f>IF(ISNUMBER(VLOOKUP($C384,'stpl port max capa'!$A$1:$Q$500,10,0)),VLOOKUP($C384,'stpl port max capa'!$A$1:$Q$500,10,0),0)</f>
        <v>0</v>
      </c>
      <c r="BX384" s="22">
        <f>IF(ISNUMBER(VLOOKUP($C384,'stpl port max capa'!$A$1:$Q$500,11,0)),VLOOKUP($C384,'stpl port max capa'!$A$1:$Q$500,11,0),0)</f>
        <v>0</v>
      </c>
      <c r="BY384" s="22">
        <f>IF(ISNUMBER(VLOOKUP($C384,'stpl port max capa'!$A$1:$Q$500,12,0)),VLOOKUP($C384,'stpl port max capa'!$A$1:$Q$500,12,0),0)</f>
        <v>0</v>
      </c>
      <c r="BZ384" s="22">
        <f>IF(ISNUMBER(VLOOKUP($C384,'stpl port max capa'!$A$1:$Q$500,13,0)),VLOOKUP($C384,'stpl port max capa'!$A$1:$Q$500,13,0),0)</f>
        <v>0</v>
      </c>
      <c r="CA384" s="22">
        <f>IF(ISNUMBER(VLOOKUP($C384,'stpl port max capa'!$A$1:$Q$500,14,0)),VLOOKUP($C384,'stpl port max capa'!$A$1:$Q$500,14,0),0)</f>
        <v>0</v>
      </c>
      <c r="CB384" s="22">
        <f>IF(ISNUMBER(VLOOKUP($C384,'stpl port max capa'!$A$1:$Q$500,15,0)),VLOOKUP($C384,'stpl port max capa'!$A$1:$Q$500,15,0),0)</f>
        <v>0</v>
      </c>
      <c r="CC384" s="22">
        <f>IF(ISNUMBER(VLOOKUP($C384,'stpl port max capa'!$A$1:$Q$500,16,0)),VLOOKUP($C384,'stpl port max capa'!$A$1:$Q$500,16,0),0)</f>
        <v>0</v>
      </c>
      <c r="CD384" s="22">
        <f>IF(ISNUMBER(VLOOKUP($C384,'stpl port max capa'!$A$1:$Q$500,17,0)),VLOOKUP($C384,'stpl port max capa'!$A$1:$Q$500,17,0),0)</f>
        <v>0</v>
      </c>
    </row>
    <row r="385" spans="1:82" customFormat="1">
      <c r="A385">
        <v>390</v>
      </c>
      <c r="B385" t="s">
        <v>905</v>
      </c>
      <c r="C385" t="str">
        <f t="shared" si="111"/>
        <v>port 390 Nanya Cogen power station</v>
      </c>
      <c r="D385" s="15" t="s">
        <v>1416</v>
      </c>
      <c r="E385" s="15">
        <f t="shared" si="94"/>
        <v>1</v>
      </c>
      <c r="F385" s="16" t="s">
        <v>2977</v>
      </c>
      <c r="G385" t="s">
        <v>973</v>
      </c>
      <c r="H385" t="s">
        <v>975</v>
      </c>
      <c r="I385" t="s">
        <v>2943</v>
      </c>
      <c r="J385" t="s">
        <v>1126</v>
      </c>
      <c r="K385" s="1">
        <v>31.333026</v>
      </c>
      <c r="L385" s="1">
        <v>120.978375</v>
      </c>
      <c r="M385" s="1" t="str">
        <f>VLOOKUP($F385,'[1]capi for highway network'!$D$1:$L$36,3,0)</f>
        <v>capi Jiangsu</v>
      </c>
      <c r="N385" s="1">
        <f>VLOOKUP($F385,'[1]capi for highway network'!$D$1:$L$36,7,0)</f>
        <v>32.060254999999998</v>
      </c>
      <c r="O385" s="1">
        <f>VLOOKUP($F385,'[1]capi for highway network'!$D$1:$L$36,8,0)</f>
        <v>118.79687699999999</v>
      </c>
      <c r="P385" s="13">
        <f t="shared" si="95"/>
        <v>0.58793902453046598</v>
      </c>
      <c r="Q385" s="13">
        <f t="shared" si="96"/>
        <v>0.58793902453046598</v>
      </c>
      <c r="R385" s="13">
        <f t="shared" si="97"/>
        <v>0.58793902453046598</v>
      </c>
      <c r="S385" s="13">
        <f t="shared" si="98"/>
        <v>0.58793902453046598</v>
      </c>
      <c r="T385" s="13">
        <f t="shared" si="99"/>
        <v>0.58793902453046598</v>
      </c>
      <c r="U385" s="13">
        <f t="shared" si="100"/>
        <v>0.58793902453046598</v>
      </c>
      <c r="V385" s="13">
        <f t="shared" si="101"/>
        <v>0.58793902453046598</v>
      </c>
      <c r="W385" s="13">
        <f t="shared" si="102"/>
        <v>0.58793902453046598</v>
      </c>
      <c r="X385" s="13">
        <f t="shared" si="103"/>
        <v>0.58793902453046598</v>
      </c>
      <c r="Y385" s="13">
        <f t="shared" si="104"/>
        <v>0.58793902453046598</v>
      </c>
      <c r="Z385" s="13">
        <f t="shared" si="105"/>
        <v>0.58793902453046598</v>
      </c>
      <c r="AA385" s="13">
        <f t="shared" si="106"/>
        <v>0.58793902453046598</v>
      </c>
      <c r="AB385" s="13">
        <f t="shared" si="107"/>
        <v>0.58793902453046598</v>
      </c>
      <c r="AC385" s="13">
        <f t="shared" si="108"/>
        <v>0.58793902453046598</v>
      </c>
      <c r="AD385" s="13">
        <f t="shared" si="109"/>
        <v>0.58793902453046598</v>
      </c>
      <c r="AE385" s="13">
        <f t="shared" si="110"/>
        <v>0.58793902453046598</v>
      </c>
      <c r="AF385">
        <f t="shared" si="112"/>
        <v>1</v>
      </c>
      <c r="AI385" s="26">
        <f>IF(ISNUMBER(VLOOKUP($B385,'kpler max capa'!$A$1:$Q$263,2,0)),VLOOKUP($B385,'kpler max capa'!$A$1:$Q$263,2,0),0)</f>
        <v>0</v>
      </c>
      <c r="AJ385" s="26">
        <f>IF(ISNUMBER(VLOOKUP($B385,'kpler max capa'!$A$1:$Q$263,3,0)),VLOOKUP($B385,'kpler max capa'!$A$1:$Q$263,3,0),0)</f>
        <v>0</v>
      </c>
      <c r="AK385" s="26">
        <f>IF(ISNUMBER(VLOOKUP($B385,'kpler max capa'!$A$1:$Q$263,4,0)),VLOOKUP($B385,'kpler max capa'!$A$1:$Q$263,4,0),0)</f>
        <v>0</v>
      </c>
      <c r="AL385" s="26">
        <f>IF(ISNUMBER(VLOOKUP($B385,'kpler max capa'!$A$1:$Q$263,5,0)),VLOOKUP($B385,'kpler max capa'!$A$1:$Q$263,5,0),0)</f>
        <v>0</v>
      </c>
      <c r="AM385" s="26">
        <f>IF(ISNUMBER(VLOOKUP($B385,'kpler max capa'!$A$1:$Q$263,6,0)),VLOOKUP($B385,'kpler max capa'!$A$1:$Q$263,6,0),0)</f>
        <v>0</v>
      </c>
      <c r="AN385" s="26">
        <f>IF(ISNUMBER(VLOOKUP($B385,'kpler max capa'!$A$1:$Q$263,7,0)),VLOOKUP($B385,'kpler max capa'!$A$1:$Q$263,7,0),0)</f>
        <v>0</v>
      </c>
      <c r="AO385" s="26">
        <f>IF(ISNUMBER(VLOOKUP($B385,'kpler max capa'!$A$1:$Q$263,8,0)),VLOOKUP($B385,'kpler max capa'!$A$1:$Q$263,8,0),0)</f>
        <v>0</v>
      </c>
      <c r="AP385" s="26">
        <f>IF(ISNUMBER(VLOOKUP($B385,'kpler max capa'!$A$1:$Q$263,8,0)),VLOOKUP($B385,'kpler max capa'!$A$1:$Q$263,9,0),0)</f>
        <v>0</v>
      </c>
      <c r="AQ385" s="26">
        <f>IF(ISNUMBER(VLOOKUP($B385,'kpler max capa'!$A$1:$Q$263,8,0)),VLOOKUP($B385,'kpler max capa'!$A$1:$Q$263,10,0),0)</f>
        <v>0</v>
      </c>
      <c r="AR385" s="26">
        <f>IF(ISNUMBER(VLOOKUP($B385,'kpler max capa'!$A$1:$Q$263,8,0)),VLOOKUP($B385,'kpler max capa'!$A$1:$Q$263,11,0),0)</f>
        <v>0</v>
      </c>
      <c r="AS385" s="26">
        <f>IF(ISNUMBER(VLOOKUP($B385,'kpler max capa'!$A$1:$Q$263,9,0)),VLOOKUP($B385,'kpler max capa'!$A$1:$Q$263,12,0),0)</f>
        <v>0</v>
      </c>
      <c r="AT385" s="26">
        <f>IF(ISNUMBER(VLOOKUP($B385,'kpler max capa'!$A$1:$Q$263,9,0)),VLOOKUP($B385,'kpler max capa'!$A$1:$Q$263,13,0),0)</f>
        <v>0</v>
      </c>
      <c r="AU385" s="26">
        <f>IF(ISNUMBER(VLOOKUP($B385,'kpler max capa'!$A$1:$Q$263,9,0)),VLOOKUP($B385,'kpler max capa'!$A$1:$Q$263,14,0),0)</f>
        <v>0</v>
      </c>
      <c r="AV385" s="26">
        <f>IF(ISNUMBER(VLOOKUP($B385,'kpler max capa'!$A$1:$Q$263,9,0)),VLOOKUP($B385,'kpler max capa'!$A$1:$Q$263,15,0),0)</f>
        <v>0</v>
      </c>
      <c r="AW385" s="26">
        <f>IF(ISNUMBER(VLOOKUP($B385,'kpler max capa'!$A$1:$Q$263,9,0)),VLOOKUP($B385,'kpler max capa'!$A$1:$Q$263,16,0),0)</f>
        <v>0</v>
      </c>
      <c r="AX385" s="26">
        <f>IF(ISNUMBER(VLOOKUP($B385,'kpler max capa'!$A$1:$Q$263,10,0)),VLOOKUP($B385,'kpler max capa'!$A$1:$Q$263,17,0),0)</f>
        <v>0</v>
      </c>
      <c r="AY385" s="24">
        <f>IF(ISNUMBER(VLOOKUP($C385,'pp port max capa'!$A$1:$Q$500,2,0)),VLOOKUP($C385,'pp port max capa'!$A$1:$Q$500,2,0),0)</f>
        <v>0.58793902453046598</v>
      </c>
      <c r="AZ385" s="24">
        <f>IF(ISNUMBER(VLOOKUP($C385,'pp port max capa'!$A$1:$Q$500,3,0)),VLOOKUP($C385,'pp port max capa'!$A$1:$Q$500,3,0),0)</f>
        <v>0.58793902453046598</v>
      </c>
      <c r="BA385" s="24">
        <f>IF(ISNUMBER(VLOOKUP($C385,'pp port max capa'!$A$1:$Q$500,4,0)),VLOOKUP($C385,'pp port max capa'!$A$1:$Q$500,4,0),0)</f>
        <v>0.58793902453046598</v>
      </c>
      <c r="BB385" s="24">
        <f>IF(ISNUMBER(VLOOKUP($C385,'pp port max capa'!$A$1:$Q$500,5,0)),VLOOKUP($C385,'pp port max capa'!$A$1:$Q$500,5,0),0)</f>
        <v>0.58793902453046598</v>
      </c>
      <c r="BC385" s="24">
        <f>IF(ISNUMBER(VLOOKUP($C385,'pp port max capa'!$A$1:$Q$500,6,0)),VLOOKUP($C385,'pp port max capa'!$A$1:$Q$500,6,0),0)</f>
        <v>0.58793902453046598</v>
      </c>
      <c r="BD385" s="24">
        <f>IF(ISNUMBER(VLOOKUP($C385,'pp port max capa'!$A$1:$Q$500,7,0)),VLOOKUP($C385,'pp port max capa'!$A$1:$Q$500,7,0),0)</f>
        <v>0.58793902453046598</v>
      </c>
      <c r="BE385" s="24">
        <f>IF(ISNUMBER(VLOOKUP($C385,'pp port max capa'!$A$1:$Q$500,8,0)),VLOOKUP($C385,'pp port max capa'!$A$1:$Q$500,8,0),0)</f>
        <v>0.58793902453046598</v>
      </c>
      <c r="BF385" s="24">
        <f>IF(ISNUMBER(VLOOKUP($C385,'pp port max capa'!$A$1:$Q$500,9,0)),VLOOKUP($C385,'pp port max capa'!$A$1:$Q$500,9,0),0)</f>
        <v>0.58793902453046598</v>
      </c>
      <c r="BG385" s="24">
        <f>IF(ISNUMBER(VLOOKUP($C385,'pp port max capa'!$A$1:$Q$500,10,0)),VLOOKUP($C385,'pp port max capa'!$A$1:$Q$500,10,0),0)</f>
        <v>0.58793902453046598</v>
      </c>
      <c r="BH385" s="24">
        <f>IF(ISNUMBER(VLOOKUP($C385,'pp port max capa'!$A$1:$Q$500,11,0)),VLOOKUP($C385,'pp port max capa'!$A$1:$Q$500,11,0),0)</f>
        <v>0.58793902453046598</v>
      </c>
      <c r="BI385" s="24">
        <f>IF(ISNUMBER(VLOOKUP($C385,'pp port max capa'!$A$1:$Q$500,12,0)),VLOOKUP($C385,'pp port max capa'!$A$1:$Q$500,12,0),0)</f>
        <v>0.58793902453046598</v>
      </c>
      <c r="BJ385" s="24">
        <f>IF(ISNUMBER(VLOOKUP($C385,'pp port max capa'!$A$1:$Q$500,13,0)),VLOOKUP($C385,'pp port max capa'!$A$1:$Q$500,13,0),0)</f>
        <v>0.58793902453046598</v>
      </c>
      <c r="BK385" s="24">
        <f>IF(ISNUMBER(VLOOKUP($C385,'pp port max capa'!$A$1:$Q$500,14,0)),VLOOKUP($C385,'pp port max capa'!$A$1:$Q$500,14,0),0)</f>
        <v>0.58793902453046598</v>
      </c>
      <c r="BL385" s="24">
        <f>IF(ISNUMBER(VLOOKUP($C385,'pp port max capa'!$A$1:$Q$500,15,0)),VLOOKUP($C385,'pp port max capa'!$A$1:$Q$500,15,0),0)</f>
        <v>0.58793902453046598</v>
      </c>
      <c r="BM385" s="24">
        <f>IF(ISNUMBER(VLOOKUP($C385,'pp port max capa'!$A$1:$Q$500,16,0)),VLOOKUP($C385,'pp port max capa'!$A$1:$Q$500,16,0),0)</f>
        <v>0.58793902453046598</v>
      </c>
      <c r="BN385" s="24">
        <f>IF(ISNUMBER(VLOOKUP($C385,'pp port max capa'!$A$1:$Q$500,17,0)),VLOOKUP($C385,'pp port max capa'!$A$1:$Q$500,17,0),0)</f>
        <v>0.58793902453046598</v>
      </c>
      <c r="BO385" s="22">
        <f>IF(ISNUMBER(VLOOKUP($C385,'stpl port max capa'!$A$1:$Q$500,2,0)),VLOOKUP($C385,'stpl port max capa'!$A$1:$Q$500,2,0),0)</f>
        <v>0</v>
      </c>
      <c r="BP385" s="22">
        <f>IF(ISNUMBER(VLOOKUP($C385,'stpl port max capa'!$A$1:$Q$500,3,0)),VLOOKUP($C385,'stpl port max capa'!$A$1:$Q$500,3,0),0)</f>
        <v>0</v>
      </c>
      <c r="BQ385" s="22">
        <f>IF(ISNUMBER(VLOOKUP($C385,'stpl port max capa'!$A$1:$Q$500,4,0)),VLOOKUP($C385,'stpl port max capa'!$A$1:$Q$500,4,0),0)</f>
        <v>0</v>
      </c>
      <c r="BR385" s="22">
        <f>IF(ISNUMBER(VLOOKUP($C385,'stpl port max capa'!$A$1:$Q$500,5,0)),VLOOKUP($C385,'stpl port max capa'!$A$1:$Q$500,5,0),0)</f>
        <v>0</v>
      </c>
      <c r="BS385" s="22">
        <f>IF(ISNUMBER(VLOOKUP($C385,'stpl port max capa'!$A$1:$Q$500,6,0)),VLOOKUP($C385,'stpl port max capa'!$A$1:$Q$500,6,0),0)</f>
        <v>0</v>
      </c>
      <c r="BT385" s="22">
        <f>IF(ISNUMBER(VLOOKUP($C385,'stpl port max capa'!$A$1:$Q$500,7,0)),VLOOKUP($C385,'stpl port max capa'!$A$1:$Q$500,7,0),0)</f>
        <v>0</v>
      </c>
      <c r="BU385" s="22">
        <f>IF(ISNUMBER(VLOOKUP($C385,'stpl port max capa'!$A$1:$Q$500,8,0)),VLOOKUP($C385,'stpl port max capa'!$A$1:$Q$500,8,0),0)</f>
        <v>0</v>
      </c>
      <c r="BV385" s="22">
        <f>IF(ISNUMBER(VLOOKUP($C385,'stpl port max capa'!$A$1:$Q$500,9,0)),VLOOKUP($C385,'stpl port max capa'!$A$1:$Q$500,9,0),0)</f>
        <v>0</v>
      </c>
      <c r="BW385" s="22">
        <f>IF(ISNUMBER(VLOOKUP($C385,'stpl port max capa'!$A$1:$Q$500,10,0)),VLOOKUP($C385,'stpl port max capa'!$A$1:$Q$500,10,0),0)</f>
        <v>0</v>
      </c>
      <c r="BX385" s="22">
        <f>IF(ISNUMBER(VLOOKUP($C385,'stpl port max capa'!$A$1:$Q$500,11,0)),VLOOKUP($C385,'stpl port max capa'!$A$1:$Q$500,11,0),0)</f>
        <v>0</v>
      </c>
      <c r="BY385" s="22">
        <f>IF(ISNUMBER(VLOOKUP($C385,'stpl port max capa'!$A$1:$Q$500,12,0)),VLOOKUP($C385,'stpl port max capa'!$A$1:$Q$500,12,0),0)</f>
        <v>0</v>
      </c>
      <c r="BZ385" s="22">
        <f>IF(ISNUMBER(VLOOKUP($C385,'stpl port max capa'!$A$1:$Q$500,13,0)),VLOOKUP($C385,'stpl port max capa'!$A$1:$Q$500,13,0),0)</f>
        <v>0</v>
      </c>
      <c r="CA385" s="22">
        <f>IF(ISNUMBER(VLOOKUP($C385,'stpl port max capa'!$A$1:$Q$500,14,0)),VLOOKUP($C385,'stpl port max capa'!$A$1:$Q$500,14,0),0)</f>
        <v>0</v>
      </c>
      <c r="CB385" s="22">
        <f>IF(ISNUMBER(VLOOKUP($C385,'stpl port max capa'!$A$1:$Q$500,15,0)),VLOOKUP($C385,'stpl port max capa'!$A$1:$Q$500,15,0),0)</f>
        <v>0</v>
      </c>
      <c r="CC385" s="22">
        <f>IF(ISNUMBER(VLOOKUP($C385,'stpl port max capa'!$A$1:$Q$500,16,0)),VLOOKUP($C385,'stpl port max capa'!$A$1:$Q$500,16,0),0)</f>
        <v>0</v>
      </c>
      <c r="CD385" s="22">
        <f>IF(ISNUMBER(VLOOKUP($C385,'stpl port max capa'!$A$1:$Q$500,17,0)),VLOOKUP($C385,'stpl port max capa'!$A$1:$Q$500,17,0),0)</f>
        <v>0</v>
      </c>
    </row>
    <row r="386" spans="1:82" customFormat="1">
      <c r="A386">
        <v>391</v>
      </c>
      <c r="B386" t="s">
        <v>906</v>
      </c>
      <c r="C386" t="str">
        <f t="shared" si="111"/>
        <v>port 391 Sinopec Yangzi power station</v>
      </c>
      <c r="D386" s="15" t="s">
        <v>1417</v>
      </c>
      <c r="E386" s="15">
        <f t="shared" si="94"/>
        <v>1</v>
      </c>
      <c r="F386" s="16" t="s">
        <v>2977</v>
      </c>
      <c r="G386" t="s">
        <v>973</v>
      </c>
      <c r="H386" t="s">
        <v>975</v>
      </c>
      <c r="I386" t="s">
        <v>2943</v>
      </c>
      <c r="J386" t="s">
        <v>1127</v>
      </c>
      <c r="K386" s="1">
        <v>32.252632800000001</v>
      </c>
      <c r="L386" s="1">
        <v>118.79398740000001</v>
      </c>
      <c r="M386" s="1" t="str">
        <f>VLOOKUP($F386,'[1]capi for highway network'!$D$1:$L$36,3,0)</f>
        <v>capi Jiangsu</v>
      </c>
      <c r="N386" s="1">
        <f>VLOOKUP($F386,'[1]capi for highway network'!$D$1:$L$36,7,0)</f>
        <v>32.060254999999998</v>
      </c>
      <c r="O386" s="1">
        <f>VLOOKUP($F386,'[1]capi for highway network'!$D$1:$L$36,8,0)</f>
        <v>118.79687699999999</v>
      </c>
      <c r="P386" s="13">
        <f t="shared" si="95"/>
        <v>2.131619182516129</v>
      </c>
      <c r="Q386" s="13">
        <f t="shared" si="96"/>
        <v>2.131619182516129</v>
      </c>
      <c r="R386" s="13">
        <f t="shared" si="97"/>
        <v>2.131619182516129</v>
      </c>
      <c r="S386" s="13">
        <f t="shared" si="98"/>
        <v>2.131619182516129</v>
      </c>
      <c r="T386" s="13">
        <f t="shared" si="99"/>
        <v>2.131619182516129</v>
      </c>
      <c r="U386" s="13">
        <f t="shared" si="100"/>
        <v>2.131619182516129</v>
      </c>
      <c r="V386" s="13">
        <f t="shared" si="101"/>
        <v>2.6216465807956988</v>
      </c>
      <c r="W386" s="13">
        <f t="shared" si="102"/>
        <v>2.6216465807956988</v>
      </c>
      <c r="X386" s="13">
        <f t="shared" si="103"/>
        <v>2.6216465807956988</v>
      </c>
      <c r="Y386" s="13">
        <f t="shared" si="104"/>
        <v>2.6216465807956988</v>
      </c>
      <c r="Z386" s="13">
        <f t="shared" si="105"/>
        <v>2.6216465807956988</v>
      </c>
      <c r="AA386" s="13">
        <f t="shared" si="106"/>
        <v>2.2663767170430105</v>
      </c>
      <c r="AB386" s="13">
        <f t="shared" si="107"/>
        <v>1.5558369895376341</v>
      </c>
      <c r="AC386" s="13">
        <f t="shared" si="108"/>
        <v>0.49002739827956976</v>
      </c>
      <c r="AD386" s="13">
        <f t="shared" si="109"/>
        <v>0.49002739827956976</v>
      </c>
      <c r="AE386" s="13">
        <f t="shared" si="110"/>
        <v>0.49002739827956976</v>
      </c>
      <c r="AF386">
        <f t="shared" si="112"/>
        <v>1</v>
      </c>
      <c r="AI386" s="26">
        <f>IF(ISNUMBER(VLOOKUP($B386,'kpler max capa'!$A$1:$Q$263,2,0)),VLOOKUP($B386,'kpler max capa'!$A$1:$Q$263,2,0),0)</f>
        <v>0</v>
      </c>
      <c r="AJ386" s="26">
        <f>IF(ISNUMBER(VLOOKUP($B386,'kpler max capa'!$A$1:$Q$263,3,0)),VLOOKUP($B386,'kpler max capa'!$A$1:$Q$263,3,0),0)</f>
        <v>0</v>
      </c>
      <c r="AK386" s="26">
        <f>IF(ISNUMBER(VLOOKUP($B386,'kpler max capa'!$A$1:$Q$263,4,0)),VLOOKUP($B386,'kpler max capa'!$A$1:$Q$263,4,0),0)</f>
        <v>0</v>
      </c>
      <c r="AL386" s="26">
        <f>IF(ISNUMBER(VLOOKUP($B386,'kpler max capa'!$A$1:$Q$263,5,0)),VLOOKUP($B386,'kpler max capa'!$A$1:$Q$263,5,0),0)</f>
        <v>0</v>
      </c>
      <c r="AM386" s="26">
        <f>IF(ISNUMBER(VLOOKUP($B386,'kpler max capa'!$A$1:$Q$263,6,0)),VLOOKUP($B386,'kpler max capa'!$A$1:$Q$263,6,0),0)</f>
        <v>0</v>
      </c>
      <c r="AN386" s="26">
        <f>IF(ISNUMBER(VLOOKUP($B386,'kpler max capa'!$A$1:$Q$263,7,0)),VLOOKUP($B386,'kpler max capa'!$A$1:$Q$263,7,0),0)</f>
        <v>0</v>
      </c>
      <c r="AO386" s="26">
        <f>IF(ISNUMBER(VLOOKUP($B386,'kpler max capa'!$A$1:$Q$263,8,0)),VLOOKUP($B386,'kpler max capa'!$A$1:$Q$263,8,0),0)</f>
        <v>0</v>
      </c>
      <c r="AP386" s="26">
        <f>IF(ISNUMBER(VLOOKUP($B386,'kpler max capa'!$A$1:$Q$263,8,0)),VLOOKUP($B386,'kpler max capa'!$A$1:$Q$263,9,0),0)</f>
        <v>0</v>
      </c>
      <c r="AQ386" s="26">
        <f>IF(ISNUMBER(VLOOKUP($B386,'kpler max capa'!$A$1:$Q$263,8,0)),VLOOKUP($B386,'kpler max capa'!$A$1:$Q$263,10,0),0)</f>
        <v>0</v>
      </c>
      <c r="AR386" s="26">
        <f>IF(ISNUMBER(VLOOKUP($B386,'kpler max capa'!$A$1:$Q$263,8,0)),VLOOKUP($B386,'kpler max capa'!$A$1:$Q$263,11,0),0)</f>
        <v>0</v>
      </c>
      <c r="AS386" s="26">
        <f>IF(ISNUMBER(VLOOKUP($B386,'kpler max capa'!$A$1:$Q$263,9,0)),VLOOKUP($B386,'kpler max capa'!$A$1:$Q$263,12,0),0)</f>
        <v>0</v>
      </c>
      <c r="AT386" s="26">
        <f>IF(ISNUMBER(VLOOKUP($B386,'kpler max capa'!$A$1:$Q$263,9,0)),VLOOKUP($B386,'kpler max capa'!$A$1:$Q$263,13,0),0)</f>
        <v>0</v>
      </c>
      <c r="AU386" s="26">
        <f>IF(ISNUMBER(VLOOKUP($B386,'kpler max capa'!$A$1:$Q$263,9,0)),VLOOKUP($B386,'kpler max capa'!$A$1:$Q$263,14,0),0)</f>
        <v>0</v>
      </c>
      <c r="AV386" s="26">
        <f>IF(ISNUMBER(VLOOKUP($B386,'kpler max capa'!$A$1:$Q$263,9,0)),VLOOKUP($B386,'kpler max capa'!$A$1:$Q$263,15,0),0)</f>
        <v>0</v>
      </c>
      <c r="AW386" s="26">
        <f>IF(ISNUMBER(VLOOKUP($B386,'kpler max capa'!$A$1:$Q$263,9,0)),VLOOKUP($B386,'kpler max capa'!$A$1:$Q$263,16,0),0)</f>
        <v>0</v>
      </c>
      <c r="AX386" s="26">
        <f>IF(ISNUMBER(VLOOKUP($B386,'kpler max capa'!$A$1:$Q$263,10,0)),VLOOKUP($B386,'kpler max capa'!$A$1:$Q$263,17,0),0)</f>
        <v>0</v>
      </c>
      <c r="AY386" s="24">
        <f>IF(ISNUMBER(VLOOKUP($C386,'pp port max capa'!$A$1:$Q$500,2,0)),VLOOKUP($C386,'pp port max capa'!$A$1:$Q$500,2,0),0)</f>
        <v>2.131619182516129</v>
      </c>
      <c r="AZ386" s="24">
        <f>IF(ISNUMBER(VLOOKUP($C386,'pp port max capa'!$A$1:$Q$500,3,0)),VLOOKUP($C386,'pp port max capa'!$A$1:$Q$500,3,0),0)</f>
        <v>2.131619182516129</v>
      </c>
      <c r="BA386" s="24">
        <f>IF(ISNUMBER(VLOOKUP($C386,'pp port max capa'!$A$1:$Q$500,4,0)),VLOOKUP($C386,'pp port max capa'!$A$1:$Q$500,4,0),0)</f>
        <v>2.131619182516129</v>
      </c>
      <c r="BB386" s="24">
        <f>IF(ISNUMBER(VLOOKUP($C386,'pp port max capa'!$A$1:$Q$500,5,0)),VLOOKUP($C386,'pp port max capa'!$A$1:$Q$500,5,0),0)</f>
        <v>2.131619182516129</v>
      </c>
      <c r="BC386" s="24">
        <f>IF(ISNUMBER(VLOOKUP($C386,'pp port max capa'!$A$1:$Q$500,6,0)),VLOOKUP($C386,'pp port max capa'!$A$1:$Q$500,6,0),0)</f>
        <v>2.131619182516129</v>
      </c>
      <c r="BD386" s="24">
        <f>IF(ISNUMBER(VLOOKUP($C386,'pp port max capa'!$A$1:$Q$500,7,0)),VLOOKUP($C386,'pp port max capa'!$A$1:$Q$500,7,0),0)</f>
        <v>2.131619182516129</v>
      </c>
      <c r="BE386" s="24">
        <f>IF(ISNUMBER(VLOOKUP($C386,'pp port max capa'!$A$1:$Q$500,8,0)),VLOOKUP($C386,'pp port max capa'!$A$1:$Q$500,8,0),0)</f>
        <v>2.6216465807956988</v>
      </c>
      <c r="BF386" s="24">
        <f>IF(ISNUMBER(VLOOKUP($C386,'pp port max capa'!$A$1:$Q$500,9,0)),VLOOKUP($C386,'pp port max capa'!$A$1:$Q$500,9,0),0)</f>
        <v>2.6216465807956988</v>
      </c>
      <c r="BG386" s="24">
        <f>IF(ISNUMBER(VLOOKUP($C386,'pp port max capa'!$A$1:$Q$500,10,0)),VLOOKUP($C386,'pp port max capa'!$A$1:$Q$500,10,0),0)</f>
        <v>2.6216465807956988</v>
      </c>
      <c r="BH386" s="24">
        <f>IF(ISNUMBER(VLOOKUP($C386,'pp port max capa'!$A$1:$Q$500,11,0)),VLOOKUP($C386,'pp port max capa'!$A$1:$Q$500,11,0),0)</f>
        <v>2.6216465807956988</v>
      </c>
      <c r="BI386" s="24">
        <f>IF(ISNUMBER(VLOOKUP($C386,'pp port max capa'!$A$1:$Q$500,12,0)),VLOOKUP($C386,'pp port max capa'!$A$1:$Q$500,12,0),0)</f>
        <v>2.6216465807956988</v>
      </c>
      <c r="BJ386" s="24">
        <f>IF(ISNUMBER(VLOOKUP($C386,'pp port max capa'!$A$1:$Q$500,13,0)),VLOOKUP($C386,'pp port max capa'!$A$1:$Q$500,13,0),0)</f>
        <v>2.2663767170430105</v>
      </c>
      <c r="BK386" s="24">
        <f>IF(ISNUMBER(VLOOKUP($C386,'pp port max capa'!$A$1:$Q$500,14,0)),VLOOKUP($C386,'pp port max capa'!$A$1:$Q$500,14,0),0)</f>
        <v>1.5558369895376341</v>
      </c>
      <c r="BL386" s="24">
        <f>IF(ISNUMBER(VLOOKUP($C386,'pp port max capa'!$A$1:$Q$500,15,0)),VLOOKUP($C386,'pp port max capa'!$A$1:$Q$500,15,0),0)</f>
        <v>0.49002739827956976</v>
      </c>
      <c r="BM386" s="24">
        <f>IF(ISNUMBER(VLOOKUP($C386,'pp port max capa'!$A$1:$Q$500,16,0)),VLOOKUP($C386,'pp port max capa'!$A$1:$Q$500,16,0),0)</f>
        <v>0.49002739827956976</v>
      </c>
      <c r="BN386" s="24">
        <f>IF(ISNUMBER(VLOOKUP($C386,'pp port max capa'!$A$1:$Q$500,17,0)),VLOOKUP($C386,'pp port max capa'!$A$1:$Q$500,17,0),0)</f>
        <v>0.49002739827956976</v>
      </c>
      <c r="BO386" s="22">
        <f>IF(ISNUMBER(VLOOKUP($C386,'stpl port max capa'!$A$1:$Q$500,2,0)),VLOOKUP($C386,'stpl port max capa'!$A$1:$Q$500,2,0),0)</f>
        <v>0</v>
      </c>
      <c r="BP386" s="22">
        <f>IF(ISNUMBER(VLOOKUP($C386,'stpl port max capa'!$A$1:$Q$500,3,0)),VLOOKUP($C386,'stpl port max capa'!$A$1:$Q$500,3,0),0)</f>
        <v>0</v>
      </c>
      <c r="BQ386" s="22">
        <f>IF(ISNUMBER(VLOOKUP($C386,'stpl port max capa'!$A$1:$Q$500,4,0)),VLOOKUP($C386,'stpl port max capa'!$A$1:$Q$500,4,0),0)</f>
        <v>0</v>
      </c>
      <c r="BR386" s="22">
        <f>IF(ISNUMBER(VLOOKUP($C386,'stpl port max capa'!$A$1:$Q$500,5,0)),VLOOKUP($C386,'stpl port max capa'!$A$1:$Q$500,5,0),0)</f>
        <v>0</v>
      </c>
      <c r="BS386" s="22">
        <f>IF(ISNUMBER(VLOOKUP($C386,'stpl port max capa'!$A$1:$Q$500,6,0)),VLOOKUP($C386,'stpl port max capa'!$A$1:$Q$500,6,0),0)</f>
        <v>0</v>
      </c>
      <c r="BT386" s="22">
        <f>IF(ISNUMBER(VLOOKUP($C386,'stpl port max capa'!$A$1:$Q$500,7,0)),VLOOKUP($C386,'stpl port max capa'!$A$1:$Q$500,7,0),0)</f>
        <v>0</v>
      </c>
      <c r="BU386" s="22">
        <f>IF(ISNUMBER(VLOOKUP($C386,'stpl port max capa'!$A$1:$Q$500,8,0)),VLOOKUP($C386,'stpl port max capa'!$A$1:$Q$500,8,0),0)</f>
        <v>0</v>
      </c>
      <c r="BV386" s="22">
        <f>IF(ISNUMBER(VLOOKUP($C386,'stpl port max capa'!$A$1:$Q$500,9,0)),VLOOKUP($C386,'stpl port max capa'!$A$1:$Q$500,9,0),0)</f>
        <v>0</v>
      </c>
      <c r="BW386" s="22">
        <f>IF(ISNUMBER(VLOOKUP($C386,'stpl port max capa'!$A$1:$Q$500,10,0)),VLOOKUP($C386,'stpl port max capa'!$A$1:$Q$500,10,0),0)</f>
        <v>0</v>
      </c>
      <c r="BX386" s="22">
        <f>IF(ISNUMBER(VLOOKUP($C386,'stpl port max capa'!$A$1:$Q$500,11,0)),VLOOKUP($C386,'stpl port max capa'!$A$1:$Q$500,11,0),0)</f>
        <v>0</v>
      </c>
      <c r="BY386" s="22">
        <f>IF(ISNUMBER(VLOOKUP($C386,'stpl port max capa'!$A$1:$Q$500,12,0)),VLOOKUP($C386,'stpl port max capa'!$A$1:$Q$500,12,0),0)</f>
        <v>0</v>
      </c>
      <c r="BZ386" s="22">
        <f>IF(ISNUMBER(VLOOKUP($C386,'stpl port max capa'!$A$1:$Q$500,13,0)),VLOOKUP($C386,'stpl port max capa'!$A$1:$Q$500,13,0),0)</f>
        <v>0</v>
      </c>
      <c r="CA386" s="22">
        <f>IF(ISNUMBER(VLOOKUP($C386,'stpl port max capa'!$A$1:$Q$500,14,0)),VLOOKUP($C386,'stpl port max capa'!$A$1:$Q$500,14,0),0)</f>
        <v>0</v>
      </c>
      <c r="CB386" s="22">
        <f>IF(ISNUMBER(VLOOKUP($C386,'stpl port max capa'!$A$1:$Q$500,15,0)),VLOOKUP($C386,'stpl port max capa'!$A$1:$Q$500,15,0),0)</f>
        <v>0</v>
      </c>
      <c r="CC386" s="22">
        <f>IF(ISNUMBER(VLOOKUP($C386,'stpl port max capa'!$A$1:$Q$500,16,0)),VLOOKUP($C386,'stpl port max capa'!$A$1:$Q$500,16,0),0)</f>
        <v>0</v>
      </c>
      <c r="CD386" s="22">
        <f>IF(ISNUMBER(VLOOKUP($C386,'stpl port max capa'!$A$1:$Q$500,17,0)),VLOOKUP($C386,'stpl port max capa'!$A$1:$Q$500,17,0),0)</f>
        <v>0</v>
      </c>
    </row>
    <row r="387" spans="1:82" customFormat="1">
      <c r="A387">
        <v>392</v>
      </c>
      <c r="B387" t="s">
        <v>907</v>
      </c>
      <c r="C387" t="str">
        <f t="shared" si="111"/>
        <v>port 392 Sinopec Yizheng Plant power station</v>
      </c>
      <c r="D387" s="15" t="s">
        <v>1418</v>
      </c>
      <c r="E387" s="15">
        <f t="shared" ref="E387:E450" si="113">COUNTIF($D$1:$D$5000,D387)</f>
        <v>1</v>
      </c>
      <c r="F387" s="16" t="s">
        <v>2977</v>
      </c>
      <c r="G387" t="s">
        <v>973</v>
      </c>
      <c r="H387" t="s">
        <v>975</v>
      </c>
      <c r="I387" t="s">
        <v>2944</v>
      </c>
      <c r="J387" t="s">
        <v>1128</v>
      </c>
      <c r="K387" s="1">
        <v>32.2757395</v>
      </c>
      <c r="L387" s="1">
        <v>119.10627770000001</v>
      </c>
      <c r="M387" s="1" t="str">
        <f>VLOOKUP($F387,'[1]capi for highway network'!$D$1:$L$36,3,0)</f>
        <v>capi Jiangsu</v>
      </c>
      <c r="N387" s="1">
        <f>VLOOKUP($F387,'[1]capi for highway network'!$D$1:$L$36,7,0)</f>
        <v>32.060254999999998</v>
      </c>
      <c r="O387" s="1">
        <f>VLOOKUP($F387,'[1]capi for highway network'!$D$1:$L$36,8,0)</f>
        <v>118.79687699999999</v>
      </c>
      <c r="P387" s="13">
        <f t="shared" ref="P387:P450" si="114">IF(AI387&gt;(AY387+BO387),AI387,(AY387+BO387))</f>
        <v>1.4210794550107526</v>
      </c>
      <c r="Q387" s="13">
        <f t="shared" ref="Q387:Q450" si="115">IF(AJ387&gt;(AZ387+BP387),AJ387,(AZ387+BP387))</f>
        <v>1.4210794550107526</v>
      </c>
      <c r="R387" s="13">
        <f t="shared" ref="R387:R450" si="116">IF(AK387&gt;(BA387+BQ387),AK387,(BA387+BQ387))</f>
        <v>1.4210794550107526</v>
      </c>
      <c r="S387" s="13">
        <f t="shared" ref="S387:S450" si="117">IF(AL387&gt;(BB387+BR387),AL387,(BB387+BR387))</f>
        <v>1.4210794550107526</v>
      </c>
      <c r="T387" s="13">
        <f t="shared" ref="T387:T450" si="118">IF(AM387&gt;(BC387+BS387),AM387,(BC387+BS387))</f>
        <v>0</v>
      </c>
      <c r="U387" s="13">
        <f t="shared" ref="U387:U450" si="119">IF(AN387&gt;(BD387+BT387),AN387,(BD387+BT387))</f>
        <v>0</v>
      </c>
      <c r="V387" s="13">
        <f t="shared" ref="V387:V450" si="120">IF(AO387&gt;(BE387+BU387),AO387,(BE387+BU387))</f>
        <v>0</v>
      </c>
      <c r="W387" s="13">
        <f t="shared" ref="W387:W450" si="121">IF(AP387&gt;(BF387+BV387),AP387,(BF387+BV387))</f>
        <v>0</v>
      </c>
      <c r="X387" s="13">
        <f t="shared" ref="X387:X450" si="122">IF(AQ387&gt;(BG387+BW387),AQ387,(BG387+BW387))</f>
        <v>0</v>
      </c>
      <c r="Y387" s="13">
        <f t="shared" ref="Y387:Y450" si="123">IF(AR387&gt;(BH387+BX387),AR387,(BH387+BX387))</f>
        <v>0</v>
      </c>
      <c r="Z387" s="13">
        <f t="shared" ref="Z387:Z450" si="124">IF(AS387&gt;(BI387+BY387),AS387,(BI387+BY387))</f>
        <v>0</v>
      </c>
      <c r="AA387" s="13">
        <f t="shared" ref="AA387:AA450" si="125">IF(AT387&gt;(BJ387+BZ387),AT387,(BJ387+BZ387))</f>
        <v>0</v>
      </c>
      <c r="AB387" s="13">
        <f t="shared" ref="AB387:AB450" si="126">IF(AU387&gt;(BK387+CA387),AU387,(BK387+CA387))</f>
        <v>0</v>
      </c>
      <c r="AC387" s="13">
        <f t="shared" ref="AC387:AC450" si="127">IF(AV387&gt;(BL387+CB387),AV387,(BL387+CB387))</f>
        <v>0</v>
      </c>
      <c r="AD387" s="13">
        <f t="shared" ref="AD387:AD450" si="128">IF(AW387&gt;(BM387+CC387),AW387,(BM387+CC387))</f>
        <v>0</v>
      </c>
      <c r="AE387" s="13">
        <f t="shared" ref="AE387:AE450" si="129">IF(AX387&gt;(BN387+CD387),AX387,(BN387+CD387))</f>
        <v>0</v>
      </c>
      <c r="AF387">
        <f t="shared" si="112"/>
        <v>1</v>
      </c>
      <c r="AI387" s="26">
        <f>IF(ISNUMBER(VLOOKUP($B387,'kpler max capa'!$A$1:$Q$263,2,0)),VLOOKUP($B387,'kpler max capa'!$A$1:$Q$263,2,0),0)</f>
        <v>0</v>
      </c>
      <c r="AJ387" s="26">
        <f>IF(ISNUMBER(VLOOKUP($B387,'kpler max capa'!$A$1:$Q$263,3,0)),VLOOKUP($B387,'kpler max capa'!$A$1:$Q$263,3,0),0)</f>
        <v>0</v>
      </c>
      <c r="AK387" s="26">
        <f>IF(ISNUMBER(VLOOKUP($B387,'kpler max capa'!$A$1:$Q$263,4,0)),VLOOKUP($B387,'kpler max capa'!$A$1:$Q$263,4,0),0)</f>
        <v>0</v>
      </c>
      <c r="AL387" s="26">
        <f>IF(ISNUMBER(VLOOKUP($B387,'kpler max capa'!$A$1:$Q$263,5,0)),VLOOKUP($B387,'kpler max capa'!$A$1:$Q$263,5,0),0)</f>
        <v>0</v>
      </c>
      <c r="AM387" s="26">
        <f>IF(ISNUMBER(VLOOKUP($B387,'kpler max capa'!$A$1:$Q$263,6,0)),VLOOKUP($B387,'kpler max capa'!$A$1:$Q$263,6,0),0)</f>
        <v>0</v>
      </c>
      <c r="AN387" s="26">
        <f>IF(ISNUMBER(VLOOKUP($B387,'kpler max capa'!$A$1:$Q$263,7,0)),VLOOKUP($B387,'kpler max capa'!$A$1:$Q$263,7,0),0)</f>
        <v>0</v>
      </c>
      <c r="AO387" s="26">
        <f>IF(ISNUMBER(VLOOKUP($B387,'kpler max capa'!$A$1:$Q$263,8,0)),VLOOKUP($B387,'kpler max capa'!$A$1:$Q$263,8,0),0)</f>
        <v>0</v>
      </c>
      <c r="AP387" s="26">
        <f>IF(ISNUMBER(VLOOKUP($B387,'kpler max capa'!$A$1:$Q$263,8,0)),VLOOKUP($B387,'kpler max capa'!$A$1:$Q$263,9,0),0)</f>
        <v>0</v>
      </c>
      <c r="AQ387" s="26">
        <f>IF(ISNUMBER(VLOOKUP($B387,'kpler max capa'!$A$1:$Q$263,8,0)),VLOOKUP($B387,'kpler max capa'!$A$1:$Q$263,10,0),0)</f>
        <v>0</v>
      </c>
      <c r="AR387" s="26">
        <f>IF(ISNUMBER(VLOOKUP($B387,'kpler max capa'!$A$1:$Q$263,8,0)),VLOOKUP($B387,'kpler max capa'!$A$1:$Q$263,11,0),0)</f>
        <v>0</v>
      </c>
      <c r="AS387" s="26">
        <f>IF(ISNUMBER(VLOOKUP($B387,'kpler max capa'!$A$1:$Q$263,9,0)),VLOOKUP($B387,'kpler max capa'!$A$1:$Q$263,12,0),0)</f>
        <v>0</v>
      </c>
      <c r="AT387" s="26">
        <f>IF(ISNUMBER(VLOOKUP($B387,'kpler max capa'!$A$1:$Q$263,9,0)),VLOOKUP($B387,'kpler max capa'!$A$1:$Q$263,13,0),0)</f>
        <v>0</v>
      </c>
      <c r="AU387" s="26">
        <f>IF(ISNUMBER(VLOOKUP($B387,'kpler max capa'!$A$1:$Q$263,9,0)),VLOOKUP($B387,'kpler max capa'!$A$1:$Q$263,14,0),0)</f>
        <v>0</v>
      </c>
      <c r="AV387" s="26">
        <f>IF(ISNUMBER(VLOOKUP($B387,'kpler max capa'!$A$1:$Q$263,9,0)),VLOOKUP($B387,'kpler max capa'!$A$1:$Q$263,15,0),0)</f>
        <v>0</v>
      </c>
      <c r="AW387" s="26">
        <f>IF(ISNUMBER(VLOOKUP($B387,'kpler max capa'!$A$1:$Q$263,9,0)),VLOOKUP($B387,'kpler max capa'!$A$1:$Q$263,16,0),0)</f>
        <v>0</v>
      </c>
      <c r="AX387" s="26">
        <f>IF(ISNUMBER(VLOOKUP($B387,'kpler max capa'!$A$1:$Q$263,10,0)),VLOOKUP($B387,'kpler max capa'!$A$1:$Q$263,17,0),0)</f>
        <v>0</v>
      </c>
      <c r="AY387" s="24">
        <f>IF(ISNUMBER(VLOOKUP($C387,'pp port max capa'!$A$1:$Q$500,2,0)),VLOOKUP($C387,'pp port max capa'!$A$1:$Q$500,2,0),0)</f>
        <v>1.4210794550107526</v>
      </c>
      <c r="AZ387" s="24">
        <f>IF(ISNUMBER(VLOOKUP($C387,'pp port max capa'!$A$1:$Q$500,3,0)),VLOOKUP($C387,'pp port max capa'!$A$1:$Q$500,3,0),0)</f>
        <v>1.4210794550107526</v>
      </c>
      <c r="BA387" s="24">
        <f>IF(ISNUMBER(VLOOKUP($C387,'pp port max capa'!$A$1:$Q$500,4,0)),VLOOKUP($C387,'pp port max capa'!$A$1:$Q$500,4,0),0)</f>
        <v>1.4210794550107526</v>
      </c>
      <c r="BB387" s="24">
        <f>IF(ISNUMBER(VLOOKUP($C387,'pp port max capa'!$A$1:$Q$500,5,0)),VLOOKUP($C387,'pp port max capa'!$A$1:$Q$500,5,0),0)</f>
        <v>1.4210794550107526</v>
      </c>
      <c r="BC387" s="24">
        <f>IF(ISNUMBER(VLOOKUP($C387,'pp port max capa'!$A$1:$Q$500,6,0)),VLOOKUP($C387,'pp port max capa'!$A$1:$Q$500,6,0),0)</f>
        <v>0</v>
      </c>
      <c r="BD387" s="24">
        <f>IF(ISNUMBER(VLOOKUP($C387,'pp port max capa'!$A$1:$Q$500,7,0)),VLOOKUP($C387,'pp port max capa'!$A$1:$Q$500,7,0),0)</f>
        <v>0</v>
      </c>
      <c r="BE387" s="24">
        <f>IF(ISNUMBER(VLOOKUP($C387,'pp port max capa'!$A$1:$Q$500,8,0)),VLOOKUP($C387,'pp port max capa'!$A$1:$Q$500,8,0),0)</f>
        <v>0</v>
      </c>
      <c r="BF387" s="24">
        <f>IF(ISNUMBER(VLOOKUP($C387,'pp port max capa'!$A$1:$Q$500,9,0)),VLOOKUP($C387,'pp port max capa'!$A$1:$Q$500,9,0),0)</f>
        <v>0</v>
      </c>
      <c r="BG387" s="24">
        <f>IF(ISNUMBER(VLOOKUP($C387,'pp port max capa'!$A$1:$Q$500,10,0)),VLOOKUP($C387,'pp port max capa'!$A$1:$Q$500,10,0),0)</f>
        <v>0</v>
      </c>
      <c r="BH387" s="24">
        <f>IF(ISNUMBER(VLOOKUP($C387,'pp port max capa'!$A$1:$Q$500,11,0)),VLOOKUP($C387,'pp port max capa'!$A$1:$Q$500,11,0),0)</f>
        <v>0</v>
      </c>
      <c r="BI387" s="24">
        <f>IF(ISNUMBER(VLOOKUP($C387,'pp port max capa'!$A$1:$Q$500,12,0)),VLOOKUP($C387,'pp port max capa'!$A$1:$Q$500,12,0),0)</f>
        <v>0</v>
      </c>
      <c r="BJ387" s="24">
        <f>IF(ISNUMBER(VLOOKUP($C387,'pp port max capa'!$A$1:$Q$500,13,0)),VLOOKUP($C387,'pp port max capa'!$A$1:$Q$500,13,0),0)</f>
        <v>0</v>
      </c>
      <c r="BK387" s="24">
        <f>IF(ISNUMBER(VLOOKUP($C387,'pp port max capa'!$A$1:$Q$500,14,0)),VLOOKUP($C387,'pp port max capa'!$A$1:$Q$500,14,0),0)</f>
        <v>0</v>
      </c>
      <c r="BL387" s="24">
        <f>IF(ISNUMBER(VLOOKUP($C387,'pp port max capa'!$A$1:$Q$500,15,0)),VLOOKUP($C387,'pp port max capa'!$A$1:$Q$500,15,0),0)</f>
        <v>0</v>
      </c>
      <c r="BM387" s="24">
        <f>IF(ISNUMBER(VLOOKUP($C387,'pp port max capa'!$A$1:$Q$500,16,0)),VLOOKUP($C387,'pp port max capa'!$A$1:$Q$500,16,0),0)</f>
        <v>0</v>
      </c>
      <c r="BN387" s="24">
        <f>IF(ISNUMBER(VLOOKUP($C387,'pp port max capa'!$A$1:$Q$500,17,0)),VLOOKUP($C387,'pp port max capa'!$A$1:$Q$500,17,0),0)</f>
        <v>0</v>
      </c>
      <c r="BO387" s="22">
        <f>IF(ISNUMBER(VLOOKUP($C387,'stpl port max capa'!$A$1:$Q$500,2,0)),VLOOKUP($C387,'stpl port max capa'!$A$1:$Q$500,2,0),0)</f>
        <v>0</v>
      </c>
      <c r="BP387" s="22">
        <f>IF(ISNUMBER(VLOOKUP($C387,'stpl port max capa'!$A$1:$Q$500,3,0)),VLOOKUP($C387,'stpl port max capa'!$A$1:$Q$500,3,0),0)</f>
        <v>0</v>
      </c>
      <c r="BQ387" s="22">
        <f>IF(ISNUMBER(VLOOKUP($C387,'stpl port max capa'!$A$1:$Q$500,4,0)),VLOOKUP($C387,'stpl port max capa'!$A$1:$Q$500,4,0),0)</f>
        <v>0</v>
      </c>
      <c r="BR387" s="22">
        <f>IF(ISNUMBER(VLOOKUP($C387,'stpl port max capa'!$A$1:$Q$500,5,0)),VLOOKUP($C387,'stpl port max capa'!$A$1:$Q$500,5,0),0)</f>
        <v>0</v>
      </c>
      <c r="BS387" s="22">
        <f>IF(ISNUMBER(VLOOKUP($C387,'stpl port max capa'!$A$1:$Q$500,6,0)),VLOOKUP($C387,'stpl port max capa'!$A$1:$Q$500,6,0),0)</f>
        <v>0</v>
      </c>
      <c r="BT387" s="22">
        <f>IF(ISNUMBER(VLOOKUP($C387,'stpl port max capa'!$A$1:$Q$500,7,0)),VLOOKUP($C387,'stpl port max capa'!$A$1:$Q$500,7,0),0)</f>
        <v>0</v>
      </c>
      <c r="BU387" s="22">
        <f>IF(ISNUMBER(VLOOKUP($C387,'stpl port max capa'!$A$1:$Q$500,8,0)),VLOOKUP($C387,'stpl port max capa'!$A$1:$Q$500,8,0),0)</f>
        <v>0</v>
      </c>
      <c r="BV387" s="22">
        <f>IF(ISNUMBER(VLOOKUP($C387,'stpl port max capa'!$A$1:$Q$500,9,0)),VLOOKUP($C387,'stpl port max capa'!$A$1:$Q$500,9,0),0)</f>
        <v>0</v>
      </c>
      <c r="BW387" s="22">
        <f>IF(ISNUMBER(VLOOKUP($C387,'stpl port max capa'!$A$1:$Q$500,10,0)),VLOOKUP($C387,'stpl port max capa'!$A$1:$Q$500,10,0),0)</f>
        <v>0</v>
      </c>
      <c r="BX387" s="22">
        <f>IF(ISNUMBER(VLOOKUP($C387,'stpl port max capa'!$A$1:$Q$500,11,0)),VLOOKUP($C387,'stpl port max capa'!$A$1:$Q$500,11,0),0)</f>
        <v>0</v>
      </c>
      <c r="BY387" s="22">
        <f>IF(ISNUMBER(VLOOKUP($C387,'stpl port max capa'!$A$1:$Q$500,12,0)),VLOOKUP($C387,'stpl port max capa'!$A$1:$Q$500,12,0),0)</f>
        <v>0</v>
      </c>
      <c r="BZ387" s="22">
        <f>IF(ISNUMBER(VLOOKUP($C387,'stpl port max capa'!$A$1:$Q$500,13,0)),VLOOKUP($C387,'stpl port max capa'!$A$1:$Q$500,13,0),0)</f>
        <v>0</v>
      </c>
      <c r="CA387" s="22">
        <f>IF(ISNUMBER(VLOOKUP($C387,'stpl port max capa'!$A$1:$Q$500,14,0)),VLOOKUP($C387,'stpl port max capa'!$A$1:$Q$500,14,0),0)</f>
        <v>0</v>
      </c>
      <c r="CB387" s="22">
        <f>IF(ISNUMBER(VLOOKUP($C387,'stpl port max capa'!$A$1:$Q$500,15,0)),VLOOKUP($C387,'stpl port max capa'!$A$1:$Q$500,15,0),0)</f>
        <v>0</v>
      </c>
      <c r="CC387" s="22">
        <f>IF(ISNUMBER(VLOOKUP($C387,'stpl port max capa'!$A$1:$Q$500,16,0)),VLOOKUP($C387,'stpl port max capa'!$A$1:$Q$500,16,0),0)</f>
        <v>0</v>
      </c>
      <c r="CD387" s="22">
        <f>IF(ISNUMBER(VLOOKUP($C387,'stpl port max capa'!$A$1:$Q$500,17,0)),VLOOKUP($C387,'stpl port max capa'!$A$1:$Q$500,17,0),0)</f>
        <v>0</v>
      </c>
    </row>
    <row r="388" spans="1:82" customFormat="1">
      <c r="A388">
        <v>393</v>
      </c>
      <c r="B388" t="s">
        <v>908</v>
      </c>
      <c r="C388" t="str">
        <f t="shared" si="111"/>
        <v>port 393 Suzhou Chang Chun Chemical Cogen power station</v>
      </c>
      <c r="D388" s="15" t="s">
        <v>1419</v>
      </c>
      <c r="E388" s="15">
        <f t="shared" si="113"/>
        <v>1</v>
      </c>
      <c r="F388" s="16" t="s">
        <v>2977</v>
      </c>
      <c r="G388" t="s">
        <v>972</v>
      </c>
      <c r="H388" t="s">
        <v>975</v>
      </c>
      <c r="I388" t="s">
        <v>2943</v>
      </c>
      <c r="J388" t="s">
        <v>1129</v>
      </c>
      <c r="K388" s="1">
        <v>31.742706999999999</v>
      </c>
      <c r="L388" s="1">
        <v>121.02181299999999</v>
      </c>
      <c r="M388" s="1" t="str">
        <f>VLOOKUP($F388,'[1]capi for highway network'!$D$1:$L$36,3,0)</f>
        <v>capi Jiangsu</v>
      </c>
      <c r="N388" s="1">
        <f>VLOOKUP($F388,'[1]capi for highway network'!$D$1:$L$36,7,0)</f>
        <v>32.060254999999998</v>
      </c>
      <c r="O388" s="1">
        <f>VLOOKUP($F388,'[1]capi for highway network'!$D$1:$L$36,8,0)</f>
        <v>118.79687699999999</v>
      </c>
      <c r="P388" s="13">
        <f t="shared" si="114"/>
        <v>0</v>
      </c>
      <c r="Q388" s="13">
        <f t="shared" si="115"/>
        <v>0</v>
      </c>
      <c r="R388" s="13">
        <f t="shared" si="116"/>
        <v>0</v>
      </c>
      <c r="S388" s="13">
        <f t="shared" si="117"/>
        <v>0</v>
      </c>
      <c r="T388" s="13">
        <f t="shared" si="118"/>
        <v>0</v>
      </c>
      <c r="U388" s="13">
        <f t="shared" si="119"/>
        <v>0</v>
      </c>
      <c r="V388" s="13">
        <f t="shared" si="120"/>
        <v>0</v>
      </c>
      <c r="W388" s="13">
        <f t="shared" si="121"/>
        <v>0</v>
      </c>
      <c r="X388" s="13">
        <f t="shared" si="122"/>
        <v>0</v>
      </c>
      <c r="Y388" s="13">
        <f t="shared" si="123"/>
        <v>0</v>
      </c>
      <c r="Z388" s="13">
        <f t="shared" si="124"/>
        <v>0</v>
      </c>
      <c r="AA388" s="13">
        <f t="shared" si="125"/>
        <v>0</v>
      </c>
      <c r="AB388" s="13">
        <f t="shared" si="126"/>
        <v>0</v>
      </c>
      <c r="AC388" s="13">
        <f t="shared" si="127"/>
        <v>0</v>
      </c>
      <c r="AD388" s="13">
        <f t="shared" si="128"/>
        <v>0</v>
      </c>
      <c r="AE388" s="13">
        <f t="shared" si="129"/>
        <v>0</v>
      </c>
      <c r="AF388">
        <f t="shared" si="112"/>
        <v>0</v>
      </c>
      <c r="AI388" s="26">
        <f>IF(ISNUMBER(VLOOKUP($B388,'kpler max capa'!$A$1:$Q$263,2,0)),VLOOKUP($B388,'kpler max capa'!$A$1:$Q$263,2,0),0)</f>
        <v>0</v>
      </c>
      <c r="AJ388" s="26">
        <f>IF(ISNUMBER(VLOOKUP($B388,'kpler max capa'!$A$1:$Q$263,3,0)),VLOOKUP($B388,'kpler max capa'!$A$1:$Q$263,3,0),0)</f>
        <v>0</v>
      </c>
      <c r="AK388" s="26">
        <f>IF(ISNUMBER(VLOOKUP($B388,'kpler max capa'!$A$1:$Q$263,4,0)),VLOOKUP($B388,'kpler max capa'!$A$1:$Q$263,4,0),0)</f>
        <v>0</v>
      </c>
      <c r="AL388" s="26">
        <f>IF(ISNUMBER(VLOOKUP($B388,'kpler max capa'!$A$1:$Q$263,5,0)),VLOOKUP($B388,'kpler max capa'!$A$1:$Q$263,5,0),0)</f>
        <v>0</v>
      </c>
      <c r="AM388" s="26">
        <f>IF(ISNUMBER(VLOOKUP($B388,'kpler max capa'!$A$1:$Q$263,6,0)),VLOOKUP($B388,'kpler max capa'!$A$1:$Q$263,6,0),0)</f>
        <v>0</v>
      </c>
      <c r="AN388" s="26">
        <f>IF(ISNUMBER(VLOOKUP($B388,'kpler max capa'!$A$1:$Q$263,7,0)),VLOOKUP($B388,'kpler max capa'!$A$1:$Q$263,7,0),0)</f>
        <v>0</v>
      </c>
      <c r="AO388" s="26">
        <f>IF(ISNUMBER(VLOOKUP($B388,'kpler max capa'!$A$1:$Q$263,8,0)),VLOOKUP($B388,'kpler max capa'!$A$1:$Q$263,8,0),0)</f>
        <v>0</v>
      </c>
      <c r="AP388" s="26">
        <f>IF(ISNUMBER(VLOOKUP($B388,'kpler max capa'!$A$1:$Q$263,8,0)),VLOOKUP($B388,'kpler max capa'!$A$1:$Q$263,9,0),0)</f>
        <v>0</v>
      </c>
      <c r="AQ388" s="26">
        <f>IF(ISNUMBER(VLOOKUP($B388,'kpler max capa'!$A$1:$Q$263,8,0)),VLOOKUP($B388,'kpler max capa'!$A$1:$Q$263,10,0),0)</f>
        <v>0</v>
      </c>
      <c r="AR388" s="26">
        <f>IF(ISNUMBER(VLOOKUP($B388,'kpler max capa'!$A$1:$Q$263,8,0)),VLOOKUP($B388,'kpler max capa'!$A$1:$Q$263,11,0),0)</f>
        <v>0</v>
      </c>
      <c r="AS388" s="26">
        <f>IF(ISNUMBER(VLOOKUP($B388,'kpler max capa'!$A$1:$Q$263,9,0)),VLOOKUP($B388,'kpler max capa'!$A$1:$Q$263,12,0),0)</f>
        <v>0</v>
      </c>
      <c r="AT388" s="26">
        <f>IF(ISNUMBER(VLOOKUP($B388,'kpler max capa'!$A$1:$Q$263,9,0)),VLOOKUP($B388,'kpler max capa'!$A$1:$Q$263,13,0),0)</f>
        <v>0</v>
      </c>
      <c r="AU388" s="26">
        <f>IF(ISNUMBER(VLOOKUP($B388,'kpler max capa'!$A$1:$Q$263,9,0)),VLOOKUP($B388,'kpler max capa'!$A$1:$Q$263,14,0),0)</f>
        <v>0</v>
      </c>
      <c r="AV388" s="26">
        <f>IF(ISNUMBER(VLOOKUP($B388,'kpler max capa'!$A$1:$Q$263,9,0)),VLOOKUP($B388,'kpler max capa'!$A$1:$Q$263,15,0),0)</f>
        <v>0</v>
      </c>
      <c r="AW388" s="26">
        <f>IF(ISNUMBER(VLOOKUP($B388,'kpler max capa'!$A$1:$Q$263,9,0)),VLOOKUP($B388,'kpler max capa'!$A$1:$Q$263,16,0),0)</f>
        <v>0</v>
      </c>
      <c r="AX388" s="26">
        <f>IF(ISNUMBER(VLOOKUP($B388,'kpler max capa'!$A$1:$Q$263,10,0)),VLOOKUP($B388,'kpler max capa'!$A$1:$Q$263,17,0),0)</f>
        <v>0</v>
      </c>
      <c r="AY388" s="24">
        <f>IF(ISNUMBER(VLOOKUP($C388,'pp port max capa'!$A$1:$Q$500,2,0)),VLOOKUP($C388,'pp port max capa'!$A$1:$Q$500,2,0),0)</f>
        <v>0</v>
      </c>
      <c r="AZ388" s="24">
        <f>IF(ISNUMBER(VLOOKUP($C388,'pp port max capa'!$A$1:$Q$500,3,0)),VLOOKUP($C388,'pp port max capa'!$A$1:$Q$500,3,0),0)</f>
        <v>0</v>
      </c>
      <c r="BA388" s="24">
        <f>IF(ISNUMBER(VLOOKUP($C388,'pp port max capa'!$A$1:$Q$500,4,0)),VLOOKUP($C388,'pp port max capa'!$A$1:$Q$500,4,0),0)</f>
        <v>0</v>
      </c>
      <c r="BB388" s="24">
        <f>IF(ISNUMBER(VLOOKUP($C388,'pp port max capa'!$A$1:$Q$500,5,0)),VLOOKUP($C388,'pp port max capa'!$A$1:$Q$500,5,0),0)</f>
        <v>0</v>
      </c>
      <c r="BC388" s="24">
        <f>IF(ISNUMBER(VLOOKUP($C388,'pp port max capa'!$A$1:$Q$500,6,0)),VLOOKUP($C388,'pp port max capa'!$A$1:$Q$500,6,0),0)</f>
        <v>0</v>
      </c>
      <c r="BD388" s="24">
        <f>IF(ISNUMBER(VLOOKUP($C388,'pp port max capa'!$A$1:$Q$500,7,0)),VLOOKUP($C388,'pp port max capa'!$A$1:$Q$500,7,0),0)</f>
        <v>0</v>
      </c>
      <c r="BE388" s="24">
        <f>IF(ISNUMBER(VLOOKUP($C388,'pp port max capa'!$A$1:$Q$500,8,0)),VLOOKUP($C388,'pp port max capa'!$A$1:$Q$500,8,0),0)</f>
        <v>0</v>
      </c>
      <c r="BF388" s="24">
        <f>IF(ISNUMBER(VLOOKUP($C388,'pp port max capa'!$A$1:$Q$500,9,0)),VLOOKUP($C388,'pp port max capa'!$A$1:$Q$500,9,0),0)</f>
        <v>0</v>
      </c>
      <c r="BG388" s="24">
        <f>IF(ISNUMBER(VLOOKUP($C388,'pp port max capa'!$A$1:$Q$500,10,0)),VLOOKUP($C388,'pp port max capa'!$A$1:$Q$500,10,0),0)</f>
        <v>0</v>
      </c>
      <c r="BH388" s="24">
        <f>IF(ISNUMBER(VLOOKUP($C388,'pp port max capa'!$A$1:$Q$500,11,0)),VLOOKUP($C388,'pp port max capa'!$A$1:$Q$500,11,0),0)</f>
        <v>0</v>
      </c>
      <c r="BI388" s="24">
        <f>IF(ISNUMBER(VLOOKUP($C388,'pp port max capa'!$A$1:$Q$500,12,0)),VLOOKUP($C388,'pp port max capa'!$A$1:$Q$500,12,0),0)</f>
        <v>0</v>
      </c>
      <c r="BJ388" s="24">
        <f>IF(ISNUMBER(VLOOKUP($C388,'pp port max capa'!$A$1:$Q$500,13,0)),VLOOKUP($C388,'pp port max capa'!$A$1:$Q$500,13,0),0)</f>
        <v>0</v>
      </c>
      <c r="BK388" s="24">
        <f>IF(ISNUMBER(VLOOKUP($C388,'pp port max capa'!$A$1:$Q$500,14,0)),VLOOKUP($C388,'pp port max capa'!$A$1:$Q$500,14,0),0)</f>
        <v>0</v>
      </c>
      <c r="BL388" s="24">
        <f>IF(ISNUMBER(VLOOKUP($C388,'pp port max capa'!$A$1:$Q$500,15,0)),VLOOKUP($C388,'pp port max capa'!$A$1:$Q$500,15,0),0)</f>
        <v>0</v>
      </c>
      <c r="BM388" s="24">
        <f>IF(ISNUMBER(VLOOKUP($C388,'pp port max capa'!$A$1:$Q$500,16,0)),VLOOKUP($C388,'pp port max capa'!$A$1:$Q$500,16,0),0)</f>
        <v>0</v>
      </c>
      <c r="BN388" s="24">
        <f>IF(ISNUMBER(VLOOKUP($C388,'pp port max capa'!$A$1:$Q$500,17,0)),VLOOKUP($C388,'pp port max capa'!$A$1:$Q$500,17,0),0)</f>
        <v>0</v>
      </c>
      <c r="BO388" s="22">
        <f>IF(ISNUMBER(VLOOKUP($C388,'stpl port max capa'!$A$1:$Q$500,2,0)),VLOOKUP($C388,'stpl port max capa'!$A$1:$Q$500,2,0),0)</f>
        <v>0</v>
      </c>
      <c r="BP388" s="22">
        <f>IF(ISNUMBER(VLOOKUP($C388,'stpl port max capa'!$A$1:$Q$500,3,0)),VLOOKUP($C388,'stpl port max capa'!$A$1:$Q$500,3,0),0)</f>
        <v>0</v>
      </c>
      <c r="BQ388" s="22">
        <f>IF(ISNUMBER(VLOOKUP($C388,'stpl port max capa'!$A$1:$Q$500,4,0)),VLOOKUP($C388,'stpl port max capa'!$A$1:$Q$500,4,0),0)</f>
        <v>0</v>
      </c>
      <c r="BR388" s="22">
        <f>IF(ISNUMBER(VLOOKUP($C388,'stpl port max capa'!$A$1:$Q$500,5,0)),VLOOKUP($C388,'stpl port max capa'!$A$1:$Q$500,5,0),0)</f>
        <v>0</v>
      </c>
      <c r="BS388" s="22">
        <f>IF(ISNUMBER(VLOOKUP($C388,'stpl port max capa'!$A$1:$Q$500,6,0)),VLOOKUP($C388,'stpl port max capa'!$A$1:$Q$500,6,0),0)</f>
        <v>0</v>
      </c>
      <c r="BT388" s="22">
        <f>IF(ISNUMBER(VLOOKUP($C388,'stpl port max capa'!$A$1:$Q$500,7,0)),VLOOKUP($C388,'stpl port max capa'!$A$1:$Q$500,7,0),0)</f>
        <v>0</v>
      </c>
      <c r="BU388" s="22">
        <f>IF(ISNUMBER(VLOOKUP($C388,'stpl port max capa'!$A$1:$Q$500,8,0)),VLOOKUP($C388,'stpl port max capa'!$A$1:$Q$500,8,0),0)</f>
        <v>0</v>
      </c>
      <c r="BV388" s="22">
        <f>IF(ISNUMBER(VLOOKUP($C388,'stpl port max capa'!$A$1:$Q$500,9,0)),VLOOKUP($C388,'stpl port max capa'!$A$1:$Q$500,9,0),0)</f>
        <v>0</v>
      </c>
      <c r="BW388" s="22">
        <f>IF(ISNUMBER(VLOOKUP($C388,'stpl port max capa'!$A$1:$Q$500,10,0)),VLOOKUP($C388,'stpl port max capa'!$A$1:$Q$500,10,0),0)</f>
        <v>0</v>
      </c>
      <c r="BX388" s="22">
        <f>IF(ISNUMBER(VLOOKUP($C388,'stpl port max capa'!$A$1:$Q$500,11,0)),VLOOKUP($C388,'stpl port max capa'!$A$1:$Q$500,11,0),0)</f>
        <v>0</v>
      </c>
      <c r="BY388" s="22">
        <f>IF(ISNUMBER(VLOOKUP($C388,'stpl port max capa'!$A$1:$Q$500,12,0)),VLOOKUP($C388,'stpl port max capa'!$A$1:$Q$500,12,0),0)</f>
        <v>0</v>
      </c>
      <c r="BZ388" s="22">
        <f>IF(ISNUMBER(VLOOKUP($C388,'stpl port max capa'!$A$1:$Q$500,13,0)),VLOOKUP($C388,'stpl port max capa'!$A$1:$Q$500,13,0),0)</f>
        <v>0</v>
      </c>
      <c r="CA388" s="22">
        <f>IF(ISNUMBER(VLOOKUP($C388,'stpl port max capa'!$A$1:$Q$500,14,0)),VLOOKUP($C388,'stpl port max capa'!$A$1:$Q$500,14,0),0)</f>
        <v>0</v>
      </c>
      <c r="CB388" s="22">
        <f>IF(ISNUMBER(VLOOKUP($C388,'stpl port max capa'!$A$1:$Q$500,15,0)),VLOOKUP($C388,'stpl port max capa'!$A$1:$Q$500,15,0),0)</f>
        <v>0</v>
      </c>
      <c r="CC388" s="22">
        <f>IF(ISNUMBER(VLOOKUP($C388,'stpl port max capa'!$A$1:$Q$500,16,0)),VLOOKUP($C388,'stpl port max capa'!$A$1:$Q$500,16,0),0)</f>
        <v>0</v>
      </c>
      <c r="CD388" s="22">
        <f>IF(ISNUMBER(VLOOKUP($C388,'stpl port max capa'!$A$1:$Q$500,17,0)),VLOOKUP($C388,'stpl port max capa'!$A$1:$Q$500,17,0),0)</f>
        <v>0</v>
      </c>
    </row>
    <row r="389" spans="1:82" customFormat="1">
      <c r="A389">
        <v>394</v>
      </c>
      <c r="B389" t="s">
        <v>909</v>
      </c>
      <c r="C389" t="str">
        <f t="shared" si="111"/>
        <v>port 394 Suzhou Dongwu Cogen power station</v>
      </c>
      <c r="D389" s="15" t="s">
        <v>1420</v>
      </c>
      <c r="E389" s="15">
        <f t="shared" si="113"/>
        <v>1</v>
      </c>
      <c r="F389" s="16" t="s">
        <v>2977</v>
      </c>
      <c r="G389" t="s">
        <v>973</v>
      </c>
      <c r="H389" t="s">
        <v>975</v>
      </c>
      <c r="I389" t="s">
        <v>2943</v>
      </c>
      <c r="J389" t="s">
        <v>1130</v>
      </c>
      <c r="K389" s="1">
        <v>31.254417</v>
      </c>
      <c r="L389" s="1">
        <v>120.763352</v>
      </c>
      <c r="M389" s="1" t="str">
        <f>VLOOKUP($F389,'[1]capi for highway network'!$D$1:$L$36,3,0)</f>
        <v>capi Jiangsu</v>
      </c>
      <c r="N389" s="1">
        <f>VLOOKUP($F389,'[1]capi for highway network'!$D$1:$L$36,7,0)</f>
        <v>32.060254999999998</v>
      </c>
      <c r="O389" s="1">
        <f>VLOOKUP($F389,'[1]capi for highway network'!$D$1:$L$36,8,0)</f>
        <v>118.79687699999999</v>
      </c>
      <c r="P389" s="13">
        <f t="shared" si="114"/>
        <v>0.26247277880824371</v>
      </c>
      <c r="Q389" s="13">
        <f t="shared" si="115"/>
        <v>0.26247277880824371</v>
      </c>
      <c r="R389" s="13">
        <f t="shared" si="116"/>
        <v>0.26247277880824371</v>
      </c>
      <c r="S389" s="13">
        <f t="shared" si="117"/>
        <v>0.26247277880824371</v>
      </c>
      <c r="T389" s="13">
        <f t="shared" si="118"/>
        <v>0.26247277880824371</v>
      </c>
      <c r="U389" s="13">
        <f t="shared" si="119"/>
        <v>0.26247277880824371</v>
      </c>
      <c r="V389" s="13">
        <f t="shared" si="120"/>
        <v>0.26247277880824371</v>
      </c>
      <c r="W389" s="13">
        <f t="shared" si="121"/>
        <v>0.26247277880824371</v>
      </c>
      <c r="X389" s="13">
        <f t="shared" si="122"/>
        <v>0.26247277880824371</v>
      </c>
      <c r="Y389" s="13">
        <f t="shared" si="123"/>
        <v>0.26247277880824371</v>
      </c>
      <c r="Z389" s="13">
        <f t="shared" si="124"/>
        <v>0.26247277880824371</v>
      </c>
      <c r="AA389" s="13">
        <f t="shared" si="125"/>
        <v>0.26247277880824371</v>
      </c>
      <c r="AB389" s="13">
        <f t="shared" si="126"/>
        <v>0.26247277880824371</v>
      </c>
      <c r="AC389" s="13">
        <f t="shared" si="127"/>
        <v>0.26247277880824371</v>
      </c>
      <c r="AD389" s="13">
        <f t="shared" si="128"/>
        <v>0.26247277880824371</v>
      </c>
      <c r="AE389" s="13">
        <f t="shared" si="129"/>
        <v>0.26247277880824371</v>
      </c>
      <c r="AF389">
        <f t="shared" si="112"/>
        <v>1</v>
      </c>
      <c r="AI389" s="26">
        <f>IF(ISNUMBER(VLOOKUP($B389,'kpler max capa'!$A$1:$Q$263,2,0)),VLOOKUP($B389,'kpler max capa'!$A$1:$Q$263,2,0),0)</f>
        <v>0</v>
      </c>
      <c r="AJ389" s="26">
        <f>IF(ISNUMBER(VLOOKUP($B389,'kpler max capa'!$A$1:$Q$263,3,0)),VLOOKUP($B389,'kpler max capa'!$A$1:$Q$263,3,0),0)</f>
        <v>0</v>
      </c>
      <c r="AK389" s="26">
        <f>IF(ISNUMBER(VLOOKUP($B389,'kpler max capa'!$A$1:$Q$263,4,0)),VLOOKUP($B389,'kpler max capa'!$A$1:$Q$263,4,0),0)</f>
        <v>0</v>
      </c>
      <c r="AL389" s="26">
        <f>IF(ISNUMBER(VLOOKUP($B389,'kpler max capa'!$A$1:$Q$263,5,0)),VLOOKUP($B389,'kpler max capa'!$A$1:$Q$263,5,0),0)</f>
        <v>0</v>
      </c>
      <c r="AM389" s="26">
        <f>IF(ISNUMBER(VLOOKUP($B389,'kpler max capa'!$A$1:$Q$263,6,0)),VLOOKUP($B389,'kpler max capa'!$A$1:$Q$263,6,0),0)</f>
        <v>0</v>
      </c>
      <c r="AN389" s="26">
        <f>IF(ISNUMBER(VLOOKUP($B389,'kpler max capa'!$A$1:$Q$263,7,0)),VLOOKUP($B389,'kpler max capa'!$A$1:$Q$263,7,0),0)</f>
        <v>0</v>
      </c>
      <c r="AO389" s="26">
        <f>IF(ISNUMBER(VLOOKUP($B389,'kpler max capa'!$A$1:$Q$263,8,0)),VLOOKUP($B389,'kpler max capa'!$A$1:$Q$263,8,0),0)</f>
        <v>0</v>
      </c>
      <c r="AP389" s="26">
        <f>IF(ISNUMBER(VLOOKUP($B389,'kpler max capa'!$A$1:$Q$263,8,0)),VLOOKUP($B389,'kpler max capa'!$A$1:$Q$263,9,0),0)</f>
        <v>0</v>
      </c>
      <c r="AQ389" s="26">
        <f>IF(ISNUMBER(VLOOKUP($B389,'kpler max capa'!$A$1:$Q$263,8,0)),VLOOKUP($B389,'kpler max capa'!$A$1:$Q$263,10,0),0)</f>
        <v>0</v>
      </c>
      <c r="AR389" s="26">
        <f>IF(ISNUMBER(VLOOKUP($B389,'kpler max capa'!$A$1:$Q$263,8,0)),VLOOKUP($B389,'kpler max capa'!$A$1:$Q$263,11,0),0)</f>
        <v>0</v>
      </c>
      <c r="AS389" s="26">
        <f>IF(ISNUMBER(VLOOKUP($B389,'kpler max capa'!$A$1:$Q$263,9,0)),VLOOKUP($B389,'kpler max capa'!$A$1:$Q$263,12,0),0)</f>
        <v>0</v>
      </c>
      <c r="AT389" s="26">
        <f>IF(ISNUMBER(VLOOKUP($B389,'kpler max capa'!$A$1:$Q$263,9,0)),VLOOKUP($B389,'kpler max capa'!$A$1:$Q$263,13,0),0)</f>
        <v>0</v>
      </c>
      <c r="AU389" s="26">
        <f>IF(ISNUMBER(VLOOKUP($B389,'kpler max capa'!$A$1:$Q$263,9,0)),VLOOKUP($B389,'kpler max capa'!$A$1:$Q$263,14,0),0)</f>
        <v>0</v>
      </c>
      <c r="AV389" s="26">
        <f>IF(ISNUMBER(VLOOKUP($B389,'kpler max capa'!$A$1:$Q$263,9,0)),VLOOKUP($B389,'kpler max capa'!$A$1:$Q$263,15,0),0)</f>
        <v>0</v>
      </c>
      <c r="AW389" s="26">
        <f>IF(ISNUMBER(VLOOKUP($B389,'kpler max capa'!$A$1:$Q$263,9,0)),VLOOKUP($B389,'kpler max capa'!$A$1:$Q$263,16,0),0)</f>
        <v>0</v>
      </c>
      <c r="AX389" s="26">
        <f>IF(ISNUMBER(VLOOKUP($B389,'kpler max capa'!$A$1:$Q$263,10,0)),VLOOKUP($B389,'kpler max capa'!$A$1:$Q$263,17,0),0)</f>
        <v>0</v>
      </c>
      <c r="AY389" s="24">
        <f>IF(ISNUMBER(VLOOKUP($C389,'pp port max capa'!$A$1:$Q$500,2,0)),VLOOKUP($C389,'pp port max capa'!$A$1:$Q$500,2,0),0)</f>
        <v>0.26247277880824371</v>
      </c>
      <c r="AZ389" s="24">
        <f>IF(ISNUMBER(VLOOKUP($C389,'pp port max capa'!$A$1:$Q$500,3,0)),VLOOKUP($C389,'pp port max capa'!$A$1:$Q$500,3,0),0)</f>
        <v>0.26247277880824371</v>
      </c>
      <c r="BA389" s="24">
        <f>IF(ISNUMBER(VLOOKUP($C389,'pp port max capa'!$A$1:$Q$500,4,0)),VLOOKUP($C389,'pp port max capa'!$A$1:$Q$500,4,0),0)</f>
        <v>0.26247277880824371</v>
      </c>
      <c r="BB389" s="24">
        <f>IF(ISNUMBER(VLOOKUP($C389,'pp port max capa'!$A$1:$Q$500,5,0)),VLOOKUP($C389,'pp port max capa'!$A$1:$Q$500,5,0),0)</f>
        <v>0.26247277880824371</v>
      </c>
      <c r="BC389" s="24">
        <f>IF(ISNUMBER(VLOOKUP($C389,'pp port max capa'!$A$1:$Q$500,6,0)),VLOOKUP($C389,'pp port max capa'!$A$1:$Q$500,6,0),0)</f>
        <v>0.26247277880824371</v>
      </c>
      <c r="BD389" s="24">
        <f>IF(ISNUMBER(VLOOKUP($C389,'pp port max capa'!$A$1:$Q$500,7,0)),VLOOKUP($C389,'pp port max capa'!$A$1:$Q$500,7,0),0)</f>
        <v>0.26247277880824371</v>
      </c>
      <c r="BE389" s="24">
        <f>IF(ISNUMBER(VLOOKUP($C389,'pp port max capa'!$A$1:$Q$500,8,0)),VLOOKUP($C389,'pp port max capa'!$A$1:$Q$500,8,0),0)</f>
        <v>0.26247277880824371</v>
      </c>
      <c r="BF389" s="24">
        <f>IF(ISNUMBER(VLOOKUP($C389,'pp port max capa'!$A$1:$Q$500,9,0)),VLOOKUP($C389,'pp port max capa'!$A$1:$Q$500,9,0),0)</f>
        <v>0.26247277880824371</v>
      </c>
      <c r="BG389" s="24">
        <f>IF(ISNUMBER(VLOOKUP($C389,'pp port max capa'!$A$1:$Q$500,10,0)),VLOOKUP($C389,'pp port max capa'!$A$1:$Q$500,10,0),0)</f>
        <v>0.26247277880824371</v>
      </c>
      <c r="BH389" s="24">
        <f>IF(ISNUMBER(VLOOKUP($C389,'pp port max capa'!$A$1:$Q$500,11,0)),VLOOKUP($C389,'pp port max capa'!$A$1:$Q$500,11,0),0)</f>
        <v>0.26247277880824371</v>
      </c>
      <c r="BI389" s="24">
        <f>IF(ISNUMBER(VLOOKUP($C389,'pp port max capa'!$A$1:$Q$500,12,0)),VLOOKUP($C389,'pp port max capa'!$A$1:$Q$500,12,0),0)</f>
        <v>0.26247277880824371</v>
      </c>
      <c r="BJ389" s="24">
        <f>IF(ISNUMBER(VLOOKUP($C389,'pp port max capa'!$A$1:$Q$500,13,0)),VLOOKUP($C389,'pp port max capa'!$A$1:$Q$500,13,0),0)</f>
        <v>0.26247277880824371</v>
      </c>
      <c r="BK389" s="24">
        <f>IF(ISNUMBER(VLOOKUP($C389,'pp port max capa'!$A$1:$Q$500,14,0)),VLOOKUP($C389,'pp port max capa'!$A$1:$Q$500,14,0),0)</f>
        <v>0.26247277880824371</v>
      </c>
      <c r="BL389" s="24">
        <f>IF(ISNUMBER(VLOOKUP($C389,'pp port max capa'!$A$1:$Q$500,15,0)),VLOOKUP($C389,'pp port max capa'!$A$1:$Q$500,15,0),0)</f>
        <v>0.26247277880824371</v>
      </c>
      <c r="BM389" s="24">
        <f>IF(ISNUMBER(VLOOKUP($C389,'pp port max capa'!$A$1:$Q$500,16,0)),VLOOKUP($C389,'pp port max capa'!$A$1:$Q$500,16,0),0)</f>
        <v>0.26247277880824371</v>
      </c>
      <c r="BN389" s="24">
        <f>IF(ISNUMBER(VLOOKUP($C389,'pp port max capa'!$A$1:$Q$500,17,0)),VLOOKUP($C389,'pp port max capa'!$A$1:$Q$500,17,0),0)</f>
        <v>0.26247277880824371</v>
      </c>
      <c r="BO389" s="22">
        <f>IF(ISNUMBER(VLOOKUP($C389,'stpl port max capa'!$A$1:$Q$500,2,0)),VLOOKUP($C389,'stpl port max capa'!$A$1:$Q$500,2,0),0)</f>
        <v>0</v>
      </c>
      <c r="BP389" s="22">
        <f>IF(ISNUMBER(VLOOKUP($C389,'stpl port max capa'!$A$1:$Q$500,3,0)),VLOOKUP($C389,'stpl port max capa'!$A$1:$Q$500,3,0),0)</f>
        <v>0</v>
      </c>
      <c r="BQ389" s="22">
        <f>IF(ISNUMBER(VLOOKUP($C389,'stpl port max capa'!$A$1:$Q$500,4,0)),VLOOKUP($C389,'stpl port max capa'!$A$1:$Q$500,4,0),0)</f>
        <v>0</v>
      </c>
      <c r="BR389" s="22">
        <f>IF(ISNUMBER(VLOOKUP($C389,'stpl port max capa'!$A$1:$Q$500,5,0)),VLOOKUP($C389,'stpl port max capa'!$A$1:$Q$500,5,0),0)</f>
        <v>0</v>
      </c>
      <c r="BS389" s="22">
        <f>IF(ISNUMBER(VLOOKUP($C389,'stpl port max capa'!$A$1:$Q$500,6,0)),VLOOKUP($C389,'stpl port max capa'!$A$1:$Q$500,6,0),0)</f>
        <v>0</v>
      </c>
      <c r="BT389" s="22">
        <f>IF(ISNUMBER(VLOOKUP($C389,'stpl port max capa'!$A$1:$Q$500,7,0)),VLOOKUP($C389,'stpl port max capa'!$A$1:$Q$500,7,0),0)</f>
        <v>0</v>
      </c>
      <c r="BU389" s="22">
        <f>IF(ISNUMBER(VLOOKUP($C389,'stpl port max capa'!$A$1:$Q$500,8,0)),VLOOKUP($C389,'stpl port max capa'!$A$1:$Q$500,8,0),0)</f>
        <v>0</v>
      </c>
      <c r="BV389" s="22">
        <f>IF(ISNUMBER(VLOOKUP($C389,'stpl port max capa'!$A$1:$Q$500,9,0)),VLOOKUP($C389,'stpl port max capa'!$A$1:$Q$500,9,0),0)</f>
        <v>0</v>
      </c>
      <c r="BW389" s="22">
        <f>IF(ISNUMBER(VLOOKUP($C389,'stpl port max capa'!$A$1:$Q$500,10,0)),VLOOKUP($C389,'stpl port max capa'!$A$1:$Q$500,10,0),0)</f>
        <v>0</v>
      </c>
      <c r="BX389" s="22">
        <f>IF(ISNUMBER(VLOOKUP($C389,'stpl port max capa'!$A$1:$Q$500,11,0)),VLOOKUP($C389,'stpl port max capa'!$A$1:$Q$500,11,0),0)</f>
        <v>0</v>
      </c>
      <c r="BY389" s="22">
        <f>IF(ISNUMBER(VLOOKUP($C389,'stpl port max capa'!$A$1:$Q$500,12,0)),VLOOKUP($C389,'stpl port max capa'!$A$1:$Q$500,12,0),0)</f>
        <v>0</v>
      </c>
      <c r="BZ389" s="22">
        <f>IF(ISNUMBER(VLOOKUP($C389,'stpl port max capa'!$A$1:$Q$500,13,0)),VLOOKUP($C389,'stpl port max capa'!$A$1:$Q$500,13,0),0)</f>
        <v>0</v>
      </c>
      <c r="CA389" s="22">
        <f>IF(ISNUMBER(VLOOKUP($C389,'stpl port max capa'!$A$1:$Q$500,14,0)),VLOOKUP($C389,'stpl port max capa'!$A$1:$Q$500,14,0),0)</f>
        <v>0</v>
      </c>
      <c r="CB389" s="22">
        <f>IF(ISNUMBER(VLOOKUP($C389,'stpl port max capa'!$A$1:$Q$500,15,0)),VLOOKUP($C389,'stpl port max capa'!$A$1:$Q$500,15,0),0)</f>
        <v>0</v>
      </c>
      <c r="CC389" s="22">
        <f>IF(ISNUMBER(VLOOKUP($C389,'stpl port max capa'!$A$1:$Q$500,16,0)),VLOOKUP($C389,'stpl port max capa'!$A$1:$Q$500,16,0),0)</f>
        <v>0</v>
      </c>
      <c r="CD389" s="22">
        <f>IF(ISNUMBER(VLOOKUP($C389,'stpl port max capa'!$A$1:$Q$500,17,0)),VLOOKUP($C389,'stpl port max capa'!$A$1:$Q$500,17,0),0)</f>
        <v>0</v>
      </c>
    </row>
    <row r="390" spans="1:82" customFormat="1">
      <c r="A390">
        <v>395</v>
      </c>
      <c r="B390" t="s">
        <v>910</v>
      </c>
      <c r="C390" t="str">
        <f t="shared" si="111"/>
        <v>port 395 Taicanggang power station</v>
      </c>
      <c r="D390" s="15" t="s">
        <v>1302</v>
      </c>
      <c r="E390" s="15">
        <f t="shared" si="113"/>
        <v>2</v>
      </c>
      <c r="F390" s="16" t="s">
        <v>2977</v>
      </c>
      <c r="G390" t="s">
        <v>972</v>
      </c>
      <c r="H390" t="s">
        <v>975</v>
      </c>
      <c r="I390" t="s">
        <v>2944</v>
      </c>
      <c r="J390" t="s">
        <v>767</v>
      </c>
      <c r="K390" s="1">
        <v>31.587726400000001</v>
      </c>
      <c r="L390" s="1">
        <v>121.2562908</v>
      </c>
      <c r="M390" s="1" t="str">
        <f>VLOOKUP($F390,'[1]capi for highway network'!$D$1:$L$36,3,0)</f>
        <v>capi Jiangsu</v>
      </c>
      <c r="N390" s="1">
        <f>VLOOKUP($F390,'[1]capi for highway network'!$D$1:$L$36,7,0)</f>
        <v>32.060254999999998</v>
      </c>
      <c r="O390" s="1">
        <f>VLOOKUP($F390,'[1]capi for highway network'!$D$1:$L$36,8,0)</f>
        <v>118.79687699999999</v>
      </c>
      <c r="P390" s="13">
        <f t="shared" si="114"/>
        <v>0</v>
      </c>
      <c r="Q390" s="13">
        <f t="shared" si="115"/>
        <v>0</v>
      </c>
      <c r="R390" s="13">
        <f t="shared" si="116"/>
        <v>0</v>
      </c>
      <c r="S390" s="13">
        <f t="shared" si="117"/>
        <v>0</v>
      </c>
      <c r="T390" s="13">
        <f t="shared" si="118"/>
        <v>0</v>
      </c>
      <c r="U390" s="13">
        <f t="shared" si="119"/>
        <v>0</v>
      </c>
      <c r="V390" s="13">
        <f t="shared" si="120"/>
        <v>0</v>
      </c>
      <c r="W390" s="13">
        <f t="shared" si="121"/>
        <v>0</v>
      </c>
      <c r="X390" s="13">
        <f t="shared" si="122"/>
        <v>0</v>
      </c>
      <c r="Y390" s="13">
        <f t="shared" si="123"/>
        <v>0</v>
      </c>
      <c r="Z390" s="13">
        <f t="shared" si="124"/>
        <v>0</v>
      </c>
      <c r="AA390" s="13">
        <f t="shared" si="125"/>
        <v>0</v>
      </c>
      <c r="AB390" s="13">
        <f t="shared" si="126"/>
        <v>0</v>
      </c>
      <c r="AC390" s="13">
        <f t="shared" si="127"/>
        <v>0</v>
      </c>
      <c r="AD390" s="13">
        <f t="shared" si="128"/>
        <v>0</v>
      </c>
      <c r="AE390" s="13">
        <f t="shared" si="129"/>
        <v>0</v>
      </c>
      <c r="AF390">
        <f t="shared" si="112"/>
        <v>0</v>
      </c>
      <c r="AI390" s="26">
        <f>IF(ISNUMBER(VLOOKUP($B390,'kpler max capa'!$A$1:$Q$263,2,0)),VLOOKUP($B390,'kpler max capa'!$A$1:$Q$263,2,0),0)</f>
        <v>0</v>
      </c>
      <c r="AJ390" s="26">
        <f>IF(ISNUMBER(VLOOKUP($B390,'kpler max capa'!$A$1:$Q$263,3,0)),VLOOKUP($B390,'kpler max capa'!$A$1:$Q$263,3,0),0)</f>
        <v>0</v>
      </c>
      <c r="AK390" s="26">
        <f>IF(ISNUMBER(VLOOKUP($B390,'kpler max capa'!$A$1:$Q$263,4,0)),VLOOKUP($B390,'kpler max capa'!$A$1:$Q$263,4,0),0)</f>
        <v>0</v>
      </c>
      <c r="AL390" s="26">
        <f>IF(ISNUMBER(VLOOKUP($B390,'kpler max capa'!$A$1:$Q$263,5,0)),VLOOKUP($B390,'kpler max capa'!$A$1:$Q$263,5,0),0)</f>
        <v>0</v>
      </c>
      <c r="AM390" s="26">
        <f>IF(ISNUMBER(VLOOKUP($B390,'kpler max capa'!$A$1:$Q$263,6,0)),VLOOKUP($B390,'kpler max capa'!$A$1:$Q$263,6,0),0)</f>
        <v>0</v>
      </c>
      <c r="AN390" s="26">
        <f>IF(ISNUMBER(VLOOKUP($B390,'kpler max capa'!$A$1:$Q$263,7,0)),VLOOKUP($B390,'kpler max capa'!$A$1:$Q$263,7,0),0)</f>
        <v>0</v>
      </c>
      <c r="AO390" s="26">
        <f>IF(ISNUMBER(VLOOKUP($B390,'kpler max capa'!$A$1:$Q$263,8,0)),VLOOKUP($B390,'kpler max capa'!$A$1:$Q$263,8,0),0)</f>
        <v>0</v>
      </c>
      <c r="AP390" s="26">
        <f>IF(ISNUMBER(VLOOKUP($B390,'kpler max capa'!$A$1:$Q$263,8,0)),VLOOKUP($B390,'kpler max capa'!$A$1:$Q$263,9,0),0)</f>
        <v>0</v>
      </c>
      <c r="AQ390" s="26">
        <f>IF(ISNUMBER(VLOOKUP($B390,'kpler max capa'!$A$1:$Q$263,8,0)),VLOOKUP($B390,'kpler max capa'!$A$1:$Q$263,10,0),0)</f>
        <v>0</v>
      </c>
      <c r="AR390" s="26">
        <f>IF(ISNUMBER(VLOOKUP($B390,'kpler max capa'!$A$1:$Q$263,8,0)),VLOOKUP($B390,'kpler max capa'!$A$1:$Q$263,11,0),0)</f>
        <v>0</v>
      </c>
      <c r="AS390" s="26">
        <f>IF(ISNUMBER(VLOOKUP($B390,'kpler max capa'!$A$1:$Q$263,9,0)),VLOOKUP($B390,'kpler max capa'!$A$1:$Q$263,12,0),0)</f>
        <v>0</v>
      </c>
      <c r="AT390" s="26">
        <f>IF(ISNUMBER(VLOOKUP($B390,'kpler max capa'!$A$1:$Q$263,9,0)),VLOOKUP($B390,'kpler max capa'!$A$1:$Q$263,13,0),0)</f>
        <v>0</v>
      </c>
      <c r="AU390" s="26">
        <f>IF(ISNUMBER(VLOOKUP($B390,'kpler max capa'!$A$1:$Q$263,9,0)),VLOOKUP($B390,'kpler max capa'!$A$1:$Q$263,14,0),0)</f>
        <v>0</v>
      </c>
      <c r="AV390" s="26">
        <f>IF(ISNUMBER(VLOOKUP($B390,'kpler max capa'!$A$1:$Q$263,9,0)),VLOOKUP($B390,'kpler max capa'!$A$1:$Q$263,15,0),0)</f>
        <v>0</v>
      </c>
      <c r="AW390" s="26">
        <f>IF(ISNUMBER(VLOOKUP($B390,'kpler max capa'!$A$1:$Q$263,9,0)),VLOOKUP($B390,'kpler max capa'!$A$1:$Q$263,16,0),0)</f>
        <v>0</v>
      </c>
      <c r="AX390" s="26">
        <f>IF(ISNUMBER(VLOOKUP($B390,'kpler max capa'!$A$1:$Q$263,10,0)),VLOOKUP($B390,'kpler max capa'!$A$1:$Q$263,17,0),0)</f>
        <v>0</v>
      </c>
      <c r="AY390" s="24">
        <f>IF(ISNUMBER(VLOOKUP($C390,'pp port max capa'!$A$1:$Q$500,2,0)),VLOOKUP($C390,'pp port max capa'!$A$1:$Q$500,2,0),0)</f>
        <v>0</v>
      </c>
      <c r="AZ390" s="24">
        <f>IF(ISNUMBER(VLOOKUP($C390,'pp port max capa'!$A$1:$Q$500,3,0)),VLOOKUP($C390,'pp port max capa'!$A$1:$Q$500,3,0),0)</f>
        <v>0</v>
      </c>
      <c r="BA390" s="24">
        <f>IF(ISNUMBER(VLOOKUP($C390,'pp port max capa'!$A$1:$Q$500,4,0)),VLOOKUP($C390,'pp port max capa'!$A$1:$Q$500,4,0),0)</f>
        <v>0</v>
      </c>
      <c r="BB390" s="24">
        <f>IF(ISNUMBER(VLOOKUP($C390,'pp port max capa'!$A$1:$Q$500,5,0)),VLOOKUP($C390,'pp port max capa'!$A$1:$Q$500,5,0),0)</f>
        <v>0</v>
      </c>
      <c r="BC390" s="24">
        <f>IF(ISNUMBER(VLOOKUP($C390,'pp port max capa'!$A$1:$Q$500,6,0)),VLOOKUP($C390,'pp port max capa'!$A$1:$Q$500,6,0),0)</f>
        <v>0</v>
      </c>
      <c r="BD390" s="24">
        <f>IF(ISNUMBER(VLOOKUP($C390,'pp port max capa'!$A$1:$Q$500,7,0)),VLOOKUP($C390,'pp port max capa'!$A$1:$Q$500,7,0),0)</f>
        <v>0</v>
      </c>
      <c r="BE390" s="24">
        <f>IF(ISNUMBER(VLOOKUP($C390,'pp port max capa'!$A$1:$Q$500,8,0)),VLOOKUP($C390,'pp port max capa'!$A$1:$Q$500,8,0),0)</f>
        <v>0</v>
      </c>
      <c r="BF390" s="24">
        <f>IF(ISNUMBER(VLOOKUP($C390,'pp port max capa'!$A$1:$Q$500,9,0)),VLOOKUP($C390,'pp port max capa'!$A$1:$Q$500,9,0),0)</f>
        <v>0</v>
      </c>
      <c r="BG390" s="24">
        <f>IF(ISNUMBER(VLOOKUP($C390,'pp port max capa'!$A$1:$Q$500,10,0)),VLOOKUP($C390,'pp port max capa'!$A$1:$Q$500,10,0),0)</f>
        <v>0</v>
      </c>
      <c r="BH390" s="24">
        <f>IF(ISNUMBER(VLOOKUP($C390,'pp port max capa'!$A$1:$Q$500,11,0)),VLOOKUP($C390,'pp port max capa'!$A$1:$Q$500,11,0),0)</f>
        <v>0</v>
      </c>
      <c r="BI390" s="24">
        <f>IF(ISNUMBER(VLOOKUP($C390,'pp port max capa'!$A$1:$Q$500,12,0)),VLOOKUP($C390,'pp port max capa'!$A$1:$Q$500,12,0),0)</f>
        <v>0</v>
      </c>
      <c r="BJ390" s="24">
        <f>IF(ISNUMBER(VLOOKUP($C390,'pp port max capa'!$A$1:$Q$500,13,0)),VLOOKUP($C390,'pp port max capa'!$A$1:$Q$500,13,0),0)</f>
        <v>0</v>
      </c>
      <c r="BK390" s="24">
        <f>IF(ISNUMBER(VLOOKUP($C390,'pp port max capa'!$A$1:$Q$500,14,0)),VLOOKUP($C390,'pp port max capa'!$A$1:$Q$500,14,0),0)</f>
        <v>0</v>
      </c>
      <c r="BL390" s="24">
        <f>IF(ISNUMBER(VLOOKUP($C390,'pp port max capa'!$A$1:$Q$500,15,0)),VLOOKUP($C390,'pp port max capa'!$A$1:$Q$500,15,0),0)</f>
        <v>0</v>
      </c>
      <c r="BM390" s="24">
        <f>IF(ISNUMBER(VLOOKUP($C390,'pp port max capa'!$A$1:$Q$500,16,0)),VLOOKUP($C390,'pp port max capa'!$A$1:$Q$500,16,0),0)</f>
        <v>0</v>
      </c>
      <c r="BN390" s="24">
        <f>IF(ISNUMBER(VLOOKUP($C390,'pp port max capa'!$A$1:$Q$500,17,0)),VLOOKUP($C390,'pp port max capa'!$A$1:$Q$500,17,0),0)</f>
        <v>0</v>
      </c>
      <c r="BO390" s="22">
        <f>IF(ISNUMBER(VLOOKUP($C390,'stpl port max capa'!$A$1:$Q$500,2,0)),VLOOKUP($C390,'stpl port max capa'!$A$1:$Q$500,2,0),0)</f>
        <v>0</v>
      </c>
      <c r="BP390" s="22">
        <f>IF(ISNUMBER(VLOOKUP($C390,'stpl port max capa'!$A$1:$Q$500,3,0)),VLOOKUP($C390,'stpl port max capa'!$A$1:$Q$500,3,0),0)</f>
        <v>0</v>
      </c>
      <c r="BQ390" s="22">
        <f>IF(ISNUMBER(VLOOKUP($C390,'stpl port max capa'!$A$1:$Q$500,4,0)),VLOOKUP($C390,'stpl port max capa'!$A$1:$Q$500,4,0),0)</f>
        <v>0</v>
      </c>
      <c r="BR390" s="22">
        <f>IF(ISNUMBER(VLOOKUP($C390,'stpl port max capa'!$A$1:$Q$500,5,0)),VLOOKUP($C390,'stpl port max capa'!$A$1:$Q$500,5,0),0)</f>
        <v>0</v>
      </c>
      <c r="BS390" s="22">
        <f>IF(ISNUMBER(VLOOKUP($C390,'stpl port max capa'!$A$1:$Q$500,6,0)),VLOOKUP($C390,'stpl port max capa'!$A$1:$Q$500,6,0),0)</f>
        <v>0</v>
      </c>
      <c r="BT390" s="22">
        <f>IF(ISNUMBER(VLOOKUP($C390,'stpl port max capa'!$A$1:$Q$500,7,0)),VLOOKUP($C390,'stpl port max capa'!$A$1:$Q$500,7,0),0)</f>
        <v>0</v>
      </c>
      <c r="BU390" s="22">
        <f>IF(ISNUMBER(VLOOKUP($C390,'stpl port max capa'!$A$1:$Q$500,8,0)),VLOOKUP($C390,'stpl port max capa'!$A$1:$Q$500,8,0),0)</f>
        <v>0</v>
      </c>
      <c r="BV390" s="22">
        <f>IF(ISNUMBER(VLOOKUP($C390,'stpl port max capa'!$A$1:$Q$500,9,0)),VLOOKUP($C390,'stpl port max capa'!$A$1:$Q$500,9,0),0)</f>
        <v>0</v>
      </c>
      <c r="BW390" s="22">
        <f>IF(ISNUMBER(VLOOKUP($C390,'stpl port max capa'!$A$1:$Q$500,10,0)),VLOOKUP($C390,'stpl port max capa'!$A$1:$Q$500,10,0),0)</f>
        <v>0</v>
      </c>
      <c r="BX390" s="22">
        <f>IF(ISNUMBER(VLOOKUP($C390,'stpl port max capa'!$A$1:$Q$500,11,0)),VLOOKUP($C390,'stpl port max capa'!$A$1:$Q$500,11,0),0)</f>
        <v>0</v>
      </c>
      <c r="BY390" s="22">
        <f>IF(ISNUMBER(VLOOKUP($C390,'stpl port max capa'!$A$1:$Q$500,12,0)),VLOOKUP($C390,'stpl port max capa'!$A$1:$Q$500,12,0),0)</f>
        <v>0</v>
      </c>
      <c r="BZ390" s="22">
        <f>IF(ISNUMBER(VLOOKUP($C390,'stpl port max capa'!$A$1:$Q$500,13,0)),VLOOKUP($C390,'stpl port max capa'!$A$1:$Q$500,13,0),0)</f>
        <v>0</v>
      </c>
      <c r="CA390" s="22">
        <f>IF(ISNUMBER(VLOOKUP($C390,'stpl port max capa'!$A$1:$Q$500,14,0)),VLOOKUP($C390,'stpl port max capa'!$A$1:$Q$500,14,0),0)</f>
        <v>0</v>
      </c>
      <c r="CB390" s="22">
        <f>IF(ISNUMBER(VLOOKUP($C390,'stpl port max capa'!$A$1:$Q$500,15,0)),VLOOKUP($C390,'stpl port max capa'!$A$1:$Q$500,15,0),0)</f>
        <v>0</v>
      </c>
      <c r="CC390" s="22">
        <f>IF(ISNUMBER(VLOOKUP($C390,'stpl port max capa'!$A$1:$Q$500,16,0)),VLOOKUP($C390,'stpl port max capa'!$A$1:$Q$500,16,0),0)</f>
        <v>0</v>
      </c>
      <c r="CD390" s="22">
        <f>IF(ISNUMBER(VLOOKUP($C390,'stpl port max capa'!$A$1:$Q$500,17,0)),VLOOKUP($C390,'stpl port max capa'!$A$1:$Q$500,17,0),0)</f>
        <v>0</v>
      </c>
    </row>
    <row r="391" spans="1:82" customFormat="1">
      <c r="A391">
        <v>396</v>
      </c>
      <c r="B391" t="s">
        <v>911</v>
      </c>
      <c r="C391" t="str">
        <f t="shared" si="111"/>
        <v>port 396 UPM Changshu power station</v>
      </c>
      <c r="D391" s="15" t="s">
        <v>1421</v>
      </c>
      <c r="E391" s="15">
        <f t="shared" si="113"/>
        <v>1</v>
      </c>
      <c r="F391" s="16" t="s">
        <v>2977</v>
      </c>
      <c r="G391" t="s">
        <v>972</v>
      </c>
      <c r="H391" t="s">
        <v>975</v>
      </c>
      <c r="I391" t="s">
        <v>2943</v>
      </c>
      <c r="J391" t="s">
        <v>1131</v>
      </c>
      <c r="K391" s="1">
        <v>31.753520999999999</v>
      </c>
      <c r="L391" s="1">
        <v>121.005116</v>
      </c>
      <c r="M391" s="1" t="str">
        <f>VLOOKUP($F391,'[1]capi for highway network'!$D$1:$L$36,3,0)</f>
        <v>capi Jiangsu</v>
      </c>
      <c r="N391" s="1">
        <f>VLOOKUP($F391,'[1]capi for highway network'!$D$1:$L$36,7,0)</f>
        <v>32.060254999999998</v>
      </c>
      <c r="O391" s="1">
        <f>VLOOKUP($F391,'[1]capi for highway network'!$D$1:$L$36,8,0)</f>
        <v>118.79687699999999</v>
      </c>
      <c r="P391" s="13">
        <f t="shared" si="114"/>
        <v>0.57169863132616483</v>
      </c>
      <c r="Q391" s="13">
        <f t="shared" si="115"/>
        <v>0.57169863132616483</v>
      </c>
      <c r="R391" s="13">
        <f t="shared" si="116"/>
        <v>0.57169863132616483</v>
      </c>
      <c r="S391" s="13">
        <f t="shared" si="117"/>
        <v>0.57169863132616483</v>
      </c>
      <c r="T391" s="13">
        <f t="shared" si="118"/>
        <v>0.57169863132616483</v>
      </c>
      <c r="U391" s="13">
        <f t="shared" si="119"/>
        <v>0.57169863132616483</v>
      </c>
      <c r="V391" s="13">
        <f t="shared" si="120"/>
        <v>0.57169863132616483</v>
      </c>
      <c r="W391" s="13">
        <f t="shared" si="121"/>
        <v>0.57169863132616483</v>
      </c>
      <c r="X391" s="13">
        <f t="shared" si="122"/>
        <v>0.57169863132616483</v>
      </c>
      <c r="Y391" s="13">
        <f t="shared" si="123"/>
        <v>0.57169863132616483</v>
      </c>
      <c r="Z391" s="13">
        <f t="shared" si="124"/>
        <v>0.57169863132616483</v>
      </c>
      <c r="AA391" s="13">
        <f t="shared" si="125"/>
        <v>0.57169863132616483</v>
      </c>
      <c r="AB391" s="13">
        <f t="shared" si="126"/>
        <v>0.57169863132616483</v>
      </c>
      <c r="AC391" s="13">
        <f t="shared" si="127"/>
        <v>0.57169863132616483</v>
      </c>
      <c r="AD391" s="13">
        <f t="shared" si="128"/>
        <v>0</v>
      </c>
      <c r="AE391" s="13">
        <f t="shared" si="129"/>
        <v>0</v>
      </c>
      <c r="AF391">
        <f t="shared" si="112"/>
        <v>1</v>
      </c>
      <c r="AI391" s="26">
        <f>IF(ISNUMBER(VLOOKUP($B391,'kpler max capa'!$A$1:$Q$263,2,0)),VLOOKUP($B391,'kpler max capa'!$A$1:$Q$263,2,0),0)</f>
        <v>0</v>
      </c>
      <c r="AJ391" s="26">
        <f>IF(ISNUMBER(VLOOKUP($B391,'kpler max capa'!$A$1:$Q$263,3,0)),VLOOKUP($B391,'kpler max capa'!$A$1:$Q$263,3,0),0)</f>
        <v>0</v>
      </c>
      <c r="AK391" s="26">
        <f>IF(ISNUMBER(VLOOKUP($B391,'kpler max capa'!$A$1:$Q$263,4,0)),VLOOKUP($B391,'kpler max capa'!$A$1:$Q$263,4,0),0)</f>
        <v>0</v>
      </c>
      <c r="AL391" s="26">
        <f>IF(ISNUMBER(VLOOKUP($B391,'kpler max capa'!$A$1:$Q$263,5,0)),VLOOKUP($B391,'kpler max capa'!$A$1:$Q$263,5,0),0)</f>
        <v>0</v>
      </c>
      <c r="AM391" s="26">
        <f>IF(ISNUMBER(VLOOKUP($B391,'kpler max capa'!$A$1:$Q$263,6,0)),VLOOKUP($B391,'kpler max capa'!$A$1:$Q$263,6,0),0)</f>
        <v>0</v>
      </c>
      <c r="AN391" s="26">
        <f>IF(ISNUMBER(VLOOKUP($B391,'kpler max capa'!$A$1:$Q$263,7,0)),VLOOKUP($B391,'kpler max capa'!$A$1:$Q$263,7,0),0)</f>
        <v>0</v>
      </c>
      <c r="AO391" s="26">
        <f>IF(ISNUMBER(VLOOKUP($B391,'kpler max capa'!$A$1:$Q$263,8,0)),VLOOKUP($B391,'kpler max capa'!$A$1:$Q$263,8,0),0)</f>
        <v>0</v>
      </c>
      <c r="AP391" s="26">
        <f>IF(ISNUMBER(VLOOKUP($B391,'kpler max capa'!$A$1:$Q$263,8,0)),VLOOKUP($B391,'kpler max capa'!$A$1:$Q$263,9,0),0)</f>
        <v>0</v>
      </c>
      <c r="AQ391" s="26">
        <f>IF(ISNUMBER(VLOOKUP($B391,'kpler max capa'!$A$1:$Q$263,8,0)),VLOOKUP($B391,'kpler max capa'!$A$1:$Q$263,10,0),0)</f>
        <v>0</v>
      </c>
      <c r="AR391" s="26">
        <f>IF(ISNUMBER(VLOOKUP($B391,'kpler max capa'!$A$1:$Q$263,8,0)),VLOOKUP($B391,'kpler max capa'!$A$1:$Q$263,11,0),0)</f>
        <v>0</v>
      </c>
      <c r="AS391" s="26">
        <f>IF(ISNUMBER(VLOOKUP($B391,'kpler max capa'!$A$1:$Q$263,9,0)),VLOOKUP($B391,'kpler max capa'!$A$1:$Q$263,12,0),0)</f>
        <v>0</v>
      </c>
      <c r="AT391" s="26">
        <f>IF(ISNUMBER(VLOOKUP($B391,'kpler max capa'!$A$1:$Q$263,9,0)),VLOOKUP($B391,'kpler max capa'!$A$1:$Q$263,13,0),0)</f>
        <v>0</v>
      </c>
      <c r="AU391" s="26">
        <f>IF(ISNUMBER(VLOOKUP($B391,'kpler max capa'!$A$1:$Q$263,9,0)),VLOOKUP($B391,'kpler max capa'!$A$1:$Q$263,14,0),0)</f>
        <v>0</v>
      </c>
      <c r="AV391" s="26">
        <f>IF(ISNUMBER(VLOOKUP($B391,'kpler max capa'!$A$1:$Q$263,9,0)),VLOOKUP($B391,'kpler max capa'!$A$1:$Q$263,15,0),0)</f>
        <v>0</v>
      </c>
      <c r="AW391" s="26">
        <f>IF(ISNUMBER(VLOOKUP($B391,'kpler max capa'!$A$1:$Q$263,9,0)),VLOOKUP($B391,'kpler max capa'!$A$1:$Q$263,16,0),0)</f>
        <v>0</v>
      </c>
      <c r="AX391" s="26">
        <f>IF(ISNUMBER(VLOOKUP($B391,'kpler max capa'!$A$1:$Q$263,10,0)),VLOOKUP($B391,'kpler max capa'!$A$1:$Q$263,17,0),0)</f>
        <v>0</v>
      </c>
      <c r="AY391" s="24">
        <f>IF(ISNUMBER(VLOOKUP($C391,'pp port max capa'!$A$1:$Q$500,2,0)),VLOOKUP($C391,'pp port max capa'!$A$1:$Q$500,2,0),0)</f>
        <v>0.57169863132616483</v>
      </c>
      <c r="AZ391" s="24">
        <f>IF(ISNUMBER(VLOOKUP($C391,'pp port max capa'!$A$1:$Q$500,3,0)),VLOOKUP($C391,'pp port max capa'!$A$1:$Q$500,3,0),0)</f>
        <v>0.57169863132616483</v>
      </c>
      <c r="BA391" s="24">
        <f>IF(ISNUMBER(VLOOKUP($C391,'pp port max capa'!$A$1:$Q$500,4,0)),VLOOKUP($C391,'pp port max capa'!$A$1:$Q$500,4,0),0)</f>
        <v>0.57169863132616483</v>
      </c>
      <c r="BB391" s="24">
        <f>IF(ISNUMBER(VLOOKUP($C391,'pp port max capa'!$A$1:$Q$500,5,0)),VLOOKUP($C391,'pp port max capa'!$A$1:$Q$500,5,0),0)</f>
        <v>0.57169863132616483</v>
      </c>
      <c r="BC391" s="24">
        <f>IF(ISNUMBER(VLOOKUP($C391,'pp port max capa'!$A$1:$Q$500,6,0)),VLOOKUP($C391,'pp port max capa'!$A$1:$Q$500,6,0),0)</f>
        <v>0.57169863132616483</v>
      </c>
      <c r="BD391" s="24">
        <f>IF(ISNUMBER(VLOOKUP($C391,'pp port max capa'!$A$1:$Q$500,7,0)),VLOOKUP($C391,'pp port max capa'!$A$1:$Q$500,7,0),0)</f>
        <v>0.57169863132616483</v>
      </c>
      <c r="BE391" s="24">
        <f>IF(ISNUMBER(VLOOKUP($C391,'pp port max capa'!$A$1:$Q$500,8,0)),VLOOKUP($C391,'pp port max capa'!$A$1:$Q$500,8,0),0)</f>
        <v>0.57169863132616483</v>
      </c>
      <c r="BF391" s="24">
        <f>IF(ISNUMBER(VLOOKUP($C391,'pp port max capa'!$A$1:$Q$500,9,0)),VLOOKUP($C391,'pp port max capa'!$A$1:$Q$500,9,0),0)</f>
        <v>0.57169863132616483</v>
      </c>
      <c r="BG391" s="24">
        <f>IF(ISNUMBER(VLOOKUP($C391,'pp port max capa'!$A$1:$Q$500,10,0)),VLOOKUP($C391,'pp port max capa'!$A$1:$Q$500,10,0),0)</f>
        <v>0.57169863132616483</v>
      </c>
      <c r="BH391" s="24">
        <f>IF(ISNUMBER(VLOOKUP($C391,'pp port max capa'!$A$1:$Q$500,11,0)),VLOOKUP($C391,'pp port max capa'!$A$1:$Q$500,11,0),0)</f>
        <v>0.57169863132616483</v>
      </c>
      <c r="BI391" s="24">
        <f>IF(ISNUMBER(VLOOKUP($C391,'pp port max capa'!$A$1:$Q$500,12,0)),VLOOKUP($C391,'pp port max capa'!$A$1:$Q$500,12,0),0)</f>
        <v>0.57169863132616483</v>
      </c>
      <c r="BJ391" s="24">
        <f>IF(ISNUMBER(VLOOKUP($C391,'pp port max capa'!$A$1:$Q$500,13,0)),VLOOKUP($C391,'pp port max capa'!$A$1:$Q$500,13,0),0)</f>
        <v>0.57169863132616483</v>
      </c>
      <c r="BK391" s="24">
        <f>IF(ISNUMBER(VLOOKUP($C391,'pp port max capa'!$A$1:$Q$500,14,0)),VLOOKUP($C391,'pp port max capa'!$A$1:$Q$500,14,0),0)</f>
        <v>0.57169863132616483</v>
      </c>
      <c r="BL391" s="24">
        <f>IF(ISNUMBER(VLOOKUP($C391,'pp port max capa'!$A$1:$Q$500,15,0)),VLOOKUP($C391,'pp port max capa'!$A$1:$Q$500,15,0),0)</f>
        <v>0.57169863132616483</v>
      </c>
      <c r="BM391" s="24">
        <f>IF(ISNUMBER(VLOOKUP($C391,'pp port max capa'!$A$1:$Q$500,16,0)),VLOOKUP($C391,'pp port max capa'!$A$1:$Q$500,16,0),0)</f>
        <v>0</v>
      </c>
      <c r="BN391" s="24">
        <f>IF(ISNUMBER(VLOOKUP($C391,'pp port max capa'!$A$1:$Q$500,17,0)),VLOOKUP($C391,'pp port max capa'!$A$1:$Q$500,17,0),0)</f>
        <v>0</v>
      </c>
      <c r="BO391" s="22">
        <f>IF(ISNUMBER(VLOOKUP($C391,'stpl port max capa'!$A$1:$Q$500,2,0)),VLOOKUP($C391,'stpl port max capa'!$A$1:$Q$500,2,0),0)</f>
        <v>0</v>
      </c>
      <c r="BP391" s="22">
        <f>IF(ISNUMBER(VLOOKUP($C391,'stpl port max capa'!$A$1:$Q$500,3,0)),VLOOKUP($C391,'stpl port max capa'!$A$1:$Q$500,3,0),0)</f>
        <v>0</v>
      </c>
      <c r="BQ391" s="22">
        <f>IF(ISNUMBER(VLOOKUP($C391,'stpl port max capa'!$A$1:$Q$500,4,0)),VLOOKUP($C391,'stpl port max capa'!$A$1:$Q$500,4,0),0)</f>
        <v>0</v>
      </c>
      <c r="BR391" s="22">
        <f>IF(ISNUMBER(VLOOKUP($C391,'stpl port max capa'!$A$1:$Q$500,5,0)),VLOOKUP($C391,'stpl port max capa'!$A$1:$Q$500,5,0),0)</f>
        <v>0</v>
      </c>
      <c r="BS391" s="22">
        <f>IF(ISNUMBER(VLOOKUP($C391,'stpl port max capa'!$A$1:$Q$500,6,0)),VLOOKUP($C391,'stpl port max capa'!$A$1:$Q$500,6,0),0)</f>
        <v>0</v>
      </c>
      <c r="BT391" s="22">
        <f>IF(ISNUMBER(VLOOKUP($C391,'stpl port max capa'!$A$1:$Q$500,7,0)),VLOOKUP($C391,'stpl port max capa'!$A$1:$Q$500,7,0),0)</f>
        <v>0</v>
      </c>
      <c r="BU391" s="22">
        <f>IF(ISNUMBER(VLOOKUP($C391,'stpl port max capa'!$A$1:$Q$500,8,0)),VLOOKUP($C391,'stpl port max capa'!$A$1:$Q$500,8,0),0)</f>
        <v>0</v>
      </c>
      <c r="BV391" s="22">
        <f>IF(ISNUMBER(VLOOKUP($C391,'stpl port max capa'!$A$1:$Q$500,9,0)),VLOOKUP($C391,'stpl port max capa'!$A$1:$Q$500,9,0),0)</f>
        <v>0</v>
      </c>
      <c r="BW391" s="22">
        <f>IF(ISNUMBER(VLOOKUP($C391,'stpl port max capa'!$A$1:$Q$500,10,0)),VLOOKUP($C391,'stpl port max capa'!$A$1:$Q$500,10,0),0)</f>
        <v>0</v>
      </c>
      <c r="BX391" s="22">
        <f>IF(ISNUMBER(VLOOKUP($C391,'stpl port max capa'!$A$1:$Q$500,11,0)),VLOOKUP($C391,'stpl port max capa'!$A$1:$Q$500,11,0),0)</f>
        <v>0</v>
      </c>
      <c r="BY391" s="22">
        <f>IF(ISNUMBER(VLOOKUP($C391,'stpl port max capa'!$A$1:$Q$500,12,0)),VLOOKUP($C391,'stpl port max capa'!$A$1:$Q$500,12,0),0)</f>
        <v>0</v>
      </c>
      <c r="BZ391" s="22">
        <f>IF(ISNUMBER(VLOOKUP($C391,'stpl port max capa'!$A$1:$Q$500,13,0)),VLOOKUP($C391,'stpl port max capa'!$A$1:$Q$500,13,0),0)</f>
        <v>0</v>
      </c>
      <c r="CA391" s="22">
        <f>IF(ISNUMBER(VLOOKUP($C391,'stpl port max capa'!$A$1:$Q$500,14,0)),VLOOKUP($C391,'stpl port max capa'!$A$1:$Q$500,14,0),0)</f>
        <v>0</v>
      </c>
      <c r="CB391" s="22">
        <f>IF(ISNUMBER(VLOOKUP($C391,'stpl port max capa'!$A$1:$Q$500,15,0)),VLOOKUP($C391,'stpl port max capa'!$A$1:$Q$500,15,0),0)</f>
        <v>0</v>
      </c>
      <c r="CC391" s="22">
        <f>IF(ISNUMBER(VLOOKUP($C391,'stpl port max capa'!$A$1:$Q$500,16,0)),VLOOKUP($C391,'stpl port max capa'!$A$1:$Q$500,16,0),0)</f>
        <v>0</v>
      </c>
      <c r="CD391" s="22">
        <f>IF(ISNUMBER(VLOOKUP($C391,'stpl port max capa'!$A$1:$Q$500,17,0)),VLOOKUP($C391,'stpl port max capa'!$A$1:$Q$500,17,0),0)</f>
        <v>0</v>
      </c>
    </row>
    <row r="392" spans="1:82" customFormat="1">
      <c r="A392">
        <v>397</v>
      </c>
      <c r="B392" t="s">
        <v>912</v>
      </c>
      <c r="C392" t="str">
        <f t="shared" si="111"/>
        <v>port 397 Yangzhou Chemical Industrial Park power station</v>
      </c>
      <c r="D392" s="15" t="s">
        <v>1422</v>
      </c>
      <c r="E392" s="15">
        <f t="shared" si="113"/>
        <v>1</v>
      </c>
      <c r="F392" s="16" t="s">
        <v>2977</v>
      </c>
      <c r="G392" t="s">
        <v>973</v>
      </c>
      <c r="H392" t="s">
        <v>975</v>
      </c>
      <c r="I392" t="s">
        <v>2947</v>
      </c>
      <c r="J392" t="s">
        <v>1132</v>
      </c>
      <c r="K392" s="1">
        <v>32.278886</v>
      </c>
      <c r="L392" s="1">
        <v>119.09287999999999</v>
      </c>
      <c r="M392" s="1" t="str">
        <f>VLOOKUP($F392,'[1]capi for highway network'!$D$1:$L$36,3,0)</f>
        <v>capi Jiangsu</v>
      </c>
      <c r="N392" s="1">
        <f>VLOOKUP($F392,'[1]capi for highway network'!$D$1:$L$36,7,0)</f>
        <v>32.060254999999998</v>
      </c>
      <c r="O392" s="1">
        <f>VLOOKUP($F392,'[1]capi for highway network'!$D$1:$L$36,8,0)</f>
        <v>118.79687699999999</v>
      </c>
      <c r="P392" s="13">
        <f t="shared" si="114"/>
        <v>0</v>
      </c>
      <c r="Q392" s="13">
        <f t="shared" si="115"/>
        <v>0</v>
      </c>
      <c r="R392" s="13">
        <f t="shared" si="116"/>
        <v>0</v>
      </c>
      <c r="S392" s="13">
        <f t="shared" si="117"/>
        <v>0</v>
      </c>
      <c r="T392" s="13">
        <f t="shared" si="118"/>
        <v>0</v>
      </c>
      <c r="U392" s="13">
        <f t="shared" si="119"/>
        <v>0</v>
      </c>
      <c r="V392" s="13">
        <f t="shared" si="120"/>
        <v>0</v>
      </c>
      <c r="W392" s="13">
        <f t="shared" si="121"/>
        <v>0.48456513010752672</v>
      </c>
      <c r="X392" s="13">
        <f t="shared" si="122"/>
        <v>0.48456513010752672</v>
      </c>
      <c r="Y392" s="13">
        <f t="shared" si="123"/>
        <v>0.48456513010752672</v>
      </c>
      <c r="Z392" s="13">
        <f t="shared" si="124"/>
        <v>0.48456513010752672</v>
      </c>
      <c r="AA392" s="13">
        <f t="shared" si="125"/>
        <v>0.48456513010752672</v>
      </c>
      <c r="AB392" s="13">
        <f t="shared" si="126"/>
        <v>0.48456513010752672</v>
      </c>
      <c r="AC392" s="13">
        <f t="shared" si="127"/>
        <v>0.48456513010752672</v>
      </c>
      <c r="AD392" s="13">
        <f t="shared" si="128"/>
        <v>0.48456513010752672</v>
      </c>
      <c r="AE392" s="13">
        <f t="shared" si="129"/>
        <v>0.48456513010752672</v>
      </c>
      <c r="AF392">
        <f t="shared" si="112"/>
        <v>1</v>
      </c>
      <c r="AI392" s="26">
        <f>IF(ISNUMBER(VLOOKUP($B392,'kpler max capa'!$A$1:$Q$263,2,0)),VLOOKUP($B392,'kpler max capa'!$A$1:$Q$263,2,0),0)</f>
        <v>0</v>
      </c>
      <c r="AJ392" s="26">
        <f>IF(ISNUMBER(VLOOKUP($B392,'kpler max capa'!$A$1:$Q$263,3,0)),VLOOKUP($B392,'kpler max capa'!$A$1:$Q$263,3,0),0)</f>
        <v>0</v>
      </c>
      <c r="AK392" s="26">
        <f>IF(ISNUMBER(VLOOKUP($B392,'kpler max capa'!$A$1:$Q$263,4,0)),VLOOKUP($B392,'kpler max capa'!$A$1:$Q$263,4,0),0)</f>
        <v>0</v>
      </c>
      <c r="AL392" s="26">
        <f>IF(ISNUMBER(VLOOKUP($B392,'kpler max capa'!$A$1:$Q$263,5,0)),VLOOKUP($B392,'kpler max capa'!$A$1:$Q$263,5,0),0)</f>
        <v>0</v>
      </c>
      <c r="AM392" s="26">
        <f>IF(ISNUMBER(VLOOKUP($B392,'kpler max capa'!$A$1:$Q$263,6,0)),VLOOKUP($B392,'kpler max capa'!$A$1:$Q$263,6,0),0)</f>
        <v>0</v>
      </c>
      <c r="AN392" s="26">
        <f>IF(ISNUMBER(VLOOKUP($B392,'kpler max capa'!$A$1:$Q$263,7,0)),VLOOKUP($B392,'kpler max capa'!$A$1:$Q$263,7,0),0)</f>
        <v>0</v>
      </c>
      <c r="AO392" s="26">
        <f>IF(ISNUMBER(VLOOKUP($B392,'kpler max capa'!$A$1:$Q$263,8,0)),VLOOKUP($B392,'kpler max capa'!$A$1:$Q$263,8,0),0)</f>
        <v>0</v>
      </c>
      <c r="AP392" s="26">
        <f>IF(ISNUMBER(VLOOKUP($B392,'kpler max capa'!$A$1:$Q$263,8,0)),VLOOKUP($B392,'kpler max capa'!$A$1:$Q$263,9,0),0)</f>
        <v>0</v>
      </c>
      <c r="AQ392" s="26">
        <f>IF(ISNUMBER(VLOOKUP($B392,'kpler max capa'!$A$1:$Q$263,8,0)),VLOOKUP($B392,'kpler max capa'!$A$1:$Q$263,10,0),0)</f>
        <v>0</v>
      </c>
      <c r="AR392" s="26">
        <f>IF(ISNUMBER(VLOOKUP($B392,'kpler max capa'!$A$1:$Q$263,8,0)),VLOOKUP($B392,'kpler max capa'!$A$1:$Q$263,11,0),0)</f>
        <v>0</v>
      </c>
      <c r="AS392" s="26">
        <f>IF(ISNUMBER(VLOOKUP($B392,'kpler max capa'!$A$1:$Q$263,9,0)),VLOOKUP($B392,'kpler max capa'!$A$1:$Q$263,12,0),0)</f>
        <v>0</v>
      </c>
      <c r="AT392" s="26">
        <f>IF(ISNUMBER(VLOOKUP($B392,'kpler max capa'!$A$1:$Q$263,9,0)),VLOOKUP($B392,'kpler max capa'!$A$1:$Q$263,13,0),0)</f>
        <v>0</v>
      </c>
      <c r="AU392" s="26">
        <f>IF(ISNUMBER(VLOOKUP($B392,'kpler max capa'!$A$1:$Q$263,9,0)),VLOOKUP($B392,'kpler max capa'!$A$1:$Q$263,14,0),0)</f>
        <v>0</v>
      </c>
      <c r="AV392" s="26">
        <f>IF(ISNUMBER(VLOOKUP($B392,'kpler max capa'!$A$1:$Q$263,9,0)),VLOOKUP($B392,'kpler max capa'!$A$1:$Q$263,15,0),0)</f>
        <v>0</v>
      </c>
      <c r="AW392" s="26">
        <f>IF(ISNUMBER(VLOOKUP($B392,'kpler max capa'!$A$1:$Q$263,9,0)),VLOOKUP($B392,'kpler max capa'!$A$1:$Q$263,16,0),0)</f>
        <v>0</v>
      </c>
      <c r="AX392" s="26">
        <f>IF(ISNUMBER(VLOOKUP($B392,'kpler max capa'!$A$1:$Q$263,10,0)),VLOOKUP($B392,'kpler max capa'!$A$1:$Q$263,17,0),0)</f>
        <v>0</v>
      </c>
      <c r="AY392" s="24">
        <f>IF(ISNUMBER(VLOOKUP($C392,'pp port max capa'!$A$1:$Q$500,2,0)),VLOOKUP($C392,'pp port max capa'!$A$1:$Q$500,2,0),0)</f>
        <v>0</v>
      </c>
      <c r="AZ392" s="24">
        <f>IF(ISNUMBER(VLOOKUP($C392,'pp port max capa'!$A$1:$Q$500,3,0)),VLOOKUP($C392,'pp port max capa'!$A$1:$Q$500,3,0),0)</f>
        <v>0</v>
      </c>
      <c r="BA392" s="24">
        <f>IF(ISNUMBER(VLOOKUP($C392,'pp port max capa'!$A$1:$Q$500,4,0)),VLOOKUP($C392,'pp port max capa'!$A$1:$Q$500,4,0),0)</f>
        <v>0</v>
      </c>
      <c r="BB392" s="24">
        <f>IF(ISNUMBER(VLOOKUP($C392,'pp port max capa'!$A$1:$Q$500,5,0)),VLOOKUP($C392,'pp port max capa'!$A$1:$Q$500,5,0),0)</f>
        <v>0</v>
      </c>
      <c r="BC392" s="24">
        <f>IF(ISNUMBER(VLOOKUP($C392,'pp port max capa'!$A$1:$Q$500,6,0)),VLOOKUP($C392,'pp port max capa'!$A$1:$Q$500,6,0),0)</f>
        <v>0</v>
      </c>
      <c r="BD392" s="24">
        <f>IF(ISNUMBER(VLOOKUP($C392,'pp port max capa'!$A$1:$Q$500,7,0)),VLOOKUP($C392,'pp port max capa'!$A$1:$Q$500,7,0),0)</f>
        <v>0</v>
      </c>
      <c r="BE392" s="24">
        <f>IF(ISNUMBER(VLOOKUP($C392,'pp port max capa'!$A$1:$Q$500,8,0)),VLOOKUP($C392,'pp port max capa'!$A$1:$Q$500,8,0),0)</f>
        <v>0</v>
      </c>
      <c r="BF392" s="24">
        <f>IF(ISNUMBER(VLOOKUP($C392,'pp port max capa'!$A$1:$Q$500,9,0)),VLOOKUP($C392,'pp port max capa'!$A$1:$Q$500,9,0),0)</f>
        <v>0.48456513010752672</v>
      </c>
      <c r="BG392" s="24">
        <f>IF(ISNUMBER(VLOOKUP($C392,'pp port max capa'!$A$1:$Q$500,10,0)),VLOOKUP($C392,'pp port max capa'!$A$1:$Q$500,10,0),0)</f>
        <v>0.48456513010752672</v>
      </c>
      <c r="BH392" s="24">
        <f>IF(ISNUMBER(VLOOKUP($C392,'pp port max capa'!$A$1:$Q$500,11,0)),VLOOKUP($C392,'pp port max capa'!$A$1:$Q$500,11,0),0)</f>
        <v>0.48456513010752672</v>
      </c>
      <c r="BI392" s="24">
        <f>IF(ISNUMBER(VLOOKUP($C392,'pp port max capa'!$A$1:$Q$500,12,0)),VLOOKUP($C392,'pp port max capa'!$A$1:$Q$500,12,0),0)</f>
        <v>0.48456513010752672</v>
      </c>
      <c r="BJ392" s="24">
        <f>IF(ISNUMBER(VLOOKUP($C392,'pp port max capa'!$A$1:$Q$500,13,0)),VLOOKUP($C392,'pp port max capa'!$A$1:$Q$500,13,0),0)</f>
        <v>0.48456513010752672</v>
      </c>
      <c r="BK392" s="24">
        <f>IF(ISNUMBER(VLOOKUP($C392,'pp port max capa'!$A$1:$Q$500,14,0)),VLOOKUP($C392,'pp port max capa'!$A$1:$Q$500,14,0),0)</f>
        <v>0.48456513010752672</v>
      </c>
      <c r="BL392" s="24">
        <f>IF(ISNUMBER(VLOOKUP($C392,'pp port max capa'!$A$1:$Q$500,15,0)),VLOOKUP($C392,'pp port max capa'!$A$1:$Q$500,15,0),0)</f>
        <v>0.48456513010752672</v>
      </c>
      <c r="BM392" s="24">
        <f>IF(ISNUMBER(VLOOKUP($C392,'pp port max capa'!$A$1:$Q$500,16,0)),VLOOKUP($C392,'pp port max capa'!$A$1:$Q$500,16,0),0)</f>
        <v>0.48456513010752672</v>
      </c>
      <c r="BN392" s="24">
        <f>IF(ISNUMBER(VLOOKUP($C392,'pp port max capa'!$A$1:$Q$500,17,0)),VLOOKUP($C392,'pp port max capa'!$A$1:$Q$500,17,0),0)</f>
        <v>0.48456513010752672</v>
      </c>
      <c r="BO392" s="22">
        <f>IF(ISNUMBER(VLOOKUP($C392,'stpl port max capa'!$A$1:$Q$500,2,0)),VLOOKUP($C392,'stpl port max capa'!$A$1:$Q$500,2,0),0)</f>
        <v>0</v>
      </c>
      <c r="BP392" s="22">
        <f>IF(ISNUMBER(VLOOKUP($C392,'stpl port max capa'!$A$1:$Q$500,3,0)),VLOOKUP($C392,'stpl port max capa'!$A$1:$Q$500,3,0),0)</f>
        <v>0</v>
      </c>
      <c r="BQ392" s="22">
        <f>IF(ISNUMBER(VLOOKUP($C392,'stpl port max capa'!$A$1:$Q$500,4,0)),VLOOKUP($C392,'stpl port max capa'!$A$1:$Q$500,4,0),0)</f>
        <v>0</v>
      </c>
      <c r="BR392" s="22">
        <f>IF(ISNUMBER(VLOOKUP($C392,'stpl port max capa'!$A$1:$Q$500,5,0)),VLOOKUP($C392,'stpl port max capa'!$A$1:$Q$500,5,0),0)</f>
        <v>0</v>
      </c>
      <c r="BS392" s="22">
        <f>IF(ISNUMBER(VLOOKUP($C392,'stpl port max capa'!$A$1:$Q$500,6,0)),VLOOKUP($C392,'stpl port max capa'!$A$1:$Q$500,6,0),0)</f>
        <v>0</v>
      </c>
      <c r="BT392" s="22">
        <f>IF(ISNUMBER(VLOOKUP($C392,'stpl port max capa'!$A$1:$Q$500,7,0)),VLOOKUP($C392,'stpl port max capa'!$A$1:$Q$500,7,0),0)</f>
        <v>0</v>
      </c>
      <c r="BU392" s="22">
        <f>IF(ISNUMBER(VLOOKUP($C392,'stpl port max capa'!$A$1:$Q$500,8,0)),VLOOKUP($C392,'stpl port max capa'!$A$1:$Q$500,8,0),0)</f>
        <v>0</v>
      </c>
      <c r="BV392" s="22">
        <f>IF(ISNUMBER(VLOOKUP($C392,'stpl port max capa'!$A$1:$Q$500,9,0)),VLOOKUP($C392,'stpl port max capa'!$A$1:$Q$500,9,0),0)</f>
        <v>0</v>
      </c>
      <c r="BW392" s="22">
        <f>IF(ISNUMBER(VLOOKUP($C392,'stpl port max capa'!$A$1:$Q$500,10,0)),VLOOKUP($C392,'stpl port max capa'!$A$1:$Q$500,10,0),0)</f>
        <v>0</v>
      </c>
      <c r="BX392" s="22">
        <f>IF(ISNUMBER(VLOOKUP($C392,'stpl port max capa'!$A$1:$Q$500,11,0)),VLOOKUP($C392,'stpl port max capa'!$A$1:$Q$500,11,0),0)</f>
        <v>0</v>
      </c>
      <c r="BY392" s="22">
        <f>IF(ISNUMBER(VLOOKUP($C392,'stpl port max capa'!$A$1:$Q$500,12,0)),VLOOKUP($C392,'stpl port max capa'!$A$1:$Q$500,12,0),0)</f>
        <v>0</v>
      </c>
      <c r="BZ392" s="22">
        <f>IF(ISNUMBER(VLOOKUP($C392,'stpl port max capa'!$A$1:$Q$500,13,0)),VLOOKUP($C392,'stpl port max capa'!$A$1:$Q$500,13,0),0)</f>
        <v>0</v>
      </c>
      <c r="CA392" s="22">
        <f>IF(ISNUMBER(VLOOKUP($C392,'stpl port max capa'!$A$1:$Q$500,14,0)),VLOOKUP($C392,'stpl port max capa'!$A$1:$Q$500,14,0),0)</f>
        <v>0</v>
      </c>
      <c r="CB392" s="22">
        <f>IF(ISNUMBER(VLOOKUP($C392,'stpl port max capa'!$A$1:$Q$500,15,0)),VLOOKUP($C392,'stpl port max capa'!$A$1:$Q$500,15,0),0)</f>
        <v>0</v>
      </c>
      <c r="CC392" s="22">
        <f>IF(ISNUMBER(VLOOKUP($C392,'stpl port max capa'!$A$1:$Q$500,16,0)),VLOOKUP($C392,'stpl port max capa'!$A$1:$Q$500,16,0),0)</f>
        <v>0</v>
      </c>
      <c r="CD392" s="22">
        <f>IF(ISNUMBER(VLOOKUP($C392,'stpl port max capa'!$A$1:$Q$500,17,0)),VLOOKUP($C392,'stpl port max capa'!$A$1:$Q$500,17,0),0)</f>
        <v>0</v>
      </c>
    </row>
    <row r="393" spans="1:82" customFormat="1">
      <c r="A393">
        <v>398</v>
      </c>
      <c r="B393" t="s">
        <v>913</v>
      </c>
      <c r="C393" t="str">
        <f t="shared" si="111"/>
        <v>port 398 Yangzhou Mill power station</v>
      </c>
      <c r="D393" s="15" t="s">
        <v>1423</v>
      </c>
      <c r="E393" s="15">
        <f t="shared" si="113"/>
        <v>1</v>
      </c>
      <c r="F393" s="16" t="s">
        <v>2977</v>
      </c>
      <c r="G393" t="s">
        <v>973</v>
      </c>
      <c r="H393" t="s">
        <v>975</v>
      </c>
      <c r="I393" t="s">
        <v>2943</v>
      </c>
      <c r="J393" t="s">
        <v>1133</v>
      </c>
      <c r="K393" s="1">
        <v>32.264803999999998</v>
      </c>
      <c r="L393" s="1">
        <v>119.411406</v>
      </c>
      <c r="M393" s="1" t="str">
        <f>VLOOKUP($F393,'[1]capi for highway network'!$D$1:$L$36,3,0)</f>
        <v>capi Jiangsu</v>
      </c>
      <c r="N393" s="1">
        <f>VLOOKUP($F393,'[1]capi for highway network'!$D$1:$L$36,7,0)</f>
        <v>32.060254999999998</v>
      </c>
      <c r="O393" s="1">
        <f>VLOOKUP($F393,'[1]capi for highway network'!$D$1:$L$36,8,0)</f>
        <v>118.79687699999999</v>
      </c>
      <c r="P393" s="13">
        <f t="shared" si="114"/>
        <v>0.62723506979784938</v>
      </c>
      <c r="Q393" s="13">
        <f t="shared" si="115"/>
        <v>0.62723506979784938</v>
      </c>
      <c r="R393" s="13">
        <f t="shared" si="116"/>
        <v>0.62723506979784938</v>
      </c>
      <c r="S393" s="13">
        <f t="shared" si="117"/>
        <v>0.62723506979784938</v>
      </c>
      <c r="T393" s="13">
        <f t="shared" si="118"/>
        <v>0.62723506979784938</v>
      </c>
      <c r="U393" s="13">
        <f t="shared" si="119"/>
        <v>0.62723506979784938</v>
      </c>
      <c r="V393" s="13">
        <f t="shared" si="120"/>
        <v>0.62723506979784938</v>
      </c>
      <c r="W393" s="13">
        <f t="shared" si="121"/>
        <v>0.62723506979784938</v>
      </c>
      <c r="X393" s="13">
        <f t="shared" si="122"/>
        <v>0.62723506979784938</v>
      </c>
      <c r="Y393" s="13">
        <f t="shared" si="123"/>
        <v>0.62723506979784938</v>
      </c>
      <c r="Z393" s="13">
        <f t="shared" si="124"/>
        <v>0.62723506979784938</v>
      </c>
      <c r="AA393" s="13">
        <f t="shared" si="125"/>
        <v>0.62723506979784938</v>
      </c>
      <c r="AB393" s="13">
        <f t="shared" si="126"/>
        <v>0.62723506979784938</v>
      </c>
      <c r="AC393" s="13">
        <f t="shared" si="127"/>
        <v>0.62723506979784938</v>
      </c>
      <c r="AD393" s="13">
        <f t="shared" si="128"/>
        <v>0.62723506979784938</v>
      </c>
      <c r="AE393" s="13">
        <f t="shared" si="129"/>
        <v>0.62723506979784938</v>
      </c>
      <c r="AF393">
        <f t="shared" si="112"/>
        <v>1</v>
      </c>
      <c r="AI393" s="26">
        <f>IF(ISNUMBER(VLOOKUP($B393,'kpler max capa'!$A$1:$Q$263,2,0)),VLOOKUP($B393,'kpler max capa'!$A$1:$Q$263,2,0),0)</f>
        <v>0</v>
      </c>
      <c r="AJ393" s="26">
        <f>IF(ISNUMBER(VLOOKUP($B393,'kpler max capa'!$A$1:$Q$263,3,0)),VLOOKUP($B393,'kpler max capa'!$A$1:$Q$263,3,0),0)</f>
        <v>0</v>
      </c>
      <c r="AK393" s="26">
        <f>IF(ISNUMBER(VLOOKUP($B393,'kpler max capa'!$A$1:$Q$263,4,0)),VLOOKUP($B393,'kpler max capa'!$A$1:$Q$263,4,0),0)</f>
        <v>0</v>
      </c>
      <c r="AL393" s="26">
        <f>IF(ISNUMBER(VLOOKUP($B393,'kpler max capa'!$A$1:$Q$263,5,0)),VLOOKUP($B393,'kpler max capa'!$A$1:$Q$263,5,0),0)</f>
        <v>0</v>
      </c>
      <c r="AM393" s="26">
        <f>IF(ISNUMBER(VLOOKUP($B393,'kpler max capa'!$A$1:$Q$263,6,0)),VLOOKUP($B393,'kpler max capa'!$A$1:$Q$263,6,0),0)</f>
        <v>0</v>
      </c>
      <c r="AN393" s="26">
        <f>IF(ISNUMBER(VLOOKUP($B393,'kpler max capa'!$A$1:$Q$263,7,0)),VLOOKUP($B393,'kpler max capa'!$A$1:$Q$263,7,0),0)</f>
        <v>0</v>
      </c>
      <c r="AO393" s="26">
        <f>IF(ISNUMBER(VLOOKUP($B393,'kpler max capa'!$A$1:$Q$263,8,0)),VLOOKUP($B393,'kpler max capa'!$A$1:$Q$263,8,0),0)</f>
        <v>0</v>
      </c>
      <c r="AP393" s="26">
        <f>IF(ISNUMBER(VLOOKUP($B393,'kpler max capa'!$A$1:$Q$263,8,0)),VLOOKUP($B393,'kpler max capa'!$A$1:$Q$263,9,0),0)</f>
        <v>0</v>
      </c>
      <c r="AQ393" s="26">
        <f>IF(ISNUMBER(VLOOKUP($B393,'kpler max capa'!$A$1:$Q$263,8,0)),VLOOKUP($B393,'kpler max capa'!$A$1:$Q$263,10,0),0)</f>
        <v>0</v>
      </c>
      <c r="AR393" s="26">
        <f>IF(ISNUMBER(VLOOKUP($B393,'kpler max capa'!$A$1:$Q$263,8,0)),VLOOKUP($B393,'kpler max capa'!$A$1:$Q$263,11,0),0)</f>
        <v>0</v>
      </c>
      <c r="AS393" s="26">
        <f>IF(ISNUMBER(VLOOKUP($B393,'kpler max capa'!$A$1:$Q$263,9,0)),VLOOKUP($B393,'kpler max capa'!$A$1:$Q$263,12,0),0)</f>
        <v>0</v>
      </c>
      <c r="AT393" s="26">
        <f>IF(ISNUMBER(VLOOKUP($B393,'kpler max capa'!$A$1:$Q$263,9,0)),VLOOKUP($B393,'kpler max capa'!$A$1:$Q$263,13,0),0)</f>
        <v>0</v>
      </c>
      <c r="AU393" s="26">
        <f>IF(ISNUMBER(VLOOKUP($B393,'kpler max capa'!$A$1:$Q$263,9,0)),VLOOKUP($B393,'kpler max capa'!$A$1:$Q$263,14,0),0)</f>
        <v>0</v>
      </c>
      <c r="AV393" s="26">
        <f>IF(ISNUMBER(VLOOKUP($B393,'kpler max capa'!$A$1:$Q$263,9,0)),VLOOKUP($B393,'kpler max capa'!$A$1:$Q$263,15,0),0)</f>
        <v>0</v>
      </c>
      <c r="AW393" s="26">
        <f>IF(ISNUMBER(VLOOKUP($B393,'kpler max capa'!$A$1:$Q$263,9,0)),VLOOKUP($B393,'kpler max capa'!$A$1:$Q$263,16,0),0)</f>
        <v>0</v>
      </c>
      <c r="AX393" s="26">
        <f>IF(ISNUMBER(VLOOKUP($B393,'kpler max capa'!$A$1:$Q$263,10,0)),VLOOKUP($B393,'kpler max capa'!$A$1:$Q$263,17,0),0)</f>
        <v>0</v>
      </c>
      <c r="AY393" s="24">
        <f>IF(ISNUMBER(VLOOKUP($C393,'pp port max capa'!$A$1:$Q$500,2,0)),VLOOKUP($C393,'pp port max capa'!$A$1:$Q$500,2,0),0)</f>
        <v>0.62723506979784938</v>
      </c>
      <c r="AZ393" s="24">
        <f>IF(ISNUMBER(VLOOKUP($C393,'pp port max capa'!$A$1:$Q$500,3,0)),VLOOKUP($C393,'pp port max capa'!$A$1:$Q$500,3,0),0)</f>
        <v>0.62723506979784938</v>
      </c>
      <c r="BA393" s="24">
        <f>IF(ISNUMBER(VLOOKUP($C393,'pp port max capa'!$A$1:$Q$500,4,0)),VLOOKUP($C393,'pp port max capa'!$A$1:$Q$500,4,0),0)</f>
        <v>0.62723506979784938</v>
      </c>
      <c r="BB393" s="24">
        <f>IF(ISNUMBER(VLOOKUP($C393,'pp port max capa'!$A$1:$Q$500,5,0)),VLOOKUP($C393,'pp port max capa'!$A$1:$Q$500,5,0),0)</f>
        <v>0.62723506979784938</v>
      </c>
      <c r="BC393" s="24">
        <f>IF(ISNUMBER(VLOOKUP($C393,'pp port max capa'!$A$1:$Q$500,6,0)),VLOOKUP($C393,'pp port max capa'!$A$1:$Q$500,6,0),0)</f>
        <v>0.62723506979784938</v>
      </c>
      <c r="BD393" s="24">
        <f>IF(ISNUMBER(VLOOKUP($C393,'pp port max capa'!$A$1:$Q$500,7,0)),VLOOKUP($C393,'pp port max capa'!$A$1:$Q$500,7,0),0)</f>
        <v>0.62723506979784938</v>
      </c>
      <c r="BE393" s="24">
        <f>IF(ISNUMBER(VLOOKUP($C393,'pp port max capa'!$A$1:$Q$500,8,0)),VLOOKUP($C393,'pp port max capa'!$A$1:$Q$500,8,0),0)</f>
        <v>0.62723506979784938</v>
      </c>
      <c r="BF393" s="24">
        <f>IF(ISNUMBER(VLOOKUP($C393,'pp port max capa'!$A$1:$Q$500,9,0)),VLOOKUP($C393,'pp port max capa'!$A$1:$Q$500,9,0),0)</f>
        <v>0.62723506979784938</v>
      </c>
      <c r="BG393" s="24">
        <f>IF(ISNUMBER(VLOOKUP($C393,'pp port max capa'!$A$1:$Q$500,10,0)),VLOOKUP($C393,'pp port max capa'!$A$1:$Q$500,10,0),0)</f>
        <v>0.62723506979784938</v>
      </c>
      <c r="BH393" s="24">
        <f>IF(ISNUMBER(VLOOKUP($C393,'pp port max capa'!$A$1:$Q$500,11,0)),VLOOKUP($C393,'pp port max capa'!$A$1:$Q$500,11,0),0)</f>
        <v>0.62723506979784938</v>
      </c>
      <c r="BI393" s="24">
        <f>IF(ISNUMBER(VLOOKUP($C393,'pp port max capa'!$A$1:$Q$500,12,0)),VLOOKUP($C393,'pp port max capa'!$A$1:$Q$500,12,0),0)</f>
        <v>0.62723506979784938</v>
      </c>
      <c r="BJ393" s="24">
        <f>IF(ISNUMBER(VLOOKUP($C393,'pp port max capa'!$A$1:$Q$500,13,0)),VLOOKUP($C393,'pp port max capa'!$A$1:$Q$500,13,0),0)</f>
        <v>0.62723506979784938</v>
      </c>
      <c r="BK393" s="24">
        <f>IF(ISNUMBER(VLOOKUP($C393,'pp port max capa'!$A$1:$Q$500,14,0)),VLOOKUP($C393,'pp port max capa'!$A$1:$Q$500,14,0),0)</f>
        <v>0.62723506979784938</v>
      </c>
      <c r="BL393" s="24">
        <f>IF(ISNUMBER(VLOOKUP($C393,'pp port max capa'!$A$1:$Q$500,15,0)),VLOOKUP($C393,'pp port max capa'!$A$1:$Q$500,15,0),0)</f>
        <v>0.62723506979784938</v>
      </c>
      <c r="BM393" s="24">
        <f>IF(ISNUMBER(VLOOKUP($C393,'pp port max capa'!$A$1:$Q$500,16,0)),VLOOKUP($C393,'pp port max capa'!$A$1:$Q$500,16,0),0)</f>
        <v>0.62723506979784938</v>
      </c>
      <c r="BN393" s="24">
        <f>IF(ISNUMBER(VLOOKUP($C393,'pp port max capa'!$A$1:$Q$500,17,0)),VLOOKUP($C393,'pp port max capa'!$A$1:$Q$500,17,0),0)</f>
        <v>0.62723506979784938</v>
      </c>
      <c r="BO393" s="22">
        <f>IF(ISNUMBER(VLOOKUP($C393,'stpl port max capa'!$A$1:$Q$500,2,0)),VLOOKUP($C393,'stpl port max capa'!$A$1:$Q$500,2,0),0)</f>
        <v>0</v>
      </c>
      <c r="BP393" s="22">
        <f>IF(ISNUMBER(VLOOKUP($C393,'stpl port max capa'!$A$1:$Q$500,3,0)),VLOOKUP($C393,'stpl port max capa'!$A$1:$Q$500,3,0),0)</f>
        <v>0</v>
      </c>
      <c r="BQ393" s="22">
        <f>IF(ISNUMBER(VLOOKUP($C393,'stpl port max capa'!$A$1:$Q$500,4,0)),VLOOKUP($C393,'stpl port max capa'!$A$1:$Q$500,4,0),0)</f>
        <v>0</v>
      </c>
      <c r="BR393" s="22">
        <f>IF(ISNUMBER(VLOOKUP($C393,'stpl port max capa'!$A$1:$Q$500,5,0)),VLOOKUP($C393,'stpl port max capa'!$A$1:$Q$500,5,0),0)</f>
        <v>0</v>
      </c>
      <c r="BS393" s="22">
        <f>IF(ISNUMBER(VLOOKUP($C393,'stpl port max capa'!$A$1:$Q$500,6,0)),VLOOKUP($C393,'stpl port max capa'!$A$1:$Q$500,6,0),0)</f>
        <v>0</v>
      </c>
      <c r="BT393" s="22">
        <f>IF(ISNUMBER(VLOOKUP($C393,'stpl port max capa'!$A$1:$Q$500,7,0)),VLOOKUP($C393,'stpl port max capa'!$A$1:$Q$500,7,0),0)</f>
        <v>0</v>
      </c>
      <c r="BU393" s="22">
        <f>IF(ISNUMBER(VLOOKUP($C393,'stpl port max capa'!$A$1:$Q$500,8,0)),VLOOKUP($C393,'stpl port max capa'!$A$1:$Q$500,8,0),0)</f>
        <v>0</v>
      </c>
      <c r="BV393" s="22">
        <f>IF(ISNUMBER(VLOOKUP($C393,'stpl port max capa'!$A$1:$Q$500,9,0)),VLOOKUP($C393,'stpl port max capa'!$A$1:$Q$500,9,0),0)</f>
        <v>0</v>
      </c>
      <c r="BW393" s="22">
        <f>IF(ISNUMBER(VLOOKUP($C393,'stpl port max capa'!$A$1:$Q$500,10,0)),VLOOKUP($C393,'stpl port max capa'!$A$1:$Q$500,10,0),0)</f>
        <v>0</v>
      </c>
      <c r="BX393" s="22">
        <f>IF(ISNUMBER(VLOOKUP($C393,'stpl port max capa'!$A$1:$Q$500,11,0)),VLOOKUP($C393,'stpl port max capa'!$A$1:$Q$500,11,0),0)</f>
        <v>0</v>
      </c>
      <c r="BY393" s="22">
        <f>IF(ISNUMBER(VLOOKUP($C393,'stpl port max capa'!$A$1:$Q$500,12,0)),VLOOKUP($C393,'stpl port max capa'!$A$1:$Q$500,12,0),0)</f>
        <v>0</v>
      </c>
      <c r="BZ393" s="22">
        <f>IF(ISNUMBER(VLOOKUP($C393,'stpl port max capa'!$A$1:$Q$500,13,0)),VLOOKUP($C393,'stpl port max capa'!$A$1:$Q$500,13,0),0)</f>
        <v>0</v>
      </c>
      <c r="CA393" s="22">
        <f>IF(ISNUMBER(VLOOKUP($C393,'stpl port max capa'!$A$1:$Q$500,14,0)),VLOOKUP($C393,'stpl port max capa'!$A$1:$Q$500,14,0),0)</f>
        <v>0</v>
      </c>
      <c r="CB393" s="22">
        <f>IF(ISNUMBER(VLOOKUP($C393,'stpl port max capa'!$A$1:$Q$500,15,0)),VLOOKUP($C393,'stpl port max capa'!$A$1:$Q$500,15,0),0)</f>
        <v>0</v>
      </c>
      <c r="CC393" s="22">
        <f>IF(ISNUMBER(VLOOKUP($C393,'stpl port max capa'!$A$1:$Q$500,16,0)),VLOOKUP($C393,'stpl port max capa'!$A$1:$Q$500,16,0),0)</f>
        <v>0</v>
      </c>
      <c r="CD393" s="22">
        <f>IF(ISNUMBER(VLOOKUP($C393,'stpl port max capa'!$A$1:$Q$500,17,0)),VLOOKUP($C393,'stpl port max capa'!$A$1:$Q$500,17,0),0)</f>
        <v>0</v>
      </c>
    </row>
    <row r="394" spans="1:82" customFormat="1">
      <c r="A394">
        <v>399</v>
      </c>
      <c r="B394" t="s">
        <v>914</v>
      </c>
      <c r="C394" t="str">
        <f t="shared" si="111"/>
        <v>port 399 Yongtai Peixian power station</v>
      </c>
      <c r="D394" s="15" t="s">
        <v>1424</v>
      </c>
      <c r="E394" s="15">
        <f t="shared" si="113"/>
        <v>1</v>
      </c>
      <c r="F394" s="16" t="s">
        <v>2977</v>
      </c>
      <c r="G394" t="s">
        <v>973</v>
      </c>
      <c r="H394" t="s">
        <v>975</v>
      </c>
      <c r="I394" t="s">
        <v>2946</v>
      </c>
      <c r="J394" t="s">
        <v>1134</v>
      </c>
      <c r="K394" s="1">
        <v>34.879159999999999</v>
      </c>
      <c r="L394" s="1">
        <v>116.859258</v>
      </c>
      <c r="M394" s="1" t="str">
        <f>VLOOKUP($F394,'[1]capi for highway network'!$D$1:$L$36,3,0)</f>
        <v>capi Jiangsu</v>
      </c>
      <c r="N394" s="1">
        <f>VLOOKUP($F394,'[1]capi for highway network'!$D$1:$L$36,7,0)</f>
        <v>32.060254999999998</v>
      </c>
      <c r="O394" s="1">
        <f>VLOOKUP($F394,'[1]capi for highway network'!$D$1:$L$36,8,0)</f>
        <v>118.79687699999999</v>
      </c>
      <c r="P394" s="13">
        <f t="shared" si="114"/>
        <v>0</v>
      </c>
      <c r="Q394" s="13">
        <f t="shared" si="115"/>
        <v>0</v>
      </c>
      <c r="R394" s="13">
        <f t="shared" si="116"/>
        <v>0</v>
      </c>
      <c r="S394" s="13">
        <f t="shared" si="117"/>
        <v>0</v>
      </c>
      <c r="T394" s="13">
        <f t="shared" si="118"/>
        <v>0</v>
      </c>
      <c r="U394" s="13">
        <f t="shared" si="119"/>
        <v>0</v>
      </c>
      <c r="V394" s="13">
        <f t="shared" si="120"/>
        <v>0</v>
      </c>
      <c r="W394" s="13">
        <f t="shared" si="121"/>
        <v>0</v>
      </c>
      <c r="X394" s="13">
        <f t="shared" si="122"/>
        <v>0</v>
      </c>
      <c r="Y394" s="13">
        <f t="shared" si="123"/>
        <v>0</v>
      </c>
      <c r="Z394" s="13">
        <f t="shared" si="124"/>
        <v>0</v>
      </c>
      <c r="AA394" s="13">
        <f t="shared" si="125"/>
        <v>0</v>
      </c>
      <c r="AB394" s="13">
        <f t="shared" si="126"/>
        <v>0</v>
      </c>
      <c r="AC394" s="13">
        <f t="shared" si="127"/>
        <v>0</v>
      </c>
      <c r="AD394" s="13">
        <f t="shared" si="128"/>
        <v>0</v>
      </c>
      <c r="AE394" s="13">
        <f t="shared" si="129"/>
        <v>0</v>
      </c>
      <c r="AF394">
        <f t="shared" si="112"/>
        <v>0</v>
      </c>
      <c r="AI394" s="26">
        <f>IF(ISNUMBER(VLOOKUP($B394,'kpler max capa'!$A$1:$Q$263,2,0)),VLOOKUP($B394,'kpler max capa'!$A$1:$Q$263,2,0),0)</f>
        <v>0</v>
      </c>
      <c r="AJ394" s="26">
        <f>IF(ISNUMBER(VLOOKUP($B394,'kpler max capa'!$A$1:$Q$263,3,0)),VLOOKUP($B394,'kpler max capa'!$A$1:$Q$263,3,0),0)</f>
        <v>0</v>
      </c>
      <c r="AK394" s="26">
        <f>IF(ISNUMBER(VLOOKUP($B394,'kpler max capa'!$A$1:$Q$263,4,0)),VLOOKUP($B394,'kpler max capa'!$A$1:$Q$263,4,0),0)</f>
        <v>0</v>
      </c>
      <c r="AL394" s="26">
        <f>IF(ISNUMBER(VLOOKUP($B394,'kpler max capa'!$A$1:$Q$263,5,0)),VLOOKUP($B394,'kpler max capa'!$A$1:$Q$263,5,0),0)</f>
        <v>0</v>
      </c>
      <c r="AM394" s="26">
        <f>IF(ISNUMBER(VLOOKUP($B394,'kpler max capa'!$A$1:$Q$263,6,0)),VLOOKUP($B394,'kpler max capa'!$A$1:$Q$263,6,0),0)</f>
        <v>0</v>
      </c>
      <c r="AN394" s="26">
        <f>IF(ISNUMBER(VLOOKUP($B394,'kpler max capa'!$A$1:$Q$263,7,0)),VLOOKUP($B394,'kpler max capa'!$A$1:$Q$263,7,0),0)</f>
        <v>0</v>
      </c>
      <c r="AO394" s="26">
        <f>IF(ISNUMBER(VLOOKUP($B394,'kpler max capa'!$A$1:$Q$263,8,0)),VLOOKUP($B394,'kpler max capa'!$A$1:$Q$263,8,0),0)</f>
        <v>0</v>
      </c>
      <c r="AP394" s="26">
        <f>IF(ISNUMBER(VLOOKUP($B394,'kpler max capa'!$A$1:$Q$263,8,0)),VLOOKUP($B394,'kpler max capa'!$A$1:$Q$263,9,0),0)</f>
        <v>0</v>
      </c>
      <c r="AQ394" s="26">
        <f>IF(ISNUMBER(VLOOKUP($B394,'kpler max capa'!$A$1:$Q$263,8,0)),VLOOKUP($B394,'kpler max capa'!$A$1:$Q$263,10,0),0)</f>
        <v>0</v>
      </c>
      <c r="AR394" s="26">
        <f>IF(ISNUMBER(VLOOKUP($B394,'kpler max capa'!$A$1:$Q$263,8,0)),VLOOKUP($B394,'kpler max capa'!$A$1:$Q$263,11,0),0)</f>
        <v>0</v>
      </c>
      <c r="AS394" s="26">
        <f>IF(ISNUMBER(VLOOKUP($B394,'kpler max capa'!$A$1:$Q$263,9,0)),VLOOKUP($B394,'kpler max capa'!$A$1:$Q$263,12,0),0)</f>
        <v>0</v>
      </c>
      <c r="AT394" s="26">
        <f>IF(ISNUMBER(VLOOKUP($B394,'kpler max capa'!$A$1:$Q$263,9,0)),VLOOKUP($B394,'kpler max capa'!$A$1:$Q$263,13,0),0)</f>
        <v>0</v>
      </c>
      <c r="AU394" s="26">
        <f>IF(ISNUMBER(VLOOKUP($B394,'kpler max capa'!$A$1:$Q$263,9,0)),VLOOKUP($B394,'kpler max capa'!$A$1:$Q$263,14,0),0)</f>
        <v>0</v>
      </c>
      <c r="AV394" s="26">
        <f>IF(ISNUMBER(VLOOKUP($B394,'kpler max capa'!$A$1:$Q$263,9,0)),VLOOKUP($B394,'kpler max capa'!$A$1:$Q$263,15,0),0)</f>
        <v>0</v>
      </c>
      <c r="AW394" s="26">
        <f>IF(ISNUMBER(VLOOKUP($B394,'kpler max capa'!$A$1:$Q$263,9,0)),VLOOKUP($B394,'kpler max capa'!$A$1:$Q$263,16,0),0)</f>
        <v>0</v>
      </c>
      <c r="AX394" s="26">
        <f>IF(ISNUMBER(VLOOKUP($B394,'kpler max capa'!$A$1:$Q$263,10,0)),VLOOKUP($B394,'kpler max capa'!$A$1:$Q$263,17,0),0)</f>
        <v>0</v>
      </c>
      <c r="AY394" s="24">
        <f>IF(ISNUMBER(VLOOKUP($C394,'pp port max capa'!$A$1:$Q$500,2,0)),VLOOKUP($C394,'pp port max capa'!$A$1:$Q$500,2,0),0)</f>
        <v>0</v>
      </c>
      <c r="AZ394" s="24">
        <f>IF(ISNUMBER(VLOOKUP($C394,'pp port max capa'!$A$1:$Q$500,3,0)),VLOOKUP($C394,'pp port max capa'!$A$1:$Q$500,3,0),0)</f>
        <v>0</v>
      </c>
      <c r="BA394" s="24">
        <f>IF(ISNUMBER(VLOOKUP($C394,'pp port max capa'!$A$1:$Q$500,4,0)),VLOOKUP($C394,'pp port max capa'!$A$1:$Q$500,4,0),0)</f>
        <v>0</v>
      </c>
      <c r="BB394" s="24">
        <f>IF(ISNUMBER(VLOOKUP($C394,'pp port max capa'!$A$1:$Q$500,5,0)),VLOOKUP($C394,'pp port max capa'!$A$1:$Q$500,5,0),0)</f>
        <v>0</v>
      </c>
      <c r="BC394" s="24">
        <f>IF(ISNUMBER(VLOOKUP($C394,'pp port max capa'!$A$1:$Q$500,6,0)),VLOOKUP($C394,'pp port max capa'!$A$1:$Q$500,6,0),0)</f>
        <v>0</v>
      </c>
      <c r="BD394" s="24">
        <f>IF(ISNUMBER(VLOOKUP($C394,'pp port max capa'!$A$1:$Q$500,7,0)),VLOOKUP($C394,'pp port max capa'!$A$1:$Q$500,7,0),0)</f>
        <v>0</v>
      </c>
      <c r="BE394" s="24">
        <f>IF(ISNUMBER(VLOOKUP($C394,'pp port max capa'!$A$1:$Q$500,8,0)),VLOOKUP($C394,'pp port max capa'!$A$1:$Q$500,8,0),0)</f>
        <v>0</v>
      </c>
      <c r="BF394" s="24">
        <f>IF(ISNUMBER(VLOOKUP($C394,'pp port max capa'!$A$1:$Q$500,9,0)),VLOOKUP($C394,'pp port max capa'!$A$1:$Q$500,9,0),0)</f>
        <v>0</v>
      </c>
      <c r="BG394" s="24">
        <f>IF(ISNUMBER(VLOOKUP($C394,'pp port max capa'!$A$1:$Q$500,10,0)),VLOOKUP($C394,'pp port max capa'!$A$1:$Q$500,10,0),0)</f>
        <v>0</v>
      </c>
      <c r="BH394" s="24">
        <f>IF(ISNUMBER(VLOOKUP($C394,'pp port max capa'!$A$1:$Q$500,11,0)),VLOOKUP($C394,'pp port max capa'!$A$1:$Q$500,11,0),0)</f>
        <v>0</v>
      </c>
      <c r="BI394" s="24">
        <f>IF(ISNUMBER(VLOOKUP($C394,'pp port max capa'!$A$1:$Q$500,12,0)),VLOOKUP($C394,'pp port max capa'!$A$1:$Q$500,12,0),0)</f>
        <v>0</v>
      </c>
      <c r="BJ394" s="24">
        <f>IF(ISNUMBER(VLOOKUP($C394,'pp port max capa'!$A$1:$Q$500,13,0)),VLOOKUP($C394,'pp port max capa'!$A$1:$Q$500,13,0),0)</f>
        <v>0</v>
      </c>
      <c r="BK394" s="24">
        <f>IF(ISNUMBER(VLOOKUP($C394,'pp port max capa'!$A$1:$Q$500,14,0)),VLOOKUP($C394,'pp port max capa'!$A$1:$Q$500,14,0),0)</f>
        <v>0</v>
      </c>
      <c r="BL394" s="24">
        <f>IF(ISNUMBER(VLOOKUP($C394,'pp port max capa'!$A$1:$Q$500,15,0)),VLOOKUP($C394,'pp port max capa'!$A$1:$Q$500,15,0),0)</f>
        <v>0</v>
      </c>
      <c r="BM394" s="24">
        <f>IF(ISNUMBER(VLOOKUP($C394,'pp port max capa'!$A$1:$Q$500,16,0)),VLOOKUP($C394,'pp port max capa'!$A$1:$Q$500,16,0),0)</f>
        <v>0</v>
      </c>
      <c r="BN394" s="24">
        <f>IF(ISNUMBER(VLOOKUP($C394,'pp port max capa'!$A$1:$Q$500,17,0)),VLOOKUP($C394,'pp port max capa'!$A$1:$Q$500,17,0),0)</f>
        <v>0</v>
      </c>
      <c r="BO394" s="22">
        <f>IF(ISNUMBER(VLOOKUP($C394,'stpl port max capa'!$A$1:$Q$500,2,0)),VLOOKUP($C394,'stpl port max capa'!$A$1:$Q$500,2,0),0)</f>
        <v>0</v>
      </c>
      <c r="BP394" s="22">
        <f>IF(ISNUMBER(VLOOKUP($C394,'stpl port max capa'!$A$1:$Q$500,3,0)),VLOOKUP($C394,'stpl port max capa'!$A$1:$Q$500,3,0),0)</f>
        <v>0</v>
      </c>
      <c r="BQ394" s="22">
        <f>IF(ISNUMBER(VLOOKUP($C394,'stpl port max capa'!$A$1:$Q$500,4,0)),VLOOKUP($C394,'stpl port max capa'!$A$1:$Q$500,4,0),0)</f>
        <v>0</v>
      </c>
      <c r="BR394" s="22">
        <f>IF(ISNUMBER(VLOOKUP($C394,'stpl port max capa'!$A$1:$Q$500,5,0)),VLOOKUP($C394,'stpl port max capa'!$A$1:$Q$500,5,0),0)</f>
        <v>0</v>
      </c>
      <c r="BS394" s="22">
        <f>IF(ISNUMBER(VLOOKUP($C394,'stpl port max capa'!$A$1:$Q$500,6,0)),VLOOKUP($C394,'stpl port max capa'!$A$1:$Q$500,6,0),0)</f>
        <v>0</v>
      </c>
      <c r="BT394" s="22">
        <f>IF(ISNUMBER(VLOOKUP($C394,'stpl port max capa'!$A$1:$Q$500,7,0)),VLOOKUP($C394,'stpl port max capa'!$A$1:$Q$500,7,0),0)</f>
        <v>0</v>
      </c>
      <c r="BU394" s="22">
        <f>IF(ISNUMBER(VLOOKUP($C394,'stpl port max capa'!$A$1:$Q$500,8,0)),VLOOKUP($C394,'stpl port max capa'!$A$1:$Q$500,8,0),0)</f>
        <v>0</v>
      </c>
      <c r="BV394" s="22">
        <f>IF(ISNUMBER(VLOOKUP($C394,'stpl port max capa'!$A$1:$Q$500,9,0)),VLOOKUP($C394,'stpl port max capa'!$A$1:$Q$500,9,0),0)</f>
        <v>0</v>
      </c>
      <c r="BW394" s="22">
        <f>IF(ISNUMBER(VLOOKUP($C394,'stpl port max capa'!$A$1:$Q$500,10,0)),VLOOKUP($C394,'stpl port max capa'!$A$1:$Q$500,10,0),0)</f>
        <v>0</v>
      </c>
      <c r="BX394" s="22">
        <f>IF(ISNUMBER(VLOOKUP($C394,'stpl port max capa'!$A$1:$Q$500,11,0)),VLOOKUP($C394,'stpl port max capa'!$A$1:$Q$500,11,0),0)</f>
        <v>0</v>
      </c>
      <c r="BY394" s="22">
        <f>IF(ISNUMBER(VLOOKUP($C394,'stpl port max capa'!$A$1:$Q$500,12,0)),VLOOKUP($C394,'stpl port max capa'!$A$1:$Q$500,12,0),0)</f>
        <v>0</v>
      </c>
      <c r="BZ394" s="22">
        <f>IF(ISNUMBER(VLOOKUP($C394,'stpl port max capa'!$A$1:$Q$500,13,0)),VLOOKUP($C394,'stpl port max capa'!$A$1:$Q$500,13,0),0)</f>
        <v>0</v>
      </c>
      <c r="CA394" s="22">
        <f>IF(ISNUMBER(VLOOKUP($C394,'stpl port max capa'!$A$1:$Q$500,14,0)),VLOOKUP($C394,'stpl port max capa'!$A$1:$Q$500,14,0),0)</f>
        <v>0</v>
      </c>
      <c r="CB394" s="22">
        <f>IF(ISNUMBER(VLOOKUP($C394,'stpl port max capa'!$A$1:$Q$500,15,0)),VLOOKUP($C394,'stpl port max capa'!$A$1:$Q$500,15,0),0)</f>
        <v>0</v>
      </c>
      <c r="CC394" s="22">
        <f>IF(ISNUMBER(VLOOKUP($C394,'stpl port max capa'!$A$1:$Q$500,16,0)),VLOOKUP($C394,'stpl port max capa'!$A$1:$Q$500,16,0),0)</f>
        <v>0</v>
      </c>
      <c r="CD394" s="22">
        <f>IF(ISNUMBER(VLOOKUP($C394,'stpl port max capa'!$A$1:$Q$500,17,0)),VLOOKUP($C394,'stpl port max capa'!$A$1:$Q$500,17,0),0)</f>
        <v>0</v>
      </c>
    </row>
    <row r="395" spans="1:82" customFormat="1">
      <c r="A395">
        <v>400</v>
      </c>
      <c r="B395" t="s">
        <v>915</v>
      </c>
      <c r="C395" t="str">
        <f t="shared" si="111"/>
        <v>port 400 CPI Xinchang power station</v>
      </c>
      <c r="D395" s="15" t="s">
        <v>1425</v>
      </c>
      <c r="E395" s="15">
        <f t="shared" si="113"/>
        <v>1</v>
      </c>
      <c r="F395" s="16" t="s">
        <v>2982</v>
      </c>
      <c r="G395" t="s">
        <v>973</v>
      </c>
      <c r="H395" t="s">
        <v>975</v>
      </c>
      <c r="I395" t="s">
        <v>2943</v>
      </c>
      <c r="J395" t="s">
        <v>1135</v>
      </c>
      <c r="K395" s="1">
        <v>28.8613</v>
      </c>
      <c r="L395" s="1">
        <v>115.97584999999999</v>
      </c>
      <c r="M395" s="1" t="str">
        <f>VLOOKUP($F395,'[1]capi for highway network'!$D$1:$L$36,3,0)</f>
        <v>capi Jiangxi</v>
      </c>
      <c r="N395" s="1">
        <f>VLOOKUP($F395,'[1]capi for highway network'!$D$1:$L$36,7,0)</f>
        <v>28.682891999999999</v>
      </c>
      <c r="O395" s="1">
        <f>VLOOKUP($F395,'[1]capi for highway network'!$D$1:$L$36,8,0)</f>
        <v>115.858197</v>
      </c>
      <c r="P395" s="13">
        <f t="shared" si="114"/>
        <v>5.9779363205734759</v>
      </c>
      <c r="Q395" s="13">
        <f t="shared" si="115"/>
        <v>5.9779363205734759</v>
      </c>
      <c r="R395" s="13">
        <f t="shared" si="116"/>
        <v>5.9779363205734759</v>
      </c>
      <c r="S395" s="13">
        <f t="shared" si="117"/>
        <v>5.9779363205734759</v>
      </c>
      <c r="T395" s="13">
        <f t="shared" si="118"/>
        <v>5.9779363205734759</v>
      </c>
      <c r="U395" s="13">
        <f t="shared" si="119"/>
        <v>5.9779363205734759</v>
      </c>
      <c r="V395" s="13">
        <f t="shared" si="120"/>
        <v>5.9779363205734759</v>
      </c>
      <c r="W395" s="13">
        <f t="shared" si="121"/>
        <v>5.9779363205734759</v>
      </c>
      <c r="X395" s="13">
        <f t="shared" si="122"/>
        <v>5.9779363205734759</v>
      </c>
      <c r="Y395" s="13">
        <f t="shared" si="123"/>
        <v>5.9779363205734759</v>
      </c>
      <c r="Z395" s="13">
        <f t="shared" si="124"/>
        <v>5.9779363205734759</v>
      </c>
      <c r="AA395" s="13">
        <f t="shared" si="125"/>
        <v>5.9779363205734759</v>
      </c>
      <c r="AB395" s="13">
        <f t="shared" si="126"/>
        <v>5.9779363205734759</v>
      </c>
      <c r="AC395" s="13">
        <f t="shared" si="127"/>
        <v>5.9779363205734759</v>
      </c>
      <c r="AD395" s="13">
        <f t="shared" si="128"/>
        <v>5.9779363205734759</v>
      </c>
      <c r="AE395" s="13">
        <f t="shared" si="129"/>
        <v>5.9779363205734759</v>
      </c>
      <c r="AF395">
        <f t="shared" si="112"/>
        <v>1</v>
      </c>
      <c r="AI395" s="26">
        <f>IF(ISNUMBER(VLOOKUP($B395,'kpler max capa'!$A$1:$Q$263,2,0)),VLOOKUP($B395,'kpler max capa'!$A$1:$Q$263,2,0),0)</f>
        <v>0</v>
      </c>
      <c r="AJ395" s="26">
        <f>IF(ISNUMBER(VLOOKUP($B395,'kpler max capa'!$A$1:$Q$263,3,0)),VLOOKUP($B395,'kpler max capa'!$A$1:$Q$263,3,0),0)</f>
        <v>0</v>
      </c>
      <c r="AK395" s="26">
        <f>IF(ISNUMBER(VLOOKUP($B395,'kpler max capa'!$A$1:$Q$263,4,0)),VLOOKUP($B395,'kpler max capa'!$A$1:$Q$263,4,0),0)</f>
        <v>0</v>
      </c>
      <c r="AL395" s="26">
        <f>IF(ISNUMBER(VLOOKUP($B395,'kpler max capa'!$A$1:$Q$263,5,0)),VLOOKUP($B395,'kpler max capa'!$A$1:$Q$263,5,0),0)</f>
        <v>0</v>
      </c>
      <c r="AM395" s="26">
        <f>IF(ISNUMBER(VLOOKUP($B395,'kpler max capa'!$A$1:$Q$263,6,0)),VLOOKUP($B395,'kpler max capa'!$A$1:$Q$263,6,0),0)</f>
        <v>0</v>
      </c>
      <c r="AN395" s="26">
        <f>IF(ISNUMBER(VLOOKUP($B395,'kpler max capa'!$A$1:$Q$263,7,0)),VLOOKUP($B395,'kpler max capa'!$A$1:$Q$263,7,0),0)</f>
        <v>0</v>
      </c>
      <c r="AO395" s="26">
        <f>IF(ISNUMBER(VLOOKUP($B395,'kpler max capa'!$A$1:$Q$263,8,0)),VLOOKUP($B395,'kpler max capa'!$A$1:$Q$263,8,0),0)</f>
        <v>0</v>
      </c>
      <c r="AP395" s="26">
        <f>IF(ISNUMBER(VLOOKUP($B395,'kpler max capa'!$A$1:$Q$263,8,0)),VLOOKUP($B395,'kpler max capa'!$A$1:$Q$263,9,0),0)</f>
        <v>0</v>
      </c>
      <c r="AQ395" s="26">
        <f>IF(ISNUMBER(VLOOKUP($B395,'kpler max capa'!$A$1:$Q$263,8,0)),VLOOKUP($B395,'kpler max capa'!$A$1:$Q$263,10,0),0)</f>
        <v>0</v>
      </c>
      <c r="AR395" s="26">
        <f>IF(ISNUMBER(VLOOKUP($B395,'kpler max capa'!$A$1:$Q$263,8,0)),VLOOKUP($B395,'kpler max capa'!$A$1:$Q$263,11,0),0)</f>
        <v>0</v>
      </c>
      <c r="AS395" s="26">
        <f>IF(ISNUMBER(VLOOKUP($B395,'kpler max capa'!$A$1:$Q$263,9,0)),VLOOKUP($B395,'kpler max capa'!$A$1:$Q$263,12,0),0)</f>
        <v>0</v>
      </c>
      <c r="AT395" s="26">
        <f>IF(ISNUMBER(VLOOKUP($B395,'kpler max capa'!$A$1:$Q$263,9,0)),VLOOKUP($B395,'kpler max capa'!$A$1:$Q$263,13,0),0)</f>
        <v>0</v>
      </c>
      <c r="AU395" s="26">
        <f>IF(ISNUMBER(VLOOKUP($B395,'kpler max capa'!$A$1:$Q$263,9,0)),VLOOKUP($B395,'kpler max capa'!$A$1:$Q$263,14,0),0)</f>
        <v>0</v>
      </c>
      <c r="AV395" s="26">
        <f>IF(ISNUMBER(VLOOKUP($B395,'kpler max capa'!$A$1:$Q$263,9,0)),VLOOKUP($B395,'kpler max capa'!$A$1:$Q$263,15,0),0)</f>
        <v>0</v>
      </c>
      <c r="AW395" s="26">
        <f>IF(ISNUMBER(VLOOKUP($B395,'kpler max capa'!$A$1:$Q$263,9,0)),VLOOKUP($B395,'kpler max capa'!$A$1:$Q$263,16,0),0)</f>
        <v>0</v>
      </c>
      <c r="AX395" s="26">
        <f>IF(ISNUMBER(VLOOKUP($B395,'kpler max capa'!$A$1:$Q$263,10,0)),VLOOKUP($B395,'kpler max capa'!$A$1:$Q$263,17,0),0)</f>
        <v>0</v>
      </c>
      <c r="AY395" s="24">
        <f>IF(ISNUMBER(VLOOKUP($C395,'pp port max capa'!$A$1:$Q$500,2,0)),VLOOKUP($C395,'pp port max capa'!$A$1:$Q$500,2,0),0)</f>
        <v>5.9779363205734759</v>
      </c>
      <c r="AZ395" s="24">
        <f>IF(ISNUMBER(VLOOKUP($C395,'pp port max capa'!$A$1:$Q$500,3,0)),VLOOKUP($C395,'pp port max capa'!$A$1:$Q$500,3,0),0)</f>
        <v>5.9779363205734759</v>
      </c>
      <c r="BA395" s="24">
        <f>IF(ISNUMBER(VLOOKUP($C395,'pp port max capa'!$A$1:$Q$500,4,0)),VLOOKUP($C395,'pp port max capa'!$A$1:$Q$500,4,0),0)</f>
        <v>5.9779363205734759</v>
      </c>
      <c r="BB395" s="24">
        <f>IF(ISNUMBER(VLOOKUP($C395,'pp port max capa'!$A$1:$Q$500,5,0)),VLOOKUP($C395,'pp port max capa'!$A$1:$Q$500,5,0),0)</f>
        <v>5.9779363205734759</v>
      </c>
      <c r="BC395" s="24">
        <f>IF(ISNUMBER(VLOOKUP($C395,'pp port max capa'!$A$1:$Q$500,6,0)),VLOOKUP($C395,'pp port max capa'!$A$1:$Q$500,6,0),0)</f>
        <v>5.9779363205734759</v>
      </c>
      <c r="BD395" s="24">
        <f>IF(ISNUMBER(VLOOKUP($C395,'pp port max capa'!$A$1:$Q$500,7,0)),VLOOKUP($C395,'pp port max capa'!$A$1:$Q$500,7,0),0)</f>
        <v>5.9779363205734759</v>
      </c>
      <c r="BE395" s="24">
        <f>IF(ISNUMBER(VLOOKUP($C395,'pp port max capa'!$A$1:$Q$500,8,0)),VLOOKUP($C395,'pp port max capa'!$A$1:$Q$500,8,0),0)</f>
        <v>5.9779363205734759</v>
      </c>
      <c r="BF395" s="24">
        <f>IF(ISNUMBER(VLOOKUP($C395,'pp port max capa'!$A$1:$Q$500,9,0)),VLOOKUP($C395,'pp port max capa'!$A$1:$Q$500,9,0),0)</f>
        <v>5.9779363205734759</v>
      </c>
      <c r="BG395" s="24">
        <f>IF(ISNUMBER(VLOOKUP($C395,'pp port max capa'!$A$1:$Q$500,10,0)),VLOOKUP($C395,'pp port max capa'!$A$1:$Q$500,10,0),0)</f>
        <v>5.9779363205734759</v>
      </c>
      <c r="BH395" s="24">
        <f>IF(ISNUMBER(VLOOKUP($C395,'pp port max capa'!$A$1:$Q$500,11,0)),VLOOKUP($C395,'pp port max capa'!$A$1:$Q$500,11,0),0)</f>
        <v>5.9779363205734759</v>
      </c>
      <c r="BI395" s="24">
        <f>IF(ISNUMBER(VLOOKUP($C395,'pp port max capa'!$A$1:$Q$500,12,0)),VLOOKUP($C395,'pp port max capa'!$A$1:$Q$500,12,0),0)</f>
        <v>5.9779363205734759</v>
      </c>
      <c r="BJ395" s="24">
        <f>IF(ISNUMBER(VLOOKUP($C395,'pp port max capa'!$A$1:$Q$500,13,0)),VLOOKUP($C395,'pp port max capa'!$A$1:$Q$500,13,0),0)</f>
        <v>5.9779363205734759</v>
      </c>
      <c r="BK395" s="24">
        <f>IF(ISNUMBER(VLOOKUP($C395,'pp port max capa'!$A$1:$Q$500,14,0)),VLOOKUP($C395,'pp port max capa'!$A$1:$Q$500,14,0),0)</f>
        <v>5.9779363205734759</v>
      </c>
      <c r="BL395" s="24">
        <f>IF(ISNUMBER(VLOOKUP($C395,'pp port max capa'!$A$1:$Q$500,15,0)),VLOOKUP($C395,'pp port max capa'!$A$1:$Q$500,15,0),0)</f>
        <v>5.9779363205734759</v>
      </c>
      <c r="BM395" s="24">
        <f>IF(ISNUMBER(VLOOKUP($C395,'pp port max capa'!$A$1:$Q$500,16,0)),VLOOKUP($C395,'pp port max capa'!$A$1:$Q$500,16,0),0)</f>
        <v>5.9779363205734759</v>
      </c>
      <c r="BN395" s="24">
        <f>IF(ISNUMBER(VLOOKUP($C395,'pp port max capa'!$A$1:$Q$500,17,0)),VLOOKUP($C395,'pp port max capa'!$A$1:$Q$500,17,0),0)</f>
        <v>5.9779363205734759</v>
      </c>
      <c r="BO395" s="22">
        <f>IF(ISNUMBER(VLOOKUP($C395,'stpl port max capa'!$A$1:$Q$500,2,0)),VLOOKUP($C395,'stpl port max capa'!$A$1:$Q$500,2,0),0)</f>
        <v>0</v>
      </c>
      <c r="BP395" s="22">
        <f>IF(ISNUMBER(VLOOKUP($C395,'stpl port max capa'!$A$1:$Q$500,3,0)),VLOOKUP($C395,'stpl port max capa'!$A$1:$Q$500,3,0),0)</f>
        <v>0</v>
      </c>
      <c r="BQ395" s="22">
        <f>IF(ISNUMBER(VLOOKUP($C395,'stpl port max capa'!$A$1:$Q$500,4,0)),VLOOKUP($C395,'stpl port max capa'!$A$1:$Q$500,4,0),0)</f>
        <v>0</v>
      </c>
      <c r="BR395" s="22">
        <f>IF(ISNUMBER(VLOOKUP($C395,'stpl port max capa'!$A$1:$Q$500,5,0)),VLOOKUP($C395,'stpl port max capa'!$A$1:$Q$500,5,0),0)</f>
        <v>0</v>
      </c>
      <c r="BS395" s="22">
        <f>IF(ISNUMBER(VLOOKUP($C395,'stpl port max capa'!$A$1:$Q$500,6,0)),VLOOKUP($C395,'stpl port max capa'!$A$1:$Q$500,6,0),0)</f>
        <v>0</v>
      </c>
      <c r="BT395" s="22">
        <f>IF(ISNUMBER(VLOOKUP($C395,'stpl port max capa'!$A$1:$Q$500,7,0)),VLOOKUP($C395,'stpl port max capa'!$A$1:$Q$500,7,0),0)</f>
        <v>0</v>
      </c>
      <c r="BU395" s="22">
        <f>IF(ISNUMBER(VLOOKUP($C395,'stpl port max capa'!$A$1:$Q$500,8,0)),VLOOKUP($C395,'stpl port max capa'!$A$1:$Q$500,8,0),0)</f>
        <v>0</v>
      </c>
      <c r="BV395" s="22">
        <f>IF(ISNUMBER(VLOOKUP($C395,'stpl port max capa'!$A$1:$Q$500,9,0)),VLOOKUP($C395,'stpl port max capa'!$A$1:$Q$500,9,0),0)</f>
        <v>0</v>
      </c>
      <c r="BW395" s="22">
        <f>IF(ISNUMBER(VLOOKUP($C395,'stpl port max capa'!$A$1:$Q$500,10,0)),VLOOKUP($C395,'stpl port max capa'!$A$1:$Q$500,10,0),0)</f>
        <v>0</v>
      </c>
      <c r="BX395" s="22">
        <f>IF(ISNUMBER(VLOOKUP($C395,'stpl port max capa'!$A$1:$Q$500,11,0)),VLOOKUP($C395,'stpl port max capa'!$A$1:$Q$500,11,0),0)</f>
        <v>0</v>
      </c>
      <c r="BY395" s="22">
        <f>IF(ISNUMBER(VLOOKUP($C395,'stpl port max capa'!$A$1:$Q$500,12,0)),VLOOKUP($C395,'stpl port max capa'!$A$1:$Q$500,12,0),0)</f>
        <v>0</v>
      </c>
      <c r="BZ395" s="22">
        <f>IF(ISNUMBER(VLOOKUP($C395,'stpl port max capa'!$A$1:$Q$500,13,0)),VLOOKUP($C395,'stpl port max capa'!$A$1:$Q$500,13,0),0)</f>
        <v>0</v>
      </c>
      <c r="CA395" s="22">
        <f>IF(ISNUMBER(VLOOKUP($C395,'stpl port max capa'!$A$1:$Q$500,14,0)),VLOOKUP($C395,'stpl port max capa'!$A$1:$Q$500,14,0),0)</f>
        <v>0</v>
      </c>
      <c r="CB395" s="22">
        <f>IF(ISNUMBER(VLOOKUP($C395,'stpl port max capa'!$A$1:$Q$500,15,0)),VLOOKUP($C395,'stpl port max capa'!$A$1:$Q$500,15,0),0)</f>
        <v>0</v>
      </c>
      <c r="CC395" s="22">
        <f>IF(ISNUMBER(VLOOKUP($C395,'stpl port max capa'!$A$1:$Q$500,16,0)),VLOOKUP($C395,'stpl port max capa'!$A$1:$Q$500,16,0),0)</f>
        <v>0</v>
      </c>
      <c r="CD395" s="22">
        <f>IF(ISNUMBER(VLOOKUP($C395,'stpl port max capa'!$A$1:$Q$500,17,0)),VLOOKUP($C395,'stpl port max capa'!$A$1:$Q$500,17,0),0)</f>
        <v>0</v>
      </c>
    </row>
    <row r="396" spans="1:82" customFormat="1">
      <c r="A396">
        <v>401</v>
      </c>
      <c r="B396" t="s">
        <v>916</v>
      </c>
      <c r="C396" t="str">
        <f t="shared" si="111"/>
        <v>port 401 Guixi power station</v>
      </c>
      <c r="D396" s="15" t="s">
        <v>1426</v>
      </c>
      <c r="E396" s="15">
        <f t="shared" si="113"/>
        <v>1</v>
      </c>
      <c r="F396" s="16" t="s">
        <v>2982</v>
      </c>
      <c r="G396" t="s">
        <v>973</v>
      </c>
      <c r="H396" t="s">
        <v>975</v>
      </c>
      <c r="I396" t="s">
        <v>2944</v>
      </c>
      <c r="J396" t="s">
        <v>1136</v>
      </c>
      <c r="K396" s="1">
        <v>28.28914</v>
      </c>
      <c r="L396" s="1">
        <v>117.2235</v>
      </c>
      <c r="M396" s="1" t="str">
        <f>VLOOKUP($F396,'[1]capi for highway network'!$D$1:$L$36,3,0)</f>
        <v>capi Jiangxi</v>
      </c>
      <c r="N396" s="1">
        <f>VLOOKUP($F396,'[1]capi for highway network'!$D$1:$L$36,7,0)</f>
        <v>28.682891999999999</v>
      </c>
      <c r="O396" s="1">
        <f>VLOOKUP($F396,'[1]capi for highway network'!$D$1:$L$36,8,0)</f>
        <v>115.858197</v>
      </c>
      <c r="P396" s="13">
        <f t="shared" si="114"/>
        <v>0</v>
      </c>
      <c r="Q396" s="13">
        <f t="shared" si="115"/>
        <v>0</v>
      </c>
      <c r="R396" s="13">
        <f t="shared" si="116"/>
        <v>0</v>
      </c>
      <c r="S396" s="13">
        <f t="shared" si="117"/>
        <v>0</v>
      </c>
      <c r="T396" s="13">
        <f t="shared" si="118"/>
        <v>0</v>
      </c>
      <c r="U396" s="13">
        <f t="shared" si="119"/>
        <v>0</v>
      </c>
      <c r="V396" s="13">
        <f t="shared" si="120"/>
        <v>0</v>
      </c>
      <c r="W396" s="13">
        <f t="shared" si="121"/>
        <v>0</v>
      </c>
      <c r="X396" s="13">
        <f t="shared" si="122"/>
        <v>0</v>
      </c>
      <c r="Y396" s="13">
        <f t="shared" si="123"/>
        <v>0</v>
      </c>
      <c r="Z396" s="13">
        <f t="shared" si="124"/>
        <v>0</v>
      </c>
      <c r="AA396" s="13">
        <f t="shared" si="125"/>
        <v>0</v>
      </c>
      <c r="AB396" s="13">
        <f t="shared" si="126"/>
        <v>0</v>
      </c>
      <c r="AC396" s="13">
        <f t="shared" si="127"/>
        <v>0</v>
      </c>
      <c r="AD396" s="13">
        <f t="shared" si="128"/>
        <v>0</v>
      </c>
      <c r="AE396" s="13">
        <f t="shared" si="129"/>
        <v>0</v>
      </c>
      <c r="AF396">
        <f t="shared" si="112"/>
        <v>0</v>
      </c>
      <c r="AI396" s="26">
        <f>IF(ISNUMBER(VLOOKUP($B396,'kpler max capa'!$A$1:$Q$263,2,0)),VLOOKUP($B396,'kpler max capa'!$A$1:$Q$263,2,0),0)</f>
        <v>0</v>
      </c>
      <c r="AJ396" s="26">
        <f>IF(ISNUMBER(VLOOKUP($B396,'kpler max capa'!$A$1:$Q$263,3,0)),VLOOKUP($B396,'kpler max capa'!$A$1:$Q$263,3,0),0)</f>
        <v>0</v>
      </c>
      <c r="AK396" s="26">
        <f>IF(ISNUMBER(VLOOKUP($B396,'kpler max capa'!$A$1:$Q$263,4,0)),VLOOKUP($B396,'kpler max capa'!$A$1:$Q$263,4,0),0)</f>
        <v>0</v>
      </c>
      <c r="AL396" s="26">
        <f>IF(ISNUMBER(VLOOKUP($B396,'kpler max capa'!$A$1:$Q$263,5,0)),VLOOKUP($B396,'kpler max capa'!$A$1:$Q$263,5,0),0)</f>
        <v>0</v>
      </c>
      <c r="AM396" s="26">
        <f>IF(ISNUMBER(VLOOKUP($B396,'kpler max capa'!$A$1:$Q$263,6,0)),VLOOKUP($B396,'kpler max capa'!$A$1:$Q$263,6,0),0)</f>
        <v>0</v>
      </c>
      <c r="AN396" s="26">
        <f>IF(ISNUMBER(VLOOKUP($B396,'kpler max capa'!$A$1:$Q$263,7,0)),VLOOKUP($B396,'kpler max capa'!$A$1:$Q$263,7,0),0)</f>
        <v>0</v>
      </c>
      <c r="AO396" s="26">
        <f>IF(ISNUMBER(VLOOKUP($B396,'kpler max capa'!$A$1:$Q$263,8,0)),VLOOKUP($B396,'kpler max capa'!$A$1:$Q$263,8,0),0)</f>
        <v>0</v>
      </c>
      <c r="AP396" s="26">
        <f>IF(ISNUMBER(VLOOKUP($B396,'kpler max capa'!$A$1:$Q$263,8,0)),VLOOKUP($B396,'kpler max capa'!$A$1:$Q$263,9,0),0)</f>
        <v>0</v>
      </c>
      <c r="AQ396" s="26">
        <f>IF(ISNUMBER(VLOOKUP($B396,'kpler max capa'!$A$1:$Q$263,8,0)),VLOOKUP($B396,'kpler max capa'!$A$1:$Q$263,10,0),0)</f>
        <v>0</v>
      </c>
      <c r="AR396" s="26">
        <f>IF(ISNUMBER(VLOOKUP($B396,'kpler max capa'!$A$1:$Q$263,8,0)),VLOOKUP($B396,'kpler max capa'!$A$1:$Q$263,11,0),0)</f>
        <v>0</v>
      </c>
      <c r="AS396" s="26">
        <f>IF(ISNUMBER(VLOOKUP($B396,'kpler max capa'!$A$1:$Q$263,9,0)),VLOOKUP($B396,'kpler max capa'!$A$1:$Q$263,12,0),0)</f>
        <v>0</v>
      </c>
      <c r="AT396" s="26">
        <f>IF(ISNUMBER(VLOOKUP($B396,'kpler max capa'!$A$1:$Q$263,9,0)),VLOOKUP($B396,'kpler max capa'!$A$1:$Q$263,13,0),0)</f>
        <v>0</v>
      </c>
      <c r="AU396" s="26">
        <f>IF(ISNUMBER(VLOOKUP($B396,'kpler max capa'!$A$1:$Q$263,9,0)),VLOOKUP($B396,'kpler max capa'!$A$1:$Q$263,14,0),0)</f>
        <v>0</v>
      </c>
      <c r="AV396" s="26">
        <f>IF(ISNUMBER(VLOOKUP($B396,'kpler max capa'!$A$1:$Q$263,9,0)),VLOOKUP($B396,'kpler max capa'!$A$1:$Q$263,15,0),0)</f>
        <v>0</v>
      </c>
      <c r="AW396" s="26">
        <f>IF(ISNUMBER(VLOOKUP($B396,'kpler max capa'!$A$1:$Q$263,9,0)),VLOOKUP($B396,'kpler max capa'!$A$1:$Q$263,16,0),0)</f>
        <v>0</v>
      </c>
      <c r="AX396" s="26">
        <f>IF(ISNUMBER(VLOOKUP($B396,'kpler max capa'!$A$1:$Q$263,10,0)),VLOOKUP($B396,'kpler max capa'!$A$1:$Q$263,17,0),0)</f>
        <v>0</v>
      </c>
      <c r="AY396" s="24">
        <f>IF(ISNUMBER(VLOOKUP($C396,'pp port max capa'!$A$1:$Q$500,2,0)),VLOOKUP($C396,'pp port max capa'!$A$1:$Q$500,2,0),0)</f>
        <v>0</v>
      </c>
      <c r="AZ396" s="24">
        <f>IF(ISNUMBER(VLOOKUP($C396,'pp port max capa'!$A$1:$Q$500,3,0)),VLOOKUP($C396,'pp port max capa'!$A$1:$Q$500,3,0),0)</f>
        <v>0</v>
      </c>
      <c r="BA396" s="24">
        <f>IF(ISNUMBER(VLOOKUP($C396,'pp port max capa'!$A$1:$Q$500,4,0)),VLOOKUP($C396,'pp port max capa'!$A$1:$Q$500,4,0),0)</f>
        <v>0</v>
      </c>
      <c r="BB396" s="24">
        <f>IF(ISNUMBER(VLOOKUP($C396,'pp port max capa'!$A$1:$Q$500,5,0)),VLOOKUP($C396,'pp port max capa'!$A$1:$Q$500,5,0),0)</f>
        <v>0</v>
      </c>
      <c r="BC396" s="24">
        <f>IF(ISNUMBER(VLOOKUP($C396,'pp port max capa'!$A$1:$Q$500,6,0)),VLOOKUP($C396,'pp port max capa'!$A$1:$Q$500,6,0),0)</f>
        <v>0</v>
      </c>
      <c r="BD396" s="24">
        <f>IF(ISNUMBER(VLOOKUP($C396,'pp port max capa'!$A$1:$Q$500,7,0)),VLOOKUP($C396,'pp port max capa'!$A$1:$Q$500,7,0),0)</f>
        <v>0</v>
      </c>
      <c r="BE396" s="24">
        <f>IF(ISNUMBER(VLOOKUP($C396,'pp port max capa'!$A$1:$Q$500,8,0)),VLOOKUP($C396,'pp port max capa'!$A$1:$Q$500,8,0),0)</f>
        <v>0</v>
      </c>
      <c r="BF396" s="24">
        <f>IF(ISNUMBER(VLOOKUP($C396,'pp port max capa'!$A$1:$Q$500,9,0)),VLOOKUP($C396,'pp port max capa'!$A$1:$Q$500,9,0),0)</f>
        <v>0</v>
      </c>
      <c r="BG396" s="24">
        <f>IF(ISNUMBER(VLOOKUP($C396,'pp port max capa'!$A$1:$Q$500,10,0)),VLOOKUP($C396,'pp port max capa'!$A$1:$Q$500,10,0),0)</f>
        <v>0</v>
      </c>
      <c r="BH396" s="24">
        <f>IF(ISNUMBER(VLOOKUP($C396,'pp port max capa'!$A$1:$Q$500,11,0)),VLOOKUP($C396,'pp port max capa'!$A$1:$Q$500,11,0),0)</f>
        <v>0</v>
      </c>
      <c r="BI396" s="24">
        <f>IF(ISNUMBER(VLOOKUP($C396,'pp port max capa'!$A$1:$Q$500,12,0)),VLOOKUP($C396,'pp port max capa'!$A$1:$Q$500,12,0),0)</f>
        <v>0</v>
      </c>
      <c r="BJ396" s="24">
        <f>IF(ISNUMBER(VLOOKUP($C396,'pp port max capa'!$A$1:$Q$500,13,0)),VLOOKUP($C396,'pp port max capa'!$A$1:$Q$500,13,0),0)</f>
        <v>0</v>
      </c>
      <c r="BK396" s="24">
        <f>IF(ISNUMBER(VLOOKUP($C396,'pp port max capa'!$A$1:$Q$500,14,0)),VLOOKUP($C396,'pp port max capa'!$A$1:$Q$500,14,0),0)</f>
        <v>0</v>
      </c>
      <c r="BL396" s="24">
        <f>IF(ISNUMBER(VLOOKUP($C396,'pp port max capa'!$A$1:$Q$500,15,0)),VLOOKUP($C396,'pp port max capa'!$A$1:$Q$500,15,0),0)</f>
        <v>0</v>
      </c>
      <c r="BM396" s="24">
        <f>IF(ISNUMBER(VLOOKUP($C396,'pp port max capa'!$A$1:$Q$500,16,0)),VLOOKUP($C396,'pp port max capa'!$A$1:$Q$500,16,0),0)</f>
        <v>0</v>
      </c>
      <c r="BN396" s="24">
        <f>IF(ISNUMBER(VLOOKUP($C396,'pp port max capa'!$A$1:$Q$500,17,0)),VLOOKUP($C396,'pp port max capa'!$A$1:$Q$500,17,0),0)</f>
        <v>0</v>
      </c>
      <c r="BO396" s="22">
        <f>IF(ISNUMBER(VLOOKUP($C396,'stpl port max capa'!$A$1:$Q$500,2,0)),VLOOKUP($C396,'stpl port max capa'!$A$1:$Q$500,2,0),0)</f>
        <v>0</v>
      </c>
      <c r="BP396" s="22">
        <f>IF(ISNUMBER(VLOOKUP($C396,'stpl port max capa'!$A$1:$Q$500,3,0)),VLOOKUP($C396,'stpl port max capa'!$A$1:$Q$500,3,0),0)</f>
        <v>0</v>
      </c>
      <c r="BQ396" s="22">
        <f>IF(ISNUMBER(VLOOKUP($C396,'stpl port max capa'!$A$1:$Q$500,4,0)),VLOOKUP($C396,'stpl port max capa'!$A$1:$Q$500,4,0),0)</f>
        <v>0</v>
      </c>
      <c r="BR396" s="22">
        <f>IF(ISNUMBER(VLOOKUP($C396,'stpl port max capa'!$A$1:$Q$500,5,0)),VLOOKUP($C396,'stpl port max capa'!$A$1:$Q$500,5,0),0)</f>
        <v>0</v>
      </c>
      <c r="BS396" s="22">
        <f>IF(ISNUMBER(VLOOKUP($C396,'stpl port max capa'!$A$1:$Q$500,6,0)),VLOOKUP($C396,'stpl port max capa'!$A$1:$Q$500,6,0),0)</f>
        <v>0</v>
      </c>
      <c r="BT396" s="22">
        <f>IF(ISNUMBER(VLOOKUP($C396,'stpl port max capa'!$A$1:$Q$500,7,0)),VLOOKUP($C396,'stpl port max capa'!$A$1:$Q$500,7,0),0)</f>
        <v>0</v>
      </c>
      <c r="BU396" s="22">
        <f>IF(ISNUMBER(VLOOKUP($C396,'stpl port max capa'!$A$1:$Q$500,8,0)),VLOOKUP($C396,'stpl port max capa'!$A$1:$Q$500,8,0),0)</f>
        <v>0</v>
      </c>
      <c r="BV396" s="22">
        <f>IF(ISNUMBER(VLOOKUP($C396,'stpl port max capa'!$A$1:$Q$500,9,0)),VLOOKUP($C396,'stpl port max capa'!$A$1:$Q$500,9,0),0)</f>
        <v>0</v>
      </c>
      <c r="BW396" s="22">
        <f>IF(ISNUMBER(VLOOKUP($C396,'stpl port max capa'!$A$1:$Q$500,10,0)),VLOOKUP($C396,'stpl port max capa'!$A$1:$Q$500,10,0),0)</f>
        <v>0</v>
      </c>
      <c r="BX396" s="22">
        <f>IF(ISNUMBER(VLOOKUP($C396,'stpl port max capa'!$A$1:$Q$500,11,0)),VLOOKUP($C396,'stpl port max capa'!$A$1:$Q$500,11,0),0)</f>
        <v>0</v>
      </c>
      <c r="BY396" s="22">
        <f>IF(ISNUMBER(VLOOKUP($C396,'stpl port max capa'!$A$1:$Q$500,12,0)),VLOOKUP($C396,'stpl port max capa'!$A$1:$Q$500,12,0),0)</f>
        <v>0</v>
      </c>
      <c r="BZ396" s="22">
        <f>IF(ISNUMBER(VLOOKUP($C396,'stpl port max capa'!$A$1:$Q$500,13,0)),VLOOKUP($C396,'stpl port max capa'!$A$1:$Q$500,13,0),0)</f>
        <v>0</v>
      </c>
      <c r="CA396" s="22">
        <f>IF(ISNUMBER(VLOOKUP($C396,'stpl port max capa'!$A$1:$Q$500,14,0)),VLOOKUP($C396,'stpl port max capa'!$A$1:$Q$500,14,0),0)</f>
        <v>0</v>
      </c>
      <c r="CB396" s="22">
        <f>IF(ISNUMBER(VLOOKUP($C396,'stpl port max capa'!$A$1:$Q$500,15,0)),VLOOKUP($C396,'stpl port max capa'!$A$1:$Q$500,15,0),0)</f>
        <v>0</v>
      </c>
      <c r="CC396" s="22">
        <f>IF(ISNUMBER(VLOOKUP($C396,'stpl port max capa'!$A$1:$Q$500,16,0)),VLOOKUP($C396,'stpl port max capa'!$A$1:$Q$500,16,0),0)</f>
        <v>0</v>
      </c>
      <c r="CD396" s="22">
        <f>IF(ISNUMBER(VLOOKUP($C396,'stpl port max capa'!$A$1:$Q$500,17,0)),VLOOKUP($C396,'stpl port max capa'!$A$1:$Q$500,17,0),0)</f>
        <v>0</v>
      </c>
    </row>
    <row r="397" spans="1:82" customFormat="1">
      <c r="A397">
        <v>402</v>
      </c>
      <c r="B397" t="s">
        <v>917</v>
      </c>
      <c r="C397" t="str">
        <f t="shared" si="111"/>
        <v>port 402 Guodian Huangjinbu power station</v>
      </c>
      <c r="D397" s="15" t="s">
        <v>1427</v>
      </c>
      <c r="E397" s="15">
        <f t="shared" si="113"/>
        <v>1</v>
      </c>
      <c r="F397" s="16" t="s">
        <v>2982</v>
      </c>
      <c r="G397" t="s">
        <v>973</v>
      </c>
      <c r="H397" t="s">
        <v>975</v>
      </c>
      <c r="I397" t="s">
        <v>2943</v>
      </c>
      <c r="J397" t="s">
        <v>1137</v>
      </c>
      <c r="K397" s="1">
        <v>28.4513359</v>
      </c>
      <c r="L397" s="1">
        <v>116.86047790000001</v>
      </c>
      <c r="M397" s="1" t="str">
        <f>VLOOKUP($F397,'[1]capi for highway network'!$D$1:$L$36,3,0)</f>
        <v>capi Jiangxi</v>
      </c>
      <c r="N397" s="1">
        <f>VLOOKUP($F397,'[1]capi for highway network'!$D$1:$L$36,7,0)</f>
        <v>28.682891999999999</v>
      </c>
      <c r="O397" s="1">
        <f>VLOOKUP($F397,'[1]capi for highway network'!$D$1:$L$36,8,0)</f>
        <v>115.858197</v>
      </c>
      <c r="P397" s="13">
        <f t="shared" si="114"/>
        <v>5.6428749719892473</v>
      </c>
      <c r="Q397" s="13">
        <f t="shared" si="115"/>
        <v>5.6428749719892473</v>
      </c>
      <c r="R397" s="13">
        <f t="shared" si="116"/>
        <v>5.6428749719892473</v>
      </c>
      <c r="S397" s="13">
        <f t="shared" si="117"/>
        <v>5.6428749719892473</v>
      </c>
      <c r="T397" s="13">
        <f t="shared" si="118"/>
        <v>5.6428749719892473</v>
      </c>
      <c r="U397" s="13">
        <f t="shared" si="119"/>
        <v>5.6428749719892473</v>
      </c>
      <c r="V397" s="13">
        <f t="shared" si="120"/>
        <v>5.6428749719892473</v>
      </c>
      <c r="W397" s="13">
        <f t="shared" si="121"/>
        <v>5.6428749719892473</v>
      </c>
      <c r="X397" s="13">
        <f t="shared" si="122"/>
        <v>5.6428749719892473</v>
      </c>
      <c r="Y397" s="13">
        <f t="shared" si="123"/>
        <v>5.6428749719892473</v>
      </c>
      <c r="Z397" s="13">
        <f t="shared" si="124"/>
        <v>5.6428749719892473</v>
      </c>
      <c r="AA397" s="13">
        <f t="shared" si="125"/>
        <v>5.6428749719892473</v>
      </c>
      <c r="AB397" s="13">
        <f t="shared" si="126"/>
        <v>5.6428749719892473</v>
      </c>
      <c r="AC397" s="13">
        <f t="shared" si="127"/>
        <v>5.6428749719892473</v>
      </c>
      <c r="AD397" s="13">
        <f t="shared" si="128"/>
        <v>5.6428749719892473</v>
      </c>
      <c r="AE397" s="13">
        <f t="shared" si="129"/>
        <v>5.6428749719892473</v>
      </c>
      <c r="AF397">
        <f t="shared" si="112"/>
        <v>1</v>
      </c>
      <c r="AI397" s="26">
        <f>IF(ISNUMBER(VLOOKUP($B397,'kpler max capa'!$A$1:$Q$263,2,0)),VLOOKUP($B397,'kpler max capa'!$A$1:$Q$263,2,0),0)</f>
        <v>0</v>
      </c>
      <c r="AJ397" s="26">
        <f>IF(ISNUMBER(VLOOKUP($B397,'kpler max capa'!$A$1:$Q$263,3,0)),VLOOKUP($B397,'kpler max capa'!$A$1:$Q$263,3,0),0)</f>
        <v>0</v>
      </c>
      <c r="AK397" s="26">
        <f>IF(ISNUMBER(VLOOKUP($B397,'kpler max capa'!$A$1:$Q$263,4,0)),VLOOKUP($B397,'kpler max capa'!$A$1:$Q$263,4,0),0)</f>
        <v>0</v>
      </c>
      <c r="AL397" s="26">
        <f>IF(ISNUMBER(VLOOKUP($B397,'kpler max capa'!$A$1:$Q$263,5,0)),VLOOKUP($B397,'kpler max capa'!$A$1:$Q$263,5,0),0)</f>
        <v>0</v>
      </c>
      <c r="AM397" s="26">
        <f>IF(ISNUMBER(VLOOKUP($B397,'kpler max capa'!$A$1:$Q$263,6,0)),VLOOKUP($B397,'kpler max capa'!$A$1:$Q$263,6,0),0)</f>
        <v>0</v>
      </c>
      <c r="AN397" s="26">
        <f>IF(ISNUMBER(VLOOKUP($B397,'kpler max capa'!$A$1:$Q$263,7,0)),VLOOKUP($B397,'kpler max capa'!$A$1:$Q$263,7,0),0)</f>
        <v>0</v>
      </c>
      <c r="AO397" s="26">
        <f>IF(ISNUMBER(VLOOKUP($B397,'kpler max capa'!$A$1:$Q$263,8,0)),VLOOKUP($B397,'kpler max capa'!$A$1:$Q$263,8,0),0)</f>
        <v>0</v>
      </c>
      <c r="AP397" s="26">
        <f>IF(ISNUMBER(VLOOKUP($B397,'kpler max capa'!$A$1:$Q$263,8,0)),VLOOKUP($B397,'kpler max capa'!$A$1:$Q$263,9,0),0)</f>
        <v>0</v>
      </c>
      <c r="AQ397" s="26">
        <f>IF(ISNUMBER(VLOOKUP($B397,'kpler max capa'!$A$1:$Q$263,8,0)),VLOOKUP($B397,'kpler max capa'!$A$1:$Q$263,10,0),0)</f>
        <v>0</v>
      </c>
      <c r="AR397" s="26">
        <f>IF(ISNUMBER(VLOOKUP($B397,'kpler max capa'!$A$1:$Q$263,8,0)),VLOOKUP($B397,'kpler max capa'!$A$1:$Q$263,11,0),0)</f>
        <v>0</v>
      </c>
      <c r="AS397" s="26">
        <f>IF(ISNUMBER(VLOOKUP($B397,'kpler max capa'!$A$1:$Q$263,9,0)),VLOOKUP($B397,'kpler max capa'!$A$1:$Q$263,12,0),0)</f>
        <v>0</v>
      </c>
      <c r="AT397" s="26">
        <f>IF(ISNUMBER(VLOOKUP($B397,'kpler max capa'!$A$1:$Q$263,9,0)),VLOOKUP($B397,'kpler max capa'!$A$1:$Q$263,13,0),0)</f>
        <v>0</v>
      </c>
      <c r="AU397" s="26">
        <f>IF(ISNUMBER(VLOOKUP($B397,'kpler max capa'!$A$1:$Q$263,9,0)),VLOOKUP($B397,'kpler max capa'!$A$1:$Q$263,14,0),0)</f>
        <v>0</v>
      </c>
      <c r="AV397" s="26">
        <f>IF(ISNUMBER(VLOOKUP($B397,'kpler max capa'!$A$1:$Q$263,9,0)),VLOOKUP($B397,'kpler max capa'!$A$1:$Q$263,15,0),0)</f>
        <v>0</v>
      </c>
      <c r="AW397" s="26">
        <f>IF(ISNUMBER(VLOOKUP($B397,'kpler max capa'!$A$1:$Q$263,9,0)),VLOOKUP($B397,'kpler max capa'!$A$1:$Q$263,16,0),0)</f>
        <v>0</v>
      </c>
      <c r="AX397" s="26">
        <f>IF(ISNUMBER(VLOOKUP($B397,'kpler max capa'!$A$1:$Q$263,10,0)),VLOOKUP($B397,'kpler max capa'!$A$1:$Q$263,17,0),0)</f>
        <v>0</v>
      </c>
      <c r="AY397" s="24">
        <f>IF(ISNUMBER(VLOOKUP($C397,'pp port max capa'!$A$1:$Q$500,2,0)),VLOOKUP($C397,'pp port max capa'!$A$1:$Q$500,2,0),0)</f>
        <v>5.6428749719892473</v>
      </c>
      <c r="AZ397" s="24">
        <f>IF(ISNUMBER(VLOOKUP($C397,'pp port max capa'!$A$1:$Q$500,3,0)),VLOOKUP($C397,'pp port max capa'!$A$1:$Q$500,3,0),0)</f>
        <v>5.6428749719892473</v>
      </c>
      <c r="BA397" s="24">
        <f>IF(ISNUMBER(VLOOKUP($C397,'pp port max capa'!$A$1:$Q$500,4,0)),VLOOKUP($C397,'pp port max capa'!$A$1:$Q$500,4,0),0)</f>
        <v>5.6428749719892473</v>
      </c>
      <c r="BB397" s="24">
        <f>IF(ISNUMBER(VLOOKUP($C397,'pp port max capa'!$A$1:$Q$500,5,0)),VLOOKUP($C397,'pp port max capa'!$A$1:$Q$500,5,0),0)</f>
        <v>5.6428749719892473</v>
      </c>
      <c r="BC397" s="24">
        <f>IF(ISNUMBER(VLOOKUP($C397,'pp port max capa'!$A$1:$Q$500,6,0)),VLOOKUP($C397,'pp port max capa'!$A$1:$Q$500,6,0),0)</f>
        <v>5.6428749719892473</v>
      </c>
      <c r="BD397" s="24">
        <f>IF(ISNUMBER(VLOOKUP($C397,'pp port max capa'!$A$1:$Q$500,7,0)),VLOOKUP($C397,'pp port max capa'!$A$1:$Q$500,7,0),0)</f>
        <v>5.6428749719892473</v>
      </c>
      <c r="BE397" s="24">
        <f>IF(ISNUMBER(VLOOKUP($C397,'pp port max capa'!$A$1:$Q$500,8,0)),VLOOKUP($C397,'pp port max capa'!$A$1:$Q$500,8,0),0)</f>
        <v>5.6428749719892473</v>
      </c>
      <c r="BF397" s="24">
        <f>IF(ISNUMBER(VLOOKUP($C397,'pp port max capa'!$A$1:$Q$500,9,0)),VLOOKUP($C397,'pp port max capa'!$A$1:$Q$500,9,0),0)</f>
        <v>5.6428749719892473</v>
      </c>
      <c r="BG397" s="24">
        <f>IF(ISNUMBER(VLOOKUP($C397,'pp port max capa'!$A$1:$Q$500,10,0)),VLOOKUP($C397,'pp port max capa'!$A$1:$Q$500,10,0),0)</f>
        <v>5.6428749719892473</v>
      </c>
      <c r="BH397" s="24">
        <f>IF(ISNUMBER(VLOOKUP($C397,'pp port max capa'!$A$1:$Q$500,11,0)),VLOOKUP($C397,'pp port max capa'!$A$1:$Q$500,11,0),0)</f>
        <v>5.6428749719892473</v>
      </c>
      <c r="BI397" s="24">
        <f>IF(ISNUMBER(VLOOKUP($C397,'pp port max capa'!$A$1:$Q$500,12,0)),VLOOKUP($C397,'pp port max capa'!$A$1:$Q$500,12,0),0)</f>
        <v>5.6428749719892473</v>
      </c>
      <c r="BJ397" s="24">
        <f>IF(ISNUMBER(VLOOKUP($C397,'pp port max capa'!$A$1:$Q$500,13,0)),VLOOKUP($C397,'pp port max capa'!$A$1:$Q$500,13,0),0)</f>
        <v>5.6428749719892473</v>
      </c>
      <c r="BK397" s="24">
        <f>IF(ISNUMBER(VLOOKUP($C397,'pp port max capa'!$A$1:$Q$500,14,0)),VLOOKUP($C397,'pp port max capa'!$A$1:$Q$500,14,0),0)</f>
        <v>5.6428749719892473</v>
      </c>
      <c r="BL397" s="24">
        <f>IF(ISNUMBER(VLOOKUP($C397,'pp port max capa'!$A$1:$Q$500,15,0)),VLOOKUP($C397,'pp port max capa'!$A$1:$Q$500,15,0),0)</f>
        <v>5.6428749719892473</v>
      </c>
      <c r="BM397" s="24">
        <f>IF(ISNUMBER(VLOOKUP($C397,'pp port max capa'!$A$1:$Q$500,16,0)),VLOOKUP($C397,'pp port max capa'!$A$1:$Q$500,16,0),0)</f>
        <v>5.6428749719892473</v>
      </c>
      <c r="BN397" s="24">
        <f>IF(ISNUMBER(VLOOKUP($C397,'pp port max capa'!$A$1:$Q$500,17,0)),VLOOKUP($C397,'pp port max capa'!$A$1:$Q$500,17,0),0)</f>
        <v>5.6428749719892473</v>
      </c>
      <c r="BO397" s="22">
        <f>IF(ISNUMBER(VLOOKUP($C397,'stpl port max capa'!$A$1:$Q$500,2,0)),VLOOKUP($C397,'stpl port max capa'!$A$1:$Q$500,2,0),0)</f>
        <v>0</v>
      </c>
      <c r="BP397" s="22">
        <f>IF(ISNUMBER(VLOOKUP($C397,'stpl port max capa'!$A$1:$Q$500,3,0)),VLOOKUP($C397,'stpl port max capa'!$A$1:$Q$500,3,0),0)</f>
        <v>0</v>
      </c>
      <c r="BQ397" s="22">
        <f>IF(ISNUMBER(VLOOKUP($C397,'stpl port max capa'!$A$1:$Q$500,4,0)),VLOOKUP($C397,'stpl port max capa'!$A$1:$Q$500,4,0),0)</f>
        <v>0</v>
      </c>
      <c r="BR397" s="22">
        <f>IF(ISNUMBER(VLOOKUP($C397,'stpl port max capa'!$A$1:$Q$500,5,0)),VLOOKUP($C397,'stpl port max capa'!$A$1:$Q$500,5,0),0)</f>
        <v>0</v>
      </c>
      <c r="BS397" s="22">
        <f>IF(ISNUMBER(VLOOKUP($C397,'stpl port max capa'!$A$1:$Q$500,6,0)),VLOOKUP($C397,'stpl port max capa'!$A$1:$Q$500,6,0),0)</f>
        <v>0</v>
      </c>
      <c r="BT397" s="22">
        <f>IF(ISNUMBER(VLOOKUP($C397,'stpl port max capa'!$A$1:$Q$500,7,0)),VLOOKUP($C397,'stpl port max capa'!$A$1:$Q$500,7,0),0)</f>
        <v>0</v>
      </c>
      <c r="BU397" s="22">
        <f>IF(ISNUMBER(VLOOKUP($C397,'stpl port max capa'!$A$1:$Q$500,8,0)),VLOOKUP($C397,'stpl port max capa'!$A$1:$Q$500,8,0),0)</f>
        <v>0</v>
      </c>
      <c r="BV397" s="22">
        <f>IF(ISNUMBER(VLOOKUP($C397,'stpl port max capa'!$A$1:$Q$500,9,0)),VLOOKUP($C397,'stpl port max capa'!$A$1:$Q$500,9,0),0)</f>
        <v>0</v>
      </c>
      <c r="BW397" s="22">
        <f>IF(ISNUMBER(VLOOKUP($C397,'stpl port max capa'!$A$1:$Q$500,10,0)),VLOOKUP($C397,'stpl port max capa'!$A$1:$Q$500,10,0),0)</f>
        <v>0</v>
      </c>
      <c r="BX397" s="22">
        <f>IF(ISNUMBER(VLOOKUP($C397,'stpl port max capa'!$A$1:$Q$500,11,0)),VLOOKUP($C397,'stpl port max capa'!$A$1:$Q$500,11,0),0)</f>
        <v>0</v>
      </c>
      <c r="BY397" s="22">
        <f>IF(ISNUMBER(VLOOKUP($C397,'stpl port max capa'!$A$1:$Q$500,12,0)),VLOOKUP($C397,'stpl port max capa'!$A$1:$Q$500,12,0),0)</f>
        <v>0</v>
      </c>
      <c r="BZ397" s="22">
        <f>IF(ISNUMBER(VLOOKUP($C397,'stpl port max capa'!$A$1:$Q$500,13,0)),VLOOKUP($C397,'stpl port max capa'!$A$1:$Q$500,13,0),0)</f>
        <v>0</v>
      </c>
      <c r="CA397" s="22">
        <f>IF(ISNUMBER(VLOOKUP($C397,'stpl port max capa'!$A$1:$Q$500,14,0)),VLOOKUP($C397,'stpl port max capa'!$A$1:$Q$500,14,0),0)</f>
        <v>0</v>
      </c>
      <c r="CB397" s="22">
        <f>IF(ISNUMBER(VLOOKUP($C397,'stpl port max capa'!$A$1:$Q$500,15,0)),VLOOKUP($C397,'stpl port max capa'!$A$1:$Q$500,15,0),0)</f>
        <v>0</v>
      </c>
      <c r="CC397" s="22">
        <f>IF(ISNUMBER(VLOOKUP($C397,'stpl port max capa'!$A$1:$Q$500,16,0)),VLOOKUP($C397,'stpl port max capa'!$A$1:$Q$500,16,0),0)</f>
        <v>0</v>
      </c>
      <c r="CD397" s="22">
        <f>IF(ISNUMBER(VLOOKUP($C397,'stpl port max capa'!$A$1:$Q$500,17,0)),VLOOKUP($C397,'stpl port max capa'!$A$1:$Q$500,17,0),0)</f>
        <v>0</v>
      </c>
    </row>
    <row r="398" spans="1:82" customFormat="1">
      <c r="A398">
        <v>403</v>
      </c>
      <c r="B398" t="s">
        <v>918</v>
      </c>
      <c r="C398" t="str">
        <f t="shared" si="111"/>
        <v>port 403 Guodian Jiujiang power station</v>
      </c>
      <c r="D398" s="15" t="s">
        <v>1428</v>
      </c>
      <c r="E398" s="15">
        <f t="shared" si="113"/>
        <v>1</v>
      </c>
      <c r="F398" s="16" t="s">
        <v>2982</v>
      </c>
      <c r="G398" t="s">
        <v>973</v>
      </c>
      <c r="H398" t="s">
        <v>975</v>
      </c>
      <c r="I398" t="s">
        <v>2944</v>
      </c>
      <c r="J398" t="s">
        <v>1138</v>
      </c>
      <c r="K398" s="1">
        <v>29.740970000000001</v>
      </c>
      <c r="L398" s="1">
        <v>116.0345078</v>
      </c>
      <c r="M398" s="1" t="str">
        <f>VLOOKUP($F398,'[1]capi for highway network'!$D$1:$L$36,3,0)</f>
        <v>capi Jiangxi</v>
      </c>
      <c r="N398" s="1">
        <f>VLOOKUP($F398,'[1]capi for highway network'!$D$1:$L$36,7,0)</f>
        <v>28.682891999999999</v>
      </c>
      <c r="O398" s="1">
        <f>VLOOKUP($F398,'[1]capi for highway network'!$D$1:$L$36,8,0)</f>
        <v>115.858197</v>
      </c>
      <c r="P398" s="13">
        <f t="shared" si="114"/>
        <v>0</v>
      </c>
      <c r="Q398" s="13">
        <f t="shared" si="115"/>
        <v>0</v>
      </c>
      <c r="R398" s="13">
        <f t="shared" si="116"/>
        <v>0</v>
      </c>
      <c r="S398" s="13">
        <f t="shared" si="117"/>
        <v>0</v>
      </c>
      <c r="T398" s="13">
        <f t="shared" si="118"/>
        <v>0</v>
      </c>
      <c r="U398" s="13">
        <f t="shared" si="119"/>
        <v>0</v>
      </c>
      <c r="V398" s="13">
        <f t="shared" si="120"/>
        <v>0</v>
      </c>
      <c r="W398" s="13">
        <f t="shared" si="121"/>
        <v>0</v>
      </c>
      <c r="X398" s="13">
        <f t="shared" si="122"/>
        <v>0</v>
      </c>
      <c r="Y398" s="13">
        <f t="shared" si="123"/>
        <v>0</v>
      </c>
      <c r="Z398" s="13">
        <f t="shared" si="124"/>
        <v>0</v>
      </c>
      <c r="AA398" s="13">
        <f t="shared" si="125"/>
        <v>0</v>
      </c>
      <c r="AB398" s="13">
        <f t="shared" si="126"/>
        <v>0</v>
      </c>
      <c r="AC398" s="13">
        <f t="shared" si="127"/>
        <v>0</v>
      </c>
      <c r="AD398" s="13">
        <f t="shared" si="128"/>
        <v>0</v>
      </c>
      <c r="AE398" s="13">
        <f t="shared" si="129"/>
        <v>0</v>
      </c>
      <c r="AF398">
        <f t="shared" si="112"/>
        <v>0</v>
      </c>
      <c r="AI398" s="26">
        <f>IF(ISNUMBER(VLOOKUP($B398,'kpler max capa'!$A$1:$Q$263,2,0)),VLOOKUP($B398,'kpler max capa'!$A$1:$Q$263,2,0),0)</f>
        <v>0</v>
      </c>
      <c r="AJ398" s="26">
        <f>IF(ISNUMBER(VLOOKUP($B398,'kpler max capa'!$A$1:$Q$263,3,0)),VLOOKUP($B398,'kpler max capa'!$A$1:$Q$263,3,0),0)</f>
        <v>0</v>
      </c>
      <c r="AK398" s="26">
        <f>IF(ISNUMBER(VLOOKUP($B398,'kpler max capa'!$A$1:$Q$263,4,0)),VLOOKUP($B398,'kpler max capa'!$A$1:$Q$263,4,0),0)</f>
        <v>0</v>
      </c>
      <c r="AL398" s="26">
        <f>IF(ISNUMBER(VLOOKUP($B398,'kpler max capa'!$A$1:$Q$263,5,0)),VLOOKUP($B398,'kpler max capa'!$A$1:$Q$263,5,0),0)</f>
        <v>0</v>
      </c>
      <c r="AM398" s="26">
        <f>IF(ISNUMBER(VLOOKUP($B398,'kpler max capa'!$A$1:$Q$263,6,0)),VLOOKUP($B398,'kpler max capa'!$A$1:$Q$263,6,0),0)</f>
        <v>0</v>
      </c>
      <c r="AN398" s="26">
        <f>IF(ISNUMBER(VLOOKUP($B398,'kpler max capa'!$A$1:$Q$263,7,0)),VLOOKUP($B398,'kpler max capa'!$A$1:$Q$263,7,0),0)</f>
        <v>0</v>
      </c>
      <c r="AO398" s="26">
        <f>IF(ISNUMBER(VLOOKUP($B398,'kpler max capa'!$A$1:$Q$263,8,0)),VLOOKUP($B398,'kpler max capa'!$A$1:$Q$263,8,0),0)</f>
        <v>0</v>
      </c>
      <c r="AP398" s="26">
        <f>IF(ISNUMBER(VLOOKUP($B398,'kpler max capa'!$A$1:$Q$263,8,0)),VLOOKUP($B398,'kpler max capa'!$A$1:$Q$263,9,0),0)</f>
        <v>0</v>
      </c>
      <c r="AQ398" s="26">
        <f>IF(ISNUMBER(VLOOKUP($B398,'kpler max capa'!$A$1:$Q$263,8,0)),VLOOKUP($B398,'kpler max capa'!$A$1:$Q$263,10,0),0)</f>
        <v>0</v>
      </c>
      <c r="AR398" s="26">
        <f>IF(ISNUMBER(VLOOKUP($B398,'kpler max capa'!$A$1:$Q$263,8,0)),VLOOKUP($B398,'kpler max capa'!$A$1:$Q$263,11,0),0)</f>
        <v>0</v>
      </c>
      <c r="AS398" s="26">
        <f>IF(ISNUMBER(VLOOKUP($B398,'kpler max capa'!$A$1:$Q$263,9,0)),VLOOKUP($B398,'kpler max capa'!$A$1:$Q$263,12,0),0)</f>
        <v>0</v>
      </c>
      <c r="AT398" s="26">
        <f>IF(ISNUMBER(VLOOKUP($B398,'kpler max capa'!$A$1:$Q$263,9,0)),VLOOKUP($B398,'kpler max capa'!$A$1:$Q$263,13,0),0)</f>
        <v>0</v>
      </c>
      <c r="AU398" s="26">
        <f>IF(ISNUMBER(VLOOKUP($B398,'kpler max capa'!$A$1:$Q$263,9,0)),VLOOKUP($B398,'kpler max capa'!$A$1:$Q$263,14,0),0)</f>
        <v>0</v>
      </c>
      <c r="AV398" s="26">
        <f>IF(ISNUMBER(VLOOKUP($B398,'kpler max capa'!$A$1:$Q$263,9,0)),VLOOKUP($B398,'kpler max capa'!$A$1:$Q$263,15,0),0)</f>
        <v>0</v>
      </c>
      <c r="AW398" s="26">
        <f>IF(ISNUMBER(VLOOKUP($B398,'kpler max capa'!$A$1:$Q$263,9,0)),VLOOKUP($B398,'kpler max capa'!$A$1:$Q$263,16,0),0)</f>
        <v>0</v>
      </c>
      <c r="AX398" s="26">
        <f>IF(ISNUMBER(VLOOKUP($B398,'kpler max capa'!$A$1:$Q$263,10,0)),VLOOKUP($B398,'kpler max capa'!$A$1:$Q$263,17,0),0)</f>
        <v>0</v>
      </c>
      <c r="AY398" s="24">
        <f>IF(ISNUMBER(VLOOKUP($C398,'pp port max capa'!$A$1:$Q$500,2,0)),VLOOKUP($C398,'pp port max capa'!$A$1:$Q$500,2,0),0)</f>
        <v>0</v>
      </c>
      <c r="AZ398" s="24">
        <f>IF(ISNUMBER(VLOOKUP($C398,'pp port max capa'!$A$1:$Q$500,3,0)),VLOOKUP($C398,'pp port max capa'!$A$1:$Q$500,3,0),0)</f>
        <v>0</v>
      </c>
      <c r="BA398" s="24">
        <f>IF(ISNUMBER(VLOOKUP($C398,'pp port max capa'!$A$1:$Q$500,4,0)),VLOOKUP($C398,'pp port max capa'!$A$1:$Q$500,4,0),0)</f>
        <v>0</v>
      </c>
      <c r="BB398" s="24">
        <f>IF(ISNUMBER(VLOOKUP($C398,'pp port max capa'!$A$1:$Q$500,5,0)),VLOOKUP($C398,'pp port max capa'!$A$1:$Q$500,5,0),0)</f>
        <v>0</v>
      </c>
      <c r="BC398" s="24">
        <f>IF(ISNUMBER(VLOOKUP($C398,'pp port max capa'!$A$1:$Q$500,6,0)),VLOOKUP($C398,'pp port max capa'!$A$1:$Q$500,6,0),0)</f>
        <v>0</v>
      </c>
      <c r="BD398" s="24">
        <f>IF(ISNUMBER(VLOOKUP($C398,'pp port max capa'!$A$1:$Q$500,7,0)),VLOOKUP($C398,'pp port max capa'!$A$1:$Q$500,7,0),0)</f>
        <v>0</v>
      </c>
      <c r="BE398" s="24">
        <f>IF(ISNUMBER(VLOOKUP($C398,'pp port max capa'!$A$1:$Q$500,8,0)),VLOOKUP($C398,'pp port max capa'!$A$1:$Q$500,8,0),0)</f>
        <v>0</v>
      </c>
      <c r="BF398" s="24">
        <f>IF(ISNUMBER(VLOOKUP($C398,'pp port max capa'!$A$1:$Q$500,9,0)),VLOOKUP($C398,'pp port max capa'!$A$1:$Q$500,9,0),0)</f>
        <v>0</v>
      </c>
      <c r="BG398" s="24">
        <f>IF(ISNUMBER(VLOOKUP($C398,'pp port max capa'!$A$1:$Q$500,10,0)),VLOOKUP($C398,'pp port max capa'!$A$1:$Q$500,10,0),0)</f>
        <v>0</v>
      </c>
      <c r="BH398" s="24">
        <f>IF(ISNUMBER(VLOOKUP($C398,'pp port max capa'!$A$1:$Q$500,11,0)),VLOOKUP($C398,'pp port max capa'!$A$1:$Q$500,11,0),0)</f>
        <v>0</v>
      </c>
      <c r="BI398" s="24">
        <f>IF(ISNUMBER(VLOOKUP($C398,'pp port max capa'!$A$1:$Q$500,12,0)),VLOOKUP($C398,'pp port max capa'!$A$1:$Q$500,12,0),0)</f>
        <v>0</v>
      </c>
      <c r="BJ398" s="24">
        <f>IF(ISNUMBER(VLOOKUP($C398,'pp port max capa'!$A$1:$Q$500,13,0)),VLOOKUP($C398,'pp port max capa'!$A$1:$Q$500,13,0),0)</f>
        <v>0</v>
      </c>
      <c r="BK398" s="24">
        <f>IF(ISNUMBER(VLOOKUP($C398,'pp port max capa'!$A$1:$Q$500,14,0)),VLOOKUP($C398,'pp port max capa'!$A$1:$Q$500,14,0),0)</f>
        <v>0</v>
      </c>
      <c r="BL398" s="24">
        <f>IF(ISNUMBER(VLOOKUP($C398,'pp port max capa'!$A$1:$Q$500,15,0)),VLOOKUP($C398,'pp port max capa'!$A$1:$Q$500,15,0),0)</f>
        <v>0</v>
      </c>
      <c r="BM398" s="24">
        <f>IF(ISNUMBER(VLOOKUP($C398,'pp port max capa'!$A$1:$Q$500,16,0)),VLOOKUP($C398,'pp port max capa'!$A$1:$Q$500,16,0),0)</f>
        <v>0</v>
      </c>
      <c r="BN398" s="24">
        <f>IF(ISNUMBER(VLOOKUP($C398,'pp port max capa'!$A$1:$Q$500,17,0)),VLOOKUP($C398,'pp port max capa'!$A$1:$Q$500,17,0),0)</f>
        <v>0</v>
      </c>
      <c r="BO398" s="22">
        <f>IF(ISNUMBER(VLOOKUP($C398,'stpl port max capa'!$A$1:$Q$500,2,0)),VLOOKUP($C398,'stpl port max capa'!$A$1:$Q$500,2,0),0)</f>
        <v>0</v>
      </c>
      <c r="BP398" s="22">
        <f>IF(ISNUMBER(VLOOKUP($C398,'stpl port max capa'!$A$1:$Q$500,3,0)),VLOOKUP($C398,'stpl port max capa'!$A$1:$Q$500,3,0),0)</f>
        <v>0</v>
      </c>
      <c r="BQ398" s="22">
        <f>IF(ISNUMBER(VLOOKUP($C398,'stpl port max capa'!$A$1:$Q$500,4,0)),VLOOKUP($C398,'stpl port max capa'!$A$1:$Q$500,4,0),0)</f>
        <v>0</v>
      </c>
      <c r="BR398" s="22">
        <f>IF(ISNUMBER(VLOOKUP($C398,'stpl port max capa'!$A$1:$Q$500,5,0)),VLOOKUP($C398,'stpl port max capa'!$A$1:$Q$500,5,0),0)</f>
        <v>0</v>
      </c>
      <c r="BS398" s="22">
        <f>IF(ISNUMBER(VLOOKUP($C398,'stpl port max capa'!$A$1:$Q$500,6,0)),VLOOKUP($C398,'stpl port max capa'!$A$1:$Q$500,6,0),0)</f>
        <v>0</v>
      </c>
      <c r="BT398" s="22">
        <f>IF(ISNUMBER(VLOOKUP($C398,'stpl port max capa'!$A$1:$Q$500,7,0)),VLOOKUP($C398,'stpl port max capa'!$A$1:$Q$500,7,0),0)</f>
        <v>0</v>
      </c>
      <c r="BU398" s="22">
        <f>IF(ISNUMBER(VLOOKUP($C398,'stpl port max capa'!$A$1:$Q$500,8,0)),VLOOKUP($C398,'stpl port max capa'!$A$1:$Q$500,8,0),0)</f>
        <v>0</v>
      </c>
      <c r="BV398" s="22">
        <f>IF(ISNUMBER(VLOOKUP($C398,'stpl port max capa'!$A$1:$Q$500,9,0)),VLOOKUP($C398,'stpl port max capa'!$A$1:$Q$500,9,0),0)</f>
        <v>0</v>
      </c>
      <c r="BW398" s="22">
        <f>IF(ISNUMBER(VLOOKUP($C398,'stpl port max capa'!$A$1:$Q$500,10,0)),VLOOKUP($C398,'stpl port max capa'!$A$1:$Q$500,10,0),0)</f>
        <v>0</v>
      </c>
      <c r="BX398" s="22">
        <f>IF(ISNUMBER(VLOOKUP($C398,'stpl port max capa'!$A$1:$Q$500,11,0)),VLOOKUP($C398,'stpl port max capa'!$A$1:$Q$500,11,0),0)</f>
        <v>0</v>
      </c>
      <c r="BY398" s="22">
        <f>IF(ISNUMBER(VLOOKUP($C398,'stpl port max capa'!$A$1:$Q$500,12,0)),VLOOKUP($C398,'stpl port max capa'!$A$1:$Q$500,12,0),0)</f>
        <v>0</v>
      </c>
      <c r="BZ398" s="22">
        <f>IF(ISNUMBER(VLOOKUP($C398,'stpl port max capa'!$A$1:$Q$500,13,0)),VLOOKUP($C398,'stpl port max capa'!$A$1:$Q$500,13,0),0)</f>
        <v>0</v>
      </c>
      <c r="CA398" s="22">
        <f>IF(ISNUMBER(VLOOKUP($C398,'stpl port max capa'!$A$1:$Q$500,14,0)),VLOOKUP($C398,'stpl port max capa'!$A$1:$Q$500,14,0),0)</f>
        <v>0</v>
      </c>
      <c r="CB398" s="22">
        <f>IF(ISNUMBER(VLOOKUP($C398,'stpl port max capa'!$A$1:$Q$500,15,0)),VLOOKUP($C398,'stpl port max capa'!$A$1:$Q$500,15,0),0)</f>
        <v>0</v>
      </c>
      <c r="CC398" s="22">
        <f>IF(ISNUMBER(VLOOKUP($C398,'stpl port max capa'!$A$1:$Q$500,16,0)),VLOOKUP($C398,'stpl port max capa'!$A$1:$Q$500,16,0),0)</f>
        <v>0</v>
      </c>
      <c r="CD398" s="22">
        <f>IF(ISNUMBER(VLOOKUP($C398,'stpl port max capa'!$A$1:$Q$500,17,0)),VLOOKUP($C398,'stpl port max capa'!$A$1:$Q$500,17,0),0)</f>
        <v>0</v>
      </c>
    </row>
    <row r="399" spans="1:82" customFormat="1">
      <c r="A399">
        <v>404</v>
      </c>
      <c r="B399" t="s">
        <v>919</v>
      </c>
      <c r="C399" t="str">
        <f t="shared" si="111"/>
        <v>port 404 Jingdezhen power station</v>
      </c>
      <c r="D399" s="15" t="s">
        <v>1429</v>
      </c>
      <c r="E399" s="15">
        <f t="shared" si="113"/>
        <v>1</v>
      </c>
      <c r="F399" s="16" t="s">
        <v>2982</v>
      </c>
      <c r="G399" t="s">
        <v>973</v>
      </c>
      <c r="H399" t="s">
        <v>975</v>
      </c>
      <c r="I399" t="s">
        <v>2944</v>
      </c>
      <c r="J399" t="s">
        <v>1139</v>
      </c>
      <c r="K399" s="1">
        <v>29.187190000000001</v>
      </c>
      <c r="L399" s="1">
        <v>117.08502</v>
      </c>
      <c r="M399" s="1" t="str">
        <f>VLOOKUP($F399,'[1]capi for highway network'!$D$1:$L$36,3,0)</f>
        <v>capi Jiangxi</v>
      </c>
      <c r="N399" s="1">
        <f>VLOOKUP($F399,'[1]capi for highway network'!$D$1:$L$36,7,0)</f>
        <v>28.682891999999999</v>
      </c>
      <c r="O399" s="1">
        <f>VLOOKUP($F399,'[1]capi for highway network'!$D$1:$L$36,8,0)</f>
        <v>115.858197</v>
      </c>
      <c r="P399" s="13">
        <f t="shared" si="114"/>
        <v>0</v>
      </c>
      <c r="Q399" s="13">
        <f t="shared" si="115"/>
        <v>0</v>
      </c>
      <c r="R399" s="13">
        <f t="shared" si="116"/>
        <v>0</v>
      </c>
      <c r="S399" s="13">
        <f t="shared" si="117"/>
        <v>0</v>
      </c>
      <c r="T399" s="13">
        <f t="shared" si="118"/>
        <v>0</v>
      </c>
      <c r="U399" s="13">
        <f t="shared" si="119"/>
        <v>0</v>
      </c>
      <c r="V399" s="13">
        <f t="shared" si="120"/>
        <v>0</v>
      </c>
      <c r="W399" s="13">
        <f t="shared" si="121"/>
        <v>0</v>
      </c>
      <c r="X399" s="13">
        <f t="shared" si="122"/>
        <v>0</v>
      </c>
      <c r="Y399" s="13">
        <f t="shared" si="123"/>
        <v>0</v>
      </c>
      <c r="Z399" s="13">
        <f t="shared" si="124"/>
        <v>0</v>
      </c>
      <c r="AA399" s="13">
        <f t="shared" si="125"/>
        <v>0</v>
      </c>
      <c r="AB399" s="13">
        <f t="shared" si="126"/>
        <v>0</v>
      </c>
      <c r="AC399" s="13">
        <f t="shared" si="127"/>
        <v>0</v>
      </c>
      <c r="AD399" s="13">
        <f t="shared" si="128"/>
        <v>0</v>
      </c>
      <c r="AE399" s="13">
        <f t="shared" si="129"/>
        <v>0</v>
      </c>
      <c r="AF399">
        <f t="shared" si="112"/>
        <v>0</v>
      </c>
      <c r="AI399" s="26">
        <f>IF(ISNUMBER(VLOOKUP($B399,'kpler max capa'!$A$1:$Q$263,2,0)),VLOOKUP($B399,'kpler max capa'!$A$1:$Q$263,2,0),0)</f>
        <v>0</v>
      </c>
      <c r="AJ399" s="26">
        <f>IF(ISNUMBER(VLOOKUP($B399,'kpler max capa'!$A$1:$Q$263,3,0)),VLOOKUP($B399,'kpler max capa'!$A$1:$Q$263,3,0),0)</f>
        <v>0</v>
      </c>
      <c r="AK399" s="26">
        <f>IF(ISNUMBER(VLOOKUP($B399,'kpler max capa'!$A$1:$Q$263,4,0)),VLOOKUP($B399,'kpler max capa'!$A$1:$Q$263,4,0),0)</f>
        <v>0</v>
      </c>
      <c r="AL399" s="26">
        <f>IF(ISNUMBER(VLOOKUP($B399,'kpler max capa'!$A$1:$Q$263,5,0)),VLOOKUP($B399,'kpler max capa'!$A$1:$Q$263,5,0),0)</f>
        <v>0</v>
      </c>
      <c r="AM399" s="26">
        <f>IF(ISNUMBER(VLOOKUP($B399,'kpler max capa'!$A$1:$Q$263,6,0)),VLOOKUP($B399,'kpler max capa'!$A$1:$Q$263,6,0),0)</f>
        <v>0</v>
      </c>
      <c r="AN399" s="26">
        <f>IF(ISNUMBER(VLOOKUP($B399,'kpler max capa'!$A$1:$Q$263,7,0)),VLOOKUP($B399,'kpler max capa'!$A$1:$Q$263,7,0),0)</f>
        <v>0</v>
      </c>
      <c r="AO399" s="26">
        <f>IF(ISNUMBER(VLOOKUP($B399,'kpler max capa'!$A$1:$Q$263,8,0)),VLOOKUP($B399,'kpler max capa'!$A$1:$Q$263,8,0),0)</f>
        <v>0</v>
      </c>
      <c r="AP399" s="26">
        <f>IF(ISNUMBER(VLOOKUP($B399,'kpler max capa'!$A$1:$Q$263,8,0)),VLOOKUP($B399,'kpler max capa'!$A$1:$Q$263,9,0),0)</f>
        <v>0</v>
      </c>
      <c r="AQ399" s="26">
        <f>IF(ISNUMBER(VLOOKUP($B399,'kpler max capa'!$A$1:$Q$263,8,0)),VLOOKUP($B399,'kpler max capa'!$A$1:$Q$263,10,0),0)</f>
        <v>0</v>
      </c>
      <c r="AR399" s="26">
        <f>IF(ISNUMBER(VLOOKUP($B399,'kpler max capa'!$A$1:$Q$263,8,0)),VLOOKUP($B399,'kpler max capa'!$A$1:$Q$263,11,0),0)</f>
        <v>0</v>
      </c>
      <c r="AS399" s="26">
        <f>IF(ISNUMBER(VLOOKUP($B399,'kpler max capa'!$A$1:$Q$263,9,0)),VLOOKUP($B399,'kpler max capa'!$A$1:$Q$263,12,0),0)</f>
        <v>0</v>
      </c>
      <c r="AT399" s="26">
        <f>IF(ISNUMBER(VLOOKUP($B399,'kpler max capa'!$A$1:$Q$263,9,0)),VLOOKUP($B399,'kpler max capa'!$A$1:$Q$263,13,0),0)</f>
        <v>0</v>
      </c>
      <c r="AU399" s="26">
        <f>IF(ISNUMBER(VLOOKUP($B399,'kpler max capa'!$A$1:$Q$263,9,0)),VLOOKUP($B399,'kpler max capa'!$A$1:$Q$263,14,0),0)</f>
        <v>0</v>
      </c>
      <c r="AV399" s="26">
        <f>IF(ISNUMBER(VLOOKUP($B399,'kpler max capa'!$A$1:$Q$263,9,0)),VLOOKUP($B399,'kpler max capa'!$A$1:$Q$263,15,0),0)</f>
        <v>0</v>
      </c>
      <c r="AW399" s="26">
        <f>IF(ISNUMBER(VLOOKUP($B399,'kpler max capa'!$A$1:$Q$263,9,0)),VLOOKUP($B399,'kpler max capa'!$A$1:$Q$263,16,0),0)</f>
        <v>0</v>
      </c>
      <c r="AX399" s="26">
        <f>IF(ISNUMBER(VLOOKUP($B399,'kpler max capa'!$A$1:$Q$263,10,0)),VLOOKUP($B399,'kpler max capa'!$A$1:$Q$263,17,0),0)</f>
        <v>0</v>
      </c>
      <c r="AY399" s="24">
        <f>IF(ISNUMBER(VLOOKUP($C399,'pp port max capa'!$A$1:$Q$500,2,0)),VLOOKUP($C399,'pp port max capa'!$A$1:$Q$500,2,0),0)</f>
        <v>0</v>
      </c>
      <c r="AZ399" s="24">
        <f>IF(ISNUMBER(VLOOKUP($C399,'pp port max capa'!$A$1:$Q$500,3,0)),VLOOKUP($C399,'pp port max capa'!$A$1:$Q$500,3,0),0)</f>
        <v>0</v>
      </c>
      <c r="BA399" s="24">
        <f>IF(ISNUMBER(VLOOKUP($C399,'pp port max capa'!$A$1:$Q$500,4,0)),VLOOKUP($C399,'pp port max capa'!$A$1:$Q$500,4,0),0)</f>
        <v>0</v>
      </c>
      <c r="BB399" s="24">
        <f>IF(ISNUMBER(VLOOKUP($C399,'pp port max capa'!$A$1:$Q$500,5,0)),VLOOKUP($C399,'pp port max capa'!$A$1:$Q$500,5,0),0)</f>
        <v>0</v>
      </c>
      <c r="BC399" s="24">
        <f>IF(ISNUMBER(VLOOKUP($C399,'pp port max capa'!$A$1:$Q$500,6,0)),VLOOKUP($C399,'pp port max capa'!$A$1:$Q$500,6,0),0)</f>
        <v>0</v>
      </c>
      <c r="BD399" s="24">
        <f>IF(ISNUMBER(VLOOKUP($C399,'pp port max capa'!$A$1:$Q$500,7,0)),VLOOKUP($C399,'pp port max capa'!$A$1:$Q$500,7,0),0)</f>
        <v>0</v>
      </c>
      <c r="BE399" s="24">
        <f>IF(ISNUMBER(VLOOKUP($C399,'pp port max capa'!$A$1:$Q$500,8,0)),VLOOKUP($C399,'pp port max capa'!$A$1:$Q$500,8,0),0)</f>
        <v>0</v>
      </c>
      <c r="BF399" s="24">
        <f>IF(ISNUMBER(VLOOKUP($C399,'pp port max capa'!$A$1:$Q$500,9,0)),VLOOKUP($C399,'pp port max capa'!$A$1:$Q$500,9,0),0)</f>
        <v>0</v>
      </c>
      <c r="BG399" s="24">
        <f>IF(ISNUMBER(VLOOKUP($C399,'pp port max capa'!$A$1:$Q$500,10,0)),VLOOKUP($C399,'pp port max capa'!$A$1:$Q$500,10,0),0)</f>
        <v>0</v>
      </c>
      <c r="BH399" s="24">
        <f>IF(ISNUMBER(VLOOKUP($C399,'pp port max capa'!$A$1:$Q$500,11,0)),VLOOKUP($C399,'pp port max capa'!$A$1:$Q$500,11,0),0)</f>
        <v>0</v>
      </c>
      <c r="BI399" s="24">
        <f>IF(ISNUMBER(VLOOKUP($C399,'pp port max capa'!$A$1:$Q$500,12,0)),VLOOKUP($C399,'pp port max capa'!$A$1:$Q$500,12,0),0)</f>
        <v>0</v>
      </c>
      <c r="BJ399" s="24">
        <f>IF(ISNUMBER(VLOOKUP($C399,'pp port max capa'!$A$1:$Q$500,13,0)),VLOOKUP($C399,'pp port max capa'!$A$1:$Q$500,13,0),0)</f>
        <v>0</v>
      </c>
      <c r="BK399" s="24">
        <f>IF(ISNUMBER(VLOOKUP($C399,'pp port max capa'!$A$1:$Q$500,14,0)),VLOOKUP($C399,'pp port max capa'!$A$1:$Q$500,14,0),0)</f>
        <v>0</v>
      </c>
      <c r="BL399" s="24">
        <f>IF(ISNUMBER(VLOOKUP($C399,'pp port max capa'!$A$1:$Q$500,15,0)),VLOOKUP($C399,'pp port max capa'!$A$1:$Q$500,15,0),0)</f>
        <v>0</v>
      </c>
      <c r="BM399" s="24">
        <f>IF(ISNUMBER(VLOOKUP($C399,'pp port max capa'!$A$1:$Q$500,16,0)),VLOOKUP($C399,'pp port max capa'!$A$1:$Q$500,16,0),0)</f>
        <v>0</v>
      </c>
      <c r="BN399" s="24">
        <f>IF(ISNUMBER(VLOOKUP($C399,'pp port max capa'!$A$1:$Q$500,17,0)),VLOOKUP($C399,'pp port max capa'!$A$1:$Q$500,17,0),0)</f>
        <v>0</v>
      </c>
      <c r="BO399" s="22">
        <f>IF(ISNUMBER(VLOOKUP($C399,'stpl port max capa'!$A$1:$Q$500,2,0)),VLOOKUP($C399,'stpl port max capa'!$A$1:$Q$500,2,0),0)</f>
        <v>0</v>
      </c>
      <c r="BP399" s="22">
        <f>IF(ISNUMBER(VLOOKUP($C399,'stpl port max capa'!$A$1:$Q$500,3,0)),VLOOKUP($C399,'stpl port max capa'!$A$1:$Q$500,3,0),0)</f>
        <v>0</v>
      </c>
      <c r="BQ399" s="22">
        <f>IF(ISNUMBER(VLOOKUP($C399,'stpl port max capa'!$A$1:$Q$500,4,0)),VLOOKUP($C399,'stpl port max capa'!$A$1:$Q$500,4,0),0)</f>
        <v>0</v>
      </c>
      <c r="BR399" s="22">
        <f>IF(ISNUMBER(VLOOKUP($C399,'stpl port max capa'!$A$1:$Q$500,5,0)),VLOOKUP($C399,'stpl port max capa'!$A$1:$Q$500,5,0),0)</f>
        <v>0</v>
      </c>
      <c r="BS399" s="22">
        <f>IF(ISNUMBER(VLOOKUP($C399,'stpl port max capa'!$A$1:$Q$500,6,0)),VLOOKUP($C399,'stpl port max capa'!$A$1:$Q$500,6,0),0)</f>
        <v>0</v>
      </c>
      <c r="BT399" s="22">
        <f>IF(ISNUMBER(VLOOKUP($C399,'stpl port max capa'!$A$1:$Q$500,7,0)),VLOOKUP($C399,'stpl port max capa'!$A$1:$Q$500,7,0),0)</f>
        <v>0</v>
      </c>
      <c r="BU399" s="22">
        <f>IF(ISNUMBER(VLOOKUP($C399,'stpl port max capa'!$A$1:$Q$500,8,0)),VLOOKUP($C399,'stpl port max capa'!$A$1:$Q$500,8,0),0)</f>
        <v>0</v>
      </c>
      <c r="BV399" s="22">
        <f>IF(ISNUMBER(VLOOKUP($C399,'stpl port max capa'!$A$1:$Q$500,9,0)),VLOOKUP($C399,'stpl port max capa'!$A$1:$Q$500,9,0),0)</f>
        <v>0</v>
      </c>
      <c r="BW399" s="22">
        <f>IF(ISNUMBER(VLOOKUP($C399,'stpl port max capa'!$A$1:$Q$500,10,0)),VLOOKUP($C399,'stpl port max capa'!$A$1:$Q$500,10,0),0)</f>
        <v>0</v>
      </c>
      <c r="BX399" s="22">
        <f>IF(ISNUMBER(VLOOKUP($C399,'stpl port max capa'!$A$1:$Q$500,11,0)),VLOOKUP($C399,'stpl port max capa'!$A$1:$Q$500,11,0),0)</f>
        <v>0</v>
      </c>
      <c r="BY399" s="22">
        <f>IF(ISNUMBER(VLOOKUP($C399,'stpl port max capa'!$A$1:$Q$500,12,0)),VLOOKUP($C399,'stpl port max capa'!$A$1:$Q$500,12,0),0)</f>
        <v>0</v>
      </c>
      <c r="BZ399" s="22">
        <f>IF(ISNUMBER(VLOOKUP($C399,'stpl port max capa'!$A$1:$Q$500,13,0)),VLOOKUP($C399,'stpl port max capa'!$A$1:$Q$500,13,0),0)</f>
        <v>0</v>
      </c>
      <c r="CA399" s="22">
        <f>IF(ISNUMBER(VLOOKUP($C399,'stpl port max capa'!$A$1:$Q$500,14,0)),VLOOKUP($C399,'stpl port max capa'!$A$1:$Q$500,14,0),0)</f>
        <v>0</v>
      </c>
      <c r="CB399" s="22">
        <f>IF(ISNUMBER(VLOOKUP($C399,'stpl port max capa'!$A$1:$Q$500,15,0)),VLOOKUP($C399,'stpl port max capa'!$A$1:$Q$500,15,0),0)</f>
        <v>0</v>
      </c>
      <c r="CC399" s="22">
        <f>IF(ISNUMBER(VLOOKUP($C399,'stpl port max capa'!$A$1:$Q$500,16,0)),VLOOKUP($C399,'stpl port max capa'!$A$1:$Q$500,16,0),0)</f>
        <v>0</v>
      </c>
      <c r="CD399" s="22">
        <f>IF(ISNUMBER(VLOOKUP($C399,'stpl port max capa'!$A$1:$Q$500,17,0)),VLOOKUP($C399,'stpl port max capa'!$A$1:$Q$500,17,0),0)</f>
        <v>0</v>
      </c>
    </row>
    <row r="400" spans="1:82" customFormat="1">
      <c r="A400">
        <v>405</v>
      </c>
      <c r="B400" t="s">
        <v>920</v>
      </c>
      <c r="C400" t="str">
        <f t="shared" si="111"/>
        <v>port 405 Shenhua Jiujiang power station</v>
      </c>
      <c r="D400" s="15" t="s">
        <v>1273</v>
      </c>
      <c r="E400" s="15">
        <f t="shared" si="113"/>
        <v>2</v>
      </c>
      <c r="F400" s="16" t="s">
        <v>2982</v>
      </c>
      <c r="G400" t="s">
        <v>973</v>
      </c>
      <c r="H400" t="s">
        <v>975</v>
      </c>
      <c r="I400" t="s">
        <v>2943</v>
      </c>
      <c r="J400" t="s">
        <v>1140</v>
      </c>
      <c r="K400" s="1">
        <v>29.826619000000001</v>
      </c>
      <c r="L400" s="1">
        <v>116.375973</v>
      </c>
      <c r="M400" s="1" t="str">
        <f>VLOOKUP($F400,'[1]capi for highway network'!$D$1:$L$36,3,0)</f>
        <v>capi Jiangxi</v>
      </c>
      <c r="N400" s="1">
        <f>VLOOKUP($F400,'[1]capi for highway network'!$D$1:$L$36,7,0)</f>
        <v>28.682891999999999</v>
      </c>
      <c r="O400" s="1">
        <f>VLOOKUP($F400,'[1]capi for highway network'!$D$1:$L$36,8,0)</f>
        <v>115.858197</v>
      </c>
      <c r="P400" s="13">
        <f t="shared" si="114"/>
        <v>0</v>
      </c>
      <c r="Q400" s="13">
        <f t="shared" si="115"/>
        <v>0</v>
      </c>
      <c r="R400" s="13">
        <f t="shared" si="116"/>
        <v>0</v>
      </c>
      <c r="S400" s="13">
        <f t="shared" si="117"/>
        <v>0</v>
      </c>
      <c r="T400" s="13">
        <f t="shared" si="118"/>
        <v>0</v>
      </c>
      <c r="U400" s="13">
        <f t="shared" si="119"/>
        <v>0</v>
      </c>
      <c r="V400" s="13">
        <f t="shared" si="120"/>
        <v>0</v>
      </c>
      <c r="W400" s="13">
        <f t="shared" si="121"/>
        <v>0</v>
      </c>
      <c r="X400" s="13">
        <f t="shared" si="122"/>
        <v>0</v>
      </c>
      <c r="Y400" s="13">
        <f t="shared" si="123"/>
        <v>0</v>
      </c>
      <c r="Z400" s="13">
        <f t="shared" si="124"/>
        <v>0</v>
      </c>
      <c r="AA400" s="13">
        <f t="shared" si="125"/>
        <v>0</v>
      </c>
      <c r="AB400" s="13">
        <f t="shared" si="126"/>
        <v>0</v>
      </c>
      <c r="AC400" s="13">
        <f t="shared" si="127"/>
        <v>0</v>
      </c>
      <c r="AD400" s="13">
        <f t="shared" si="128"/>
        <v>0</v>
      </c>
      <c r="AE400" s="13">
        <f t="shared" si="129"/>
        <v>0</v>
      </c>
      <c r="AF400">
        <f t="shared" si="112"/>
        <v>0</v>
      </c>
      <c r="AI400" s="26">
        <f>IF(ISNUMBER(VLOOKUP($B400,'kpler max capa'!$A$1:$Q$263,2,0)),VLOOKUP($B400,'kpler max capa'!$A$1:$Q$263,2,0),0)</f>
        <v>0</v>
      </c>
      <c r="AJ400" s="26">
        <f>IF(ISNUMBER(VLOOKUP($B400,'kpler max capa'!$A$1:$Q$263,3,0)),VLOOKUP($B400,'kpler max capa'!$A$1:$Q$263,3,0),0)</f>
        <v>0</v>
      </c>
      <c r="AK400" s="26">
        <f>IF(ISNUMBER(VLOOKUP($B400,'kpler max capa'!$A$1:$Q$263,4,0)),VLOOKUP($B400,'kpler max capa'!$A$1:$Q$263,4,0),0)</f>
        <v>0</v>
      </c>
      <c r="AL400" s="26">
        <f>IF(ISNUMBER(VLOOKUP($B400,'kpler max capa'!$A$1:$Q$263,5,0)),VLOOKUP($B400,'kpler max capa'!$A$1:$Q$263,5,0),0)</f>
        <v>0</v>
      </c>
      <c r="AM400" s="26">
        <f>IF(ISNUMBER(VLOOKUP($B400,'kpler max capa'!$A$1:$Q$263,6,0)),VLOOKUP($B400,'kpler max capa'!$A$1:$Q$263,6,0),0)</f>
        <v>0</v>
      </c>
      <c r="AN400" s="26">
        <f>IF(ISNUMBER(VLOOKUP($B400,'kpler max capa'!$A$1:$Q$263,7,0)),VLOOKUP($B400,'kpler max capa'!$A$1:$Q$263,7,0),0)</f>
        <v>0</v>
      </c>
      <c r="AO400" s="26">
        <f>IF(ISNUMBER(VLOOKUP($B400,'kpler max capa'!$A$1:$Q$263,8,0)),VLOOKUP($B400,'kpler max capa'!$A$1:$Q$263,8,0),0)</f>
        <v>0</v>
      </c>
      <c r="AP400" s="26">
        <f>IF(ISNUMBER(VLOOKUP($B400,'kpler max capa'!$A$1:$Q$263,8,0)),VLOOKUP($B400,'kpler max capa'!$A$1:$Q$263,9,0),0)</f>
        <v>0</v>
      </c>
      <c r="AQ400" s="26">
        <f>IF(ISNUMBER(VLOOKUP($B400,'kpler max capa'!$A$1:$Q$263,8,0)),VLOOKUP($B400,'kpler max capa'!$A$1:$Q$263,10,0),0)</f>
        <v>0</v>
      </c>
      <c r="AR400" s="26">
        <f>IF(ISNUMBER(VLOOKUP($B400,'kpler max capa'!$A$1:$Q$263,8,0)),VLOOKUP($B400,'kpler max capa'!$A$1:$Q$263,11,0),0)</f>
        <v>0</v>
      </c>
      <c r="AS400" s="26">
        <f>IF(ISNUMBER(VLOOKUP($B400,'kpler max capa'!$A$1:$Q$263,9,0)),VLOOKUP($B400,'kpler max capa'!$A$1:$Q$263,12,0),0)</f>
        <v>0</v>
      </c>
      <c r="AT400" s="26">
        <f>IF(ISNUMBER(VLOOKUP($B400,'kpler max capa'!$A$1:$Q$263,9,0)),VLOOKUP($B400,'kpler max capa'!$A$1:$Q$263,13,0),0)</f>
        <v>0</v>
      </c>
      <c r="AU400" s="26">
        <f>IF(ISNUMBER(VLOOKUP($B400,'kpler max capa'!$A$1:$Q$263,9,0)),VLOOKUP($B400,'kpler max capa'!$A$1:$Q$263,14,0),0)</f>
        <v>0</v>
      </c>
      <c r="AV400" s="26">
        <f>IF(ISNUMBER(VLOOKUP($B400,'kpler max capa'!$A$1:$Q$263,9,0)),VLOOKUP($B400,'kpler max capa'!$A$1:$Q$263,15,0),0)</f>
        <v>0</v>
      </c>
      <c r="AW400" s="26">
        <f>IF(ISNUMBER(VLOOKUP($B400,'kpler max capa'!$A$1:$Q$263,9,0)),VLOOKUP($B400,'kpler max capa'!$A$1:$Q$263,16,0),0)</f>
        <v>0</v>
      </c>
      <c r="AX400" s="26">
        <f>IF(ISNUMBER(VLOOKUP($B400,'kpler max capa'!$A$1:$Q$263,10,0)),VLOOKUP($B400,'kpler max capa'!$A$1:$Q$263,17,0),0)</f>
        <v>0</v>
      </c>
      <c r="AY400" s="24">
        <f>IF(ISNUMBER(VLOOKUP($C400,'pp port max capa'!$A$1:$Q$500,2,0)),VLOOKUP($C400,'pp port max capa'!$A$1:$Q$500,2,0),0)</f>
        <v>0</v>
      </c>
      <c r="AZ400" s="24">
        <f>IF(ISNUMBER(VLOOKUP($C400,'pp port max capa'!$A$1:$Q$500,3,0)),VLOOKUP($C400,'pp port max capa'!$A$1:$Q$500,3,0),0)</f>
        <v>0</v>
      </c>
      <c r="BA400" s="24">
        <f>IF(ISNUMBER(VLOOKUP($C400,'pp port max capa'!$A$1:$Q$500,4,0)),VLOOKUP($C400,'pp port max capa'!$A$1:$Q$500,4,0),0)</f>
        <v>0</v>
      </c>
      <c r="BB400" s="24">
        <f>IF(ISNUMBER(VLOOKUP($C400,'pp port max capa'!$A$1:$Q$500,5,0)),VLOOKUP($C400,'pp port max capa'!$A$1:$Q$500,5,0),0)</f>
        <v>0</v>
      </c>
      <c r="BC400" s="24">
        <f>IF(ISNUMBER(VLOOKUP($C400,'pp port max capa'!$A$1:$Q$500,6,0)),VLOOKUP($C400,'pp port max capa'!$A$1:$Q$500,6,0),0)</f>
        <v>0</v>
      </c>
      <c r="BD400" s="24">
        <f>IF(ISNUMBER(VLOOKUP($C400,'pp port max capa'!$A$1:$Q$500,7,0)),VLOOKUP($C400,'pp port max capa'!$A$1:$Q$500,7,0),0)</f>
        <v>0</v>
      </c>
      <c r="BE400" s="24">
        <f>IF(ISNUMBER(VLOOKUP($C400,'pp port max capa'!$A$1:$Q$500,8,0)),VLOOKUP($C400,'pp port max capa'!$A$1:$Q$500,8,0),0)</f>
        <v>0</v>
      </c>
      <c r="BF400" s="24">
        <f>IF(ISNUMBER(VLOOKUP($C400,'pp port max capa'!$A$1:$Q$500,9,0)),VLOOKUP($C400,'pp port max capa'!$A$1:$Q$500,9,0),0)</f>
        <v>0</v>
      </c>
      <c r="BG400" s="24">
        <f>IF(ISNUMBER(VLOOKUP($C400,'pp port max capa'!$A$1:$Q$500,10,0)),VLOOKUP($C400,'pp port max capa'!$A$1:$Q$500,10,0),0)</f>
        <v>0</v>
      </c>
      <c r="BH400" s="24">
        <f>IF(ISNUMBER(VLOOKUP($C400,'pp port max capa'!$A$1:$Q$500,11,0)),VLOOKUP($C400,'pp port max capa'!$A$1:$Q$500,11,0),0)</f>
        <v>0</v>
      </c>
      <c r="BI400" s="24">
        <f>IF(ISNUMBER(VLOOKUP($C400,'pp port max capa'!$A$1:$Q$500,12,0)),VLOOKUP($C400,'pp port max capa'!$A$1:$Q$500,12,0),0)</f>
        <v>0</v>
      </c>
      <c r="BJ400" s="24">
        <f>IF(ISNUMBER(VLOOKUP($C400,'pp port max capa'!$A$1:$Q$500,13,0)),VLOOKUP($C400,'pp port max capa'!$A$1:$Q$500,13,0),0)</f>
        <v>0</v>
      </c>
      <c r="BK400" s="24">
        <f>IF(ISNUMBER(VLOOKUP($C400,'pp port max capa'!$A$1:$Q$500,14,0)),VLOOKUP($C400,'pp port max capa'!$A$1:$Q$500,14,0),0)</f>
        <v>0</v>
      </c>
      <c r="BL400" s="24">
        <f>IF(ISNUMBER(VLOOKUP($C400,'pp port max capa'!$A$1:$Q$500,15,0)),VLOOKUP($C400,'pp port max capa'!$A$1:$Q$500,15,0),0)</f>
        <v>0</v>
      </c>
      <c r="BM400" s="24">
        <f>IF(ISNUMBER(VLOOKUP($C400,'pp port max capa'!$A$1:$Q$500,16,0)),VLOOKUP($C400,'pp port max capa'!$A$1:$Q$500,16,0),0)</f>
        <v>0</v>
      </c>
      <c r="BN400" s="24">
        <f>IF(ISNUMBER(VLOOKUP($C400,'pp port max capa'!$A$1:$Q$500,17,0)),VLOOKUP($C400,'pp port max capa'!$A$1:$Q$500,17,0),0)</f>
        <v>0</v>
      </c>
      <c r="BO400" s="22">
        <f>IF(ISNUMBER(VLOOKUP($C400,'stpl port max capa'!$A$1:$Q$500,2,0)),VLOOKUP($C400,'stpl port max capa'!$A$1:$Q$500,2,0),0)</f>
        <v>0</v>
      </c>
      <c r="BP400" s="22">
        <f>IF(ISNUMBER(VLOOKUP($C400,'stpl port max capa'!$A$1:$Q$500,3,0)),VLOOKUP($C400,'stpl port max capa'!$A$1:$Q$500,3,0),0)</f>
        <v>0</v>
      </c>
      <c r="BQ400" s="22">
        <f>IF(ISNUMBER(VLOOKUP($C400,'stpl port max capa'!$A$1:$Q$500,4,0)),VLOOKUP($C400,'stpl port max capa'!$A$1:$Q$500,4,0),0)</f>
        <v>0</v>
      </c>
      <c r="BR400" s="22">
        <f>IF(ISNUMBER(VLOOKUP($C400,'stpl port max capa'!$A$1:$Q$500,5,0)),VLOOKUP($C400,'stpl port max capa'!$A$1:$Q$500,5,0),0)</f>
        <v>0</v>
      </c>
      <c r="BS400" s="22">
        <f>IF(ISNUMBER(VLOOKUP($C400,'stpl port max capa'!$A$1:$Q$500,6,0)),VLOOKUP($C400,'stpl port max capa'!$A$1:$Q$500,6,0),0)</f>
        <v>0</v>
      </c>
      <c r="BT400" s="22">
        <f>IF(ISNUMBER(VLOOKUP($C400,'stpl port max capa'!$A$1:$Q$500,7,0)),VLOOKUP($C400,'stpl port max capa'!$A$1:$Q$500,7,0),0)</f>
        <v>0</v>
      </c>
      <c r="BU400" s="22">
        <f>IF(ISNUMBER(VLOOKUP($C400,'stpl port max capa'!$A$1:$Q$500,8,0)),VLOOKUP($C400,'stpl port max capa'!$A$1:$Q$500,8,0),0)</f>
        <v>0</v>
      </c>
      <c r="BV400" s="22">
        <f>IF(ISNUMBER(VLOOKUP($C400,'stpl port max capa'!$A$1:$Q$500,9,0)),VLOOKUP($C400,'stpl port max capa'!$A$1:$Q$500,9,0),0)</f>
        <v>0</v>
      </c>
      <c r="BW400" s="22">
        <f>IF(ISNUMBER(VLOOKUP($C400,'stpl port max capa'!$A$1:$Q$500,10,0)),VLOOKUP($C400,'stpl port max capa'!$A$1:$Q$500,10,0),0)</f>
        <v>0</v>
      </c>
      <c r="BX400" s="22">
        <f>IF(ISNUMBER(VLOOKUP($C400,'stpl port max capa'!$A$1:$Q$500,11,0)),VLOOKUP($C400,'stpl port max capa'!$A$1:$Q$500,11,0),0)</f>
        <v>0</v>
      </c>
      <c r="BY400" s="22">
        <f>IF(ISNUMBER(VLOOKUP($C400,'stpl port max capa'!$A$1:$Q$500,12,0)),VLOOKUP($C400,'stpl port max capa'!$A$1:$Q$500,12,0),0)</f>
        <v>0</v>
      </c>
      <c r="BZ400" s="22">
        <f>IF(ISNUMBER(VLOOKUP($C400,'stpl port max capa'!$A$1:$Q$500,13,0)),VLOOKUP($C400,'stpl port max capa'!$A$1:$Q$500,13,0),0)</f>
        <v>0</v>
      </c>
      <c r="CA400" s="22">
        <f>IF(ISNUMBER(VLOOKUP($C400,'stpl port max capa'!$A$1:$Q$500,14,0)),VLOOKUP($C400,'stpl port max capa'!$A$1:$Q$500,14,0),0)</f>
        <v>0</v>
      </c>
      <c r="CB400" s="22">
        <f>IF(ISNUMBER(VLOOKUP($C400,'stpl port max capa'!$A$1:$Q$500,15,0)),VLOOKUP($C400,'stpl port max capa'!$A$1:$Q$500,15,0),0)</f>
        <v>0</v>
      </c>
      <c r="CC400" s="22">
        <f>IF(ISNUMBER(VLOOKUP($C400,'stpl port max capa'!$A$1:$Q$500,16,0)),VLOOKUP($C400,'stpl port max capa'!$A$1:$Q$500,16,0),0)</f>
        <v>0</v>
      </c>
      <c r="CD400" s="22">
        <f>IF(ISNUMBER(VLOOKUP($C400,'stpl port max capa'!$A$1:$Q$500,17,0)),VLOOKUP($C400,'stpl port max capa'!$A$1:$Q$500,17,0),0)</f>
        <v>0</v>
      </c>
    </row>
    <row r="401" spans="1:82" customFormat="1">
      <c r="A401">
        <v>406</v>
      </c>
      <c r="B401" t="s">
        <v>921</v>
      </c>
      <c r="C401" t="str">
        <f t="shared" si="111"/>
        <v>port 406 Nanchang Changbei Mill power station</v>
      </c>
      <c r="D401" s="15" t="s">
        <v>1430</v>
      </c>
      <c r="E401" s="15">
        <f t="shared" si="113"/>
        <v>1</v>
      </c>
      <c r="F401" s="16" t="s">
        <v>2982</v>
      </c>
      <c r="G401" t="s">
        <v>973</v>
      </c>
      <c r="H401" t="s">
        <v>975</v>
      </c>
      <c r="I401" t="s">
        <v>2943</v>
      </c>
      <c r="J401" t="s">
        <v>1141</v>
      </c>
      <c r="K401" s="1">
        <v>28.770978899999999</v>
      </c>
      <c r="L401" s="1">
        <v>115.89994419999999</v>
      </c>
      <c r="M401" s="1" t="str">
        <f>VLOOKUP($F401,'[1]capi for highway network'!$D$1:$L$36,3,0)</f>
        <v>capi Jiangxi</v>
      </c>
      <c r="N401" s="1">
        <f>VLOOKUP($F401,'[1]capi for highway network'!$D$1:$L$36,7,0)</f>
        <v>28.682891999999999</v>
      </c>
      <c r="O401" s="1">
        <f>VLOOKUP($F401,'[1]capi for highway network'!$D$1:$L$36,8,0)</f>
        <v>115.858197</v>
      </c>
      <c r="P401" s="13">
        <f t="shared" si="114"/>
        <v>0.53086301480286735</v>
      </c>
      <c r="Q401" s="13">
        <f t="shared" si="115"/>
        <v>0.53086301480286735</v>
      </c>
      <c r="R401" s="13">
        <f t="shared" si="116"/>
        <v>0.53086301480286735</v>
      </c>
      <c r="S401" s="13">
        <f t="shared" si="117"/>
        <v>0.53086301480286735</v>
      </c>
      <c r="T401" s="13">
        <f t="shared" si="118"/>
        <v>0.53086301480286735</v>
      </c>
      <c r="U401" s="13">
        <f t="shared" si="119"/>
        <v>0.53086301480286735</v>
      </c>
      <c r="V401" s="13">
        <f t="shared" si="120"/>
        <v>0.53086301480286735</v>
      </c>
      <c r="W401" s="13">
        <f t="shared" si="121"/>
        <v>0.53086301480286735</v>
      </c>
      <c r="X401" s="13">
        <f t="shared" si="122"/>
        <v>0.53086301480286735</v>
      </c>
      <c r="Y401" s="13">
        <f t="shared" si="123"/>
        <v>0.53086301480286735</v>
      </c>
      <c r="Z401" s="13">
        <f t="shared" si="124"/>
        <v>0.53086301480286735</v>
      </c>
      <c r="AA401" s="13">
        <f t="shared" si="125"/>
        <v>0.53086301480286735</v>
      </c>
      <c r="AB401" s="13">
        <f t="shared" si="126"/>
        <v>0.53086301480286735</v>
      </c>
      <c r="AC401" s="13">
        <f t="shared" si="127"/>
        <v>0.53086301480286735</v>
      </c>
      <c r="AD401" s="13">
        <f t="shared" si="128"/>
        <v>0.53086301480286735</v>
      </c>
      <c r="AE401" s="13">
        <f t="shared" si="129"/>
        <v>0.53086301480286735</v>
      </c>
      <c r="AF401">
        <f t="shared" si="112"/>
        <v>1</v>
      </c>
      <c r="AI401" s="26">
        <f>IF(ISNUMBER(VLOOKUP($B401,'kpler max capa'!$A$1:$Q$263,2,0)),VLOOKUP($B401,'kpler max capa'!$A$1:$Q$263,2,0),0)</f>
        <v>0</v>
      </c>
      <c r="AJ401" s="26">
        <f>IF(ISNUMBER(VLOOKUP($B401,'kpler max capa'!$A$1:$Q$263,3,0)),VLOOKUP($B401,'kpler max capa'!$A$1:$Q$263,3,0),0)</f>
        <v>0</v>
      </c>
      <c r="AK401" s="26">
        <f>IF(ISNUMBER(VLOOKUP($B401,'kpler max capa'!$A$1:$Q$263,4,0)),VLOOKUP($B401,'kpler max capa'!$A$1:$Q$263,4,0),0)</f>
        <v>0</v>
      </c>
      <c r="AL401" s="26">
        <f>IF(ISNUMBER(VLOOKUP($B401,'kpler max capa'!$A$1:$Q$263,5,0)),VLOOKUP($B401,'kpler max capa'!$A$1:$Q$263,5,0),0)</f>
        <v>0</v>
      </c>
      <c r="AM401" s="26">
        <f>IF(ISNUMBER(VLOOKUP($B401,'kpler max capa'!$A$1:$Q$263,6,0)),VLOOKUP($B401,'kpler max capa'!$A$1:$Q$263,6,0),0)</f>
        <v>0</v>
      </c>
      <c r="AN401" s="26">
        <f>IF(ISNUMBER(VLOOKUP($B401,'kpler max capa'!$A$1:$Q$263,7,0)),VLOOKUP($B401,'kpler max capa'!$A$1:$Q$263,7,0),0)</f>
        <v>0</v>
      </c>
      <c r="AO401" s="26">
        <f>IF(ISNUMBER(VLOOKUP($B401,'kpler max capa'!$A$1:$Q$263,8,0)),VLOOKUP($B401,'kpler max capa'!$A$1:$Q$263,8,0),0)</f>
        <v>0</v>
      </c>
      <c r="AP401" s="26">
        <f>IF(ISNUMBER(VLOOKUP($B401,'kpler max capa'!$A$1:$Q$263,8,0)),VLOOKUP($B401,'kpler max capa'!$A$1:$Q$263,9,0),0)</f>
        <v>0</v>
      </c>
      <c r="AQ401" s="26">
        <f>IF(ISNUMBER(VLOOKUP($B401,'kpler max capa'!$A$1:$Q$263,8,0)),VLOOKUP($B401,'kpler max capa'!$A$1:$Q$263,10,0),0)</f>
        <v>0</v>
      </c>
      <c r="AR401" s="26">
        <f>IF(ISNUMBER(VLOOKUP($B401,'kpler max capa'!$A$1:$Q$263,8,0)),VLOOKUP($B401,'kpler max capa'!$A$1:$Q$263,11,0),0)</f>
        <v>0</v>
      </c>
      <c r="AS401" s="26">
        <f>IF(ISNUMBER(VLOOKUP($B401,'kpler max capa'!$A$1:$Q$263,9,0)),VLOOKUP($B401,'kpler max capa'!$A$1:$Q$263,12,0),0)</f>
        <v>0</v>
      </c>
      <c r="AT401" s="26">
        <f>IF(ISNUMBER(VLOOKUP($B401,'kpler max capa'!$A$1:$Q$263,9,0)),VLOOKUP($B401,'kpler max capa'!$A$1:$Q$263,13,0),0)</f>
        <v>0</v>
      </c>
      <c r="AU401" s="26">
        <f>IF(ISNUMBER(VLOOKUP($B401,'kpler max capa'!$A$1:$Q$263,9,0)),VLOOKUP($B401,'kpler max capa'!$A$1:$Q$263,14,0),0)</f>
        <v>0</v>
      </c>
      <c r="AV401" s="26">
        <f>IF(ISNUMBER(VLOOKUP($B401,'kpler max capa'!$A$1:$Q$263,9,0)),VLOOKUP($B401,'kpler max capa'!$A$1:$Q$263,15,0),0)</f>
        <v>0</v>
      </c>
      <c r="AW401" s="26">
        <f>IF(ISNUMBER(VLOOKUP($B401,'kpler max capa'!$A$1:$Q$263,9,0)),VLOOKUP($B401,'kpler max capa'!$A$1:$Q$263,16,0),0)</f>
        <v>0</v>
      </c>
      <c r="AX401" s="26">
        <f>IF(ISNUMBER(VLOOKUP($B401,'kpler max capa'!$A$1:$Q$263,10,0)),VLOOKUP($B401,'kpler max capa'!$A$1:$Q$263,17,0),0)</f>
        <v>0</v>
      </c>
      <c r="AY401" s="24">
        <f>IF(ISNUMBER(VLOOKUP($C401,'pp port max capa'!$A$1:$Q$500,2,0)),VLOOKUP($C401,'pp port max capa'!$A$1:$Q$500,2,0),0)</f>
        <v>0.53086301480286735</v>
      </c>
      <c r="AZ401" s="24">
        <f>IF(ISNUMBER(VLOOKUP($C401,'pp port max capa'!$A$1:$Q$500,3,0)),VLOOKUP($C401,'pp port max capa'!$A$1:$Q$500,3,0),0)</f>
        <v>0.53086301480286735</v>
      </c>
      <c r="BA401" s="24">
        <f>IF(ISNUMBER(VLOOKUP($C401,'pp port max capa'!$A$1:$Q$500,4,0)),VLOOKUP($C401,'pp port max capa'!$A$1:$Q$500,4,0),0)</f>
        <v>0.53086301480286735</v>
      </c>
      <c r="BB401" s="24">
        <f>IF(ISNUMBER(VLOOKUP($C401,'pp port max capa'!$A$1:$Q$500,5,0)),VLOOKUP($C401,'pp port max capa'!$A$1:$Q$500,5,0),0)</f>
        <v>0.53086301480286735</v>
      </c>
      <c r="BC401" s="24">
        <f>IF(ISNUMBER(VLOOKUP($C401,'pp port max capa'!$A$1:$Q$500,6,0)),VLOOKUP($C401,'pp port max capa'!$A$1:$Q$500,6,0),0)</f>
        <v>0.53086301480286735</v>
      </c>
      <c r="BD401" s="24">
        <f>IF(ISNUMBER(VLOOKUP($C401,'pp port max capa'!$A$1:$Q$500,7,0)),VLOOKUP($C401,'pp port max capa'!$A$1:$Q$500,7,0),0)</f>
        <v>0.53086301480286735</v>
      </c>
      <c r="BE401" s="24">
        <f>IF(ISNUMBER(VLOOKUP($C401,'pp port max capa'!$A$1:$Q$500,8,0)),VLOOKUP($C401,'pp port max capa'!$A$1:$Q$500,8,0),0)</f>
        <v>0.53086301480286735</v>
      </c>
      <c r="BF401" s="24">
        <f>IF(ISNUMBER(VLOOKUP($C401,'pp port max capa'!$A$1:$Q$500,9,0)),VLOOKUP($C401,'pp port max capa'!$A$1:$Q$500,9,0),0)</f>
        <v>0.53086301480286735</v>
      </c>
      <c r="BG401" s="24">
        <f>IF(ISNUMBER(VLOOKUP($C401,'pp port max capa'!$A$1:$Q$500,10,0)),VLOOKUP($C401,'pp port max capa'!$A$1:$Q$500,10,0),0)</f>
        <v>0.53086301480286735</v>
      </c>
      <c r="BH401" s="24">
        <f>IF(ISNUMBER(VLOOKUP($C401,'pp port max capa'!$A$1:$Q$500,11,0)),VLOOKUP($C401,'pp port max capa'!$A$1:$Q$500,11,0),0)</f>
        <v>0.53086301480286735</v>
      </c>
      <c r="BI401" s="24">
        <f>IF(ISNUMBER(VLOOKUP($C401,'pp port max capa'!$A$1:$Q$500,12,0)),VLOOKUP($C401,'pp port max capa'!$A$1:$Q$500,12,0),0)</f>
        <v>0.53086301480286735</v>
      </c>
      <c r="BJ401" s="24">
        <f>IF(ISNUMBER(VLOOKUP($C401,'pp port max capa'!$A$1:$Q$500,13,0)),VLOOKUP($C401,'pp port max capa'!$A$1:$Q$500,13,0),0)</f>
        <v>0.53086301480286735</v>
      </c>
      <c r="BK401" s="24">
        <f>IF(ISNUMBER(VLOOKUP($C401,'pp port max capa'!$A$1:$Q$500,14,0)),VLOOKUP($C401,'pp port max capa'!$A$1:$Q$500,14,0),0)</f>
        <v>0.53086301480286735</v>
      </c>
      <c r="BL401" s="24">
        <f>IF(ISNUMBER(VLOOKUP($C401,'pp port max capa'!$A$1:$Q$500,15,0)),VLOOKUP($C401,'pp port max capa'!$A$1:$Q$500,15,0),0)</f>
        <v>0.53086301480286735</v>
      </c>
      <c r="BM401" s="24">
        <f>IF(ISNUMBER(VLOOKUP($C401,'pp port max capa'!$A$1:$Q$500,16,0)),VLOOKUP($C401,'pp port max capa'!$A$1:$Q$500,16,0),0)</f>
        <v>0.53086301480286735</v>
      </c>
      <c r="BN401" s="24">
        <f>IF(ISNUMBER(VLOOKUP($C401,'pp port max capa'!$A$1:$Q$500,17,0)),VLOOKUP($C401,'pp port max capa'!$A$1:$Q$500,17,0),0)</f>
        <v>0.53086301480286735</v>
      </c>
      <c r="BO401" s="22">
        <f>IF(ISNUMBER(VLOOKUP($C401,'stpl port max capa'!$A$1:$Q$500,2,0)),VLOOKUP($C401,'stpl port max capa'!$A$1:$Q$500,2,0),0)</f>
        <v>0</v>
      </c>
      <c r="BP401" s="22">
        <f>IF(ISNUMBER(VLOOKUP($C401,'stpl port max capa'!$A$1:$Q$500,3,0)),VLOOKUP($C401,'stpl port max capa'!$A$1:$Q$500,3,0),0)</f>
        <v>0</v>
      </c>
      <c r="BQ401" s="22">
        <f>IF(ISNUMBER(VLOOKUP($C401,'stpl port max capa'!$A$1:$Q$500,4,0)),VLOOKUP($C401,'stpl port max capa'!$A$1:$Q$500,4,0),0)</f>
        <v>0</v>
      </c>
      <c r="BR401" s="22">
        <f>IF(ISNUMBER(VLOOKUP($C401,'stpl port max capa'!$A$1:$Q$500,5,0)),VLOOKUP($C401,'stpl port max capa'!$A$1:$Q$500,5,0),0)</f>
        <v>0</v>
      </c>
      <c r="BS401" s="22">
        <f>IF(ISNUMBER(VLOOKUP($C401,'stpl port max capa'!$A$1:$Q$500,6,0)),VLOOKUP($C401,'stpl port max capa'!$A$1:$Q$500,6,0),0)</f>
        <v>0</v>
      </c>
      <c r="BT401" s="22">
        <f>IF(ISNUMBER(VLOOKUP($C401,'stpl port max capa'!$A$1:$Q$500,7,0)),VLOOKUP($C401,'stpl port max capa'!$A$1:$Q$500,7,0),0)</f>
        <v>0</v>
      </c>
      <c r="BU401" s="22">
        <f>IF(ISNUMBER(VLOOKUP($C401,'stpl port max capa'!$A$1:$Q$500,8,0)),VLOOKUP($C401,'stpl port max capa'!$A$1:$Q$500,8,0),0)</f>
        <v>0</v>
      </c>
      <c r="BV401" s="22">
        <f>IF(ISNUMBER(VLOOKUP($C401,'stpl port max capa'!$A$1:$Q$500,9,0)),VLOOKUP($C401,'stpl port max capa'!$A$1:$Q$500,9,0),0)</f>
        <v>0</v>
      </c>
      <c r="BW401" s="22">
        <f>IF(ISNUMBER(VLOOKUP($C401,'stpl port max capa'!$A$1:$Q$500,10,0)),VLOOKUP($C401,'stpl port max capa'!$A$1:$Q$500,10,0),0)</f>
        <v>0</v>
      </c>
      <c r="BX401" s="22">
        <f>IF(ISNUMBER(VLOOKUP($C401,'stpl port max capa'!$A$1:$Q$500,11,0)),VLOOKUP($C401,'stpl port max capa'!$A$1:$Q$500,11,0),0)</f>
        <v>0</v>
      </c>
      <c r="BY401" s="22">
        <f>IF(ISNUMBER(VLOOKUP($C401,'stpl port max capa'!$A$1:$Q$500,12,0)),VLOOKUP($C401,'stpl port max capa'!$A$1:$Q$500,12,0),0)</f>
        <v>0</v>
      </c>
      <c r="BZ401" s="22">
        <f>IF(ISNUMBER(VLOOKUP($C401,'stpl port max capa'!$A$1:$Q$500,13,0)),VLOOKUP($C401,'stpl port max capa'!$A$1:$Q$500,13,0),0)</f>
        <v>0</v>
      </c>
      <c r="CA401" s="22">
        <f>IF(ISNUMBER(VLOOKUP($C401,'stpl port max capa'!$A$1:$Q$500,14,0)),VLOOKUP($C401,'stpl port max capa'!$A$1:$Q$500,14,0),0)</f>
        <v>0</v>
      </c>
      <c r="CB401" s="22">
        <f>IF(ISNUMBER(VLOOKUP($C401,'stpl port max capa'!$A$1:$Q$500,15,0)),VLOOKUP($C401,'stpl port max capa'!$A$1:$Q$500,15,0),0)</f>
        <v>0</v>
      </c>
      <c r="CC401" s="22">
        <f>IF(ISNUMBER(VLOOKUP($C401,'stpl port max capa'!$A$1:$Q$500,16,0)),VLOOKUP($C401,'stpl port max capa'!$A$1:$Q$500,16,0),0)</f>
        <v>0</v>
      </c>
      <c r="CD401" s="22">
        <f>IF(ISNUMBER(VLOOKUP($C401,'stpl port max capa'!$A$1:$Q$500,17,0)),VLOOKUP($C401,'stpl port max capa'!$A$1:$Q$500,17,0),0)</f>
        <v>0</v>
      </c>
    </row>
    <row r="402" spans="1:82" customFormat="1">
      <c r="A402">
        <v>407</v>
      </c>
      <c r="B402" t="s">
        <v>922</v>
      </c>
      <c r="C402" t="str">
        <f t="shared" si="111"/>
        <v>port 407 Nanchang-1 power station</v>
      </c>
      <c r="D402" s="15" t="s">
        <v>1431</v>
      </c>
      <c r="E402" s="15">
        <f t="shared" si="113"/>
        <v>1</v>
      </c>
      <c r="F402" s="16" t="s">
        <v>2982</v>
      </c>
      <c r="G402" t="s">
        <v>973</v>
      </c>
      <c r="H402" t="s">
        <v>975</v>
      </c>
      <c r="I402" t="s">
        <v>2944</v>
      </c>
      <c r="J402" t="s">
        <v>1142</v>
      </c>
      <c r="K402" s="1">
        <v>28.717328999999999</v>
      </c>
      <c r="L402" s="1">
        <v>115.920423</v>
      </c>
      <c r="M402" s="1" t="str">
        <f>VLOOKUP($F402,'[1]capi for highway network'!$D$1:$L$36,3,0)</f>
        <v>capi Jiangxi</v>
      </c>
      <c r="N402" s="1">
        <f>VLOOKUP($F402,'[1]capi for highway network'!$D$1:$L$36,7,0)</f>
        <v>28.682891999999999</v>
      </c>
      <c r="O402" s="1">
        <f>VLOOKUP($F402,'[1]capi for highway network'!$D$1:$L$36,8,0)</f>
        <v>115.858197</v>
      </c>
      <c r="P402" s="13">
        <f t="shared" si="114"/>
        <v>0</v>
      </c>
      <c r="Q402" s="13">
        <f t="shared" si="115"/>
        <v>0</v>
      </c>
      <c r="R402" s="13">
        <f t="shared" si="116"/>
        <v>0</v>
      </c>
      <c r="S402" s="13">
        <f t="shared" si="117"/>
        <v>0</v>
      </c>
      <c r="T402" s="13">
        <f t="shared" si="118"/>
        <v>0</v>
      </c>
      <c r="U402" s="13">
        <f t="shared" si="119"/>
        <v>0</v>
      </c>
      <c r="V402" s="13">
        <f t="shared" si="120"/>
        <v>0</v>
      </c>
      <c r="W402" s="13">
        <f t="shared" si="121"/>
        <v>0</v>
      </c>
      <c r="X402" s="13">
        <f t="shared" si="122"/>
        <v>0</v>
      </c>
      <c r="Y402" s="13">
        <f t="shared" si="123"/>
        <v>0</v>
      </c>
      <c r="Z402" s="13">
        <f t="shared" si="124"/>
        <v>0</v>
      </c>
      <c r="AA402" s="13">
        <f t="shared" si="125"/>
        <v>0</v>
      </c>
      <c r="AB402" s="13">
        <f t="shared" si="126"/>
        <v>0</v>
      </c>
      <c r="AC402" s="13">
        <f t="shared" si="127"/>
        <v>0</v>
      </c>
      <c r="AD402" s="13">
        <f t="shared" si="128"/>
        <v>0</v>
      </c>
      <c r="AE402" s="13">
        <f t="shared" si="129"/>
        <v>0</v>
      </c>
      <c r="AF402">
        <f t="shared" si="112"/>
        <v>0</v>
      </c>
      <c r="AI402" s="26">
        <f>IF(ISNUMBER(VLOOKUP($B402,'kpler max capa'!$A$1:$Q$263,2,0)),VLOOKUP($B402,'kpler max capa'!$A$1:$Q$263,2,0),0)</f>
        <v>0</v>
      </c>
      <c r="AJ402" s="26">
        <f>IF(ISNUMBER(VLOOKUP($B402,'kpler max capa'!$A$1:$Q$263,3,0)),VLOOKUP($B402,'kpler max capa'!$A$1:$Q$263,3,0),0)</f>
        <v>0</v>
      </c>
      <c r="AK402" s="26">
        <f>IF(ISNUMBER(VLOOKUP($B402,'kpler max capa'!$A$1:$Q$263,4,0)),VLOOKUP($B402,'kpler max capa'!$A$1:$Q$263,4,0),0)</f>
        <v>0</v>
      </c>
      <c r="AL402" s="26">
        <f>IF(ISNUMBER(VLOOKUP($B402,'kpler max capa'!$A$1:$Q$263,5,0)),VLOOKUP($B402,'kpler max capa'!$A$1:$Q$263,5,0),0)</f>
        <v>0</v>
      </c>
      <c r="AM402" s="26">
        <f>IF(ISNUMBER(VLOOKUP($B402,'kpler max capa'!$A$1:$Q$263,6,0)),VLOOKUP($B402,'kpler max capa'!$A$1:$Q$263,6,0),0)</f>
        <v>0</v>
      </c>
      <c r="AN402" s="26">
        <f>IF(ISNUMBER(VLOOKUP($B402,'kpler max capa'!$A$1:$Q$263,7,0)),VLOOKUP($B402,'kpler max capa'!$A$1:$Q$263,7,0),0)</f>
        <v>0</v>
      </c>
      <c r="AO402" s="26">
        <f>IF(ISNUMBER(VLOOKUP($B402,'kpler max capa'!$A$1:$Q$263,8,0)),VLOOKUP($B402,'kpler max capa'!$A$1:$Q$263,8,0),0)</f>
        <v>0</v>
      </c>
      <c r="AP402" s="26">
        <f>IF(ISNUMBER(VLOOKUP($B402,'kpler max capa'!$A$1:$Q$263,8,0)),VLOOKUP($B402,'kpler max capa'!$A$1:$Q$263,9,0),0)</f>
        <v>0</v>
      </c>
      <c r="AQ402" s="26">
        <f>IF(ISNUMBER(VLOOKUP($B402,'kpler max capa'!$A$1:$Q$263,8,0)),VLOOKUP($B402,'kpler max capa'!$A$1:$Q$263,10,0),0)</f>
        <v>0</v>
      </c>
      <c r="AR402" s="26">
        <f>IF(ISNUMBER(VLOOKUP($B402,'kpler max capa'!$A$1:$Q$263,8,0)),VLOOKUP($B402,'kpler max capa'!$A$1:$Q$263,11,0),0)</f>
        <v>0</v>
      </c>
      <c r="AS402" s="26">
        <f>IF(ISNUMBER(VLOOKUP($B402,'kpler max capa'!$A$1:$Q$263,9,0)),VLOOKUP($B402,'kpler max capa'!$A$1:$Q$263,12,0),0)</f>
        <v>0</v>
      </c>
      <c r="AT402" s="26">
        <f>IF(ISNUMBER(VLOOKUP($B402,'kpler max capa'!$A$1:$Q$263,9,0)),VLOOKUP($B402,'kpler max capa'!$A$1:$Q$263,13,0),0)</f>
        <v>0</v>
      </c>
      <c r="AU402" s="26">
        <f>IF(ISNUMBER(VLOOKUP($B402,'kpler max capa'!$A$1:$Q$263,9,0)),VLOOKUP($B402,'kpler max capa'!$A$1:$Q$263,14,0),0)</f>
        <v>0</v>
      </c>
      <c r="AV402" s="26">
        <f>IF(ISNUMBER(VLOOKUP($B402,'kpler max capa'!$A$1:$Q$263,9,0)),VLOOKUP($B402,'kpler max capa'!$A$1:$Q$263,15,0),0)</f>
        <v>0</v>
      </c>
      <c r="AW402" s="26">
        <f>IF(ISNUMBER(VLOOKUP($B402,'kpler max capa'!$A$1:$Q$263,9,0)),VLOOKUP($B402,'kpler max capa'!$A$1:$Q$263,16,0),0)</f>
        <v>0</v>
      </c>
      <c r="AX402" s="26">
        <f>IF(ISNUMBER(VLOOKUP($B402,'kpler max capa'!$A$1:$Q$263,10,0)),VLOOKUP($B402,'kpler max capa'!$A$1:$Q$263,17,0),0)</f>
        <v>0</v>
      </c>
      <c r="AY402" s="24">
        <f>IF(ISNUMBER(VLOOKUP($C402,'pp port max capa'!$A$1:$Q$500,2,0)),VLOOKUP($C402,'pp port max capa'!$A$1:$Q$500,2,0),0)</f>
        <v>0</v>
      </c>
      <c r="AZ402" s="24">
        <f>IF(ISNUMBER(VLOOKUP($C402,'pp port max capa'!$A$1:$Q$500,3,0)),VLOOKUP($C402,'pp port max capa'!$A$1:$Q$500,3,0),0)</f>
        <v>0</v>
      </c>
      <c r="BA402" s="24">
        <f>IF(ISNUMBER(VLOOKUP($C402,'pp port max capa'!$A$1:$Q$500,4,0)),VLOOKUP($C402,'pp port max capa'!$A$1:$Q$500,4,0),0)</f>
        <v>0</v>
      </c>
      <c r="BB402" s="24">
        <f>IF(ISNUMBER(VLOOKUP($C402,'pp port max capa'!$A$1:$Q$500,5,0)),VLOOKUP($C402,'pp port max capa'!$A$1:$Q$500,5,0),0)</f>
        <v>0</v>
      </c>
      <c r="BC402" s="24">
        <f>IF(ISNUMBER(VLOOKUP($C402,'pp port max capa'!$A$1:$Q$500,6,0)),VLOOKUP($C402,'pp port max capa'!$A$1:$Q$500,6,0),0)</f>
        <v>0</v>
      </c>
      <c r="BD402" s="24">
        <f>IF(ISNUMBER(VLOOKUP($C402,'pp port max capa'!$A$1:$Q$500,7,0)),VLOOKUP($C402,'pp port max capa'!$A$1:$Q$500,7,0),0)</f>
        <v>0</v>
      </c>
      <c r="BE402" s="24">
        <f>IF(ISNUMBER(VLOOKUP($C402,'pp port max capa'!$A$1:$Q$500,8,0)),VLOOKUP($C402,'pp port max capa'!$A$1:$Q$500,8,0),0)</f>
        <v>0</v>
      </c>
      <c r="BF402" s="24">
        <f>IF(ISNUMBER(VLOOKUP($C402,'pp port max capa'!$A$1:$Q$500,9,0)),VLOOKUP($C402,'pp port max capa'!$A$1:$Q$500,9,0),0)</f>
        <v>0</v>
      </c>
      <c r="BG402" s="24">
        <f>IF(ISNUMBER(VLOOKUP($C402,'pp port max capa'!$A$1:$Q$500,10,0)),VLOOKUP($C402,'pp port max capa'!$A$1:$Q$500,10,0),0)</f>
        <v>0</v>
      </c>
      <c r="BH402" s="24">
        <f>IF(ISNUMBER(VLOOKUP($C402,'pp port max capa'!$A$1:$Q$500,11,0)),VLOOKUP($C402,'pp port max capa'!$A$1:$Q$500,11,0),0)</f>
        <v>0</v>
      </c>
      <c r="BI402" s="24">
        <f>IF(ISNUMBER(VLOOKUP($C402,'pp port max capa'!$A$1:$Q$500,12,0)),VLOOKUP($C402,'pp port max capa'!$A$1:$Q$500,12,0),0)</f>
        <v>0</v>
      </c>
      <c r="BJ402" s="24">
        <f>IF(ISNUMBER(VLOOKUP($C402,'pp port max capa'!$A$1:$Q$500,13,0)),VLOOKUP($C402,'pp port max capa'!$A$1:$Q$500,13,0),0)</f>
        <v>0</v>
      </c>
      <c r="BK402" s="24">
        <f>IF(ISNUMBER(VLOOKUP($C402,'pp port max capa'!$A$1:$Q$500,14,0)),VLOOKUP($C402,'pp port max capa'!$A$1:$Q$500,14,0),0)</f>
        <v>0</v>
      </c>
      <c r="BL402" s="24">
        <f>IF(ISNUMBER(VLOOKUP($C402,'pp port max capa'!$A$1:$Q$500,15,0)),VLOOKUP($C402,'pp port max capa'!$A$1:$Q$500,15,0),0)</f>
        <v>0</v>
      </c>
      <c r="BM402" s="24">
        <f>IF(ISNUMBER(VLOOKUP($C402,'pp port max capa'!$A$1:$Q$500,16,0)),VLOOKUP($C402,'pp port max capa'!$A$1:$Q$500,16,0),0)</f>
        <v>0</v>
      </c>
      <c r="BN402" s="24">
        <f>IF(ISNUMBER(VLOOKUP($C402,'pp port max capa'!$A$1:$Q$500,17,0)),VLOOKUP($C402,'pp port max capa'!$A$1:$Q$500,17,0),0)</f>
        <v>0</v>
      </c>
      <c r="BO402" s="22">
        <f>IF(ISNUMBER(VLOOKUP($C402,'stpl port max capa'!$A$1:$Q$500,2,0)),VLOOKUP($C402,'stpl port max capa'!$A$1:$Q$500,2,0),0)</f>
        <v>0</v>
      </c>
      <c r="BP402" s="22">
        <f>IF(ISNUMBER(VLOOKUP($C402,'stpl port max capa'!$A$1:$Q$500,3,0)),VLOOKUP($C402,'stpl port max capa'!$A$1:$Q$500,3,0),0)</f>
        <v>0</v>
      </c>
      <c r="BQ402" s="22">
        <f>IF(ISNUMBER(VLOOKUP($C402,'stpl port max capa'!$A$1:$Q$500,4,0)),VLOOKUP($C402,'stpl port max capa'!$A$1:$Q$500,4,0),0)</f>
        <v>0</v>
      </c>
      <c r="BR402" s="22">
        <f>IF(ISNUMBER(VLOOKUP($C402,'stpl port max capa'!$A$1:$Q$500,5,0)),VLOOKUP($C402,'stpl port max capa'!$A$1:$Q$500,5,0),0)</f>
        <v>0</v>
      </c>
      <c r="BS402" s="22">
        <f>IF(ISNUMBER(VLOOKUP($C402,'stpl port max capa'!$A$1:$Q$500,6,0)),VLOOKUP($C402,'stpl port max capa'!$A$1:$Q$500,6,0),0)</f>
        <v>0</v>
      </c>
      <c r="BT402" s="22">
        <f>IF(ISNUMBER(VLOOKUP($C402,'stpl port max capa'!$A$1:$Q$500,7,0)),VLOOKUP($C402,'stpl port max capa'!$A$1:$Q$500,7,0),0)</f>
        <v>0</v>
      </c>
      <c r="BU402" s="22">
        <f>IF(ISNUMBER(VLOOKUP($C402,'stpl port max capa'!$A$1:$Q$500,8,0)),VLOOKUP($C402,'stpl port max capa'!$A$1:$Q$500,8,0),0)</f>
        <v>0</v>
      </c>
      <c r="BV402" s="22">
        <f>IF(ISNUMBER(VLOOKUP($C402,'stpl port max capa'!$A$1:$Q$500,9,0)),VLOOKUP($C402,'stpl port max capa'!$A$1:$Q$500,9,0),0)</f>
        <v>0</v>
      </c>
      <c r="BW402" s="22">
        <f>IF(ISNUMBER(VLOOKUP($C402,'stpl port max capa'!$A$1:$Q$500,10,0)),VLOOKUP($C402,'stpl port max capa'!$A$1:$Q$500,10,0),0)</f>
        <v>0</v>
      </c>
      <c r="BX402" s="22">
        <f>IF(ISNUMBER(VLOOKUP($C402,'stpl port max capa'!$A$1:$Q$500,11,0)),VLOOKUP($C402,'stpl port max capa'!$A$1:$Q$500,11,0),0)</f>
        <v>0</v>
      </c>
      <c r="BY402" s="22">
        <f>IF(ISNUMBER(VLOOKUP($C402,'stpl port max capa'!$A$1:$Q$500,12,0)),VLOOKUP($C402,'stpl port max capa'!$A$1:$Q$500,12,0),0)</f>
        <v>0</v>
      </c>
      <c r="BZ402" s="22">
        <f>IF(ISNUMBER(VLOOKUP($C402,'stpl port max capa'!$A$1:$Q$500,13,0)),VLOOKUP($C402,'stpl port max capa'!$A$1:$Q$500,13,0),0)</f>
        <v>0</v>
      </c>
      <c r="CA402" s="22">
        <f>IF(ISNUMBER(VLOOKUP($C402,'stpl port max capa'!$A$1:$Q$500,14,0)),VLOOKUP($C402,'stpl port max capa'!$A$1:$Q$500,14,0),0)</f>
        <v>0</v>
      </c>
      <c r="CB402" s="22">
        <f>IF(ISNUMBER(VLOOKUP($C402,'stpl port max capa'!$A$1:$Q$500,15,0)),VLOOKUP($C402,'stpl port max capa'!$A$1:$Q$500,15,0),0)</f>
        <v>0</v>
      </c>
      <c r="CC402" s="22">
        <f>IF(ISNUMBER(VLOOKUP($C402,'stpl port max capa'!$A$1:$Q$500,16,0)),VLOOKUP($C402,'stpl port max capa'!$A$1:$Q$500,16,0),0)</f>
        <v>0</v>
      </c>
      <c r="CD402" s="22">
        <f>IF(ISNUMBER(VLOOKUP($C402,'stpl port max capa'!$A$1:$Q$500,17,0)),VLOOKUP($C402,'stpl port max capa'!$A$1:$Q$500,17,0),0)</f>
        <v>0</v>
      </c>
    </row>
    <row r="403" spans="1:82" customFormat="1">
      <c r="A403">
        <v>408</v>
      </c>
      <c r="B403" t="s">
        <v>923</v>
      </c>
      <c r="C403" t="str">
        <f t="shared" si="111"/>
        <v>port 408 Sateri Jiangxi Chemical Fiber Co captive power station</v>
      </c>
      <c r="D403" s="15" t="s">
        <v>1432</v>
      </c>
      <c r="E403" s="15">
        <f t="shared" si="113"/>
        <v>1</v>
      </c>
      <c r="F403" s="16" t="s">
        <v>2982</v>
      </c>
      <c r="G403" t="s">
        <v>973</v>
      </c>
      <c r="H403" t="s">
        <v>975</v>
      </c>
      <c r="I403" t="s">
        <v>2943</v>
      </c>
      <c r="J403" t="s">
        <v>1143</v>
      </c>
      <c r="K403" s="1">
        <v>29.624659999999999</v>
      </c>
      <c r="L403" s="1">
        <v>116.122946</v>
      </c>
      <c r="M403" s="1" t="str">
        <f>VLOOKUP($F403,'[1]capi for highway network'!$D$1:$L$36,3,0)</f>
        <v>capi Jiangxi</v>
      </c>
      <c r="N403" s="1">
        <f>VLOOKUP($F403,'[1]capi for highway network'!$D$1:$L$36,7,0)</f>
        <v>28.682891999999999</v>
      </c>
      <c r="O403" s="1">
        <f>VLOOKUP($F403,'[1]capi for highway network'!$D$1:$L$36,8,0)</f>
        <v>115.858197</v>
      </c>
      <c r="P403" s="13">
        <f t="shared" si="114"/>
        <v>0.19601095931182791</v>
      </c>
      <c r="Q403" s="13">
        <f t="shared" si="115"/>
        <v>0.19601095931182791</v>
      </c>
      <c r="R403" s="13">
        <f t="shared" si="116"/>
        <v>0.19601095931182791</v>
      </c>
      <c r="S403" s="13">
        <f t="shared" si="117"/>
        <v>0.19601095931182791</v>
      </c>
      <c r="T403" s="13">
        <f t="shared" si="118"/>
        <v>0.19601095931182791</v>
      </c>
      <c r="U403" s="13">
        <f t="shared" si="119"/>
        <v>0.19601095931182791</v>
      </c>
      <c r="V403" s="13">
        <f t="shared" si="120"/>
        <v>1.4210794550107524</v>
      </c>
      <c r="W403" s="13">
        <f t="shared" si="121"/>
        <v>1.4210794550107524</v>
      </c>
      <c r="X403" s="13">
        <f t="shared" si="122"/>
        <v>1.4210794550107524</v>
      </c>
      <c r="Y403" s="13">
        <f t="shared" si="123"/>
        <v>1.4210794550107524</v>
      </c>
      <c r="Z403" s="13">
        <f t="shared" si="124"/>
        <v>1.4210794550107524</v>
      </c>
      <c r="AA403" s="13">
        <f t="shared" si="125"/>
        <v>1.4210794550107524</v>
      </c>
      <c r="AB403" s="13">
        <f t="shared" si="126"/>
        <v>1.4210794550107524</v>
      </c>
      <c r="AC403" s="13">
        <f t="shared" si="127"/>
        <v>1.4210794550107524</v>
      </c>
      <c r="AD403" s="13">
        <f t="shared" si="128"/>
        <v>1.4210794550107524</v>
      </c>
      <c r="AE403" s="13">
        <f t="shared" si="129"/>
        <v>1.4210794550107524</v>
      </c>
      <c r="AF403">
        <f t="shared" si="112"/>
        <v>1</v>
      </c>
      <c r="AI403" s="26">
        <f>IF(ISNUMBER(VLOOKUP($B403,'kpler max capa'!$A$1:$Q$263,2,0)),VLOOKUP($B403,'kpler max capa'!$A$1:$Q$263,2,0),0)</f>
        <v>0</v>
      </c>
      <c r="AJ403" s="26">
        <f>IF(ISNUMBER(VLOOKUP($B403,'kpler max capa'!$A$1:$Q$263,3,0)),VLOOKUP($B403,'kpler max capa'!$A$1:$Q$263,3,0),0)</f>
        <v>0</v>
      </c>
      <c r="AK403" s="26">
        <f>IF(ISNUMBER(VLOOKUP($B403,'kpler max capa'!$A$1:$Q$263,4,0)),VLOOKUP($B403,'kpler max capa'!$A$1:$Q$263,4,0),0)</f>
        <v>0</v>
      </c>
      <c r="AL403" s="26">
        <f>IF(ISNUMBER(VLOOKUP($B403,'kpler max capa'!$A$1:$Q$263,5,0)),VLOOKUP($B403,'kpler max capa'!$A$1:$Q$263,5,0),0)</f>
        <v>0</v>
      </c>
      <c r="AM403" s="26">
        <f>IF(ISNUMBER(VLOOKUP($B403,'kpler max capa'!$A$1:$Q$263,6,0)),VLOOKUP($B403,'kpler max capa'!$A$1:$Q$263,6,0),0)</f>
        <v>0</v>
      </c>
      <c r="AN403" s="26">
        <f>IF(ISNUMBER(VLOOKUP($B403,'kpler max capa'!$A$1:$Q$263,7,0)),VLOOKUP($B403,'kpler max capa'!$A$1:$Q$263,7,0),0)</f>
        <v>0</v>
      </c>
      <c r="AO403" s="26">
        <f>IF(ISNUMBER(VLOOKUP($B403,'kpler max capa'!$A$1:$Q$263,8,0)),VLOOKUP($B403,'kpler max capa'!$A$1:$Q$263,8,0),0)</f>
        <v>0</v>
      </c>
      <c r="AP403" s="26">
        <f>IF(ISNUMBER(VLOOKUP($B403,'kpler max capa'!$A$1:$Q$263,8,0)),VLOOKUP($B403,'kpler max capa'!$A$1:$Q$263,9,0),0)</f>
        <v>0</v>
      </c>
      <c r="AQ403" s="26">
        <f>IF(ISNUMBER(VLOOKUP($B403,'kpler max capa'!$A$1:$Q$263,8,0)),VLOOKUP($B403,'kpler max capa'!$A$1:$Q$263,10,0),0)</f>
        <v>0</v>
      </c>
      <c r="AR403" s="26">
        <f>IF(ISNUMBER(VLOOKUP($B403,'kpler max capa'!$A$1:$Q$263,8,0)),VLOOKUP($B403,'kpler max capa'!$A$1:$Q$263,11,0),0)</f>
        <v>0</v>
      </c>
      <c r="AS403" s="26">
        <f>IF(ISNUMBER(VLOOKUP($B403,'kpler max capa'!$A$1:$Q$263,9,0)),VLOOKUP($B403,'kpler max capa'!$A$1:$Q$263,12,0),0)</f>
        <v>0</v>
      </c>
      <c r="AT403" s="26">
        <f>IF(ISNUMBER(VLOOKUP($B403,'kpler max capa'!$A$1:$Q$263,9,0)),VLOOKUP($B403,'kpler max capa'!$A$1:$Q$263,13,0),0)</f>
        <v>0</v>
      </c>
      <c r="AU403" s="26">
        <f>IF(ISNUMBER(VLOOKUP($B403,'kpler max capa'!$A$1:$Q$263,9,0)),VLOOKUP($B403,'kpler max capa'!$A$1:$Q$263,14,0),0)</f>
        <v>0</v>
      </c>
      <c r="AV403" s="26">
        <f>IF(ISNUMBER(VLOOKUP($B403,'kpler max capa'!$A$1:$Q$263,9,0)),VLOOKUP($B403,'kpler max capa'!$A$1:$Q$263,15,0),0)</f>
        <v>0</v>
      </c>
      <c r="AW403" s="26">
        <f>IF(ISNUMBER(VLOOKUP($B403,'kpler max capa'!$A$1:$Q$263,9,0)),VLOOKUP($B403,'kpler max capa'!$A$1:$Q$263,16,0),0)</f>
        <v>0</v>
      </c>
      <c r="AX403" s="26">
        <f>IF(ISNUMBER(VLOOKUP($B403,'kpler max capa'!$A$1:$Q$263,10,0)),VLOOKUP($B403,'kpler max capa'!$A$1:$Q$263,17,0),0)</f>
        <v>0</v>
      </c>
      <c r="AY403" s="24">
        <f>IF(ISNUMBER(VLOOKUP($C403,'pp port max capa'!$A$1:$Q$500,2,0)),VLOOKUP($C403,'pp port max capa'!$A$1:$Q$500,2,0),0)</f>
        <v>0.19601095931182791</v>
      </c>
      <c r="AZ403" s="24">
        <f>IF(ISNUMBER(VLOOKUP($C403,'pp port max capa'!$A$1:$Q$500,3,0)),VLOOKUP($C403,'pp port max capa'!$A$1:$Q$500,3,0),0)</f>
        <v>0.19601095931182791</v>
      </c>
      <c r="BA403" s="24">
        <f>IF(ISNUMBER(VLOOKUP($C403,'pp port max capa'!$A$1:$Q$500,4,0)),VLOOKUP($C403,'pp port max capa'!$A$1:$Q$500,4,0),0)</f>
        <v>0.19601095931182791</v>
      </c>
      <c r="BB403" s="24">
        <f>IF(ISNUMBER(VLOOKUP($C403,'pp port max capa'!$A$1:$Q$500,5,0)),VLOOKUP($C403,'pp port max capa'!$A$1:$Q$500,5,0),0)</f>
        <v>0.19601095931182791</v>
      </c>
      <c r="BC403" s="24">
        <f>IF(ISNUMBER(VLOOKUP($C403,'pp port max capa'!$A$1:$Q$500,6,0)),VLOOKUP($C403,'pp port max capa'!$A$1:$Q$500,6,0),0)</f>
        <v>0.19601095931182791</v>
      </c>
      <c r="BD403" s="24">
        <f>IF(ISNUMBER(VLOOKUP($C403,'pp port max capa'!$A$1:$Q$500,7,0)),VLOOKUP($C403,'pp port max capa'!$A$1:$Q$500,7,0),0)</f>
        <v>0.19601095931182791</v>
      </c>
      <c r="BE403" s="24">
        <f>IF(ISNUMBER(VLOOKUP($C403,'pp port max capa'!$A$1:$Q$500,8,0)),VLOOKUP($C403,'pp port max capa'!$A$1:$Q$500,8,0),0)</f>
        <v>1.4210794550107524</v>
      </c>
      <c r="BF403" s="24">
        <f>IF(ISNUMBER(VLOOKUP($C403,'pp port max capa'!$A$1:$Q$500,9,0)),VLOOKUP($C403,'pp port max capa'!$A$1:$Q$500,9,0),0)</f>
        <v>1.4210794550107524</v>
      </c>
      <c r="BG403" s="24">
        <f>IF(ISNUMBER(VLOOKUP($C403,'pp port max capa'!$A$1:$Q$500,10,0)),VLOOKUP($C403,'pp port max capa'!$A$1:$Q$500,10,0),0)</f>
        <v>1.4210794550107524</v>
      </c>
      <c r="BH403" s="24">
        <f>IF(ISNUMBER(VLOOKUP($C403,'pp port max capa'!$A$1:$Q$500,11,0)),VLOOKUP($C403,'pp port max capa'!$A$1:$Q$500,11,0),0)</f>
        <v>1.4210794550107524</v>
      </c>
      <c r="BI403" s="24">
        <f>IF(ISNUMBER(VLOOKUP($C403,'pp port max capa'!$A$1:$Q$500,12,0)),VLOOKUP($C403,'pp port max capa'!$A$1:$Q$500,12,0),0)</f>
        <v>1.4210794550107524</v>
      </c>
      <c r="BJ403" s="24">
        <f>IF(ISNUMBER(VLOOKUP($C403,'pp port max capa'!$A$1:$Q$500,13,0)),VLOOKUP($C403,'pp port max capa'!$A$1:$Q$500,13,0),0)</f>
        <v>1.4210794550107524</v>
      </c>
      <c r="BK403" s="24">
        <f>IF(ISNUMBER(VLOOKUP($C403,'pp port max capa'!$A$1:$Q$500,14,0)),VLOOKUP($C403,'pp port max capa'!$A$1:$Q$500,14,0),0)</f>
        <v>1.4210794550107524</v>
      </c>
      <c r="BL403" s="24">
        <f>IF(ISNUMBER(VLOOKUP($C403,'pp port max capa'!$A$1:$Q$500,15,0)),VLOOKUP($C403,'pp port max capa'!$A$1:$Q$500,15,0),0)</f>
        <v>1.4210794550107524</v>
      </c>
      <c r="BM403" s="24">
        <f>IF(ISNUMBER(VLOOKUP($C403,'pp port max capa'!$A$1:$Q$500,16,0)),VLOOKUP($C403,'pp port max capa'!$A$1:$Q$500,16,0),0)</f>
        <v>1.4210794550107524</v>
      </c>
      <c r="BN403" s="24">
        <f>IF(ISNUMBER(VLOOKUP($C403,'pp port max capa'!$A$1:$Q$500,17,0)),VLOOKUP($C403,'pp port max capa'!$A$1:$Q$500,17,0),0)</f>
        <v>1.4210794550107524</v>
      </c>
      <c r="BO403" s="22">
        <f>IF(ISNUMBER(VLOOKUP($C403,'stpl port max capa'!$A$1:$Q$500,2,0)),VLOOKUP($C403,'stpl port max capa'!$A$1:$Q$500,2,0),0)</f>
        <v>0</v>
      </c>
      <c r="BP403" s="22">
        <f>IF(ISNUMBER(VLOOKUP($C403,'stpl port max capa'!$A$1:$Q$500,3,0)),VLOOKUP($C403,'stpl port max capa'!$A$1:$Q$500,3,0),0)</f>
        <v>0</v>
      </c>
      <c r="BQ403" s="22">
        <f>IF(ISNUMBER(VLOOKUP($C403,'stpl port max capa'!$A$1:$Q$500,4,0)),VLOOKUP($C403,'stpl port max capa'!$A$1:$Q$500,4,0),0)</f>
        <v>0</v>
      </c>
      <c r="BR403" s="22">
        <f>IF(ISNUMBER(VLOOKUP($C403,'stpl port max capa'!$A$1:$Q$500,5,0)),VLOOKUP($C403,'stpl port max capa'!$A$1:$Q$500,5,0),0)</f>
        <v>0</v>
      </c>
      <c r="BS403" s="22">
        <f>IF(ISNUMBER(VLOOKUP($C403,'stpl port max capa'!$A$1:$Q$500,6,0)),VLOOKUP($C403,'stpl port max capa'!$A$1:$Q$500,6,0),0)</f>
        <v>0</v>
      </c>
      <c r="BT403" s="22">
        <f>IF(ISNUMBER(VLOOKUP($C403,'stpl port max capa'!$A$1:$Q$500,7,0)),VLOOKUP($C403,'stpl port max capa'!$A$1:$Q$500,7,0),0)</f>
        <v>0</v>
      </c>
      <c r="BU403" s="22">
        <f>IF(ISNUMBER(VLOOKUP($C403,'stpl port max capa'!$A$1:$Q$500,8,0)),VLOOKUP($C403,'stpl port max capa'!$A$1:$Q$500,8,0),0)</f>
        <v>0</v>
      </c>
      <c r="BV403" s="22">
        <f>IF(ISNUMBER(VLOOKUP($C403,'stpl port max capa'!$A$1:$Q$500,9,0)),VLOOKUP($C403,'stpl port max capa'!$A$1:$Q$500,9,0),0)</f>
        <v>0</v>
      </c>
      <c r="BW403" s="22">
        <f>IF(ISNUMBER(VLOOKUP($C403,'stpl port max capa'!$A$1:$Q$500,10,0)),VLOOKUP($C403,'stpl port max capa'!$A$1:$Q$500,10,0),0)</f>
        <v>0</v>
      </c>
      <c r="BX403" s="22">
        <f>IF(ISNUMBER(VLOOKUP($C403,'stpl port max capa'!$A$1:$Q$500,11,0)),VLOOKUP($C403,'stpl port max capa'!$A$1:$Q$500,11,0),0)</f>
        <v>0</v>
      </c>
      <c r="BY403" s="22">
        <f>IF(ISNUMBER(VLOOKUP($C403,'stpl port max capa'!$A$1:$Q$500,12,0)),VLOOKUP($C403,'stpl port max capa'!$A$1:$Q$500,12,0),0)</f>
        <v>0</v>
      </c>
      <c r="BZ403" s="22">
        <f>IF(ISNUMBER(VLOOKUP($C403,'stpl port max capa'!$A$1:$Q$500,13,0)),VLOOKUP($C403,'stpl port max capa'!$A$1:$Q$500,13,0),0)</f>
        <v>0</v>
      </c>
      <c r="CA403" s="22">
        <f>IF(ISNUMBER(VLOOKUP($C403,'stpl port max capa'!$A$1:$Q$500,14,0)),VLOOKUP($C403,'stpl port max capa'!$A$1:$Q$500,14,0),0)</f>
        <v>0</v>
      </c>
      <c r="CB403" s="22">
        <f>IF(ISNUMBER(VLOOKUP($C403,'stpl port max capa'!$A$1:$Q$500,15,0)),VLOOKUP($C403,'stpl port max capa'!$A$1:$Q$500,15,0),0)</f>
        <v>0</v>
      </c>
      <c r="CC403" s="22">
        <f>IF(ISNUMBER(VLOOKUP($C403,'stpl port max capa'!$A$1:$Q$500,16,0)),VLOOKUP($C403,'stpl port max capa'!$A$1:$Q$500,16,0),0)</f>
        <v>0</v>
      </c>
      <c r="CD403" s="22">
        <f>IF(ISNUMBER(VLOOKUP($C403,'stpl port max capa'!$A$1:$Q$500,17,0)),VLOOKUP($C403,'stpl port max capa'!$A$1:$Q$500,17,0),0)</f>
        <v>0</v>
      </c>
    </row>
    <row r="404" spans="1:82" customFormat="1">
      <c r="A404">
        <v>409</v>
      </c>
      <c r="B404" t="s">
        <v>924</v>
      </c>
      <c r="C404" t="str">
        <f t="shared" si="111"/>
        <v>port 409 Yongxiu power station</v>
      </c>
      <c r="D404" s="15" t="s">
        <v>1433</v>
      </c>
      <c r="E404" s="15">
        <f t="shared" si="113"/>
        <v>1</v>
      </c>
      <c r="F404" s="16" t="s">
        <v>2982</v>
      </c>
      <c r="G404" t="s">
        <v>973</v>
      </c>
      <c r="H404" t="s">
        <v>975</v>
      </c>
      <c r="I404" t="s">
        <v>2950</v>
      </c>
      <c r="J404" t="s">
        <v>1144</v>
      </c>
      <c r="K404" s="1">
        <v>29.016649000000001</v>
      </c>
      <c r="L404" s="1">
        <v>115.8284</v>
      </c>
      <c r="M404" s="1" t="str">
        <f>VLOOKUP($F404,'[1]capi for highway network'!$D$1:$L$36,3,0)</f>
        <v>capi Jiangxi</v>
      </c>
      <c r="N404" s="1">
        <f>VLOOKUP($F404,'[1]capi for highway network'!$D$1:$L$36,7,0)</f>
        <v>28.682891999999999</v>
      </c>
      <c r="O404" s="1">
        <f>VLOOKUP($F404,'[1]capi for highway network'!$D$1:$L$36,8,0)</f>
        <v>115.858197</v>
      </c>
      <c r="P404" s="13">
        <f t="shared" si="114"/>
        <v>0</v>
      </c>
      <c r="Q404" s="13">
        <f t="shared" si="115"/>
        <v>0</v>
      </c>
      <c r="R404" s="13">
        <f t="shared" si="116"/>
        <v>0</v>
      </c>
      <c r="S404" s="13">
        <f t="shared" si="117"/>
        <v>0</v>
      </c>
      <c r="T404" s="13">
        <f t="shared" si="118"/>
        <v>0</v>
      </c>
      <c r="U404" s="13">
        <f t="shared" si="119"/>
        <v>0</v>
      </c>
      <c r="V404" s="13">
        <f t="shared" si="120"/>
        <v>0</v>
      </c>
      <c r="W404" s="13">
        <f t="shared" si="121"/>
        <v>0</v>
      </c>
      <c r="X404" s="13">
        <f t="shared" si="122"/>
        <v>0</v>
      </c>
      <c r="Y404" s="13">
        <f t="shared" si="123"/>
        <v>0</v>
      </c>
      <c r="Z404" s="13">
        <f t="shared" si="124"/>
        <v>0</v>
      </c>
      <c r="AA404" s="13">
        <f t="shared" si="125"/>
        <v>0</v>
      </c>
      <c r="AB404" s="13">
        <f t="shared" si="126"/>
        <v>0</v>
      </c>
      <c r="AC404" s="13">
        <f t="shared" si="127"/>
        <v>0</v>
      </c>
      <c r="AD404" s="13">
        <f t="shared" si="128"/>
        <v>0</v>
      </c>
      <c r="AE404" s="13">
        <f t="shared" si="129"/>
        <v>0</v>
      </c>
      <c r="AF404">
        <f t="shared" si="112"/>
        <v>0</v>
      </c>
      <c r="AI404" s="26">
        <f>IF(ISNUMBER(VLOOKUP($B404,'kpler max capa'!$A$1:$Q$263,2,0)),VLOOKUP($B404,'kpler max capa'!$A$1:$Q$263,2,0),0)</f>
        <v>0</v>
      </c>
      <c r="AJ404" s="26">
        <f>IF(ISNUMBER(VLOOKUP($B404,'kpler max capa'!$A$1:$Q$263,3,0)),VLOOKUP($B404,'kpler max capa'!$A$1:$Q$263,3,0),0)</f>
        <v>0</v>
      </c>
      <c r="AK404" s="26">
        <f>IF(ISNUMBER(VLOOKUP($B404,'kpler max capa'!$A$1:$Q$263,4,0)),VLOOKUP($B404,'kpler max capa'!$A$1:$Q$263,4,0),0)</f>
        <v>0</v>
      </c>
      <c r="AL404" s="26">
        <f>IF(ISNUMBER(VLOOKUP($B404,'kpler max capa'!$A$1:$Q$263,5,0)),VLOOKUP($B404,'kpler max capa'!$A$1:$Q$263,5,0),0)</f>
        <v>0</v>
      </c>
      <c r="AM404" s="26">
        <f>IF(ISNUMBER(VLOOKUP($B404,'kpler max capa'!$A$1:$Q$263,6,0)),VLOOKUP($B404,'kpler max capa'!$A$1:$Q$263,6,0),0)</f>
        <v>0</v>
      </c>
      <c r="AN404" s="26">
        <f>IF(ISNUMBER(VLOOKUP($B404,'kpler max capa'!$A$1:$Q$263,7,0)),VLOOKUP($B404,'kpler max capa'!$A$1:$Q$263,7,0),0)</f>
        <v>0</v>
      </c>
      <c r="AO404" s="26">
        <f>IF(ISNUMBER(VLOOKUP($B404,'kpler max capa'!$A$1:$Q$263,8,0)),VLOOKUP($B404,'kpler max capa'!$A$1:$Q$263,8,0),0)</f>
        <v>0</v>
      </c>
      <c r="AP404" s="26">
        <f>IF(ISNUMBER(VLOOKUP($B404,'kpler max capa'!$A$1:$Q$263,8,0)),VLOOKUP($B404,'kpler max capa'!$A$1:$Q$263,9,0),0)</f>
        <v>0</v>
      </c>
      <c r="AQ404" s="26">
        <f>IF(ISNUMBER(VLOOKUP($B404,'kpler max capa'!$A$1:$Q$263,8,0)),VLOOKUP($B404,'kpler max capa'!$A$1:$Q$263,10,0),0)</f>
        <v>0</v>
      </c>
      <c r="AR404" s="26">
        <f>IF(ISNUMBER(VLOOKUP($B404,'kpler max capa'!$A$1:$Q$263,8,0)),VLOOKUP($B404,'kpler max capa'!$A$1:$Q$263,11,0),0)</f>
        <v>0</v>
      </c>
      <c r="AS404" s="26">
        <f>IF(ISNUMBER(VLOOKUP($B404,'kpler max capa'!$A$1:$Q$263,9,0)),VLOOKUP($B404,'kpler max capa'!$A$1:$Q$263,12,0),0)</f>
        <v>0</v>
      </c>
      <c r="AT404" s="26">
        <f>IF(ISNUMBER(VLOOKUP($B404,'kpler max capa'!$A$1:$Q$263,9,0)),VLOOKUP($B404,'kpler max capa'!$A$1:$Q$263,13,0),0)</f>
        <v>0</v>
      </c>
      <c r="AU404" s="26">
        <f>IF(ISNUMBER(VLOOKUP($B404,'kpler max capa'!$A$1:$Q$263,9,0)),VLOOKUP($B404,'kpler max capa'!$A$1:$Q$263,14,0),0)</f>
        <v>0</v>
      </c>
      <c r="AV404" s="26">
        <f>IF(ISNUMBER(VLOOKUP($B404,'kpler max capa'!$A$1:$Q$263,9,0)),VLOOKUP($B404,'kpler max capa'!$A$1:$Q$263,15,0),0)</f>
        <v>0</v>
      </c>
      <c r="AW404" s="26">
        <f>IF(ISNUMBER(VLOOKUP($B404,'kpler max capa'!$A$1:$Q$263,9,0)),VLOOKUP($B404,'kpler max capa'!$A$1:$Q$263,16,0),0)</f>
        <v>0</v>
      </c>
      <c r="AX404" s="26">
        <f>IF(ISNUMBER(VLOOKUP($B404,'kpler max capa'!$A$1:$Q$263,10,0)),VLOOKUP($B404,'kpler max capa'!$A$1:$Q$263,17,0),0)</f>
        <v>0</v>
      </c>
      <c r="AY404" s="24">
        <f>IF(ISNUMBER(VLOOKUP($C404,'pp port max capa'!$A$1:$Q$500,2,0)),VLOOKUP($C404,'pp port max capa'!$A$1:$Q$500,2,0),0)</f>
        <v>0</v>
      </c>
      <c r="AZ404" s="24">
        <f>IF(ISNUMBER(VLOOKUP($C404,'pp port max capa'!$A$1:$Q$500,3,0)),VLOOKUP($C404,'pp port max capa'!$A$1:$Q$500,3,0),0)</f>
        <v>0</v>
      </c>
      <c r="BA404" s="24">
        <f>IF(ISNUMBER(VLOOKUP($C404,'pp port max capa'!$A$1:$Q$500,4,0)),VLOOKUP($C404,'pp port max capa'!$A$1:$Q$500,4,0),0)</f>
        <v>0</v>
      </c>
      <c r="BB404" s="24">
        <f>IF(ISNUMBER(VLOOKUP($C404,'pp port max capa'!$A$1:$Q$500,5,0)),VLOOKUP($C404,'pp port max capa'!$A$1:$Q$500,5,0),0)</f>
        <v>0</v>
      </c>
      <c r="BC404" s="24">
        <f>IF(ISNUMBER(VLOOKUP($C404,'pp port max capa'!$A$1:$Q$500,6,0)),VLOOKUP($C404,'pp port max capa'!$A$1:$Q$500,6,0),0)</f>
        <v>0</v>
      </c>
      <c r="BD404" s="24">
        <f>IF(ISNUMBER(VLOOKUP($C404,'pp port max capa'!$A$1:$Q$500,7,0)),VLOOKUP($C404,'pp port max capa'!$A$1:$Q$500,7,0),0)</f>
        <v>0</v>
      </c>
      <c r="BE404" s="24">
        <f>IF(ISNUMBER(VLOOKUP($C404,'pp port max capa'!$A$1:$Q$500,8,0)),VLOOKUP($C404,'pp port max capa'!$A$1:$Q$500,8,0),0)</f>
        <v>0</v>
      </c>
      <c r="BF404" s="24">
        <f>IF(ISNUMBER(VLOOKUP($C404,'pp port max capa'!$A$1:$Q$500,9,0)),VLOOKUP($C404,'pp port max capa'!$A$1:$Q$500,9,0),0)</f>
        <v>0</v>
      </c>
      <c r="BG404" s="24">
        <f>IF(ISNUMBER(VLOOKUP($C404,'pp port max capa'!$A$1:$Q$500,10,0)),VLOOKUP($C404,'pp port max capa'!$A$1:$Q$500,10,0),0)</f>
        <v>0</v>
      </c>
      <c r="BH404" s="24">
        <f>IF(ISNUMBER(VLOOKUP($C404,'pp port max capa'!$A$1:$Q$500,11,0)),VLOOKUP($C404,'pp port max capa'!$A$1:$Q$500,11,0),0)</f>
        <v>0</v>
      </c>
      <c r="BI404" s="24">
        <f>IF(ISNUMBER(VLOOKUP($C404,'pp port max capa'!$A$1:$Q$500,12,0)),VLOOKUP($C404,'pp port max capa'!$A$1:$Q$500,12,0),0)</f>
        <v>0</v>
      </c>
      <c r="BJ404" s="24">
        <f>IF(ISNUMBER(VLOOKUP($C404,'pp port max capa'!$A$1:$Q$500,13,0)),VLOOKUP($C404,'pp port max capa'!$A$1:$Q$500,13,0),0)</f>
        <v>0</v>
      </c>
      <c r="BK404" s="24">
        <f>IF(ISNUMBER(VLOOKUP($C404,'pp port max capa'!$A$1:$Q$500,14,0)),VLOOKUP($C404,'pp port max capa'!$A$1:$Q$500,14,0),0)</f>
        <v>0</v>
      </c>
      <c r="BL404" s="24">
        <f>IF(ISNUMBER(VLOOKUP($C404,'pp port max capa'!$A$1:$Q$500,15,0)),VLOOKUP($C404,'pp port max capa'!$A$1:$Q$500,15,0),0)</f>
        <v>0</v>
      </c>
      <c r="BM404" s="24">
        <f>IF(ISNUMBER(VLOOKUP($C404,'pp port max capa'!$A$1:$Q$500,16,0)),VLOOKUP($C404,'pp port max capa'!$A$1:$Q$500,16,0),0)</f>
        <v>0</v>
      </c>
      <c r="BN404" s="24">
        <f>IF(ISNUMBER(VLOOKUP($C404,'pp port max capa'!$A$1:$Q$500,17,0)),VLOOKUP($C404,'pp port max capa'!$A$1:$Q$500,17,0),0)</f>
        <v>0</v>
      </c>
      <c r="BO404" s="22">
        <f>IF(ISNUMBER(VLOOKUP($C404,'stpl port max capa'!$A$1:$Q$500,2,0)),VLOOKUP($C404,'stpl port max capa'!$A$1:$Q$500,2,0),0)</f>
        <v>0</v>
      </c>
      <c r="BP404" s="22">
        <f>IF(ISNUMBER(VLOOKUP($C404,'stpl port max capa'!$A$1:$Q$500,3,0)),VLOOKUP($C404,'stpl port max capa'!$A$1:$Q$500,3,0),0)</f>
        <v>0</v>
      </c>
      <c r="BQ404" s="22">
        <f>IF(ISNUMBER(VLOOKUP($C404,'stpl port max capa'!$A$1:$Q$500,4,0)),VLOOKUP($C404,'stpl port max capa'!$A$1:$Q$500,4,0),0)</f>
        <v>0</v>
      </c>
      <c r="BR404" s="22">
        <f>IF(ISNUMBER(VLOOKUP($C404,'stpl port max capa'!$A$1:$Q$500,5,0)),VLOOKUP($C404,'stpl port max capa'!$A$1:$Q$500,5,0),0)</f>
        <v>0</v>
      </c>
      <c r="BS404" s="22">
        <f>IF(ISNUMBER(VLOOKUP($C404,'stpl port max capa'!$A$1:$Q$500,6,0)),VLOOKUP($C404,'stpl port max capa'!$A$1:$Q$500,6,0),0)</f>
        <v>0</v>
      </c>
      <c r="BT404" s="22">
        <f>IF(ISNUMBER(VLOOKUP($C404,'stpl port max capa'!$A$1:$Q$500,7,0)),VLOOKUP($C404,'stpl port max capa'!$A$1:$Q$500,7,0),0)</f>
        <v>0</v>
      </c>
      <c r="BU404" s="22">
        <f>IF(ISNUMBER(VLOOKUP($C404,'stpl port max capa'!$A$1:$Q$500,8,0)),VLOOKUP($C404,'stpl port max capa'!$A$1:$Q$500,8,0),0)</f>
        <v>0</v>
      </c>
      <c r="BV404" s="22">
        <f>IF(ISNUMBER(VLOOKUP($C404,'stpl port max capa'!$A$1:$Q$500,9,0)),VLOOKUP($C404,'stpl port max capa'!$A$1:$Q$500,9,0),0)</f>
        <v>0</v>
      </c>
      <c r="BW404" s="22">
        <f>IF(ISNUMBER(VLOOKUP($C404,'stpl port max capa'!$A$1:$Q$500,10,0)),VLOOKUP($C404,'stpl port max capa'!$A$1:$Q$500,10,0),0)</f>
        <v>0</v>
      </c>
      <c r="BX404" s="22">
        <f>IF(ISNUMBER(VLOOKUP($C404,'stpl port max capa'!$A$1:$Q$500,11,0)),VLOOKUP($C404,'stpl port max capa'!$A$1:$Q$500,11,0),0)</f>
        <v>0</v>
      </c>
      <c r="BY404" s="22">
        <f>IF(ISNUMBER(VLOOKUP($C404,'stpl port max capa'!$A$1:$Q$500,12,0)),VLOOKUP($C404,'stpl port max capa'!$A$1:$Q$500,12,0),0)</f>
        <v>0</v>
      </c>
      <c r="BZ404" s="22">
        <f>IF(ISNUMBER(VLOOKUP($C404,'stpl port max capa'!$A$1:$Q$500,13,0)),VLOOKUP($C404,'stpl port max capa'!$A$1:$Q$500,13,0),0)</f>
        <v>0</v>
      </c>
      <c r="CA404" s="22">
        <f>IF(ISNUMBER(VLOOKUP($C404,'stpl port max capa'!$A$1:$Q$500,14,0)),VLOOKUP($C404,'stpl port max capa'!$A$1:$Q$500,14,0),0)</f>
        <v>0</v>
      </c>
      <c r="CB404" s="22">
        <f>IF(ISNUMBER(VLOOKUP($C404,'stpl port max capa'!$A$1:$Q$500,15,0)),VLOOKUP($C404,'stpl port max capa'!$A$1:$Q$500,15,0),0)</f>
        <v>0</v>
      </c>
      <c r="CC404" s="22">
        <f>IF(ISNUMBER(VLOOKUP($C404,'stpl port max capa'!$A$1:$Q$500,16,0)),VLOOKUP($C404,'stpl port max capa'!$A$1:$Q$500,16,0),0)</f>
        <v>0</v>
      </c>
      <c r="CD404" s="22">
        <f>IF(ISNUMBER(VLOOKUP($C404,'stpl port max capa'!$A$1:$Q$500,17,0)),VLOOKUP($C404,'stpl port max capa'!$A$1:$Q$500,17,0),0)</f>
        <v>0</v>
      </c>
    </row>
    <row r="405" spans="1:82" customFormat="1">
      <c r="A405">
        <v>410</v>
      </c>
      <c r="B405" t="s">
        <v>925</v>
      </c>
      <c r="C405" t="str">
        <f t="shared" si="111"/>
        <v>port 410 Changxing Island power station</v>
      </c>
      <c r="D405" s="15" t="s">
        <v>1434</v>
      </c>
      <c r="E405" s="15">
        <f t="shared" si="113"/>
        <v>1</v>
      </c>
      <c r="F405" s="16" t="s">
        <v>2974</v>
      </c>
      <c r="G405" t="s">
        <v>972</v>
      </c>
      <c r="H405" t="s">
        <v>975</v>
      </c>
      <c r="I405" t="s">
        <v>2946</v>
      </c>
      <c r="J405" t="s">
        <v>1145</v>
      </c>
      <c r="K405" s="1">
        <v>39.594000000000001</v>
      </c>
      <c r="L405" s="1">
        <v>121.44799999999999</v>
      </c>
      <c r="M405" s="1" t="str">
        <f>VLOOKUP($F405,'[1]capi for highway network'!$D$1:$L$36,3,0)</f>
        <v>capi Liaoning</v>
      </c>
      <c r="N405" s="1">
        <f>VLOOKUP($F405,'[1]capi for highway network'!$D$1:$L$36,7,0)</f>
        <v>41.805698999999997</v>
      </c>
      <c r="O405" s="1">
        <f>VLOOKUP($F405,'[1]capi for highway network'!$D$1:$L$36,8,0)</f>
        <v>123.431472</v>
      </c>
      <c r="P405" s="13">
        <f t="shared" si="114"/>
        <v>0</v>
      </c>
      <c r="Q405" s="13">
        <f t="shared" si="115"/>
        <v>0</v>
      </c>
      <c r="R405" s="13">
        <f t="shared" si="116"/>
        <v>0</v>
      </c>
      <c r="S405" s="13">
        <f t="shared" si="117"/>
        <v>0</v>
      </c>
      <c r="T405" s="13">
        <f t="shared" si="118"/>
        <v>0</v>
      </c>
      <c r="U405" s="13">
        <f t="shared" si="119"/>
        <v>0</v>
      </c>
      <c r="V405" s="13">
        <f t="shared" si="120"/>
        <v>0</v>
      </c>
      <c r="W405" s="13">
        <f t="shared" si="121"/>
        <v>0</v>
      </c>
      <c r="X405" s="13">
        <f t="shared" si="122"/>
        <v>0</v>
      </c>
      <c r="Y405" s="13">
        <f t="shared" si="123"/>
        <v>0</v>
      </c>
      <c r="Z405" s="13">
        <f t="shared" si="124"/>
        <v>0</v>
      </c>
      <c r="AA405" s="13">
        <f t="shared" si="125"/>
        <v>0</v>
      </c>
      <c r="AB405" s="13">
        <f t="shared" si="126"/>
        <v>0</v>
      </c>
      <c r="AC405" s="13">
        <f t="shared" si="127"/>
        <v>0</v>
      </c>
      <c r="AD405" s="13">
        <f t="shared" si="128"/>
        <v>0</v>
      </c>
      <c r="AE405" s="13">
        <f t="shared" si="129"/>
        <v>0</v>
      </c>
      <c r="AF405">
        <f t="shared" si="112"/>
        <v>0</v>
      </c>
      <c r="AI405" s="26">
        <f>IF(ISNUMBER(VLOOKUP($B405,'kpler max capa'!$A$1:$Q$263,2,0)),VLOOKUP($B405,'kpler max capa'!$A$1:$Q$263,2,0),0)</f>
        <v>0</v>
      </c>
      <c r="AJ405" s="26">
        <f>IF(ISNUMBER(VLOOKUP($B405,'kpler max capa'!$A$1:$Q$263,3,0)),VLOOKUP($B405,'kpler max capa'!$A$1:$Q$263,3,0),0)</f>
        <v>0</v>
      </c>
      <c r="AK405" s="26">
        <f>IF(ISNUMBER(VLOOKUP($B405,'kpler max capa'!$A$1:$Q$263,4,0)),VLOOKUP($B405,'kpler max capa'!$A$1:$Q$263,4,0),0)</f>
        <v>0</v>
      </c>
      <c r="AL405" s="26">
        <f>IF(ISNUMBER(VLOOKUP($B405,'kpler max capa'!$A$1:$Q$263,5,0)),VLOOKUP($B405,'kpler max capa'!$A$1:$Q$263,5,0),0)</f>
        <v>0</v>
      </c>
      <c r="AM405" s="26">
        <f>IF(ISNUMBER(VLOOKUP($B405,'kpler max capa'!$A$1:$Q$263,6,0)),VLOOKUP($B405,'kpler max capa'!$A$1:$Q$263,6,0),0)</f>
        <v>0</v>
      </c>
      <c r="AN405" s="26">
        <f>IF(ISNUMBER(VLOOKUP($B405,'kpler max capa'!$A$1:$Q$263,7,0)),VLOOKUP($B405,'kpler max capa'!$A$1:$Q$263,7,0),0)</f>
        <v>0</v>
      </c>
      <c r="AO405" s="26">
        <f>IF(ISNUMBER(VLOOKUP($B405,'kpler max capa'!$A$1:$Q$263,8,0)),VLOOKUP($B405,'kpler max capa'!$A$1:$Q$263,8,0),0)</f>
        <v>0</v>
      </c>
      <c r="AP405" s="26">
        <f>IF(ISNUMBER(VLOOKUP($B405,'kpler max capa'!$A$1:$Q$263,8,0)),VLOOKUP($B405,'kpler max capa'!$A$1:$Q$263,9,0),0)</f>
        <v>0</v>
      </c>
      <c r="AQ405" s="26">
        <f>IF(ISNUMBER(VLOOKUP($B405,'kpler max capa'!$A$1:$Q$263,8,0)),VLOOKUP($B405,'kpler max capa'!$A$1:$Q$263,10,0),0)</f>
        <v>0</v>
      </c>
      <c r="AR405" s="26">
        <f>IF(ISNUMBER(VLOOKUP($B405,'kpler max capa'!$A$1:$Q$263,8,0)),VLOOKUP($B405,'kpler max capa'!$A$1:$Q$263,11,0),0)</f>
        <v>0</v>
      </c>
      <c r="AS405" s="26">
        <f>IF(ISNUMBER(VLOOKUP($B405,'kpler max capa'!$A$1:$Q$263,9,0)),VLOOKUP($B405,'kpler max capa'!$A$1:$Q$263,12,0),0)</f>
        <v>0</v>
      </c>
      <c r="AT405" s="26">
        <f>IF(ISNUMBER(VLOOKUP($B405,'kpler max capa'!$A$1:$Q$263,9,0)),VLOOKUP($B405,'kpler max capa'!$A$1:$Q$263,13,0),0)</f>
        <v>0</v>
      </c>
      <c r="AU405" s="26">
        <f>IF(ISNUMBER(VLOOKUP($B405,'kpler max capa'!$A$1:$Q$263,9,0)),VLOOKUP($B405,'kpler max capa'!$A$1:$Q$263,14,0),0)</f>
        <v>0</v>
      </c>
      <c r="AV405" s="26">
        <f>IF(ISNUMBER(VLOOKUP($B405,'kpler max capa'!$A$1:$Q$263,9,0)),VLOOKUP($B405,'kpler max capa'!$A$1:$Q$263,15,0),0)</f>
        <v>0</v>
      </c>
      <c r="AW405" s="26">
        <f>IF(ISNUMBER(VLOOKUP($B405,'kpler max capa'!$A$1:$Q$263,9,0)),VLOOKUP($B405,'kpler max capa'!$A$1:$Q$263,16,0),0)</f>
        <v>0</v>
      </c>
      <c r="AX405" s="26">
        <f>IF(ISNUMBER(VLOOKUP($B405,'kpler max capa'!$A$1:$Q$263,10,0)),VLOOKUP($B405,'kpler max capa'!$A$1:$Q$263,17,0),0)</f>
        <v>0</v>
      </c>
      <c r="AY405" s="24">
        <f>IF(ISNUMBER(VLOOKUP($C405,'pp port max capa'!$A$1:$Q$500,2,0)),VLOOKUP($C405,'pp port max capa'!$A$1:$Q$500,2,0),0)</f>
        <v>0</v>
      </c>
      <c r="AZ405" s="24">
        <f>IF(ISNUMBER(VLOOKUP($C405,'pp port max capa'!$A$1:$Q$500,3,0)),VLOOKUP($C405,'pp port max capa'!$A$1:$Q$500,3,0),0)</f>
        <v>0</v>
      </c>
      <c r="BA405" s="24">
        <f>IF(ISNUMBER(VLOOKUP($C405,'pp port max capa'!$A$1:$Q$500,4,0)),VLOOKUP($C405,'pp port max capa'!$A$1:$Q$500,4,0),0)</f>
        <v>0</v>
      </c>
      <c r="BB405" s="24">
        <f>IF(ISNUMBER(VLOOKUP($C405,'pp port max capa'!$A$1:$Q$500,5,0)),VLOOKUP($C405,'pp port max capa'!$A$1:$Q$500,5,0),0)</f>
        <v>0</v>
      </c>
      <c r="BC405" s="24">
        <f>IF(ISNUMBER(VLOOKUP($C405,'pp port max capa'!$A$1:$Q$500,6,0)),VLOOKUP($C405,'pp port max capa'!$A$1:$Q$500,6,0),0)</f>
        <v>0</v>
      </c>
      <c r="BD405" s="24">
        <f>IF(ISNUMBER(VLOOKUP($C405,'pp port max capa'!$A$1:$Q$500,7,0)),VLOOKUP($C405,'pp port max capa'!$A$1:$Q$500,7,0),0)</f>
        <v>0</v>
      </c>
      <c r="BE405" s="24">
        <f>IF(ISNUMBER(VLOOKUP($C405,'pp port max capa'!$A$1:$Q$500,8,0)),VLOOKUP($C405,'pp port max capa'!$A$1:$Q$500,8,0),0)</f>
        <v>0</v>
      </c>
      <c r="BF405" s="24">
        <f>IF(ISNUMBER(VLOOKUP($C405,'pp port max capa'!$A$1:$Q$500,9,0)),VLOOKUP($C405,'pp port max capa'!$A$1:$Q$500,9,0),0)</f>
        <v>0</v>
      </c>
      <c r="BG405" s="24">
        <f>IF(ISNUMBER(VLOOKUP($C405,'pp port max capa'!$A$1:$Q$500,10,0)),VLOOKUP($C405,'pp port max capa'!$A$1:$Q$500,10,0),0)</f>
        <v>0</v>
      </c>
      <c r="BH405" s="24">
        <f>IF(ISNUMBER(VLOOKUP($C405,'pp port max capa'!$A$1:$Q$500,11,0)),VLOOKUP($C405,'pp port max capa'!$A$1:$Q$500,11,0),0)</f>
        <v>0</v>
      </c>
      <c r="BI405" s="24">
        <f>IF(ISNUMBER(VLOOKUP($C405,'pp port max capa'!$A$1:$Q$500,12,0)),VLOOKUP($C405,'pp port max capa'!$A$1:$Q$500,12,0),0)</f>
        <v>0</v>
      </c>
      <c r="BJ405" s="24">
        <f>IF(ISNUMBER(VLOOKUP($C405,'pp port max capa'!$A$1:$Q$500,13,0)),VLOOKUP($C405,'pp port max capa'!$A$1:$Q$500,13,0),0)</f>
        <v>0</v>
      </c>
      <c r="BK405" s="24">
        <f>IF(ISNUMBER(VLOOKUP($C405,'pp port max capa'!$A$1:$Q$500,14,0)),VLOOKUP($C405,'pp port max capa'!$A$1:$Q$500,14,0),0)</f>
        <v>0</v>
      </c>
      <c r="BL405" s="24">
        <f>IF(ISNUMBER(VLOOKUP($C405,'pp port max capa'!$A$1:$Q$500,15,0)),VLOOKUP($C405,'pp port max capa'!$A$1:$Q$500,15,0),0)</f>
        <v>0</v>
      </c>
      <c r="BM405" s="24">
        <f>IF(ISNUMBER(VLOOKUP($C405,'pp port max capa'!$A$1:$Q$500,16,0)),VLOOKUP($C405,'pp port max capa'!$A$1:$Q$500,16,0),0)</f>
        <v>0</v>
      </c>
      <c r="BN405" s="24">
        <f>IF(ISNUMBER(VLOOKUP($C405,'pp port max capa'!$A$1:$Q$500,17,0)),VLOOKUP($C405,'pp port max capa'!$A$1:$Q$500,17,0),0)</f>
        <v>0</v>
      </c>
      <c r="BO405" s="22">
        <f>IF(ISNUMBER(VLOOKUP($C405,'stpl port max capa'!$A$1:$Q$500,2,0)),VLOOKUP($C405,'stpl port max capa'!$A$1:$Q$500,2,0),0)</f>
        <v>0</v>
      </c>
      <c r="BP405" s="22">
        <f>IF(ISNUMBER(VLOOKUP($C405,'stpl port max capa'!$A$1:$Q$500,3,0)),VLOOKUP($C405,'stpl port max capa'!$A$1:$Q$500,3,0),0)</f>
        <v>0</v>
      </c>
      <c r="BQ405" s="22">
        <f>IF(ISNUMBER(VLOOKUP($C405,'stpl port max capa'!$A$1:$Q$500,4,0)),VLOOKUP($C405,'stpl port max capa'!$A$1:$Q$500,4,0),0)</f>
        <v>0</v>
      </c>
      <c r="BR405" s="22">
        <f>IF(ISNUMBER(VLOOKUP($C405,'stpl port max capa'!$A$1:$Q$500,5,0)),VLOOKUP($C405,'stpl port max capa'!$A$1:$Q$500,5,0),0)</f>
        <v>0</v>
      </c>
      <c r="BS405" s="22">
        <f>IF(ISNUMBER(VLOOKUP($C405,'stpl port max capa'!$A$1:$Q$500,6,0)),VLOOKUP($C405,'stpl port max capa'!$A$1:$Q$500,6,0),0)</f>
        <v>0</v>
      </c>
      <c r="BT405" s="22">
        <f>IF(ISNUMBER(VLOOKUP($C405,'stpl port max capa'!$A$1:$Q$500,7,0)),VLOOKUP($C405,'stpl port max capa'!$A$1:$Q$500,7,0),0)</f>
        <v>0</v>
      </c>
      <c r="BU405" s="22">
        <f>IF(ISNUMBER(VLOOKUP($C405,'stpl port max capa'!$A$1:$Q$500,8,0)),VLOOKUP($C405,'stpl port max capa'!$A$1:$Q$500,8,0),0)</f>
        <v>0</v>
      </c>
      <c r="BV405" s="22">
        <f>IF(ISNUMBER(VLOOKUP($C405,'stpl port max capa'!$A$1:$Q$500,9,0)),VLOOKUP($C405,'stpl port max capa'!$A$1:$Q$500,9,0),0)</f>
        <v>0</v>
      </c>
      <c r="BW405" s="22">
        <f>IF(ISNUMBER(VLOOKUP($C405,'stpl port max capa'!$A$1:$Q$500,10,0)),VLOOKUP($C405,'stpl port max capa'!$A$1:$Q$500,10,0),0)</f>
        <v>0</v>
      </c>
      <c r="BX405" s="22">
        <f>IF(ISNUMBER(VLOOKUP($C405,'stpl port max capa'!$A$1:$Q$500,11,0)),VLOOKUP($C405,'stpl port max capa'!$A$1:$Q$500,11,0),0)</f>
        <v>0</v>
      </c>
      <c r="BY405" s="22">
        <f>IF(ISNUMBER(VLOOKUP($C405,'stpl port max capa'!$A$1:$Q$500,12,0)),VLOOKUP($C405,'stpl port max capa'!$A$1:$Q$500,12,0),0)</f>
        <v>0</v>
      </c>
      <c r="BZ405" s="22">
        <f>IF(ISNUMBER(VLOOKUP($C405,'stpl port max capa'!$A$1:$Q$500,13,0)),VLOOKUP($C405,'stpl port max capa'!$A$1:$Q$500,13,0),0)</f>
        <v>0</v>
      </c>
      <c r="CA405" s="22">
        <f>IF(ISNUMBER(VLOOKUP($C405,'stpl port max capa'!$A$1:$Q$500,14,0)),VLOOKUP($C405,'stpl port max capa'!$A$1:$Q$500,14,0),0)</f>
        <v>0</v>
      </c>
      <c r="CB405" s="22">
        <f>IF(ISNUMBER(VLOOKUP($C405,'stpl port max capa'!$A$1:$Q$500,15,0)),VLOOKUP($C405,'stpl port max capa'!$A$1:$Q$500,15,0),0)</f>
        <v>0</v>
      </c>
      <c r="CC405" s="22">
        <f>IF(ISNUMBER(VLOOKUP($C405,'stpl port max capa'!$A$1:$Q$500,16,0)),VLOOKUP($C405,'stpl port max capa'!$A$1:$Q$500,16,0),0)</f>
        <v>0</v>
      </c>
      <c r="CD405" s="22">
        <f>IF(ISNUMBER(VLOOKUP($C405,'stpl port max capa'!$A$1:$Q$500,17,0)),VLOOKUP($C405,'stpl port max capa'!$A$1:$Q$500,17,0),0)</f>
        <v>0</v>
      </c>
    </row>
    <row r="406" spans="1:82" customFormat="1">
      <c r="A406">
        <v>411</v>
      </c>
      <c r="B406" t="s">
        <v>926</v>
      </c>
      <c r="C406" t="str">
        <f t="shared" si="111"/>
        <v>port 411 Dalian Chemical power station</v>
      </c>
      <c r="D406" s="15" t="s">
        <v>1435</v>
      </c>
      <c r="E406" s="15">
        <f t="shared" si="113"/>
        <v>1</v>
      </c>
      <c r="F406" s="16" t="s">
        <v>2974</v>
      </c>
      <c r="G406" t="s">
        <v>972</v>
      </c>
      <c r="H406" t="s">
        <v>975</v>
      </c>
      <c r="I406" t="s">
        <v>2944</v>
      </c>
      <c r="J406" t="s">
        <v>1146</v>
      </c>
      <c r="K406" s="1">
        <v>38.968046100000002</v>
      </c>
      <c r="L406" s="1">
        <v>121.625882</v>
      </c>
      <c r="M406" s="1" t="str">
        <f>VLOOKUP($F406,'[1]capi for highway network'!$D$1:$L$36,3,0)</f>
        <v>capi Liaoning</v>
      </c>
      <c r="N406" s="1">
        <f>VLOOKUP($F406,'[1]capi for highway network'!$D$1:$L$36,7,0)</f>
        <v>41.805698999999997</v>
      </c>
      <c r="O406" s="1">
        <f>VLOOKUP($F406,'[1]capi for highway network'!$D$1:$L$36,8,0)</f>
        <v>123.431472</v>
      </c>
      <c r="P406" s="13">
        <f t="shared" si="114"/>
        <v>0.29605821979390679</v>
      </c>
      <c r="Q406" s="13">
        <f t="shared" si="115"/>
        <v>0.29605821979390679</v>
      </c>
      <c r="R406" s="13">
        <f t="shared" si="116"/>
        <v>0.29605821979390679</v>
      </c>
      <c r="S406" s="13">
        <f t="shared" si="117"/>
        <v>0.29605821979390679</v>
      </c>
      <c r="T406" s="13">
        <f t="shared" si="118"/>
        <v>0.29605821979390679</v>
      </c>
      <c r="U406" s="13">
        <f t="shared" si="119"/>
        <v>0.29605821979390679</v>
      </c>
      <c r="V406" s="13">
        <f t="shared" si="120"/>
        <v>0.29605821979390679</v>
      </c>
      <c r="W406" s="13">
        <f t="shared" si="121"/>
        <v>0.29605821979390679</v>
      </c>
      <c r="X406" s="13">
        <f t="shared" si="122"/>
        <v>0.29605821979390679</v>
      </c>
      <c r="Y406" s="13">
        <f t="shared" si="123"/>
        <v>0.29605821979390679</v>
      </c>
      <c r="Z406" s="13">
        <f t="shared" si="124"/>
        <v>0.29605821979390679</v>
      </c>
      <c r="AA406" s="13">
        <f t="shared" si="125"/>
        <v>0</v>
      </c>
      <c r="AB406" s="13">
        <f t="shared" si="126"/>
        <v>0</v>
      </c>
      <c r="AC406" s="13">
        <f t="shared" si="127"/>
        <v>0</v>
      </c>
      <c r="AD406" s="13">
        <f t="shared" si="128"/>
        <v>0</v>
      </c>
      <c r="AE406" s="13">
        <f t="shared" si="129"/>
        <v>0</v>
      </c>
      <c r="AF406">
        <f t="shared" si="112"/>
        <v>1</v>
      </c>
      <c r="AI406" s="26">
        <f>IF(ISNUMBER(VLOOKUP($B406,'kpler max capa'!$A$1:$Q$263,2,0)),VLOOKUP($B406,'kpler max capa'!$A$1:$Q$263,2,0),0)</f>
        <v>0</v>
      </c>
      <c r="AJ406" s="26">
        <f>IF(ISNUMBER(VLOOKUP($B406,'kpler max capa'!$A$1:$Q$263,3,0)),VLOOKUP($B406,'kpler max capa'!$A$1:$Q$263,3,0),0)</f>
        <v>0</v>
      </c>
      <c r="AK406" s="26">
        <f>IF(ISNUMBER(VLOOKUP($B406,'kpler max capa'!$A$1:$Q$263,4,0)),VLOOKUP($B406,'kpler max capa'!$A$1:$Q$263,4,0),0)</f>
        <v>0</v>
      </c>
      <c r="AL406" s="26">
        <f>IF(ISNUMBER(VLOOKUP($B406,'kpler max capa'!$A$1:$Q$263,5,0)),VLOOKUP($B406,'kpler max capa'!$A$1:$Q$263,5,0),0)</f>
        <v>0</v>
      </c>
      <c r="AM406" s="26">
        <f>IF(ISNUMBER(VLOOKUP($B406,'kpler max capa'!$A$1:$Q$263,6,0)),VLOOKUP($B406,'kpler max capa'!$A$1:$Q$263,6,0),0)</f>
        <v>0</v>
      </c>
      <c r="AN406" s="26">
        <f>IF(ISNUMBER(VLOOKUP($B406,'kpler max capa'!$A$1:$Q$263,7,0)),VLOOKUP($B406,'kpler max capa'!$A$1:$Q$263,7,0),0)</f>
        <v>0</v>
      </c>
      <c r="AO406" s="26">
        <f>IF(ISNUMBER(VLOOKUP($B406,'kpler max capa'!$A$1:$Q$263,8,0)),VLOOKUP($B406,'kpler max capa'!$A$1:$Q$263,8,0),0)</f>
        <v>0</v>
      </c>
      <c r="AP406" s="26">
        <f>IF(ISNUMBER(VLOOKUP($B406,'kpler max capa'!$A$1:$Q$263,8,0)),VLOOKUP($B406,'kpler max capa'!$A$1:$Q$263,9,0),0)</f>
        <v>0</v>
      </c>
      <c r="AQ406" s="26">
        <f>IF(ISNUMBER(VLOOKUP($B406,'kpler max capa'!$A$1:$Q$263,8,0)),VLOOKUP($B406,'kpler max capa'!$A$1:$Q$263,10,0),0)</f>
        <v>0</v>
      </c>
      <c r="AR406" s="26">
        <f>IF(ISNUMBER(VLOOKUP($B406,'kpler max capa'!$A$1:$Q$263,8,0)),VLOOKUP($B406,'kpler max capa'!$A$1:$Q$263,11,0),0)</f>
        <v>0</v>
      </c>
      <c r="AS406" s="26">
        <f>IF(ISNUMBER(VLOOKUP($B406,'kpler max capa'!$A$1:$Q$263,9,0)),VLOOKUP($B406,'kpler max capa'!$A$1:$Q$263,12,0),0)</f>
        <v>0</v>
      </c>
      <c r="AT406" s="26">
        <f>IF(ISNUMBER(VLOOKUP($B406,'kpler max capa'!$A$1:$Q$263,9,0)),VLOOKUP($B406,'kpler max capa'!$A$1:$Q$263,13,0),0)</f>
        <v>0</v>
      </c>
      <c r="AU406" s="26">
        <f>IF(ISNUMBER(VLOOKUP($B406,'kpler max capa'!$A$1:$Q$263,9,0)),VLOOKUP($B406,'kpler max capa'!$A$1:$Q$263,14,0),0)</f>
        <v>0</v>
      </c>
      <c r="AV406" s="26">
        <f>IF(ISNUMBER(VLOOKUP($B406,'kpler max capa'!$A$1:$Q$263,9,0)),VLOOKUP($B406,'kpler max capa'!$A$1:$Q$263,15,0),0)</f>
        <v>0</v>
      </c>
      <c r="AW406" s="26">
        <f>IF(ISNUMBER(VLOOKUP($B406,'kpler max capa'!$A$1:$Q$263,9,0)),VLOOKUP($B406,'kpler max capa'!$A$1:$Q$263,16,0),0)</f>
        <v>0</v>
      </c>
      <c r="AX406" s="26">
        <f>IF(ISNUMBER(VLOOKUP($B406,'kpler max capa'!$A$1:$Q$263,10,0)),VLOOKUP($B406,'kpler max capa'!$A$1:$Q$263,17,0),0)</f>
        <v>0</v>
      </c>
      <c r="AY406" s="24">
        <f>IF(ISNUMBER(VLOOKUP($C406,'pp port max capa'!$A$1:$Q$500,2,0)),VLOOKUP($C406,'pp port max capa'!$A$1:$Q$500,2,0),0)</f>
        <v>0.29605821979390679</v>
      </c>
      <c r="AZ406" s="24">
        <f>IF(ISNUMBER(VLOOKUP($C406,'pp port max capa'!$A$1:$Q$500,3,0)),VLOOKUP($C406,'pp port max capa'!$A$1:$Q$500,3,0),0)</f>
        <v>0.29605821979390679</v>
      </c>
      <c r="BA406" s="24">
        <f>IF(ISNUMBER(VLOOKUP($C406,'pp port max capa'!$A$1:$Q$500,4,0)),VLOOKUP($C406,'pp port max capa'!$A$1:$Q$500,4,0),0)</f>
        <v>0.29605821979390679</v>
      </c>
      <c r="BB406" s="24">
        <f>IF(ISNUMBER(VLOOKUP($C406,'pp port max capa'!$A$1:$Q$500,5,0)),VLOOKUP($C406,'pp port max capa'!$A$1:$Q$500,5,0),0)</f>
        <v>0.29605821979390679</v>
      </c>
      <c r="BC406" s="24">
        <f>IF(ISNUMBER(VLOOKUP($C406,'pp port max capa'!$A$1:$Q$500,6,0)),VLOOKUP($C406,'pp port max capa'!$A$1:$Q$500,6,0),0)</f>
        <v>0.29605821979390679</v>
      </c>
      <c r="BD406" s="24">
        <f>IF(ISNUMBER(VLOOKUP($C406,'pp port max capa'!$A$1:$Q$500,7,0)),VLOOKUP($C406,'pp port max capa'!$A$1:$Q$500,7,0),0)</f>
        <v>0.29605821979390679</v>
      </c>
      <c r="BE406" s="24">
        <f>IF(ISNUMBER(VLOOKUP($C406,'pp port max capa'!$A$1:$Q$500,8,0)),VLOOKUP($C406,'pp port max capa'!$A$1:$Q$500,8,0),0)</f>
        <v>0.29605821979390679</v>
      </c>
      <c r="BF406" s="24">
        <f>IF(ISNUMBER(VLOOKUP($C406,'pp port max capa'!$A$1:$Q$500,9,0)),VLOOKUP($C406,'pp port max capa'!$A$1:$Q$500,9,0),0)</f>
        <v>0.29605821979390679</v>
      </c>
      <c r="BG406" s="24">
        <f>IF(ISNUMBER(VLOOKUP($C406,'pp port max capa'!$A$1:$Q$500,10,0)),VLOOKUP($C406,'pp port max capa'!$A$1:$Q$500,10,0),0)</f>
        <v>0.29605821979390679</v>
      </c>
      <c r="BH406" s="24">
        <f>IF(ISNUMBER(VLOOKUP($C406,'pp port max capa'!$A$1:$Q$500,11,0)),VLOOKUP($C406,'pp port max capa'!$A$1:$Q$500,11,0),0)</f>
        <v>0.29605821979390679</v>
      </c>
      <c r="BI406" s="24">
        <f>IF(ISNUMBER(VLOOKUP($C406,'pp port max capa'!$A$1:$Q$500,12,0)),VLOOKUP($C406,'pp port max capa'!$A$1:$Q$500,12,0),0)</f>
        <v>0.29605821979390679</v>
      </c>
      <c r="BJ406" s="24">
        <f>IF(ISNUMBER(VLOOKUP($C406,'pp port max capa'!$A$1:$Q$500,13,0)),VLOOKUP($C406,'pp port max capa'!$A$1:$Q$500,13,0),0)</f>
        <v>0</v>
      </c>
      <c r="BK406" s="24">
        <f>IF(ISNUMBER(VLOOKUP($C406,'pp port max capa'!$A$1:$Q$500,14,0)),VLOOKUP($C406,'pp port max capa'!$A$1:$Q$500,14,0),0)</f>
        <v>0</v>
      </c>
      <c r="BL406" s="24">
        <f>IF(ISNUMBER(VLOOKUP($C406,'pp port max capa'!$A$1:$Q$500,15,0)),VLOOKUP($C406,'pp port max capa'!$A$1:$Q$500,15,0),0)</f>
        <v>0</v>
      </c>
      <c r="BM406" s="24">
        <f>IF(ISNUMBER(VLOOKUP($C406,'pp port max capa'!$A$1:$Q$500,16,0)),VLOOKUP($C406,'pp port max capa'!$A$1:$Q$500,16,0),0)</f>
        <v>0</v>
      </c>
      <c r="BN406" s="24">
        <f>IF(ISNUMBER(VLOOKUP($C406,'pp port max capa'!$A$1:$Q$500,17,0)),VLOOKUP($C406,'pp port max capa'!$A$1:$Q$500,17,0),0)</f>
        <v>0</v>
      </c>
      <c r="BO406" s="22">
        <f>IF(ISNUMBER(VLOOKUP($C406,'stpl port max capa'!$A$1:$Q$500,2,0)),VLOOKUP($C406,'stpl port max capa'!$A$1:$Q$500,2,0),0)</f>
        <v>0</v>
      </c>
      <c r="BP406" s="22">
        <f>IF(ISNUMBER(VLOOKUP($C406,'stpl port max capa'!$A$1:$Q$500,3,0)),VLOOKUP($C406,'stpl port max capa'!$A$1:$Q$500,3,0),0)</f>
        <v>0</v>
      </c>
      <c r="BQ406" s="22">
        <f>IF(ISNUMBER(VLOOKUP($C406,'stpl port max capa'!$A$1:$Q$500,4,0)),VLOOKUP($C406,'stpl port max capa'!$A$1:$Q$500,4,0),0)</f>
        <v>0</v>
      </c>
      <c r="BR406" s="22">
        <f>IF(ISNUMBER(VLOOKUP($C406,'stpl port max capa'!$A$1:$Q$500,5,0)),VLOOKUP($C406,'stpl port max capa'!$A$1:$Q$500,5,0),0)</f>
        <v>0</v>
      </c>
      <c r="BS406" s="22">
        <f>IF(ISNUMBER(VLOOKUP($C406,'stpl port max capa'!$A$1:$Q$500,6,0)),VLOOKUP($C406,'stpl port max capa'!$A$1:$Q$500,6,0),0)</f>
        <v>0</v>
      </c>
      <c r="BT406" s="22">
        <f>IF(ISNUMBER(VLOOKUP($C406,'stpl port max capa'!$A$1:$Q$500,7,0)),VLOOKUP($C406,'stpl port max capa'!$A$1:$Q$500,7,0),0)</f>
        <v>0</v>
      </c>
      <c r="BU406" s="22">
        <f>IF(ISNUMBER(VLOOKUP($C406,'stpl port max capa'!$A$1:$Q$500,8,0)),VLOOKUP($C406,'stpl port max capa'!$A$1:$Q$500,8,0),0)</f>
        <v>0</v>
      </c>
      <c r="BV406" s="22">
        <f>IF(ISNUMBER(VLOOKUP($C406,'stpl port max capa'!$A$1:$Q$500,9,0)),VLOOKUP($C406,'stpl port max capa'!$A$1:$Q$500,9,0),0)</f>
        <v>0</v>
      </c>
      <c r="BW406" s="22">
        <f>IF(ISNUMBER(VLOOKUP($C406,'stpl port max capa'!$A$1:$Q$500,10,0)),VLOOKUP($C406,'stpl port max capa'!$A$1:$Q$500,10,0),0)</f>
        <v>0</v>
      </c>
      <c r="BX406" s="22">
        <f>IF(ISNUMBER(VLOOKUP($C406,'stpl port max capa'!$A$1:$Q$500,11,0)),VLOOKUP($C406,'stpl port max capa'!$A$1:$Q$500,11,0),0)</f>
        <v>0</v>
      </c>
      <c r="BY406" s="22">
        <f>IF(ISNUMBER(VLOOKUP($C406,'stpl port max capa'!$A$1:$Q$500,12,0)),VLOOKUP($C406,'stpl port max capa'!$A$1:$Q$500,12,0),0)</f>
        <v>0</v>
      </c>
      <c r="BZ406" s="22">
        <f>IF(ISNUMBER(VLOOKUP($C406,'stpl port max capa'!$A$1:$Q$500,13,0)),VLOOKUP($C406,'stpl port max capa'!$A$1:$Q$500,13,0),0)</f>
        <v>0</v>
      </c>
      <c r="CA406" s="22">
        <f>IF(ISNUMBER(VLOOKUP($C406,'stpl port max capa'!$A$1:$Q$500,14,0)),VLOOKUP($C406,'stpl port max capa'!$A$1:$Q$500,14,0),0)</f>
        <v>0</v>
      </c>
      <c r="CB406" s="22">
        <f>IF(ISNUMBER(VLOOKUP($C406,'stpl port max capa'!$A$1:$Q$500,15,0)),VLOOKUP($C406,'stpl port max capa'!$A$1:$Q$500,15,0),0)</f>
        <v>0</v>
      </c>
      <c r="CC406" s="22">
        <f>IF(ISNUMBER(VLOOKUP($C406,'stpl port max capa'!$A$1:$Q$500,16,0)),VLOOKUP($C406,'stpl port max capa'!$A$1:$Q$500,16,0),0)</f>
        <v>0</v>
      </c>
      <c r="CD406" s="22">
        <f>IF(ISNUMBER(VLOOKUP($C406,'stpl port max capa'!$A$1:$Q$500,17,0)),VLOOKUP($C406,'stpl port max capa'!$A$1:$Q$500,17,0),0)</f>
        <v>0</v>
      </c>
    </row>
    <row r="407" spans="1:82" customFormat="1">
      <c r="A407">
        <v>412</v>
      </c>
      <c r="B407" t="s">
        <v>927</v>
      </c>
      <c r="C407" t="str">
        <f t="shared" si="111"/>
        <v>port 412 Dalian ETDC power station</v>
      </c>
      <c r="D407" s="15" t="s">
        <v>1436</v>
      </c>
      <c r="E407" s="15">
        <f t="shared" si="113"/>
        <v>1</v>
      </c>
      <c r="F407" s="16" t="s">
        <v>2974</v>
      </c>
      <c r="G407" t="s">
        <v>972</v>
      </c>
      <c r="H407" t="s">
        <v>975</v>
      </c>
      <c r="I407" t="s">
        <v>2944</v>
      </c>
      <c r="J407" t="s">
        <v>1147</v>
      </c>
      <c r="K407" s="1">
        <v>39.035348999999997</v>
      </c>
      <c r="L407" s="1">
        <v>121.815237</v>
      </c>
      <c r="M407" s="1" t="str">
        <f>VLOOKUP($F407,'[1]capi for highway network'!$D$1:$L$36,3,0)</f>
        <v>capi Liaoning</v>
      </c>
      <c r="N407" s="1">
        <f>VLOOKUP($F407,'[1]capi for highway network'!$D$1:$L$36,7,0)</f>
        <v>41.805698999999997</v>
      </c>
      <c r="O407" s="1">
        <f>VLOOKUP($F407,'[1]capi for highway network'!$D$1:$L$36,8,0)</f>
        <v>123.431472</v>
      </c>
      <c r="P407" s="13">
        <f t="shared" si="114"/>
        <v>0.71053972750537631</v>
      </c>
      <c r="Q407" s="13">
        <f t="shared" si="115"/>
        <v>0.71053972750537631</v>
      </c>
      <c r="R407" s="13">
        <f t="shared" si="116"/>
        <v>0.71053972750537631</v>
      </c>
      <c r="S407" s="13">
        <f t="shared" si="117"/>
        <v>0.71053972750537631</v>
      </c>
      <c r="T407" s="13">
        <f t="shared" si="118"/>
        <v>0.71053972750537631</v>
      </c>
      <c r="U407" s="13">
        <f t="shared" si="119"/>
        <v>0.71053972750537631</v>
      </c>
      <c r="V407" s="13">
        <f t="shared" si="120"/>
        <v>0.71053972750537631</v>
      </c>
      <c r="W407" s="13">
        <f t="shared" si="121"/>
        <v>0.71053972750537631</v>
      </c>
      <c r="X407" s="13">
        <f t="shared" si="122"/>
        <v>0.71053972750537631</v>
      </c>
      <c r="Y407" s="13">
        <f t="shared" si="123"/>
        <v>0.71053972750537631</v>
      </c>
      <c r="Z407" s="13">
        <f t="shared" si="124"/>
        <v>0.71053972750537631</v>
      </c>
      <c r="AA407" s="13">
        <f t="shared" si="125"/>
        <v>0.71053972750537631</v>
      </c>
      <c r="AB407" s="13">
        <f t="shared" si="126"/>
        <v>0.71053972750537631</v>
      </c>
      <c r="AC407" s="13">
        <f t="shared" si="127"/>
        <v>0.35526986375268815</v>
      </c>
      <c r="AD407" s="13">
        <f t="shared" si="128"/>
        <v>0</v>
      </c>
      <c r="AE407" s="13">
        <f t="shared" si="129"/>
        <v>0</v>
      </c>
      <c r="AF407">
        <f t="shared" si="112"/>
        <v>1</v>
      </c>
      <c r="AI407" s="26">
        <f>IF(ISNUMBER(VLOOKUP($B407,'kpler max capa'!$A$1:$Q$263,2,0)),VLOOKUP($B407,'kpler max capa'!$A$1:$Q$263,2,0),0)</f>
        <v>0</v>
      </c>
      <c r="AJ407" s="26">
        <f>IF(ISNUMBER(VLOOKUP($B407,'kpler max capa'!$A$1:$Q$263,3,0)),VLOOKUP($B407,'kpler max capa'!$A$1:$Q$263,3,0),0)</f>
        <v>0</v>
      </c>
      <c r="AK407" s="26">
        <f>IF(ISNUMBER(VLOOKUP($B407,'kpler max capa'!$A$1:$Q$263,4,0)),VLOOKUP($B407,'kpler max capa'!$A$1:$Q$263,4,0),0)</f>
        <v>0</v>
      </c>
      <c r="AL407" s="26">
        <f>IF(ISNUMBER(VLOOKUP($B407,'kpler max capa'!$A$1:$Q$263,5,0)),VLOOKUP($B407,'kpler max capa'!$A$1:$Q$263,5,0),0)</f>
        <v>0</v>
      </c>
      <c r="AM407" s="26">
        <f>IF(ISNUMBER(VLOOKUP($B407,'kpler max capa'!$A$1:$Q$263,6,0)),VLOOKUP($B407,'kpler max capa'!$A$1:$Q$263,6,0),0)</f>
        <v>0</v>
      </c>
      <c r="AN407" s="26">
        <f>IF(ISNUMBER(VLOOKUP($B407,'kpler max capa'!$A$1:$Q$263,7,0)),VLOOKUP($B407,'kpler max capa'!$A$1:$Q$263,7,0),0)</f>
        <v>0</v>
      </c>
      <c r="AO407" s="26">
        <f>IF(ISNUMBER(VLOOKUP($B407,'kpler max capa'!$A$1:$Q$263,8,0)),VLOOKUP($B407,'kpler max capa'!$A$1:$Q$263,8,0),0)</f>
        <v>0</v>
      </c>
      <c r="AP407" s="26">
        <f>IF(ISNUMBER(VLOOKUP($B407,'kpler max capa'!$A$1:$Q$263,8,0)),VLOOKUP($B407,'kpler max capa'!$A$1:$Q$263,9,0),0)</f>
        <v>0</v>
      </c>
      <c r="AQ407" s="26">
        <f>IF(ISNUMBER(VLOOKUP($B407,'kpler max capa'!$A$1:$Q$263,8,0)),VLOOKUP($B407,'kpler max capa'!$A$1:$Q$263,10,0),0)</f>
        <v>0</v>
      </c>
      <c r="AR407" s="26">
        <f>IF(ISNUMBER(VLOOKUP($B407,'kpler max capa'!$A$1:$Q$263,8,0)),VLOOKUP($B407,'kpler max capa'!$A$1:$Q$263,11,0),0)</f>
        <v>0</v>
      </c>
      <c r="AS407" s="26">
        <f>IF(ISNUMBER(VLOOKUP($B407,'kpler max capa'!$A$1:$Q$263,9,0)),VLOOKUP($B407,'kpler max capa'!$A$1:$Q$263,12,0),0)</f>
        <v>0</v>
      </c>
      <c r="AT407" s="26">
        <f>IF(ISNUMBER(VLOOKUP($B407,'kpler max capa'!$A$1:$Q$263,9,0)),VLOOKUP($B407,'kpler max capa'!$A$1:$Q$263,13,0),0)</f>
        <v>0</v>
      </c>
      <c r="AU407" s="26">
        <f>IF(ISNUMBER(VLOOKUP($B407,'kpler max capa'!$A$1:$Q$263,9,0)),VLOOKUP($B407,'kpler max capa'!$A$1:$Q$263,14,0),0)</f>
        <v>0</v>
      </c>
      <c r="AV407" s="26">
        <f>IF(ISNUMBER(VLOOKUP($B407,'kpler max capa'!$A$1:$Q$263,9,0)),VLOOKUP($B407,'kpler max capa'!$A$1:$Q$263,15,0),0)</f>
        <v>0</v>
      </c>
      <c r="AW407" s="26">
        <f>IF(ISNUMBER(VLOOKUP($B407,'kpler max capa'!$A$1:$Q$263,9,0)),VLOOKUP($B407,'kpler max capa'!$A$1:$Q$263,16,0),0)</f>
        <v>0</v>
      </c>
      <c r="AX407" s="26">
        <f>IF(ISNUMBER(VLOOKUP($B407,'kpler max capa'!$A$1:$Q$263,10,0)),VLOOKUP($B407,'kpler max capa'!$A$1:$Q$263,17,0),0)</f>
        <v>0</v>
      </c>
      <c r="AY407" s="24">
        <f>IF(ISNUMBER(VLOOKUP($C407,'pp port max capa'!$A$1:$Q$500,2,0)),VLOOKUP($C407,'pp port max capa'!$A$1:$Q$500,2,0),0)</f>
        <v>0.71053972750537631</v>
      </c>
      <c r="AZ407" s="24">
        <f>IF(ISNUMBER(VLOOKUP($C407,'pp port max capa'!$A$1:$Q$500,3,0)),VLOOKUP($C407,'pp port max capa'!$A$1:$Q$500,3,0),0)</f>
        <v>0.71053972750537631</v>
      </c>
      <c r="BA407" s="24">
        <f>IF(ISNUMBER(VLOOKUP($C407,'pp port max capa'!$A$1:$Q$500,4,0)),VLOOKUP($C407,'pp port max capa'!$A$1:$Q$500,4,0),0)</f>
        <v>0.71053972750537631</v>
      </c>
      <c r="BB407" s="24">
        <f>IF(ISNUMBER(VLOOKUP($C407,'pp port max capa'!$A$1:$Q$500,5,0)),VLOOKUP($C407,'pp port max capa'!$A$1:$Q$500,5,0),0)</f>
        <v>0.71053972750537631</v>
      </c>
      <c r="BC407" s="24">
        <f>IF(ISNUMBER(VLOOKUP($C407,'pp port max capa'!$A$1:$Q$500,6,0)),VLOOKUP($C407,'pp port max capa'!$A$1:$Q$500,6,0),0)</f>
        <v>0.71053972750537631</v>
      </c>
      <c r="BD407" s="24">
        <f>IF(ISNUMBER(VLOOKUP($C407,'pp port max capa'!$A$1:$Q$500,7,0)),VLOOKUP($C407,'pp port max capa'!$A$1:$Q$500,7,0),0)</f>
        <v>0.71053972750537631</v>
      </c>
      <c r="BE407" s="24">
        <f>IF(ISNUMBER(VLOOKUP($C407,'pp port max capa'!$A$1:$Q$500,8,0)),VLOOKUP($C407,'pp port max capa'!$A$1:$Q$500,8,0),0)</f>
        <v>0.71053972750537631</v>
      </c>
      <c r="BF407" s="24">
        <f>IF(ISNUMBER(VLOOKUP($C407,'pp port max capa'!$A$1:$Q$500,9,0)),VLOOKUP($C407,'pp port max capa'!$A$1:$Q$500,9,0),0)</f>
        <v>0.71053972750537631</v>
      </c>
      <c r="BG407" s="24">
        <f>IF(ISNUMBER(VLOOKUP($C407,'pp port max capa'!$A$1:$Q$500,10,0)),VLOOKUP($C407,'pp port max capa'!$A$1:$Q$500,10,0),0)</f>
        <v>0.71053972750537631</v>
      </c>
      <c r="BH407" s="24">
        <f>IF(ISNUMBER(VLOOKUP($C407,'pp port max capa'!$A$1:$Q$500,11,0)),VLOOKUP($C407,'pp port max capa'!$A$1:$Q$500,11,0),0)</f>
        <v>0.71053972750537631</v>
      </c>
      <c r="BI407" s="24">
        <f>IF(ISNUMBER(VLOOKUP($C407,'pp port max capa'!$A$1:$Q$500,12,0)),VLOOKUP($C407,'pp port max capa'!$A$1:$Q$500,12,0),0)</f>
        <v>0.71053972750537631</v>
      </c>
      <c r="BJ407" s="24">
        <f>IF(ISNUMBER(VLOOKUP($C407,'pp port max capa'!$A$1:$Q$500,13,0)),VLOOKUP($C407,'pp port max capa'!$A$1:$Q$500,13,0),0)</f>
        <v>0.71053972750537631</v>
      </c>
      <c r="BK407" s="24">
        <f>IF(ISNUMBER(VLOOKUP($C407,'pp port max capa'!$A$1:$Q$500,14,0)),VLOOKUP($C407,'pp port max capa'!$A$1:$Q$500,14,0),0)</f>
        <v>0.71053972750537631</v>
      </c>
      <c r="BL407" s="24">
        <f>IF(ISNUMBER(VLOOKUP($C407,'pp port max capa'!$A$1:$Q$500,15,0)),VLOOKUP($C407,'pp port max capa'!$A$1:$Q$500,15,0),0)</f>
        <v>0.35526986375268815</v>
      </c>
      <c r="BM407" s="24">
        <f>IF(ISNUMBER(VLOOKUP($C407,'pp port max capa'!$A$1:$Q$500,16,0)),VLOOKUP($C407,'pp port max capa'!$A$1:$Q$500,16,0),0)</f>
        <v>0</v>
      </c>
      <c r="BN407" s="24">
        <f>IF(ISNUMBER(VLOOKUP($C407,'pp port max capa'!$A$1:$Q$500,17,0)),VLOOKUP($C407,'pp port max capa'!$A$1:$Q$500,17,0),0)</f>
        <v>0</v>
      </c>
      <c r="BO407" s="22">
        <f>IF(ISNUMBER(VLOOKUP($C407,'stpl port max capa'!$A$1:$Q$500,2,0)),VLOOKUP($C407,'stpl port max capa'!$A$1:$Q$500,2,0),0)</f>
        <v>0</v>
      </c>
      <c r="BP407" s="22">
        <f>IF(ISNUMBER(VLOOKUP($C407,'stpl port max capa'!$A$1:$Q$500,3,0)),VLOOKUP($C407,'stpl port max capa'!$A$1:$Q$500,3,0),0)</f>
        <v>0</v>
      </c>
      <c r="BQ407" s="22">
        <f>IF(ISNUMBER(VLOOKUP($C407,'stpl port max capa'!$A$1:$Q$500,4,0)),VLOOKUP($C407,'stpl port max capa'!$A$1:$Q$500,4,0),0)</f>
        <v>0</v>
      </c>
      <c r="BR407" s="22">
        <f>IF(ISNUMBER(VLOOKUP($C407,'stpl port max capa'!$A$1:$Q$500,5,0)),VLOOKUP($C407,'stpl port max capa'!$A$1:$Q$500,5,0),0)</f>
        <v>0</v>
      </c>
      <c r="BS407" s="22">
        <f>IF(ISNUMBER(VLOOKUP($C407,'stpl port max capa'!$A$1:$Q$500,6,0)),VLOOKUP($C407,'stpl port max capa'!$A$1:$Q$500,6,0),0)</f>
        <v>0</v>
      </c>
      <c r="BT407" s="22">
        <f>IF(ISNUMBER(VLOOKUP($C407,'stpl port max capa'!$A$1:$Q$500,7,0)),VLOOKUP($C407,'stpl port max capa'!$A$1:$Q$500,7,0),0)</f>
        <v>0</v>
      </c>
      <c r="BU407" s="22">
        <f>IF(ISNUMBER(VLOOKUP($C407,'stpl port max capa'!$A$1:$Q$500,8,0)),VLOOKUP($C407,'stpl port max capa'!$A$1:$Q$500,8,0),0)</f>
        <v>0</v>
      </c>
      <c r="BV407" s="22">
        <f>IF(ISNUMBER(VLOOKUP($C407,'stpl port max capa'!$A$1:$Q$500,9,0)),VLOOKUP($C407,'stpl port max capa'!$A$1:$Q$500,9,0),0)</f>
        <v>0</v>
      </c>
      <c r="BW407" s="22">
        <f>IF(ISNUMBER(VLOOKUP($C407,'stpl port max capa'!$A$1:$Q$500,10,0)),VLOOKUP($C407,'stpl port max capa'!$A$1:$Q$500,10,0),0)</f>
        <v>0</v>
      </c>
      <c r="BX407" s="22">
        <f>IF(ISNUMBER(VLOOKUP($C407,'stpl port max capa'!$A$1:$Q$500,11,0)),VLOOKUP($C407,'stpl port max capa'!$A$1:$Q$500,11,0),0)</f>
        <v>0</v>
      </c>
      <c r="BY407" s="22">
        <f>IF(ISNUMBER(VLOOKUP($C407,'stpl port max capa'!$A$1:$Q$500,12,0)),VLOOKUP($C407,'stpl port max capa'!$A$1:$Q$500,12,0),0)</f>
        <v>0</v>
      </c>
      <c r="BZ407" s="22">
        <f>IF(ISNUMBER(VLOOKUP($C407,'stpl port max capa'!$A$1:$Q$500,13,0)),VLOOKUP($C407,'stpl port max capa'!$A$1:$Q$500,13,0),0)</f>
        <v>0</v>
      </c>
      <c r="CA407" s="22">
        <f>IF(ISNUMBER(VLOOKUP($C407,'stpl port max capa'!$A$1:$Q$500,14,0)),VLOOKUP($C407,'stpl port max capa'!$A$1:$Q$500,14,0),0)</f>
        <v>0</v>
      </c>
      <c r="CB407" s="22">
        <f>IF(ISNUMBER(VLOOKUP($C407,'stpl port max capa'!$A$1:$Q$500,15,0)),VLOOKUP($C407,'stpl port max capa'!$A$1:$Q$500,15,0),0)</f>
        <v>0</v>
      </c>
      <c r="CC407" s="22">
        <f>IF(ISNUMBER(VLOOKUP($C407,'stpl port max capa'!$A$1:$Q$500,16,0)),VLOOKUP($C407,'stpl port max capa'!$A$1:$Q$500,16,0),0)</f>
        <v>0</v>
      </c>
      <c r="CD407" s="22">
        <f>IF(ISNUMBER(VLOOKUP($C407,'stpl port max capa'!$A$1:$Q$500,17,0)),VLOOKUP($C407,'stpl port max capa'!$A$1:$Q$500,17,0),0)</f>
        <v>0</v>
      </c>
    </row>
    <row r="408" spans="1:82" customFormat="1">
      <c r="A408">
        <v>413</v>
      </c>
      <c r="B408" t="s">
        <v>928</v>
      </c>
      <c r="C408" t="str">
        <f t="shared" si="111"/>
        <v>port 413 Dalian-1 power station</v>
      </c>
      <c r="D408" s="15" t="s">
        <v>1437</v>
      </c>
      <c r="E408" s="15">
        <f t="shared" si="113"/>
        <v>1</v>
      </c>
      <c r="F408" s="16" t="s">
        <v>2974</v>
      </c>
      <c r="G408" t="s">
        <v>972</v>
      </c>
      <c r="H408" t="s">
        <v>975</v>
      </c>
      <c r="I408" t="s">
        <v>2944</v>
      </c>
      <c r="J408" t="s">
        <v>1148</v>
      </c>
      <c r="K408" s="1">
        <v>38.907246999999998</v>
      </c>
      <c r="L408" s="1">
        <v>121.58181</v>
      </c>
      <c r="M408" s="1" t="str">
        <f>VLOOKUP($F408,'[1]capi for highway network'!$D$1:$L$36,3,0)</f>
        <v>capi Liaoning</v>
      </c>
      <c r="N408" s="1">
        <f>VLOOKUP($F408,'[1]capi for highway network'!$D$1:$L$36,7,0)</f>
        <v>41.805698999999997</v>
      </c>
      <c r="O408" s="1">
        <f>VLOOKUP($F408,'[1]capi for highway network'!$D$1:$L$36,8,0)</f>
        <v>123.431472</v>
      </c>
      <c r="P408" s="13">
        <f t="shared" si="114"/>
        <v>0</v>
      </c>
      <c r="Q408" s="13">
        <f t="shared" si="115"/>
        <v>0</v>
      </c>
      <c r="R408" s="13">
        <f t="shared" si="116"/>
        <v>0</v>
      </c>
      <c r="S408" s="13">
        <f t="shared" si="117"/>
        <v>0</v>
      </c>
      <c r="T408" s="13">
        <f t="shared" si="118"/>
        <v>0</v>
      </c>
      <c r="U408" s="13">
        <f t="shared" si="119"/>
        <v>0</v>
      </c>
      <c r="V408" s="13">
        <f t="shared" si="120"/>
        <v>0</v>
      </c>
      <c r="W408" s="13">
        <f t="shared" si="121"/>
        <v>0</v>
      </c>
      <c r="X408" s="13">
        <f t="shared" si="122"/>
        <v>0</v>
      </c>
      <c r="Y408" s="13">
        <f t="shared" si="123"/>
        <v>0</v>
      </c>
      <c r="Z408" s="13">
        <f t="shared" si="124"/>
        <v>0</v>
      </c>
      <c r="AA408" s="13">
        <f t="shared" si="125"/>
        <v>0</v>
      </c>
      <c r="AB408" s="13">
        <f t="shared" si="126"/>
        <v>0</v>
      </c>
      <c r="AC408" s="13">
        <f t="shared" si="127"/>
        <v>0</v>
      </c>
      <c r="AD408" s="13">
        <f t="shared" si="128"/>
        <v>0</v>
      </c>
      <c r="AE408" s="13">
        <f t="shared" si="129"/>
        <v>0</v>
      </c>
      <c r="AF408">
        <f t="shared" si="112"/>
        <v>0</v>
      </c>
      <c r="AI408" s="26">
        <f>IF(ISNUMBER(VLOOKUP($B408,'kpler max capa'!$A$1:$Q$263,2,0)),VLOOKUP($B408,'kpler max capa'!$A$1:$Q$263,2,0),0)</f>
        <v>0</v>
      </c>
      <c r="AJ408" s="26">
        <f>IF(ISNUMBER(VLOOKUP($B408,'kpler max capa'!$A$1:$Q$263,3,0)),VLOOKUP($B408,'kpler max capa'!$A$1:$Q$263,3,0),0)</f>
        <v>0</v>
      </c>
      <c r="AK408" s="26">
        <f>IF(ISNUMBER(VLOOKUP($B408,'kpler max capa'!$A$1:$Q$263,4,0)),VLOOKUP($B408,'kpler max capa'!$A$1:$Q$263,4,0),0)</f>
        <v>0</v>
      </c>
      <c r="AL408" s="26">
        <f>IF(ISNUMBER(VLOOKUP($B408,'kpler max capa'!$A$1:$Q$263,5,0)),VLOOKUP($B408,'kpler max capa'!$A$1:$Q$263,5,0),0)</f>
        <v>0</v>
      </c>
      <c r="AM408" s="26">
        <f>IF(ISNUMBER(VLOOKUP($B408,'kpler max capa'!$A$1:$Q$263,6,0)),VLOOKUP($B408,'kpler max capa'!$A$1:$Q$263,6,0),0)</f>
        <v>0</v>
      </c>
      <c r="AN408" s="26">
        <f>IF(ISNUMBER(VLOOKUP($B408,'kpler max capa'!$A$1:$Q$263,7,0)),VLOOKUP($B408,'kpler max capa'!$A$1:$Q$263,7,0),0)</f>
        <v>0</v>
      </c>
      <c r="AO408" s="26">
        <f>IF(ISNUMBER(VLOOKUP($B408,'kpler max capa'!$A$1:$Q$263,8,0)),VLOOKUP($B408,'kpler max capa'!$A$1:$Q$263,8,0),0)</f>
        <v>0</v>
      </c>
      <c r="AP408" s="26">
        <f>IF(ISNUMBER(VLOOKUP($B408,'kpler max capa'!$A$1:$Q$263,8,0)),VLOOKUP($B408,'kpler max capa'!$A$1:$Q$263,9,0),0)</f>
        <v>0</v>
      </c>
      <c r="AQ408" s="26">
        <f>IF(ISNUMBER(VLOOKUP($B408,'kpler max capa'!$A$1:$Q$263,8,0)),VLOOKUP($B408,'kpler max capa'!$A$1:$Q$263,10,0),0)</f>
        <v>0</v>
      </c>
      <c r="AR408" s="26">
        <f>IF(ISNUMBER(VLOOKUP($B408,'kpler max capa'!$A$1:$Q$263,8,0)),VLOOKUP($B408,'kpler max capa'!$A$1:$Q$263,11,0),0)</f>
        <v>0</v>
      </c>
      <c r="AS408" s="26">
        <f>IF(ISNUMBER(VLOOKUP($B408,'kpler max capa'!$A$1:$Q$263,9,0)),VLOOKUP($B408,'kpler max capa'!$A$1:$Q$263,12,0),0)</f>
        <v>0</v>
      </c>
      <c r="AT408" s="26">
        <f>IF(ISNUMBER(VLOOKUP($B408,'kpler max capa'!$A$1:$Q$263,9,0)),VLOOKUP($B408,'kpler max capa'!$A$1:$Q$263,13,0),0)</f>
        <v>0</v>
      </c>
      <c r="AU408" s="26">
        <f>IF(ISNUMBER(VLOOKUP($B408,'kpler max capa'!$A$1:$Q$263,9,0)),VLOOKUP($B408,'kpler max capa'!$A$1:$Q$263,14,0),0)</f>
        <v>0</v>
      </c>
      <c r="AV408" s="26">
        <f>IF(ISNUMBER(VLOOKUP($B408,'kpler max capa'!$A$1:$Q$263,9,0)),VLOOKUP($B408,'kpler max capa'!$A$1:$Q$263,15,0),0)</f>
        <v>0</v>
      </c>
      <c r="AW408" s="26">
        <f>IF(ISNUMBER(VLOOKUP($B408,'kpler max capa'!$A$1:$Q$263,9,0)),VLOOKUP($B408,'kpler max capa'!$A$1:$Q$263,16,0),0)</f>
        <v>0</v>
      </c>
      <c r="AX408" s="26">
        <f>IF(ISNUMBER(VLOOKUP($B408,'kpler max capa'!$A$1:$Q$263,10,0)),VLOOKUP($B408,'kpler max capa'!$A$1:$Q$263,17,0),0)</f>
        <v>0</v>
      </c>
      <c r="AY408" s="24">
        <f>IF(ISNUMBER(VLOOKUP($C408,'pp port max capa'!$A$1:$Q$500,2,0)),VLOOKUP($C408,'pp port max capa'!$A$1:$Q$500,2,0),0)</f>
        <v>0</v>
      </c>
      <c r="AZ408" s="24">
        <f>IF(ISNUMBER(VLOOKUP($C408,'pp port max capa'!$A$1:$Q$500,3,0)),VLOOKUP($C408,'pp port max capa'!$A$1:$Q$500,3,0),0)</f>
        <v>0</v>
      </c>
      <c r="BA408" s="24">
        <f>IF(ISNUMBER(VLOOKUP($C408,'pp port max capa'!$A$1:$Q$500,4,0)),VLOOKUP($C408,'pp port max capa'!$A$1:$Q$500,4,0),0)</f>
        <v>0</v>
      </c>
      <c r="BB408" s="24">
        <f>IF(ISNUMBER(VLOOKUP($C408,'pp port max capa'!$A$1:$Q$500,5,0)),VLOOKUP($C408,'pp port max capa'!$A$1:$Q$500,5,0),0)</f>
        <v>0</v>
      </c>
      <c r="BC408" s="24">
        <f>IF(ISNUMBER(VLOOKUP($C408,'pp port max capa'!$A$1:$Q$500,6,0)),VLOOKUP($C408,'pp port max capa'!$A$1:$Q$500,6,0),0)</f>
        <v>0</v>
      </c>
      <c r="BD408" s="24">
        <f>IF(ISNUMBER(VLOOKUP($C408,'pp port max capa'!$A$1:$Q$500,7,0)),VLOOKUP($C408,'pp port max capa'!$A$1:$Q$500,7,0),0)</f>
        <v>0</v>
      </c>
      <c r="BE408" s="24">
        <f>IF(ISNUMBER(VLOOKUP($C408,'pp port max capa'!$A$1:$Q$500,8,0)),VLOOKUP($C408,'pp port max capa'!$A$1:$Q$500,8,0),0)</f>
        <v>0</v>
      </c>
      <c r="BF408" s="24">
        <f>IF(ISNUMBER(VLOOKUP($C408,'pp port max capa'!$A$1:$Q$500,9,0)),VLOOKUP($C408,'pp port max capa'!$A$1:$Q$500,9,0),0)</f>
        <v>0</v>
      </c>
      <c r="BG408" s="24">
        <f>IF(ISNUMBER(VLOOKUP($C408,'pp port max capa'!$A$1:$Q$500,10,0)),VLOOKUP($C408,'pp port max capa'!$A$1:$Q$500,10,0),0)</f>
        <v>0</v>
      </c>
      <c r="BH408" s="24">
        <f>IF(ISNUMBER(VLOOKUP($C408,'pp port max capa'!$A$1:$Q$500,11,0)),VLOOKUP($C408,'pp port max capa'!$A$1:$Q$500,11,0),0)</f>
        <v>0</v>
      </c>
      <c r="BI408" s="24">
        <f>IF(ISNUMBER(VLOOKUP($C408,'pp port max capa'!$A$1:$Q$500,12,0)),VLOOKUP($C408,'pp port max capa'!$A$1:$Q$500,12,0),0)</f>
        <v>0</v>
      </c>
      <c r="BJ408" s="24">
        <f>IF(ISNUMBER(VLOOKUP($C408,'pp port max capa'!$A$1:$Q$500,13,0)),VLOOKUP($C408,'pp port max capa'!$A$1:$Q$500,13,0),0)</f>
        <v>0</v>
      </c>
      <c r="BK408" s="24">
        <f>IF(ISNUMBER(VLOOKUP($C408,'pp port max capa'!$A$1:$Q$500,14,0)),VLOOKUP($C408,'pp port max capa'!$A$1:$Q$500,14,0),0)</f>
        <v>0</v>
      </c>
      <c r="BL408" s="24">
        <f>IF(ISNUMBER(VLOOKUP($C408,'pp port max capa'!$A$1:$Q$500,15,0)),VLOOKUP($C408,'pp port max capa'!$A$1:$Q$500,15,0),0)</f>
        <v>0</v>
      </c>
      <c r="BM408" s="24">
        <f>IF(ISNUMBER(VLOOKUP($C408,'pp port max capa'!$A$1:$Q$500,16,0)),VLOOKUP($C408,'pp port max capa'!$A$1:$Q$500,16,0),0)</f>
        <v>0</v>
      </c>
      <c r="BN408" s="24">
        <f>IF(ISNUMBER(VLOOKUP($C408,'pp port max capa'!$A$1:$Q$500,17,0)),VLOOKUP($C408,'pp port max capa'!$A$1:$Q$500,17,0),0)</f>
        <v>0</v>
      </c>
      <c r="BO408" s="22">
        <f>IF(ISNUMBER(VLOOKUP($C408,'stpl port max capa'!$A$1:$Q$500,2,0)),VLOOKUP($C408,'stpl port max capa'!$A$1:$Q$500,2,0),0)</f>
        <v>0</v>
      </c>
      <c r="BP408" s="22">
        <f>IF(ISNUMBER(VLOOKUP($C408,'stpl port max capa'!$A$1:$Q$500,3,0)),VLOOKUP($C408,'stpl port max capa'!$A$1:$Q$500,3,0),0)</f>
        <v>0</v>
      </c>
      <c r="BQ408" s="22">
        <f>IF(ISNUMBER(VLOOKUP($C408,'stpl port max capa'!$A$1:$Q$500,4,0)),VLOOKUP($C408,'stpl port max capa'!$A$1:$Q$500,4,0),0)</f>
        <v>0</v>
      </c>
      <c r="BR408" s="22">
        <f>IF(ISNUMBER(VLOOKUP($C408,'stpl port max capa'!$A$1:$Q$500,5,0)),VLOOKUP($C408,'stpl port max capa'!$A$1:$Q$500,5,0),0)</f>
        <v>0</v>
      </c>
      <c r="BS408" s="22">
        <f>IF(ISNUMBER(VLOOKUP($C408,'stpl port max capa'!$A$1:$Q$500,6,0)),VLOOKUP($C408,'stpl port max capa'!$A$1:$Q$500,6,0),0)</f>
        <v>0</v>
      </c>
      <c r="BT408" s="22">
        <f>IF(ISNUMBER(VLOOKUP($C408,'stpl port max capa'!$A$1:$Q$500,7,0)),VLOOKUP($C408,'stpl port max capa'!$A$1:$Q$500,7,0),0)</f>
        <v>0</v>
      </c>
      <c r="BU408" s="22">
        <f>IF(ISNUMBER(VLOOKUP($C408,'stpl port max capa'!$A$1:$Q$500,8,0)),VLOOKUP($C408,'stpl port max capa'!$A$1:$Q$500,8,0),0)</f>
        <v>0</v>
      </c>
      <c r="BV408" s="22">
        <f>IF(ISNUMBER(VLOOKUP($C408,'stpl port max capa'!$A$1:$Q$500,9,0)),VLOOKUP($C408,'stpl port max capa'!$A$1:$Q$500,9,0),0)</f>
        <v>0</v>
      </c>
      <c r="BW408" s="22">
        <f>IF(ISNUMBER(VLOOKUP($C408,'stpl port max capa'!$A$1:$Q$500,10,0)),VLOOKUP($C408,'stpl port max capa'!$A$1:$Q$500,10,0),0)</f>
        <v>0</v>
      </c>
      <c r="BX408" s="22">
        <f>IF(ISNUMBER(VLOOKUP($C408,'stpl port max capa'!$A$1:$Q$500,11,0)),VLOOKUP($C408,'stpl port max capa'!$A$1:$Q$500,11,0),0)</f>
        <v>0</v>
      </c>
      <c r="BY408" s="22">
        <f>IF(ISNUMBER(VLOOKUP($C408,'stpl port max capa'!$A$1:$Q$500,12,0)),VLOOKUP($C408,'stpl port max capa'!$A$1:$Q$500,12,0),0)</f>
        <v>0</v>
      </c>
      <c r="BZ408" s="22">
        <f>IF(ISNUMBER(VLOOKUP($C408,'stpl port max capa'!$A$1:$Q$500,13,0)),VLOOKUP($C408,'stpl port max capa'!$A$1:$Q$500,13,0),0)</f>
        <v>0</v>
      </c>
      <c r="CA408" s="22">
        <f>IF(ISNUMBER(VLOOKUP($C408,'stpl port max capa'!$A$1:$Q$500,14,0)),VLOOKUP($C408,'stpl port max capa'!$A$1:$Q$500,14,0),0)</f>
        <v>0</v>
      </c>
      <c r="CB408" s="22">
        <f>IF(ISNUMBER(VLOOKUP($C408,'stpl port max capa'!$A$1:$Q$500,15,0)),VLOOKUP($C408,'stpl port max capa'!$A$1:$Q$500,15,0),0)</f>
        <v>0</v>
      </c>
      <c r="CC408" s="22">
        <f>IF(ISNUMBER(VLOOKUP($C408,'stpl port max capa'!$A$1:$Q$500,16,0)),VLOOKUP($C408,'stpl port max capa'!$A$1:$Q$500,16,0),0)</f>
        <v>0</v>
      </c>
      <c r="CD408" s="22">
        <f>IF(ISNUMBER(VLOOKUP($C408,'stpl port max capa'!$A$1:$Q$500,17,0)),VLOOKUP($C408,'stpl port max capa'!$A$1:$Q$500,17,0),0)</f>
        <v>0</v>
      </c>
    </row>
    <row r="409" spans="1:82" customFormat="1">
      <c r="A409">
        <v>414</v>
      </c>
      <c r="B409" t="s">
        <v>929</v>
      </c>
      <c r="C409" t="str">
        <f t="shared" si="111"/>
        <v>port 414 Guodian Zhuanghe power station</v>
      </c>
      <c r="D409" s="15" t="s">
        <v>1438</v>
      </c>
      <c r="E409" s="15">
        <f t="shared" si="113"/>
        <v>1</v>
      </c>
      <c r="F409" s="16" t="s">
        <v>2974</v>
      </c>
      <c r="G409" t="s">
        <v>972</v>
      </c>
      <c r="H409" t="s">
        <v>975</v>
      </c>
      <c r="I409" t="s">
        <v>2943</v>
      </c>
      <c r="J409" t="s">
        <v>1149</v>
      </c>
      <c r="K409" s="1">
        <v>39.675902299999997</v>
      </c>
      <c r="L409" s="1">
        <v>123.2061971</v>
      </c>
      <c r="M409" s="1" t="str">
        <f>VLOOKUP($F409,'[1]capi for highway network'!$D$1:$L$36,3,0)</f>
        <v>capi Liaoning</v>
      </c>
      <c r="N409" s="1">
        <f>VLOOKUP($F409,'[1]capi for highway network'!$D$1:$L$36,7,0)</f>
        <v>41.805698999999997</v>
      </c>
      <c r="O409" s="1">
        <f>VLOOKUP($F409,'[1]capi for highway network'!$D$1:$L$36,8,0)</f>
        <v>123.431472</v>
      </c>
      <c r="P409" s="13">
        <f t="shared" si="114"/>
        <v>5.2088076664516123</v>
      </c>
      <c r="Q409" s="13">
        <f t="shared" si="115"/>
        <v>5.2088076664516123</v>
      </c>
      <c r="R409" s="13">
        <f t="shared" si="116"/>
        <v>5.2088076664516123</v>
      </c>
      <c r="S409" s="13">
        <f t="shared" si="117"/>
        <v>5.2088076664516123</v>
      </c>
      <c r="T409" s="13">
        <f t="shared" si="118"/>
        <v>5.2088076664516123</v>
      </c>
      <c r="U409" s="13">
        <f t="shared" si="119"/>
        <v>5.2088076664516123</v>
      </c>
      <c r="V409" s="13">
        <f t="shared" si="120"/>
        <v>5.2088076664516123</v>
      </c>
      <c r="W409" s="13">
        <f t="shared" si="121"/>
        <v>5.2088076664516123</v>
      </c>
      <c r="X409" s="13">
        <f t="shared" si="122"/>
        <v>5.2088076664516123</v>
      </c>
      <c r="Y409" s="13">
        <f t="shared" si="123"/>
        <v>5.2088076664516123</v>
      </c>
      <c r="Z409" s="13">
        <f t="shared" si="124"/>
        <v>5.2088076664516123</v>
      </c>
      <c r="AA409" s="13">
        <f t="shared" si="125"/>
        <v>5.2088076664516123</v>
      </c>
      <c r="AB409" s="13">
        <f t="shared" si="126"/>
        <v>5.2088076664516123</v>
      </c>
      <c r="AC409" s="13">
        <f t="shared" si="127"/>
        <v>5.2088076664516123</v>
      </c>
      <c r="AD409" s="13">
        <f t="shared" si="128"/>
        <v>5.2088076664516123</v>
      </c>
      <c r="AE409" s="13">
        <f t="shared" si="129"/>
        <v>5.2088076664516123</v>
      </c>
      <c r="AF409">
        <f t="shared" si="112"/>
        <v>1</v>
      </c>
      <c r="AI409" s="26">
        <f>IF(ISNUMBER(VLOOKUP($B409,'kpler max capa'!$A$1:$Q$263,2,0)),VLOOKUP($B409,'kpler max capa'!$A$1:$Q$263,2,0),0)</f>
        <v>0</v>
      </c>
      <c r="AJ409" s="26">
        <f>IF(ISNUMBER(VLOOKUP($B409,'kpler max capa'!$A$1:$Q$263,3,0)),VLOOKUP($B409,'kpler max capa'!$A$1:$Q$263,3,0),0)</f>
        <v>0</v>
      </c>
      <c r="AK409" s="26">
        <f>IF(ISNUMBER(VLOOKUP($B409,'kpler max capa'!$A$1:$Q$263,4,0)),VLOOKUP($B409,'kpler max capa'!$A$1:$Q$263,4,0),0)</f>
        <v>0</v>
      </c>
      <c r="AL409" s="26">
        <f>IF(ISNUMBER(VLOOKUP($B409,'kpler max capa'!$A$1:$Q$263,5,0)),VLOOKUP($B409,'kpler max capa'!$A$1:$Q$263,5,0),0)</f>
        <v>0</v>
      </c>
      <c r="AM409" s="26">
        <f>IF(ISNUMBER(VLOOKUP($B409,'kpler max capa'!$A$1:$Q$263,6,0)),VLOOKUP($B409,'kpler max capa'!$A$1:$Q$263,6,0),0)</f>
        <v>0</v>
      </c>
      <c r="AN409" s="26">
        <f>IF(ISNUMBER(VLOOKUP($B409,'kpler max capa'!$A$1:$Q$263,7,0)),VLOOKUP($B409,'kpler max capa'!$A$1:$Q$263,7,0),0)</f>
        <v>0</v>
      </c>
      <c r="AO409" s="26">
        <f>IF(ISNUMBER(VLOOKUP($B409,'kpler max capa'!$A$1:$Q$263,8,0)),VLOOKUP($B409,'kpler max capa'!$A$1:$Q$263,8,0),0)</f>
        <v>0</v>
      </c>
      <c r="AP409" s="26">
        <f>IF(ISNUMBER(VLOOKUP($B409,'kpler max capa'!$A$1:$Q$263,8,0)),VLOOKUP($B409,'kpler max capa'!$A$1:$Q$263,9,0),0)</f>
        <v>0</v>
      </c>
      <c r="AQ409" s="26">
        <f>IF(ISNUMBER(VLOOKUP($B409,'kpler max capa'!$A$1:$Q$263,8,0)),VLOOKUP($B409,'kpler max capa'!$A$1:$Q$263,10,0),0)</f>
        <v>0</v>
      </c>
      <c r="AR409" s="26">
        <f>IF(ISNUMBER(VLOOKUP($B409,'kpler max capa'!$A$1:$Q$263,8,0)),VLOOKUP($B409,'kpler max capa'!$A$1:$Q$263,11,0),0)</f>
        <v>0</v>
      </c>
      <c r="AS409" s="26">
        <f>IF(ISNUMBER(VLOOKUP($B409,'kpler max capa'!$A$1:$Q$263,9,0)),VLOOKUP($B409,'kpler max capa'!$A$1:$Q$263,12,0),0)</f>
        <v>0</v>
      </c>
      <c r="AT409" s="26">
        <f>IF(ISNUMBER(VLOOKUP($B409,'kpler max capa'!$A$1:$Q$263,9,0)),VLOOKUP($B409,'kpler max capa'!$A$1:$Q$263,13,0),0)</f>
        <v>0</v>
      </c>
      <c r="AU409" s="26">
        <f>IF(ISNUMBER(VLOOKUP($B409,'kpler max capa'!$A$1:$Q$263,9,0)),VLOOKUP($B409,'kpler max capa'!$A$1:$Q$263,14,0),0)</f>
        <v>0</v>
      </c>
      <c r="AV409" s="26">
        <f>IF(ISNUMBER(VLOOKUP($B409,'kpler max capa'!$A$1:$Q$263,9,0)),VLOOKUP($B409,'kpler max capa'!$A$1:$Q$263,15,0),0)</f>
        <v>0</v>
      </c>
      <c r="AW409" s="26">
        <f>IF(ISNUMBER(VLOOKUP($B409,'kpler max capa'!$A$1:$Q$263,9,0)),VLOOKUP($B409,'kpler max capa'!$A$1:$Q$263,16,0),0)</f>
        <v>0</v>
      </c>
      <c r="AX409" s="26">
        <f>IF(ISNUMBER(VLOOKUP($B409,'kpler max capa'!$A$1:$Q$263,10,0)),VLOOKUP($B409,'kpler max capa'!$A$1:$Q$263,17,0),0)</f>
        <v>0</v>
      </c>
      <c r="AY409" s="24">
        <f>IF(ISNUMBER(VLOOKUP($C409,'pp port max capa'!$A$1:$Q$500,2,0)),VLOOKUP($C409,'pp port max capa'!$A$1:$Q$500,2,0),0)</f>
        <v>5.2088076664516123</v>
      </c>
      <c r="AZ409" s="24">
        <f>IF(ISNUMBER(VLOOKUP($C409,'pp port max capa'!$A$1:$Q$500,3,0)),VLOOKUP($C409,'pp port max capa'!$A$1:$Q$500,3,0),0)</f>
        <v>5.2088076664516123</v>
      </c>
      <c r="BA409" s="24">
        <f>IF(ISNUMBER(VLOOKUP($C409,'pp port max capa'!$A$1:$Q$500,4,0)),VLOOKUP($C409,'pp port max capa'!$A$1:$Q$500,4,0),0)</f>
        <v>5.2088076664516123</v>
      </c>
      <c r="BB409" s="24">
        <f>IF(ISNUMBER(VLOOKUP($C409,'pp port max capa'!$A$1:$Q$500,5,0)),VLOOKUP($C409,'pp port max capa'!$A$1:$Q$500,5,0),0)</f>
        <v>5.2088076664516123</v>
      </c>
      <c r="BC409" s="24">
        <f>IF(ISNUMBER(VLOOKUP($C409,'pp port max capa'!$A$1:$Q$500,6,0)),VLOOKUP($C409,'pp port max capa'!$A$1:$Q$500,6,0),0)</f>
        <v>5.2088076664516123</v>
      </c>
      <c r="BD409" s="24">
        <f>IF(ISNUMBER(VLOOKUP($C409,'pp port max capa'!$A$1:$Q$500,7,0)),VLOOKUP($C409,'pp port max capa'!$A$1:$Q$500,7,0),0)</f>
        <v>5.2088076664516123</v>
      </c>
      <c r="BE409" s="24">
        <f>IF(ISNUMBER(VLOOKUP($C409,'pp port max capa'!$A$1:$Q$500,8,0)),VLOOKUP($C409,'pp port max capa'!$A$1:$Q$500,8,0),0)</f>
        <v>5.2088076664516123</v>
      </c>
      <c r="BF409" s="24">
        <f>IF(ISNUMBER(VLOOKUP($C409,'pp port max capa'!$A$1:$Q$500,9,0)),VLOOKUP($C409,'pp port max capa'!$A$1:$Q$500,9,0),0)</f>
        <v>5.2088076664516123</v>
      </c>
      <c r="BG409" s="24">
        <f>IF(ISNUMBER(VLOOKUP($C409,'pp port max capa'!$A$1:$Q$500,10,0)),VLOOKUP($C409,'pp port max capa'!$A$1:$Q$500,10,0),0)</f>
        <v>5.2088076664516123</v>
      </c>
      <c r="BH409" s="24">
        <f>IF(ISNUMBER(VLOOKUP($C409,'pp port max capa'!$A$1:$Q$500,11,0)),VLOOKUP($C409,'pp port max capa'!$A$1:$Q$500,11,0),0)</f>
        <v>5.2088076664516123</v>
      </c>
      <c r="BI409" s="24">
        <f>IF(ISNUMBER(VLOOKUP($C409,'pp port max capa'!$A$1:$Q$500,12,0)),VLOOKUP($C409,'pp port max capa'!$A$1:$Q$500,12,0),0)</f>
        <v>5.2088076664516123</v>
      </c>
      <c r="BJ409" s="24">
        <f>IF(ISNUMBER(VLOOKUP($C409,'pp port max capa'!$A$1:$Q$500,13,0)),VLOOKUP($C409,'pp port max capa'!$A$1:$Q$500,13,0),0)</f>
        <v>5.2088076664516123</v>
      </c>
      <c r="BK409" s="24">
        <f>IF(ISNUMBER(VLOOKUP($C409,'pp port max capa'!$A$1:$Q$500,14,0)),VLOOKUP($C409,'pp port max capa'!$A$1:$Q$500,14,0),0)</f>
        <v>5.2088076664516123</v>
      </c>
      <c r="BL409" s="24">
        <f>IF(ISNUMBER(VLOOKUP($C409,'pp port max capa'!$A$1:$Q$500,15,0)),VLOOKUP($C409,'pp port max capa'!$A$1:$Q$500,15,0),0)</f>
        <v>5.2088076664516123</v>
      </c>
      <c r="BM409" s="24">
        <f>IF(ISNUMBER(VLOOKUP($C409,'pp port max capa'!$A$1:$Q$500,16,0)),VLOOKUP($C409,'pp port max capa'!$A$1:$Q$500,16,0),0)</f>
        <v>5.2088076664516123</v>
      </c>
      <c r="BN409" s="24">
        <f>IF(ISNUMBER(VLOOKUP($C409,'pp port max capa'!$A$1:$Q$500,17,0)),VLOOKUP($C409,'pp port max capa'!$A$1:$Q$500,17,0),0)</f>
        <v>5.2088076664516123</v>
      </c>
      <c r="BO409" s="22">
        <f>IF(ISNUMBER(VLOOKUP($C409,'stpl port max capa'!$A$1:$Q$500,2,0)),VLOOKUP($C409,'stpl port max capa'!$A$1:$Q$500,2,0),0)</f>
        <v>0</v>
      </c>
      <c r="BP409" s="22">
        <f>IF(ISNUMBER(VLOOKUP($C409,'stpl port max capa'!$A$1:$Q$500,3,0)),VLOOKUP($C409,'stpl port max capa'!$A$1:$Q$500,3,0),0)</f>
        <v>0</v>
      </c>
      <c r="BQ409" s="22">
        <f>IF(ISNUMBER(VLOOKUP($C409,'stpl port max capa'!$A$1:$Q$500,4,0)),VLOOKUP($C409,'stpl port max capa'!$A$1:$Q$500,4,0),0)</f>
        <v>0</v>
      </c>
      <c r="BR409" s="22">
        <f>IF(ISNUMBER(VLOOKUP($C409,'stpl port max capa'!$A$1:$Q$500,5,0)),VLOOKUP($C409,'stpl port max capa'!$A$1:$Q$500,5,0),0)</f>
        <v>0</v>
      </c>
      <c r="BS409" s="22">
        <f>IF(ISNUMBER(VLOOKUP($C409,'stpl port max capa'!$A$1:$Q$500,6,0)),VLOOKUP($C409,'stpl port max capa'!$A$1:$Q$500,6,0),0)</f>
        <v>0</v>
      </c>
      <c r="BT409" s="22">
        <f>IF(ISNUMBER(VLOOKUP($C409,'stpl port max capa'!$A$1:$Q$500,7,0)),VLOOKUP($C409,'stpl port max capa'!$A$1:$Q$500,7,0),0)</f>
        <v>0</v>
      </c>
      <c r="BU409" s="22">
        <f>IF(ISNUMBER(VLOOKUP($C409,'stpl port max capa'!$A$1:$Q$500,8,0)),VLOOKUP($C409,'stpl port max capa'!$A$1:$Q$500,8,0),0)</f>
        <v>0</v>
      </c>
      <c r="BV409" s="22">
        <f>IF(ISNUMBER(VLOOKUP($C409,'stpl port max capa'!$A$1:$Q$500,9,0)),VLOOKUP($C409,'stpl port max capa'!$A$1:$Q$500,9,0),0)</f>
        <v>0</v>
      </c>
      <c r="BW409" s="22">
        <f>IF(ISNUMBER(VLOOKUP($C409,'stpl port max capa'!$A$1:$Q$500,10,0)),VLOOKUP($C409,'stpl port max capa'!$A$1:$Q$500,10,0),0)</f>
        <v>0</v>
      </c>
      <c r="BX409" s="22">
        <f>IF(ISNUMBER(VLOOKUP($C409,'stpl port max capa'!$A$1:$Q$500,11,0)),VLOOKUP($C409,'stpl port max capa'!$A$1:$Q$500,11,0),0)</f>
        <v>0</v>
      </c>
      <c r="BY409" s="22">
        <f>IF(ISNUMBER(VLOOKUP($C409,'stpl port max capa'!$A$1:$Q$500,12,0)),VLOOKUP($C409,'stpl port max capa'!$A$1:$Q$500,12,0),0)</f>
        <v>0</v>
      </c>
      <c r="BZ409" s="22">
        <f>IF(ISNUMBER(VLOOKUP($C409,'stpl port max capa'!$A$1:$Q$500,13,0)),VLOOKUP($C409,'stpl port max capa'!$A$1:$Q$500,13,0),0)</f>
        <v>0</v>
      </c>
      <c r="CA409" s="22">
        <f>IF(ISNUMBER(VLOOKUP($C409,'stpl port max capa'!$A$1:$Q$500,14,0)),VLOOKUP($C409,'stpl port max capa'!$A$1:$Q$500,14,0),0)</f>
        <v>0</v>
      </c>
      <c r="CB409" s="22">
        <f>IF(ISNUMBER(VLOOKUP($C409,'stpl port max capa'!$A$1:$Q$500,15,0)),VLOOKUP($C409,'stpl port max capa'!$A$1:$Q$500,15,0),0)</f>
        <v>0</v>
      </c>
      <c r="CC409" s="22">
        <f>IF(ISNUMBER(VLOOKUP($C409,'stpl port max capa'!$A$1:$Q$500,16,0)),VLOOKUP($C409,'stpl port max capa'!$A$1:$Q$500,16,0),0)</f>
        <v>0</v>
      </c>
      <c r="CD409" s="22">
        <f>IF(ISNUMBER(VLOOKUP($C409,'stpl port max capa'!$A$1:$Q$500,17,0)),VLOOKUP($C409,'stpl port max capa'!$A$1:$Q$500,17,0),0)</f>
        <v>0</v>
      </c>
    </row>
    <row r="410" spans="1:82" customFormat="1">
      <c r="A410">
        <v>415</v>
      </c>
      <c r="B410" t="s">
        <v>930</v>
      </c>
      <c r="C410" t="str">
        <f t="shared" si="111"/>
        <v>port 415 Huaneng Dalian-2 power station</v>
      </c>
      <c r="D410" s="15" t="s">
        <v>1439</v>
      </c>
      <c r="E410" s="15">
        <f t="shared" si="113"/>
        <v>1</v>
      </c>
      <c r="F410" s="16" t="s">
        <v>2974</v>
      </c>
      <c r="G410" t="s">
        <v>972</v>
      </c>
      <c r="H410" t="s">
        <v>975</v>
      </c>
      <c r="I410" t="s">
        <v>2945</v>
      </c>
      <c r="J410" t="s">
        <v>1150</v>
      </c>
      <c r="K410" s="1">
        <v>38.993018999999997</v>
      </c>
      <c r="L410" s="1">
        <v>121.656412</v>
      </c>
      <c r="M410" s="1" t="str">
        <f>VLOOKUP($F410,'[1]capi for highway network'!$D$1:$L$36,3,0)</f>
        <v>capi Liaoning</v>
      </c>
      <c r="N410" s="1">
        <f>VLOOKUP($F410,'[1]capi for highway network'!$D$1:$L$36,7,0)</f>
        <v>41.805698999999997</v>
      </c>
      <c r="O410" s="1">
        <f>VLOOKUP($F410,'[1]capi for highway network'!$D$1:$L$36,8,0)</f>
        <v>123.431472</v>
      </c>
      <c r="P410" s="13">
        <f t="shared" si="114"/>
        <v>0</v>
      </c>
      <c r="Q410" s="13">
        <f t="shared" si="115"/>
        <v>0</v>
      </c>
      <c r="R410" s="13">
        <f t="shared" si="116"/>
        <v>0</v>
      </c>
      <c r="S410" s="13">
        <f t="shared" si="117"/>
        <v>0</v>
      </c>
      <c r="T410" s="13">
        <f t="shared" si="118"/>
        <v>0</v>
      </c>
      <c r="U410" s="13">
        <f t="shared" si="119"/>
        <v>0</v>
      </c>
      <c r="V410" s="13">
        <f t="shared" si="120"/>
        <v>2.0092629676612903</v>
      </c>
      <c r="W410" s="13">
        <f t="shared" si="121"/>
        <v>2.0092629676612903</v>
      </c>
      <c r="X410" s="13">
        <f t="shared" si="122"/>
        <v>3.5284985370430109</v>
      </c>
      <c r="Y410" s="13">
        <f t="shared" si="123"/>
        <v>3.5284985370430109</v>
      </c>
      <c r="Z410" s="13">
        <f t="shared" si="124"/>
        <v>3.5284985370430109</v>
      </c>
      <c r="AA410" s="13">
        <f t="shared" si="125"/>
        <v>3.5284985370430109</v>
      </c>
      <c r="AB410" s="13">
        <f t="shared" si="126"/>
        <v>3.5284985370430109</v>
      </c>
      <c r="AC410" s="13">
        <f t="shared" si="127"/>
        <v>3.5284985370430109</v>
      </c>
      <c r="AD410" s="13">
        <f t="shared" si="128"/>
        <v>3.5284985370430109</v>
      </c>
      <c r="AE410" s="13">
        <f t="shared" si="129"/>
        <v>3.5284985370430109</v>
      </c>
      <c r="AF410">
        <f t="shared" si="112"/>
        <v>1</v>
      </c>
      <c r="AI410" s="26">
        <f>IF(ISNUMBER(VLOOKUP($B410,'kpler max capa'!$A$1:$Q$263,2,0)),VLOOKUP($B410,'kpler max capa'!$A$1:$Q$263,2,0),0)</f>
        <v>0</v>
      </c>
      <c r="AJ410" s="26">
        <f>IF(ISNUMBER(VLOOKUP($B410,'kpler max capa'!$A$1:$Q$263,3,0)),VLOOKUP($B410,'kpler max capa'!$A$1:$Q$263,3,0),0)</f>
        <v>0</v>
      </c>
      <c r="AK410" s="26">
        <f>IF(ISNUMBER(VLOOKUP($B410,'kpler max capa'!$A$1:$Q$263,4,0)),VLOOKUP($B410,'kpler max capa'!$A$1:$Q$263,4,0),0)</f>
        <v>0</v>
      </c>
      <c r="AL410" s="26">
        <f>IF(ISNUMBER(VLOOKUP($B410,'kpler max capa'!$A$1:$Q$263,5,0)),VLOOKUP($B410,'kpler max capa'!$A$1:$Q$263,5,0),0)</f>
        <v>0</v>
      </c>
      <c r="AM410" s="26">
        <f>IF(ISNUMBER(VLOOKUP($B410,'kpler max capa'!$A$1:$Q$263,6,0)),VLOOKUP($B410,'kpler max capa'!$A$1:$Q$263,6,0),0)</f>
        <v>0</v>
      </c>
      <c r="AN410" s="26">
        <f>IF(ISNUMBER(VLOOKUP($B410,'kpler max capa'!$A$1:$Q$263,7,0)),VLOOKUP($B410,'kpler max capa'!$A$1:$Q$263,7,0),0)</f>
        <v>0</v>
      </c>
      <c r="AO410" s="26">
        <f>IF(ISNUMBER(VLOOKUP($B410,'kpler max capa'!$A$1:$Q$263,8,0)),VLOOKUP($B410,'kpler max capa'!$A$1:$Q$263,8,0),0)</f>
        <v>0</v>
      </c>
      <c r="AP410" s="26">
        <f>IF(ISNUMBER(VLOOKUP($B410,'kpler max capa'!$A$1:$Q$263,8,0)),VLOOKUP($B410,'kpler max capa'!$A$1:$Q$263,9,0),0)</f>
        <v>0</v>
      </c>
      <c r="AQ410" s="26">
        <f>IF(ISNUMBER(VLOOKUP($B410,'kpler max capa'!$A$1:$Q$263,8,0)),VLOOKUP($B410,'kpler max capa'!$A$1:$Q$263,10,0),0)</f>
        <v>0</v>
      </c>
      <c r="AR410" s="26">
        <f>IF(ISNUMBER(VLOOKUP($B410,'kpler max capa'!$A$1:$Q$263,8,0)),VLOOKUP($B410,'kpler max capa'!$A$1:$Q$263,11,0),0)</f>
        <v>0</v>
      </c>
      <c r="AS410" s="26">
        <f>IF(ISNUMBER(VLOOKUP($B410,'kpler max capa'!$A$1:$Q$263,9,0)),VLOOKUP($B410,'kpler max capa'!$A$1:$Q$263,12,0),0)</f>
        <v>0</v>
      </c>
      <c r="AT410" s="26">
        <f>IF(ISNUMBER(VLOOKUP($B410,'kpler max capa'!$A$1:$Q$263,9,0)),VLOOKUP($B410,'kpler max capa'!$A$1:$Q$263,13,0),0)</f>
        <v>0</v>
      </c>
      <c r="AU410" s="26">
        <f>IF(ISNUMBER(VLOOKUP($B410,'kpler max capa'!$A$1:$Q$263,9,0)),VLOOKUP($B410,'kpler max capa'!$A$1:$Q$263,14,0),0)</f>
        <v>0</v>
      </c>
      <c r="AV410" s="26">
        <f>IF(ISNUMBER(VLOOKUP($B410,'kpler max capa'!$A$1:$Q$263,9,0)),VLOOKUP($B410,'kpler max capa'!$A$1:$Q$263,15,0),0)</f>
        <v>0</v>
      </c>
      <c r="AW410" s="26">
        <f>IF(ISNUMBER(VLOOKUP($B410,'kpler max capa'!$A$1:$Q$263,9,0)),VLOOKUP($B410,'kpler max capa'!$A$1:$Q$263,16,0),0)</f>
        <v>0</v>
      </c>
      <c r="AX410" s="26">
        <f>IF(ISNUMBER(VLOOKUP($B410,'kpler max capa'!$A$1:$Q$263,10,0)),VLOOKUP($B410,'kpler max capa'!$A$1:$Q$263,17,0),0)</f>
        <v>0</v>
      </c>
      <c r="AY410" s="24">
        <f>IF(ISNUMBER(VLOOKUP($C410,'pp port max capa'!$A$1:$Q$500,2,0)),VLOOKUP($C410,'pp port max capa'!$A$1:$Q$500,2,0),0)</f>
        <v>0</v>
      </c>
      <c r="AZ410" s="24">
        <f>IF(ISNUMBER(VLOOKUP($C410,'pp port max capa'!$A$1:$Q$500,3,0)),VLOOKUP($C410,'pp port max capa'!$A$1:$Q$500,3,0),0)</f>
        <v>0</v>
      </c>
      <c r="BA410" s="24">
        <f>IF(ISNUMBER(VLOOKUP($C410,'pp port max capa'!$A$1:$Q$500,4,0)),VLOOKUP($C410,'pp port max capa'!$A$1:$Q$500,4,0),0)</f>
        <v>0</v>
      </c>
      <c r="BB410" s="24">
        <f>IF(ISNUMBER(VLOOKUP($C410,'pp port max capa'!$A$1:$Q$500,5,0)),VLOOKUP($C410,'pp port max capa'!$A$1:$Q$500,5,0),0)</f>
        <v>0</v>
      </c>
      <c r="BC410" s="24">
        <f>IF(ISNUMBER(VLOOKUP($C410,'pp port max capa'!$A$1:$Q$500,6,0)),VLOOKUP($C410,'pp port max capa'!$A$1:$Q$500,6,0),0)</f>
        <v>0</v>
      </c>
      <c r="BD410" s="24">
        <f>IF(ISNUMBER(VLOOKUP($C410,'pp port max capa'!$A$1:$Q$500,7,0)),VLOOKUP($C410,'pp port max capa'!$A$1:$Q$500,7,0),0)</f>
        <v>0</v>
      </c>
      <c r="BE410" s="24">
        <f>IF(ISNUMBER(VLOOKUP($C410,'pp port max capa'!$A$1:$Q$500,8,0)),VLOOKUP($C410,'pp port max capa'!$A$1:$Q$500,8,0),0)</f>
        <v>2.0092629676612903</v>
      </c>
      <c r="BF410" s="24">
        <f>IF(ISNUMBER(VLOOKUP($C410,'pp port max capa'!$A$1:$Q$500,9,0)),VLOOKUP($C410,'pp port max capa'!$A$1:$Q$500,9,0),0)</f>
        <v>2.0092629676612903</v>
      </c>
      <c r="BG410" s="24">
        <f>IF(ISNUMBER(VLOOKUP($C410,'pp port max capa'!$A$1:$Q$500,10,0)),VLOOKUP($C410,'pp port max capa'!$A$1:$Q$500,10,0),0)</f>
        <v>3.5284985370430109</v>
      </c>
      <c r="BH410" s="24">
        <f>IF(ISNUMBER(VLOOKUP($C410,'pp port max capa'!$A$1:$Q$500,11,0)),VLOOKUP($C410,'pp port max capa'!$A$1:$Q$500,11,0),0)</f>
        <v>3.5284985370430109</v>
      </c>
      <c r="BI410" s="24">
        <f>IF(ISNUMBER(VLOOKUP($C410,'pp port max capa'!$A$1:$Q$500,12,0)),VLOOKUP($C410,'pp port max capa'!$A$1:$Q$500,12,0),0)</f>
        <v>3.5284985370430109</v>
      </c>
      <c r="BJ410" s="24">
        <f>IF(ISNUMBER(VLOOKUP($C410,'pp port max capa'!$A$1:$Q$500,13,0)),VLOOKUP($C410,'pp port max capa'!$A$1:$Q$500,13,0),0)</f>
        <v>3.5284985370430109</v>
      </c>
      <c r="BK410" s="24">
        <f>IF(ISNUMBER(VLOOKUP($C410,'pp port max capa'!$A$1:$Q$500,14,0)),VLOOKUP($C410,'pp port max capa'!$A$1:$Q$500,14,0),0)</f>
        <v>3.5284985370430109</v>
      </c>
      <c r="BL410" s="24">
        <f>IF(ISNUMBER(VLOOKUP($C410,'pp port max capa'!$A$1:$Q$500,15,0)),VLOOKUP($C410,'pp port max capa'!$A$1:$Q$500,15,0),0)</f>
        <v>3.5284985370430109</v>
      </c>
      <c r="BM410" s="24">
        <f>IF(ISNUMBER(VLOOKUP($C410,'pp port max capa'!$A$1:$Q$500,16,0)),VLOOKUP($C410,'pp port max capa'!$A$1:$Q$500,16,0),0)</f>
        <v>3.5284985370430109</v>
      </c>
      <c r="BN410" s="24">
        <f>IF(ISNUMBER(VLOOKUP($C410,'pp port max capa'!$A$1:$Q$500,17,0)),VLOOKUP($C410,'pp port max capa'!$A$1:$Q$500,17,0),0)</f>
        <v>3.5284985370430109</v>
      </c>
      <c r="BO410" s="22">
        <f>IF(ISNUMBER(VLOOKUP($C410,'stpl port max capa'!$A$1:$Q$500,2,0)),VLOOKUP($C410,'stpl port max capa'!$A$1:$Q$500,2,0),0)</f>
        <v>0</v>
      </c>
      <c r="BP410" s="22">
        <f>IF(ISNUMBER(VLOOKUP($C410,'stpl port max capa'!$A$1:$Q$500,3,0)),VLOOKUP($C410,'stpl port max capa'!$A$1:$Q$500,3,0),0)</f>
        <v>0</v>
      </c>
      <c r="BQ410" s="22">
        <f>IF(ISNUMBER(VLOOKUP($C410,'stpl port max capa'!$A$1:$Q$500,4,0)),VLOOKUP($C410,'stpl port max capa'!$A$1:$Q$500,4,0),0)</f>
        <v>0</v>
      </c>
      <c r="BR410" s="22">
        <f>IF(ISNUMBER(VLOOKUP($C410,'stpl port max capa'!$A$1:$Q$500,5,0)),VLOOKUP($C410,'stpl port max capa'!$A$1:$Q$500,5,0),0)</f>
        <v>0</v>
      </c>
      <c r="BS410" s="22">
        <f>IF(ISNUMBER(VLOOKUP($C410,'stpl port max capa'!$A$1:$Q$500,6,0)),VLOOKUP($C410,'stpl port max capa'!$A$1:$Q$500,6,0),0)</f>
        <v>0</v>
      </c>
      <c r="BT410" s="22">
        <f>IF(ISNUMBER(VLOOKUP($C410,'stpl port max capa'!$A$1:$Q$500,7,0)),VLOOKUP($C410,'stpl port max capa'!$A$1:$Q$500,7,0),0)</f>
        <v>0</v>
      </c>
      <c r="BU410" s="22">
        <f>IF(ISNUMBER(VLOOKUP($C410,'stpl port max capa'!$A$1:$Q$500,8,0)),VLOOKUP($C410,'stpl port max capa'!$A$1:$Q$500,8,0),0)</f>
        <v>0</v>
      </c>
      <c r="BV410" s="22">
        <f>IF(ISNUMBER(VLOOKUP($C410,'stpl port max capa'!$A$1:$Q$500,9,0)),VLOOKUP($C410,'stpl port max capa'!$A$1:$Q$500,9,0),0)</f>
        <v>0</v>
      </c>
      <c r="BW410" s="22">
        <f>IF(ISNUMBER(VLOOKUP($C410,'stpl port max capa'!$A$1:$Q$500,10,0)),VLOOKUP($C410,'stpl port max capa'!$A$1:$Q$500,10,0),0)</f>
        <v>0</v>
      </c>
      <c r="BX410" s="22">
        <f>IF(ISNUMBER(VLOOKUP($C410,'stpl port max capa'!$A$1:$Q$500,11,0)),VLOOKUP($C410,'stpl port max capa'!$A$1:$Q$500,11,0),0)</f>
        <v>0</v>
      </c>
      <c r="BY410" s="22">
        <f>IF(ISNUMBER(VLOOKUP($C410,'stpl port max capa'!$A$1:$Q$500,12,0)),VLOOKUP($C410,'stpl port max capa'!$A$1:$Q$500,12,0),0)</f>
        <v>0</v>
      </c>
      <c r="BZ410" s="22">
        <f>IF(ISNUMBER(VLOOKUP($C410,'stpl port max capa'!$A$1:$Q$500,13,0)),VLOOKUP($C410,'stpl port max capa'!$A$1:$Q$500,13,0),0)</f>
        <v>0</v>
      </c>
      <c r="CA410" s="22">
        <f>IF(ISNUMBER(VLOOKUP($C410,'stpl port max capa'!$A$1:$Q$500,14,0)),VLOOKUP($C410,'stpl port max capa'!$A$1:$Q$500,14,0),0)</f>
        <v>0</v>
      </c>
      <c r="CB410" s="22">
        <f>IF(ISNUMBER(VLOOKUP($C410,'stpl port max capa'!$A$1:$Q$500,15,0)),VLOOKUP($C410,'stpl port max capa'!$A$1:$Q$500,15,0),0)</f>
        <v>0</v>
      </c>
      <c r="CC410" s="22">
        <f>IF(ISNUMBER(VLOOKUP($C410,'stpl port max capa'!$A$1:$Q$500,16,0)),VLOOKUP($C410,'stpl port max capa'!$A$1:$Q$500,16,0),0)</f>
        <v>0</v>
      </c>
      <c r="CD410" s="22">
        <f>IF(ISNUMBER(VLOOKUP($C410,'stpl port max capa'!$A$1:$Q$500,17,0)),VLOOKUP($C410,'stpl port max capa'!$A$1:$Q$500,17,0),0)</f>
        <v>0</v>
      </c>
    </row>
    <row r="411" spans="1:82" customFormat="1">
      <c r="A411">
        <v>416</v>
      </c>
      <c r="B411" t="s">
        <v>931</v>
      </c>
      <c r="C411" t="str">
        <f t="shared" si="111"/>
        <v>port 416 Pulandian Cogen Power Station</v>
      </c>
      <c r="D411" s="15" t="s">
        <v>1440</v>
      </c>
      <c r="E411" s="15">
        <f t="shared" si="113"/>
        <v>1</v>
      </c>
      <c r="F411" s="16" t="s">
        <v>2974</v>
      </c>
      <c r="G411" t="s">
        <v>972</v>
      </c>
      <c r="H411" t="s">
        <v>975</v>
      </c>
      <c r="I411" t="s">
        <v>2947</v>
      </c>
      <c r="J411" t="s">
        <v>1151</v>
      </c>
      <c r="K411" s="1">
        <v>39.359966</v>
      </c>
      <c r="L411" s="1">
        <v>121.889484</v>
      </c>
      <c r="M411" s="1" t="str">
        <f>VLOOKUP($F411,'[1]capi for highway network'!$D$1:$L$36,3,0)</f>
        <v>capi Liaoning</v>
      </c>
      <c r="N411" s="1">
        <f>VLOOKUP($F411,'[1]capi for highway network'!$D$1:$L$36,7,0)</f>
        <v>41.805698999999997</v>
      </c>
      <c r="O411" s="1">
        <f>VLOOKUP($F411,'[1]capi for highway network'!$D$1:$L$36,8,0)</f>
        <v>123.431472</v>
      </c>
      <c r="P411" s="13">
        <f t="shared" si="114"/>
        <v>0</v>
      </c>
      <c r="Q411" s="13">
        <f t="shared" si="115"/>
        <v>0</v>
      </c>
      <c r="R411" s="13">
        <f t="shared" si="116"/>
        <v>0</v>
      </c>
      <c r="S411" s="13">
        <f t="shared" si="117"/>
        <v>0</v>
      </c>
      <c r="T411" s="13">
        <f t="shared" si="118"/>
        <v>0</v>
      </c>
      <c r="U411" s="13">
        <f t="shared" si="119"/>
        <v>0</v>
      </c>
      <c r="V411" s="13">
        <f t="shared" si="120"/>
        <v>0</v>
      </c>
      <c r="W411" s="13">
        <f t="shared" si="121"/>
        <v>0</v>
      </c>
      <c r="X411" s="13">
        <f t="shared" si="122"/>
        <v>0</v>
      </c>
      <c r="Y411" s="13">
        <f t="shared" si="123"/>
        <v>0</v>
      </c>
      <c r="Z411" s="13">
        <f t="shared" si="124"/>
        <v>0</v>
      </c>
      <c r="AA411" s="13">
        <f t="shared" si="125"/>
        <v>0</v>
      </c>
      <c r="AB411" s="13">
        <f t="shared" si="126"/>
        <v>0</v>
      </c>
      <c r="AC411" s="13">
        <f t="shared" si="127"/>
        <v>0</v>
      </c>
      <c r="AD411" s="13">
        <f t="shared" si="128"/>
        <v>0</v>
      </c>
      <c r="AE411" s="13">
        <f t="shared" si="129"/>
        <v>0</v>
      </c>
      <c r="AF411">
        <f t="shared" si="112"/>
        <v>0</v>
      </c>
      <c r="AI411" s="26">
        <f>IF(ISNUMBER(VLOOKUP($B411,'kpler max capa'!$A$1:$Q$263,2,0)),VLOOKUP($B411,'kpler max capa'!$A$1:$Q$263,2,0),0)</f>
        <v>0</v>
      </c>
      <c r="AJ411" s="26">
        <f>IF(ISNUMBER(VLOOKUP($B411,'kpler max capa'!$A$1:$Q$263,3,0)),VLOOKUP($B411,'kpler max capa'!$A$1:$Q$263,3,0),0)</f>
        <v>0</v>
      </c>
      <c r="AK411" s="26">
        <f>IF(ISNUMBER(VLOOKUP($B411,'kpler max capa'!$A$1:$Q$263,4,0)),VLOOKUP($B411,'kpler max capa'!$A$1:$Q$263,4,0),0)</f>
        <v>0</v>
      </c>
      <c r="AL411" s="26">
        <f>IF(ISNUMBER(VLOOKUP($B411,'kpler max capa'!$A$1:$Q$263,5,0)),VLOOKUP($B411,'kpler max capa'!$A$1:$Q$263,5,0),0)</f>
        <v>0</v>
      </c>
      <c r="AM411" s="26">
        <f>IF(ISNUMBER(VLOOKUP($B411,'kpler max capa'!$A$1:$Q$263,6,0)),VLOOKUP($B411,'kpler max capa'!$A$1:$Q$263,6,0),0)</f>
        <v>0</v>
      </c>
      <c r="AN411" s="26">
        <f>IF(ISNUMBER(VLOOKUP($B411,'kpler max capa'!$A$1:$Q$263,7,0)),VLOOKUP($B411,'kpler max capa'!$A$1:$Q$263,7,0),0)</f>
        <v>0</v>
      </c>
      <c r="AO411" s="26">
        <f>IF(ISNUMBER(VLOOKUP($B411,'kpler max capa'!$A$1:$Q$263,8,0)),VLOOKUP($B411,'kpler max capa'!$A$1:$Q$263,8,0),0)</f>
        <v>0</v>
      </c>
      <c r="AP411" s="26">
        <f>IF(ISNUMBER(VLOOKUP($B411,'kpler max capa'!$A$1:$Q$263,8,0)),VLOOKUP($B411,'kpler max capa'!$A$1:$Q$263,9,0),0)</f>
        <v>0</v>
      </c>
      <c r="AQ411" s="26">
        <f>IF(ISNUMBER(VLOOKUP($B411,'kpler max capa'!$A$1:$Q$263,8,0)),VLOOKUP($B411,'kpler max capa'!$A$1:$Q$263,10,0),0)</f>
        <v>0</v>
      </c>
      <c r="AR411" s="26">
        <f>IF(ISNUMBER(VLOOKUP($B411,'kpler max capa'!$A$1:$Q$263,8,0)),VLOOKUP($B411,'kpler max capa'!$A$1:$Q$263,11,0),0)</f>
        <v>0</v>
      </c>
      <c r="AS411" s="26">
        <f>IF(ISNUMBER(VLOOKUP($B411,'kpler max capa'!$A$1:$Q$263,9,0)),VLOOKUP($B411,'kpler max capa'!$A$1:$Q$263,12,0),0)</f>
        <v>0</v>
      </c>
      <c r="AT411" s="26">
        <f>IF(ISNUMBER(VLOOKUP($B411,'kpler max capa'!$A$1:$Q$263,9,0)),VLOOKUP($B411,'kpler max capa'!$A$1:$Q$263,13,0),0)</f>
        <v>0</v>
      </c>
      <c r="AU411" s="26">
        <f>IF(ISNUMBER(VLOOKUP($B411,'kpler max capa'!$A$1:$Q$263,9,0)),VLOOKUP($B411,'kpler max capa'!$A$1:$Q$263,14,0),0)</f>
        <v>0</v>
      </c>
      <c r="AV411" s="26">
        <f>IF(ISNUMBER(VLOOKUP($B411,'kpler max capa'!$A$1:$Q$263,9,0)),VLOOKUP($B411,'kpler max capa'!$A$1:$Q$263,15,0),0)</f>
        <v>0</v>
      </c>
      <c r="AW411" s="26">
        <f>IF(ISNUMBER(VLOOKUP($B411,'kpler max capa'!$A$1:$Q$263,9,0)),VLOOKUP($B411,'kpler max capa'!$A$1:$Q$263,16,0),0)</f>
        <v>0</v>
      </c>
      <c r="AX411" s="26">
        <f>IF(ISNUMBER(VLOOKUP($B411,'kpler max capa'!$A$1:$Q$263,10,0)),VLOOKUP($B411,'kpler max capa'!$A$1:$Q$263,17,0),0)</f>
        <v>0</v>
      </c>
      <c r="AY411" s="24">
        <f>IF(ISNUMBER(VLOOKUP($C411,'pp port max capa'!$A$1:$Q$500,2,0)),VLOOKUP($C411,'pp port max capa'!$A$1:$Q$500,2,0),0)</f>
        <v>0</v>
      </c>
      <c r="AZ411" s="24">
        <f>IF(ISNUMBER(VLOOKUP($C411,'pp port max capa'!$A$1:$Q$500,3,0)),VLOOKUP($C411,'pp port max capa'!$A$1:$Q$500,3,0),0)</f>
        <v>0</v>
      </c>
      <c r="BA411" s="24">
        <f>IF(ISNUMBER(VLOOKUP($C411,'pp port max capa'!$A$1:$Q$500,4,0)),VLOOKUP($C411,'pp port max capa'!$A$1:$Q$500,4,0),0)</f>
        <v>0</v>
      </c>
      <c r="BB411" s="24">
        <f>IF(ISNUMBER(VLOOKUP($C411,'pp port max capa'!$A$1:$Q$500,5,0)),VLOOKUP($C411,'pp port max capa'!$A$1:$Q$500,5,0),0)</f>
        <v>0</v>
      </c>
      <c r="BC411" s="24">
        <f>IF(ISNUMBER(VLOOKUP($C411,'pp port max capa'!$A$1:$Q$500,6,0)),VLOOKUP($C411,'pp port max capa'!$A$1:$Q$500,6,0),0)</f>
        <v>0</v>
      </c>
      <c r="BD411" s="24">
        <f>IF(ISNUMBER(VLOOKUP($C411,'pp port max capa'!$A$1:$Q$500,7,0)),VLOOKUP($C411,'pp port max capa'!$A$1:$Q$500,7,0),0)</f>
        <v>0</v>
      </c>
      <c r="BE411" s="24">
        <f>IF(ISNUMBER(VLOOKUP($C411,'pp port max capa'!$A$1:$Q$500,8,0)),VLOOKUP($C411,'pp port max capa'!$A$1:$Q$500,8,0),0)</f>
        <v>0</v>
      </c>
      <c r="BF411" s="24">
        <f>IF(ISNUMBER(VLOOKUP($C411,'pp port max capa'!$A$1:$Q$500,9,0)),VLOOKUP($C411,'pp port max capa'!$A$1:$Q$500,9,0),0)</f>
        <v>0</v>
      </c>
      <c r="BG411" s="24">
        <f>IF(ISNUMBER(VLOOKUP($C411,'pp port max capa'!$A$1:$Q$500,10,0)),VLOOKUP($C411,'pp port max capa'!$A$1:$Q$500,10,0),0)</f>
        <v>0</v>
      </c>
      <c r="BH411" s="24">
        <f>IF(ISNUMBER(VLOOKUP($C411,'pp port max capa'!$A$1:$Q$500,11,0)),VLOOKUP($C411,'pp port max capa'!$A$1:$Q$500,11,0),0)</f>
        <v>0</v>
      </c>
      <c r="BI411" s="24">
        <f>IF(ISNUMBER(VLOOKUP($C411,'pp port max capa'!$A$1:$Q$500,12,0)),VLOOKUP($C411,'pp port max capa'!$A$1:$Q$500,12,0),0)</f>
        <v>0</v>
      </c>
      <c r="BJ411" s="24">
        <f>IF(ISNUMBER(VLOOKUP($C411,'pp port max capa'!$A$1:$Q$500,13,0)),VLOOKUP($C411,'pp port max capa'!$A$1:$Q$500,13,0),0)</f>
        <v>0</v>
      </c>
      <c r="BK411" s="24">
        <f>IF(ISNUMBER(VLOOKUP($C411,'pp port max capa'!$A$1:$Q$500,14,0)),VLOOKUP($C411,'pp port max capa'!$A$1:$Q$500,14,0),0)</f>
        <v>0</v>
      </c>
      <c r="BL411" s="24">
        <f>IF(ISNUMBER(VLOOKUP($C411,'pp port max capa'!$A$1:$Q$500,15,0)),VLOOKUP($C411,'pp port max capa'!$A$1:$Q$500,15,0),0)</f>
        <v>0</v>
      </c>
      <c r="BM411" s="24">
        <f>IF(ISNUMBER(VLOOKUP($C411,'pp port max capa'!$A$1:$Q$500,16,0)),VLOOKUP($C411,'pp port max capa'!$A$1:$Q$500,16,0),0)</f>
        <v>0</v>
      </c>
      <c r="BN411" s="24">
        <f>IF(ISNUMBER(VLOOKUP($C411,'pp port max capa'!$A$1:$Q$500,17,0)),VLOOKUP($C411,'pp port max capa'!$A$1:$Q$500,17,0),0)</f>
        <v>0</v>
      </c>
      <c r="BO411" s="22">
        <f>IF(ISNUMBER(VLOOKUP($C411,'stpl port max capa'!$A$1:$Q$500,2,0)),VLOOKUP($C411,'stpl port max capa'!$A$1:$Q$500,2,0),0)</f>
        <v>0</v>
      </c>
      <c r="BP411" s="22">
        <f>IF(ISNUMBER(VLOOKUP($C411,'stpl port max capa'!$A$1:$Q$500,3,0)),VLOOKUP($C411,'stpl port max capa'!$A$1:$Q$500,3,0),0)</f>
        <v>0</v>
      </c>
      <c r="BQ411" s="22">
        <f>IF(ISNUMBER(VLOOKUP($C411,'stpl port max capa'!$A$1:$Q$500,4,0)),VLOOKUP($C411,'stpl port max capa'!$A$1:$Q$500,4,0),0)</f>
        <v>0</v>
      </c>
      <c r="BR411" s="22">
        <f>IF(ISNUMBER(VLOOKUP($C411,'stpl port max capa'!$A$1:$Q$500,5,0)),VLOOKUP($C411,'stpl port max capa'!$A$1:$Q$500,5,0),0)</f>
        <v>0</v>
      </c>
      <c r="BS411" s="22">
        <f>IF(ISNUMBER(VLOOKUP($C411,'stpl port max capa'!$A$1:$Q$500,6,0)),VLOOKUP($C411,'stpl port max capa'!$A$1:$Q$500,6,0),0)</f>
        <v>0</v>
      </c>
      <c r="BT411" s="22">
        <f>IF(ISNUMBER(VLOOKUP($C411,'stpl port max capa'!$A$1:$Q$500,7,0)),VLOOKUP($C411,'stpl port max capa'!$A$1:$Q$500,7,0),0)</f>
        <v>0</v>
      </c>
      <c r="BU411" s="22">
        <f>IF(ISNUMBER(VLOOKUP($C411,'stpl port max capa'!$A$1:$Q$500,8,0)),VLOOKUP($C411,'stpl port max capa'!$A$1:$Q$500,8,0),0)</f>
        <v>0</v>
      </c>
      <c r="BV411" s="22">
        <f>IF(ISNUMBER(VLOOKUP($C411,'stpl port max capa'!$A$1:$Q$500,9,0)),VLOOKUP($C411,'stpl port max capa'!$A$1:$Q$500,9,0),0)</f>
        <v>0</v>
      </c>
      <c r="BW411" s="22">
        <f>IF(ISNUMBER(VLOOKUP($C411,'stpl port max capa'!$A$1:$Q$500,10,0)),VLOOKUP($C411,'stpl port max capa'!$A$1:$Q$500,10,0),0)</f>
        <v>0</v>
      </c>
      <c r="BX411" s="22">
        <f>IF(ISNUMBER(VLOOKUP($C411,'stpl port max capa'!$A$1:$Q$500,11,0)),VLOOKUP($C411,'stpl port max capa'!$A$1:$Q$500,11,0),0)</f>
        <v>0</v>
      </c>
      <c r="BY411" s="22">
        <f>IF(ISNUMBER(VLOOKUP($C411,'stpl port max capa'!$A$1:$Q$500,12,0)),VLOOKUP($C411,'stpl port max capa'!$A$1:$Q$500,12,0),0)</f>
        <v>0</v>
      </c>
      <c r="BZ411" s="22">
        <f>IF(ISNUMBER(VLOOKUP($C411,'stpl port max capa'!$A$1:$Q$500,13,0)),VLOOKUP($C411,'stpl port max capa'!$A$1:$Q$500,13,0),0)</f>
        <v>0</v>
      </c>
      <c r="CA411" s="22">
        <f>IF(ISNUMBER(VLOOKUP($C411,'stpl port max capa'!$A$1:$Q$500,14,0)),VLOOKUP($C411,'stpl port max capa'!$A$1:$Q$500,14,0),0)</f>
        <v>0</v>
      </c>
      <c r="CB411" s="22">
        <f>IF(ISNUMBER(VLOOKUP($C411,'stpl port max capa'!$A$1:$Q$500,15,0)),VLOOKUP($C411,'stpl port max capa'!$A$1:$Q$500,15,0),0)</f>
        <v>0</v>
      </c>
      <c r="CC411" s="22">
        <f>IF(ISNUMBER(VLOOKUP($C411,'stpl port max capa'!$A$1:$Q$500,16,0)),VLOOKUP($C411,'stpl port max capa'!$A$1:$Q$500,16,0),0)</f>
        <v>0</v>
      </c>
      <c r="CD411" s="22">
        <f>IF(ISNUMBER(VLOOKUP($C411,'stpl port max capa'!$A$1:$Q$500,17,0)),VLOOKUP($C411,'stpl port max capa'!$A$1:$Q$500,17,0),0)</f>
        <v>0</v>
      </c>
    </row>
    <row r="412" spans="1:82" customFormat="1">
      <c r="A412">
        <v>417</v>
      </c>
      <c r="B412" t="s">
        <v>932</v>
      </c>
      <c r="C412" t="str">
        <f t="shared" si="111"/>
        <v>port 417 Yingkou Huicheng Cogen power station</v>
      </c>
      <c r="D412" s="15" t="s">
        <v>1441</v>
      </c>
      <c r="E412" s="15">
        <f t="shared" si="113"/>
        <v>1</v>
      </c>
      <c r="F412" s="16" t="s">
        <v>2974</v>
      </c>
      <c r="G412" t="s">
        <v>972</v>
      </c>
      <c r="H412" t="s">
        <v>975</v>
      </c>
      <c r="I412" t="s">
        <v>2948</v>
      </c>
      <c r="J412" t="s">
        <v>1152</v>
      </c>
      <c r="K412" s="1">
        <v>40.589233999999998</v>
      </c>
      <c r="L412" s="1">
        <v>122.17575600000001</v>
      </c>
      <c r="M412" s="1" t="str">
        <f>VLOOKUP($F412,'[1]capi for highway network'!$D$1:$L$36,3,0)</f>
        <v>capi Liaoning</v>
      </c>
      <c r="N412" s="1">
        <f>VLOOKUP($F412,'[1]capi for highway network'!$D$1:$L$36,7,0)</f>
        <v>41.805698999999997</v>
      </c>
      <c r="O412" s="1">
        <f>VLOOKUP($F412,'[1]capi for highway network'!$D$1:$L$36,8,0)</f>
        <v>123.431472</v>
      </c>
      <c r="P412" s="13">
        <f t="shared" si="114"/>
        <v>0</v>
      </c>
      <c r="Q412" s="13">
        <f t="shared" si="115"/>
        <v>0</v>
      </c>
      <c r="R412" s="13">
        <f t="shared" si="116"/>
        <v>0</v>
      </c>
      <c r="S412" s="13">
        <f t="shared" si="117"/>
        <v>0</v>
      </c>
      <c r="T412" s="13">
        <f t="shared" si="118"/>
        <v>0</v>
      </c>
      <c r="U412" s="13">
        <f t="shared" si="119"/>
        <v>0</v>
      </c>
      <c r="V412" s="13">
        <f t="shared" si="120"/>
        <v>0</v>
      </c>
      <c r="W412" s="13">
        <f t="shared" si="121"/>
        <v>0</v>
      </c>
      <c r="X412" s="13">
        <f t="shared" si="122"/>
        <v>0</v>
      </c>
      <c r="Y412" s="13">
        <f t="shared" si="123"/>
        <v>0</v>
      </c>
      <c r="Z412" s="13">
        <f t="shared" si="124"/>
        <v>0</v>
      </c>
      <c r="AA412" s="13">
        <f t="shared" si="125"/>
        <v>0</v>
      </c>
      <c r="AB412" s="13">
        <f t="shared" si="126"/>
        <v>0</v>
      </c>
      <c r="AC412" s="13">
        <f t="shared" si="127"/>
        <v>0</v>
      </c>
      <c r="AD412" s="13">
        <f t="shared" si="128"/>
        <v>0</v>
      </c>
      <c r="AE412" s="13">
        <f t="shared" si="129"/>
        <v>0</v>
      </c>
      <c r="AF412">
        <f t="shared" si="112"/>
        <v>0</v>
      </c>
      <c r="AG412" t="s">
        <v>2913</v>
      </c>
      <c r="AI412" s="26">
        <f>IF(ISNUMBER(VLOOKUP($B412,'kpler max capa'!$A$1:$Q$263,2,0)),VLOOKUP($B412,'kpler max capa'!$A$1:$Q$263,2,0),0)</f>
        <v>0</v>
      </c>
      <c r="AJ412" s="26">
        <f>IF(ISNUMBER(VLOOKUP($B412,'kpler max capa'!$A$1:$Q$263,3,0)),VLOOKUP($B412,'kpler max capa'!$A$1:$Q$263,3,0),0)</f>
        <v>0</v>
      </c>
      <c r="AK412" s="26">
        <f>IF(ISNUMBER(VLOOKUP($B412,'kpler max capa'!$A$1:$Q$263,4,0)),VLOOKUP($B412,'kpler max capa'!$A$1:$Q$263,4,0),0)</f>
        <v>0</v>
      </c>
      <c r="AL412" s="26">
        <f>IF(ISNUMBER(VLOOKUP($B412,'kpler max capa'!$A$1:$Q$263,5,0)),VLOOKUP($B412,'kpler max capa'!$A$1:$Q$263,5,0),0)</f>
        <v>0</v>
      </c>
      <c r="AM412" s="26">
        <f>IF(ISNUMBER(VLOOKUP($B412,'kpler max capa'!$A$1:$Q$263,6,0)),VLOOKUP($B412,'kpler max capa'!$A$1:$Q$263,6,0),0)</f>
        <v>0</v>
      </c>
      <c r="AN412" s="26">
        <f>IF(ISNUMBER(VLOOKUP($B412,'kpler max capa'!$A$1:$Q$263,7,0)),VLOOKUP($B412,'kpler max capa'!$A$1:$Q$263,7,0),0)</f>
        <v>0</v>
      </c>
      <c r="AO412" s="26">
        <f>IF(ISNUMBER(VLOOKUP($B412,'kpler max capa'!$A$1:$Q$263,8,0)),VLOOKUP($B412,'kpler max capa'!$A$1:$Q$263,8,0),0)</f>
        <v>0</v>
      </c>
      <c r="AP412" s="26">
        <f>IF(ISNUMBER(VLOOKUP($B412,'kpler max capa'!$A$1:$Q$263,8,0)),VLOOKUP($B412,'kpler max capa'!$A$1:$Q$263,9,0),0)</f>
        <v>0</v>
      </c>
      <c r="AQ412" s="26">
        <f>IF(ISNUMBER(VLOOKUP($B412,'kpler max capa'!$A$1:$Q$263,8,0)),VLOOKUP($B412,'kpler max capa'!$A$1:$Q$263,10,0),0)</f>
        <v>0</v>
      </c>
      <c r="AR412" s="26">
        <f>IF(ISNUMBER(VLOOKUP($B412,'kpler max capa'!$A$1:$Q$263,8,0)),VLOOKUP($B412,'kpler max capa'!$A$1:$Q$263,11,0),0)</f>
        <v>0</v>
      </c>
      <c r="AS412" s="26">
        <f>IF(ISNUMBER(VLOOKUP($B412,'kpler max capa'!$A$1:$Q$263,9,0)),VLOOKUP($B412,'kpler max capa'!$A$1:$Q$263,12,0),0)</f>
        <v>0</v>
      </c>
      <c r="AT412" s="26">
        <f>IF(ISNUMBER(VLOOKUP($B412,'kpler max capa'!$A$1:$Q$263,9,0)),VLOOKUP($B412,'kpler max capa'!$A$1:$Q$263,13,0),0)</f>
        <v>0</v>
      </c>
      <c r="AU412" s="26">
        <f>IF(ISNUMBER(VLOOKUP($B412,'kpler max capa'!$A$1:$Q$263,9,0)),VLOOKUP($B412,'kpler max capa'!$A$1:$Q$263,14,0),0)</f>
        <v>0</v>
      </c>
      <c r="AV412" s="26">
        <f>IF(ISNUMBER(VLOOKUP($B412,'kpler max capa'!$A$1:$Q$263,9,0)),VLOOKUP($B412,'kpler max capa'!$A$1:$Q$263,15,0),0)</f>
        <v>0</v>
      </c>
      <c r="AW412" s="26">
        <f>IF(ISNUMBER(VLOOKUP($B412,'kpler max capa'!$A$1:$Q$263,9,0)),VLOOKUP($B412,'kpler max capa'!$A$1:$Q$263,16,0),0)</f>
        <v>0</v>
      </c>
      <c r="AX412" s="26">
        <f>IF(ISNUMBER(VLOOKUP($B412,'kpler max capa'!$A$1:$Q$263,10,0)),VLOOKUP($B412,'kpler max capa'!$A$1:$Q$263,17,0),0)</f>
        <v>0</v>
      </c>
      <c r="AY412" s="24">
        <f>IF(ISNUMBER(VLOOKUP($C412,'pp port max capa'!$A$1:$Q$500,2,0)),VLOOKUP($C412,'pp port max capa'!$A$1:$Q$500,2,0),0)</f>
        <v>0</v>
      </c>
      <c r="AZ412" s="24">
        <f>IF(ISNUMBER(VLOOKUP($C412,'pp port max capa'!$A$1:$Q$500,3,0)),VLOOKUP($C412,'pp port max capa'!$A$1:$Q$500,3,0),0)</f>
        <v>0</v>
      </c>
      <c r="BA412" s="24">
        <f>IF(ISNUMBER(VLOOKUP($C412,'pp port max capa'!$A$1:$Q$500,4,0)),VLOOKUP($C412,'pp port max capa'!$A$1:$Q$500,4,0),0)</f>
        <v>0</v>
      </c>
      <c r="BB412" s="24">
        <f>IF(ISNUMBER(VLOOKUP($C412,'pp port max capa'!$A$1:$Q$500,5,0)),VLOOKUP($C412,'pp port max capa'!$A$1:$Q$500,5,0),0)</f>
        <v>0</v>
      </c>
      <c r="BC412" s="24">
        <f>IF(ISNUMBER(VLOOKUP($C412,'pp port max capa'!$A$1:$Q$500,6,0)),VLOOKUP($C412,'pp port max capa'!$A$1:$Q$500,6,0),0)</f>
        <v>0</v>
      </c>
      <c r="BD412" s="24">
        <f>IF(ISNUMBER(VLOOKUP($C412,'pp port max capa'!$A$1:$Q$500,7,0)),VLOOKUP($C412,'pp port max capa'!$A$1:$Q$500,7,0),0)</f>
        <v>0</v>
      </c>
      <c r="BE412" s="24">
        <f>IF(ISNUMBER(VLOOKUP($C412,'pp port max capa'!$A$1:$Q$500,8,0)),VLOOKUP($C412,'pp port max capa'!$A$1:$Q$500,8,0),0)</f>
        <v>0</v>
      </c>
      <c r="BF412" s="24">
        <f>IF(ISNUMBER(VLOOKUP($C412,'pp port max capa'!$A$1:$Q$500,9,0)),VLOOKUP($C412,'pp port max capa'!$A$1:$Q$500,9,0),0)</f>
        <v>0</v>
      </c>
      <c r="BG412" s="24">
        <f>IF(ISNUMBER(VLOOKUP($C412,'pp port max capa'!$A$1:$Q$500,10,0)),VLOOKUP($C412,'pp port max capa'!$A$1:$Q$500,10,0),0)</f>
        <v>0</v>
      </c>
      <c r="BH412" s="24">
        <f>IF(ISNUMBER(VLOOKUP($C412,'pp port max capa'!$A$1:$Q$500,11,0)),VLOOKUP($C412,'pp port max capa'!$A$1:$Q$500,11,0),0)</f>
        <v>0</v>
      </c>
      <c r="BI412" s="24">
        <f>IF(ISNUMBER(VLOOKUP($C412,'pp port max capa'!$A$1:$Q$500,12,0)),VLOOKUP($C412,'pp port max capa'!$A$1:$Q$500,12,0),0)</f>
        <v>0</v>
      </c>
      <c r="BJ412" s="24">
        <f>IF(ISNUMBER(VLOOKUP($C412,'pp port max capa'!$A$1:$Q$500,13,0)),VLOOKUP($C412,'pp port max capa'!$A$1:$Q$500,13,0),0)</f>
        <v>0</v>
      </c>
      <c r="BK412" s="24">
        <f>IF(ISNUMBER(VLOOKUP($C412,'pp port max capa'!$A$1:$Q$500,14,0)),VLOOKUP($C412,'pp port max capa'!$A$1:$Q$500,14,0),0)</f>
        <v>0</v>
      </c>
      <c r="BL412" s="24">
        <f>IF(ISNUMBER(VLOOKUP($C412,'pp port max capa'!$A$1:$Q$500,15,0)),VLOOKUP($C412,'pp port max capa'!$A$1:$Q$500,15,0),0)</f>
        <v>0</v>
      </c>
      <c r="BM412" s="24">
        <f>IF(ISNUMBER(VLOOKUP($C412,'pp port max capa'!$A$1:$Q$500,16,0)),VLOOKUP($C412,'pp port max capa'!$A$1:$Q$500,16,0),0)</f>
        <v>0</v>
      </c>
      <c r="BN412" s="24">
        <f>IF(ISNUMBER(VLOOKUP($C412,'pp port max capa'!$A$1:$Q$500,17,0)),VLOOKUP($C412,'pp port max capa'!$A$1:$Q$500,17,0),0)</f>
        <v>0</v>
      </c>
      <c r="BO412" s="22">
        <f>IF(ISNUMBER(VLOOKUP($C412,'stpl port max capa'!$A$1:$Q$500,2,0)),VLOOKUP($C412,'stpl port max capa'!$A$1:$Q$500,2,0),0)</f>
        <v>0</v>
      </c>
      <c r="BP412" s="22">
        <f>IF(ISNUMBER(VLOOKUP($C412,'stpl port max capa'!$A$1:$Q$500,3,0)),VLOOKUP($C412,'stpl port max capa'!$A$1:$Q$500,3,0),0)</f>
        <v>0</v>
      </c>
      <c r="BQ412" s="22">
        <f>IF(ISNUMBER(VLOOKUP($C412,'stpl port max capa'!$A$1:$Q$500,4,0)),VLOOKUP($C412,'stpl port max capa'!$A$1:$Q$500,4,0),0)</f>
        <v>0</v>
      </c>
      <c r="BR412" s="22">
        <f>IF(ISNUMBER(VLOOKUP($C412,'stpl port max capa'!$A$1:$Q$500,5,0)),VLOOKUP($C412,'stpl port max capa'!$A$1:$Q$500,5,0),0)</f>
        <v>0</v>
      </c>
      <c r="BS412" s="22">
        <f>IF(ISNUMBER(VLOOKUP($C412,'stpl port max capa'!$A$1:$Q$500,6,0)),VLOOKUP($C412,'stpl port max capa'!$A$1:$Q$500,6,0),0)</f>
        <v>0</v>
      </c>
      <c r="BT412" s="22">
        <f>IF(ISNUMBER(VLOOKUP($C412,'stpl port max capa'!$A$1:$Q$500,7,0)),VLOOKUP($C412,'stpl port max capa'!$A$1:$Q$500,7,0),0)</f>
        <v>0</v>
      </c>
      <c r="BU412" s="22">
        <f>IF(ISNUMBER(VLOOKUP($C412,'stpl port max capa'!$A$1:$Q$500,8,0)),VLOOKUP($C412,'stpl port max capa'!$A$1:$Q$500,8,0),0)</f>
        <v>0</v>
      </c>
      <c r="BV412" s="22">
        <f>IF(ISNUMBER(VLOOKUP($C412,'stpl port max capa'!$A$1:$Q$500,9,0)),VLOOKUP($C412,'stpl port max capa'!$A$1:$Q$500,9,0),0)</f>
        <v>0</v>
      </c>
      <c r="BW412" s="22">
        <f>IF(ISNUMBER(VLOOKUP($C412,'stpl port max capa'!$A$1:$Q$500,10,0)),VLOOKUP($C412,'stpl port max capa'!$A$1:$Q$500,10,0),0)</f>
        <v>0</v>
      </c>
      <c r="BX412" s="22">
        <f>IF(ISNUMBER(VLOOKUP($C412,'stpl port max capa'!$A$1:$Q$500,11,0)),VLOOKUP($C412,'stpl port max capa'!$A$1:$Q$500,11,0),0)</f>
        <v>0</v>
      </c>
      <c r="BY412" s="22">
        <f>IF(ISNUMBER(VLOOKUP($C412,'stpl port max capa'!$A$1:$Q$500,12,0)),VLOOKUP($C412,'stpl port max capa'!$A$1:$Q$500,12,0),0)</f>
        <v>0</v>
      </c>
      <c r="BZ412" s="22">
        <f>IF(ISNUMBER(VLOOKUP($C412,'stpl port max capa'!$A$1:$Q$500,13,0)),VLOOKUP($C412,'stpl port max capa'!$A$1:$Q$500,13,0),0)</f>
        <v>0</v>
      </c>
      <c r="CA412" s="22">
        <f>IF(ISNUMBER(VLOOKUP($C412,'stpl port max capa'!$A$1:$Q$500,14,0)),VLOOKUP($C412,'stpl port max capa'!$A$1:$Q$500,14,0),0)</f>
        <v>0</v>
      </c>
      <c r="CB412" s="22">
        <f>IF(ISNUMBER(VLOOKUP($C412,'stpl port max capa'!$A$1:$Q$500,15,0)),VLOOKUP($C412,'stpl port max capa'!$A$1:$Q$500,15,0),0)</f>
        <v>0</v>
      </c>
      <c r="CC412" s="22">
        <f>IF(ISNUMBER(VLOOKUP($C412,'stpl port max capa'!$A$1:$Q$500,16,0)),VLOOKUP($C412,'stpl port max capa'!$A$1:$Q$500,16,0),0)</f>
        <v>0</v>
      </c>
      <c r="CD412" s="22">
        <f>IF(ISNUMBER(VLOOKUP($C412,'stpl port max capa'!$A$1:$Q$500,17,0)),VLOOKUP($C412,'stpl port max capa'!$A$1:$Q$500,17,0),0)</f>
        <v>0</v>
      </c>
    </row>
    <row r="413" spans="1:82" customFormat="1">
      <c r="A413">
        <v>418</v>
      </c>
      <c r="B413" t="s">
        <v>933</v>
      </c>
      <c r="C413" t="str">
        <f t="shared" si="111"/>
        <v>port 418 Datang Dongying power station</v>
      </c>
      <c r="D413" s="15" t="s">
        <v>1442</v>
      </c>
      <c r="E413" s="15">
        <f t="shared" si="113"/>
        <v>1</v>
      </c>
      <c r="F413" s="16" t="s">
        <v>2981</v>
      </c>
      <c r="G413" t="s">
        <v>972</v>
      </c>
      <c r="H413" t="s">
        <v>975</v>
      </c>
      <c r="I413" t="s">
        <v>2945</v>
      </c>
      <c r="J413" t="s">
        <v>1153</v>
      </c>
      <c r="K413" s="1">
        <v>38.113151000000002</v>
      </c>
      <c r="L413" s="1">
        <v>118.910229</v>
      </c>
      <c r="M413" s="1" t="str">
        <f>VLOOKUP($F413,'[1]capi for highway network'!$D$1:$L$36,3,0)</f>
        <v>capi Shandong</v>
      </c>
      <c r="N413" s="1">
        <f>VLOOKUP($F413,'[1]capi for highway network'!$D$1:$L$36,7,0)</f>
        <v>36.651200000000003</v>
      </c>
      <c r="O413" s="1">
        <f>VLOOKUP($F413,'[1]capi for highway network'!$D$1:$L$36,8,0)</f>
        <v>117.12009500000001</v>
      </c>
      <c r="P413" s="13">
        <f t="shared" si="114"/>
        <v>0</v>
      </c>
      <c r="Q413" s="13">
        <f t="shared" si="115"/>
        <v>0</v>
      </c>
      <c r="R413" s="13">
        <f t="shared" si="116"/>
        <v>0</v>
      </c>
      <c r="S413" s="13">
        <f t="shared" si="117"/>
        <v>0</v>
      </c>
      <c r="T413" s="13">
        <f t="shared" si="118"/>
        <v>0</v>
      </c>
      <c r="U413" s="13">
        <f t="shared" si="119"/>
        <v>0</v>
      </c>
      <c r="V413" s="13">
        <f t="shared" si="120"/>
        <v>7.7635536630824369</v>
      </c>
      <c r="W413" s="13">
        <f t="shared" si="121"/>
        <v>7.7635536630824369</v>
      </c>
      <c r="X413" s="13">
        <f t="shared" si="122"/>
        <v>7.7635536630824369</v>
      </c>
      <c r="Y413" s="13">
        <f t="shared" si="123"/>
        <v>7.7635536630824369</v>
      </c>
      <c r="Z413" s="13">
        <f t="shared" si="124"/>
        <v>7.7635536630824369</v>
      </c>
      <c r="AA413" s="13">
        <f t="shared" si="125"/>
        <v>7.7635536630824369</v>
      </c>
      <c r="AB413" s="13">
        <f t="shared" si="126"/>
        <v>7.7635536630824369</v>
      </c>
      <c r="AC413" s="13">
        <f t="shared" si="127"/>
        <v>7.7635536630824369</v>
      </c>
      <c r="AD413" s="13">
        <f t="shared" si="128"/>
        <v>7.7635536630824369</v>
      </c>
      <c r="AE413" s="13">
        <f t="shared" si="129"/>
        <v>7.7635536630824369</v>
      </c>
      <c r="AF413">
        <f t="shared" si="112"/>
        <v>1</v>
      </c>
      <c r="AI413" s="26">
        <f>IF(ISNUMBER(VLOOKUP($B413,'kpler max capa'!$A$1:$Q$263,2,0)),VLOOKUP($B413,'kpler max capa'!$A$1:$Q$263,2,0),0)</f>
        <v>0</v>
      </c>
      <c r="AJ413" s="26">
        <f>IF(ISNUMBER(VLOOKUP($B413,'kpler max capa'!$A$1:$Q$263,3,0)),VLOOKUP($B413,'kpler max capa'!$A$1:$Q$263,3,0),0)</f>
        <v>0</v>
      </c>
      <c r="AK413" s="26">
        <f>IF(ISNUMBER(VLOOKUP($B413,'kpler max capa'!$A$1:$Q$263,4,0)),VLOOKUP($B413,'kpler max capa'!$A$1:$Q$263,4,0),0)</f>
        <v>0</v>
      </c>
      <c r="AL413" s="26">
        <f>IF(ISNUMBER(VLOOKUP($B413,'kpler max capa'!$A$1:$Q$263,5,0)),VLOOKUP($B413,'kpler max capa'!$A$1:$Q$263,5,0),0)</f>
        <v>0</v>
      </c>
      <c r="AM413" s="26">
        <f>IF(ISNUMBER(VLOOKUP($B413,'kpler max capa'!$A$1:$Q$263,6,0)),VLOOKUP($B413,'kpler max capa'!$A$1:$Q$263,6,0),0)</f>
        <v>0</v>
      </c>
      <c r="AN413" s="26">
        <f>IF(ISNUMBER(VLOOKUP($B413,'kpler max capa'!$A$1:$Q$263,7,0)),VLOOKUP($B413,'kpler max capa'!$A$1:$Q$263,7,0),0)</f>
        <v>0</v>
      </c>
      <c r="AO413" s="26">
        <f>IF(ISNUMBER(VLOOKUP($B413,'kpler max capa'!$A$1:$Q$263,8,0)),VLOOKUP($B413,'kpler max capa'!$A$1:$Q$263,8,0),0)</f>
        <v>0</v>
      </c>
      <c r="AP413" s="26">
        <f>IF(ISNUMBER(VLOOKUP($B413,'kpler max capa'!$A$1:$Q$263,8,0)),VLOOKUP($B413,'kpler max capa'!$A$1:$Q$263,9,0),0)</f>
        <v>0</v>
      </c>
      <c r="AQ413" s="26">
        <f>IF(ISNUMBER(VLOOKUP($B413,'kpler max capa'!$A$1:$Q$263,8,0)),VLOOKUP($B413,'kpler max capa'!$A$1:$Q$263,10,0),0)</f>
        <v>0</v>
      </c>
      <c r="AR413" s="26">
        <f>IF(ISNUMBER(VLOOKUP($B413,'kpler max capa'!$A$1:$Q$263,8,0)),VLOOKUP($B413,'kpler max capa'!$A$1:$Q$263,11,0),0)</f>
        <v>0</v>
      </c>
      <c r="AS413" s="26">
        <f>IF(ISNUMBER(VLOOKUP($B413,'kpler max capa'!$A$1:$Q$263,9,0)),VLOOKUP($B413,'kpler max capa'!$A$1:$Q$263,12,0),0)</f>
        <v>0</v>
      </c>
      <c r="AT413" s="26">
        <f>IF(ISNUMBER(VLOOKUP($B413,'kpler max capa'!$A$1:$Q$263,9,0)),VLOOKUP($B413,'kpler max capa'!$A$1:$Q$263,13,0),0)</f>
        <v>0</v>
      </c>
      <c r="AU413" s="26">
        <f>IF(ISNUMBER(VLOOKUP($B413,'kpler max capa'!$A$1:$Q$263,9,0)),VLOOKUP($B413,'kpler max capa'!$A$1:$Q$263,14,0),0)</f>
        <v>0</v>
      </c>
      <c r="AV413" s="26">
        <f>IF(ISNUMBER(VLOOKUP($B413,'kpler max capa'!$A$1:$Q$263,9,0)),VLOOKUP($B413,'kpler max capa'!$A$1:$Q$263,15,0),0)</f>
        <v>0</v>
      </c>
      <c r="AW413" s="26">
        <f>IF(ISNUMBER(VLOOKUP($B413,'kpler max capa'!$A$1:$Q$263,9,0)),VLOOKUP($B413,'kpler max capa'!$A$1:$Q$263,16,0),0)</f>
        <v>0</v>
      </c>
      <c r="AX413" s="26">
        <f>IF(ISNUMBER(VLOOKUP($B413,'kpler max capa'!$A$1:$Q$263,10,0)),VLOOKUP($B413,'kpler max capa'!$A$1:$Q$263,17,0),0)</f>
        <v>0</v>
      </c>
      <c r="AY413" s="24">
        <f>IF(ISNUMBER(VLOOKUP($C413,'pp port max capa'!$A$1:$Q$500,2,0)),VLOOKUP($C413,'pp port max capa'!$A$1:$Q$500,2,0),0)</f>
        <v>0</v>
      </c>
      <c r="AZ413" s="24">
        <f>IF(ISNUMBER(VLOOKUP($C413,'pp port max capa'!$A$1:$Q$500,3,0)),VLOOKUP($C413,'pp port max capa'!$A$1:$Q$500,3,0),0)</f>
        <v>0</v>
      </c>
      <c r="BA413" s="24">
        <f>IF(ISNUMBER(VLOOKUP($C413,'pp port max capa'!$A$1:$Q$500,4,0)),VLOOKUP($C413,'pp port max capa'!$A$1:$Q$500,4,0),0)</f>
        <v>0</v>
      </c>
      <c r="BB413" s="24">
        <f>IF(ISNUMBER(VLOOKUP($C413,'pp port max capa'!$A$1:$Q$500,5,0)),VLOOKUP($C413,'pp port max capa'!$A$1:$Q$500,5,0),0)</f>
        <v>0</v>
      </c>
      <c r="BC413" s="24">
        <f>IF(ISNUMBER(VLOOKUP($C413,'pp port max capa'!$A$1:$Q$500,6,0)),VLOOKUP($C413,'pp port max capa'!$A$1:$Q$500,6,0),0)</f>
        <v>0</v>
      </c>
      <c r="BD413" s="24">
        <f>IF(ISNUMBER(VLOOKUP($C413,'pp port max capa'!$A$1:$Q$500,7,0)),VLOOKUP($C413,'pp port max capa'!$A$1:$Q$500,7,0),0)</f>
        <v>0</v>
      </c>
      <c r="BE413" s="24">
        <f>IF(ISNUMBER(VLOOKUP($C413,'pp port max capa'!$A$1:$Q$500,8,0)),VLOOKUP($C413,'pp port max capa'!$A$1:$Q$500,8,0),0)</f>
        <v>7.7635536630824369</v>
      </c>
      <c r="BF413" s="24">
        <f>IF(ISNUMBER(VLOOKUP($C413,'pp port max capa'!$A$1:$Q$500,9,0)),VLOOKUP($C413,'pp port max capa'!$A$1:$Q$500,9,0),0)</f>
        <v>7.7635536630824369</v>
      </c>
      <c r="BG413" s="24">
        <f>IF(ISNUMBER(VLOOKUP($C413,'pp port max capa'!$A$1:$Q$500,10,0)),VLOOKUP($C413,'pp port max capa'!$A$1:$Q$500,10,0),0)</f>
        <v>7.7635536630824369</v>
      </c>
      <c r="BH413" s="24">
        <f>IF(ISNUMBER(VLOOKUP($C413,'pp port max capa'!$A$1:$Q$500,11,0)),VLOOKUP($C413,'pp port max capa'!$A$1:$Q$500,11,0),0)</f>
        <v>7.7635536630824369</v>
      </c>
      <c r="BI413" s="24">
        <f>IF(ISNUMBER(VLOOKUP($C413,'pp port max capa'!$A$1:$Q$500,12,0)),VLOOKUP($C413,'pp port max capa'!$A$1:$Q$500,12,0),0)</f>
        <v>7.7635536630824369</v>
      </c>
      <c r="BJ413" s="24">
        <f>IF(ISNUMBER(VLOOKUP($C413,'pp port max capa'!$A$1:$Q$500,13,0)),VLOOKUP($C413,'pp port max capa'!$A$1:$Q$500,13,0),0)</f>
        <v>7.7635536630824369</v>
      </c>
      <c r="BK413" s="24">
        <f>IF(ISNUMBER(VLOOKUP($C413,'pp port max capa'!$A$1:$Q$500,14,0)),VLOOKUP($C413,'pp port max capa'!$A$1:$Q$500,14,0),0)</f>
        <v>7.7635536630824369</v>
      </c>
      <c r="BL413" s="24">
        <f>IF(ISNUMBER(VLOOKUP($C413,'pp port max capa'!$A$1:$Q$500,15,0)),VLOOKUP($C413,'pp port max capa'!$A$1:$Q$500,15,0),0)</f>
        <v>7.7635536630824369</v>
      </c>
      <c r="BM413" s="24">
        <f>IF(ISNUMBER(VLOOKUP($C413,'pp port max capa'!$A$1:$Q$500,16,0)),VLOOKUP($C413,'pp port max capa'!$A$1:$Q$500,16,0),0)</f>
        <v>7.7635536630824369</v>
      </c>
      <c r="BN413" s="24">
        <f>IF(ISNUMBER(VLOOKUP($C413,'pp port max capa'!$A$1:$Q$500,17,0)),VLOOKUP($C413,'pp port max capa'!$A$1:$Q$500,17,0),0)</f>
        <v>7.7635536630824369</v>
      </c>
      <c r="BO413" s="22">
        <f>IF(ISNUMBER(VLOOKUP($C413,'stpl port max capa'!$A$1:$Q$500,2,0)),VLOOKUP($C413,'stpl port max capa'!$A$1:$Q$500,2,0),0)</f>
        <v>0</v>
      </c>
      <c r="BP413" s="22">
        <f>IF(ISNUMBER(VLOOKUP($C413,'stpl port max capa'!$A$1:$Q$500,3,0)),VLOOKUP($C413,'stpl port max capa'!$A$1:$Q$500,3,0),0)</f>
        <v>0</v>
      </c>
      <c r="BQ413" s="22">
        <f>IF(ISNUMBER(VLOOKUP($C413,'stpl port max capa'!$A$1:$Q$500,4,0)),VLOOKUP($C413,'stpl port max capa'!$A$1:$Q$500,4,0),0)</f>
        <v>0</v>
      </c>
      <c r="BR413" s="22">
        <f>IF(ISNUMBER(VLOOKUP($C413,'stpl port max capa'!$A$1:$Q$500,5,0)),VLOOKUP($C413,'stpl port max capa'!$A$1:$Q$500,5,0),0)</f>
        <v>0</v>
      </c>
      <c r="BS413" s="22">
        <f>IF(ISNUMBER(VLOOKUP($C413,'stpl port max capa'!$A$1:$Q$500,6,0)),VLOOKUP($C413,'stpl port max capa'!$A$1:$Q$500,6,0),0)</f>
        <v>0</v>
      </c>
      <c r="BT413" s="22">
        <f>IF(ISNUMBER(VLOOKUP($C413,'stpl port max capa'!$A$1:$Q$500,7,0)),VLOOKUP($C413,'stpl port max capa'!$A$1:$Q$500,7,0),0)</f>
        <v>0</v>
      </c>
      <c r="BU413" s="22">
        <f>IF(ISNUMBER(VLOOKUP($C413,'stpl port max capa'!$A$1:$Q$500,8,0)),VLOOKUP($C413,'stpl port max capa'!$A$1:$Q$500,8,0),0)</f>
        <v>0</v>
      </c>
      <c r="BV413" s="22">
        <f>IF(ISNUMBER(VLOOKUP($C413,'stpl port max capa'!$A$1:$Q$500,9,0)),VLOOKUP($C413,'stpl port max capa'!$A$1:$Q$500,9,0),0)</f>
        <v>0</v>
      </c>
      <c r="BW413" s="22">
        <f>IF(ISNUMBER(VLOOKUP($C413,'stpl port max capa'!$A$1:$Q$500,10,0)),VLOOKUP($C413,'stpl port max capa'!$A$1:$Q$500,10,0),0)</f>
        <v>0</v>
      </c>
      <c r="BX413" s="22">
        <f>IF(ISNUMBER(VLOOKUP($C413,'stpl port max capa'!$A$1:$Q$500,11,0)),VLOOKUP($C413,'stpl port max capa'!$A$1:$Q$500,11,0),0)</f>
        <v>0</v>
      </c>
      <c r="BY413" s="22">
        <f>IF(ISNUMBER(VLOOKUP($C413,'stpl port max capa'!$A$1:$Q$500,12,0)),VLOOKUP($C413,'stpl port max capa'!$A$1:$Q$500,12,0),0)</f>
        <v>0</v>
      </c>
      <c r="BZ413" s="22">
        <f>IF(ISNUMBER(VLOOKUP($C413,'stpl port max capa'!$A$1:$Q$500,13,0)),VLOOKUP($C413,'stpl port max capa'!$A$1:$Q$500,13,0),0)</f>
        <v>0</v>
      </c>
      <c r="CA413" s="22">
        <f>IF(ISNUMBER(VLOOKUP($C413,'stpl port max capa'!$A$1:$Q$500,14,0)),VLOOKUP($C413,'stpl port max capa'!$A$1:$Q$500,14,0),0)</f>
        <v>0</v>
      </c>
      <c r="CB413" s="22">
        <f>IF(ISNUMBER(VLOOKUP($C413,'stpl port max capa'!$A$1:$Q$500,15,0)),VLOOKUP($C413,'stpl port max capa'!$A$1:$Q$500,15,0),0)</f>
        <v>0</v>
      </c>
      <c r="CC413" s="22">
        <f>IF(ISNUMBER(VLOOKUP($C413,'stpl port max capa'!$A$1:$Q$500,16,0)),VLOOKUP($C413,'stpl port max capa'!$A$1:$Q$500,16,0),0)</f>
        <v>0</v>
      </c>
      <c r="CD413" s="22">
        <f>IF(ISNUMBER(VLOOKUP($C413,'stpl port max capa'!$A$1:$Q$500,17,0)),VLOOKUP($C413,'stpl port max capa'!$A$1:$Q$500,17,0),0)</f>
        <v>0</v>
      </c>
    </row>
    <row r="414" spans="1:82" customFormat="1">
      <c r="A414">
        <v>419</v>
      </c>
      <c r="B414" t="s">
        <v>934</v>
      </c>
      <c r="C414" t="str">
        <f t="shared" si="111"/>
        <v>port 419 Dongjiakou CHP power station</v>
      </c>
      <c r="D414" s="15" t="s">
        <v>1443</v>
      </c>
      <c r="E414" s="15">
        <f t="shared" si="113"/>
        <v>1</v>
      </c>
      <c r="F414" s="16" t="s">
        <v>2981</v>
      </c>
      <c r="G414" t="s">
        <v>972</v>
      </c>
      <c r="H414" t="s">
        <v>975</v>
      </c>
      <c r="I414" t="s">
        <v>2945</v>
      </c>
      <c r="J414" t="s">
        <v>1154</v>
      </c>
      <c r="K414" s="1">
        <v>35.610762999999999</v>
      </c>
      <c r="L414" s="1">
        <v>119.77844899999999</v>
      </c>
      <c r="M414" s="1" t="str">
        <f>VLOOKUP($F414,'[1]capi for highway network'!$D$1:$L$36,3,0)</f>
        <v>capi Shandong</v>
      </c>
      <c r="N414" s="1">
        <f>VLOOKUP($F414,'[1]capi for highway network'!$D$1:$L$36,7,0)</f>
        <v>36.651200000000003</v>
      </c>
      <c r="O414" s="1">
        <f>VLOOKUP($F414,'[1]capi for highway network'!$D$1:$L$36,8,0)</f>
        <v>117.12009500000001</v>
      </c>
      <c r="P414" s="13">
        <f t="shared" si="114"/>
        <v>0</v>
      </c>
      <c r="Q414" s="13">
        <f t="shared" si="115"/>
        <v>0</v>
      </c>
      <c r="R414" s="13">
        <f t="shared" si="116"/>
        <v>0</v>
      </c>
      <c r="S414" s="13">
        <f t="shared" si="117"/>
        <v>0</v>
      </c>
      <c r="T414" s="13">
        <f t="shared" si="118"/>
        <v>0</v>
      </c>
      <c r="U414" s="13">
        <f t="shared" si="119"/>
        <v>0</v>
      </c>
      <c r="V414" s="13">
        <f t="shared" si="120"/>
        <v>0</v>
      </c>
      <c r="W414" s="13">
        <f t="shared" si="121"/>
        <v>3.0384711387634411</v>
      </c>
      <c r="X414" s="13">
        <f t="shared" si="122"/>
        <v>3.0384711387634411</v>
      </c>
      <c r="Y414" s="13">
        <f t="shared" si="123"/>
        <v>3.0384711387634411</v>
      </c>
      <c r="Z414" s="13">
        <f t="shared" si="124"/>
        <v>3.0384711387634411</v>
      </c>
      <c r="AA414" s="13">
        <f t="shared" si="125"/>
        <v>3.0384711387634411</v>
      </c>
      <c r="AB414" s="13">
        <f t="shared" si="126"/>
        <v>3.0384711387634411</v>
      </c>
      <c r="AC414" s="13">
        <f t="shared" si="127"/>
        <v>3.0384711387634411</v>
      </c>
      <c r="AD414" s="13">
        <f t="shared" si="128"/>
        <v>3.0384711387634411</v>
      </c>
      <c r="AE414" s="13">
        <f t="shared" si="129"/>
        <v>3.0384711387634411</v>
      </c>
      <c r="AF414">
        <f t="shared" si="112"/>
        <v>1</v>
      </c>
      <c r="AI414" s="26">
        <f>IF(ISNUMBER(VLOOKUP($B414,'kpler max capa'!$A$1:$Q$263,2,0)),VLOOKUP($B414,'kpler max capa'!$A$1:$Q$263,2,0),0)</f>
        <v>0</v>
      </c>
      <c r="AJ414" s="26">
        <f>IF(ISNUMBER(VLOOKUP($B414,'kpler max capa'!$A$1:$Q$263,3,0)),VLOOKUP($B414,'kpler max capa'!$A$1:$Q$263,3,0),0)</f>
        <v>0</v>
      </c>
      <c r="AK414" s="26">
        <f>IF(ISNUMBER(VLOOKUP($B414,'kpler max capa'!$A$1:$Q$263,4,0)),VLOOKUP($B414,'kpler max capa'!$A$1:$Q$263,4,0),0)</f>
        <v>0</v>
      </c>
      <c r="AL414" s="26">
        <f>IF(ISNUMBER(VLOOKUP($B414,'kpler max capa'!$A$1:$Q$263,5,0)),VLOOKUP($B414,'kpler max capa'!$A$1:$Q$263,5,0),0)</f>
        <v>0</v>
      </c>
      <c r="AM414" s="26">
        <f>IF(ISNUMBER(VLOOKUP($B414,'kpler max capa'!$A$1:$Q$263,6,0)),VLOOKUP($B414,'kpler max capa'!$A$1:$Q$263,6,0),0)</f>
        <v>0</v>
      </c>
      <c r="AN414" s="26">
        <f>IF(ISNUMBER(VLOOKUP($B414,'kpler max capa'!$A$1:$Q$263,7,0)),VLOOKUP($B414,'kpler max capa'!$A$1:$Q$263,7,0),0)</f>
        <v>0</v>
      </c>
      <c r="AO414" s="26">
        <f>IF(ISNUMBER(VLOOKUP($B414,'kpler max capa'!$A$1:$Q$263,8,0)),VLOOKUP($B414,'kpler max capa'!$A$1:$Q$263,8,0),0)</f>
        <v>0</v>
      </c>
      <c r="AP414" s="26">
        <f>IF(ISNUMBER(VLOOKUP($B414,'kpler max capa'!$A$1:$Q$263,8,0)),VLOOKUP($B414,'kpler max capa'!$A$1:$Q$263,9,0),0)</f>
        <v>0</v>
      </c>
      <c r="AQ414" s="26">
        <f>IF(ISNUMBER(VLOOKUP($B414,'kpler max capa'!$A$1:$Q$263,8,0)),VLOOKUP($B414,'kpler max capa'!$A$1:$Q$263,10,0),0)</f>
        <v>0</v>
      </c>
      <c r="AR414" s="26">
        <f>IF(ISNUMBER(VLOOKUP($B414,'kpler max capa'!$A$1:$Q$263,8,0)),VLOOKUP($B414,'kpler max capa'!$A$1:$Q$263,11,0),0)</f>
        <v>0</v>
      </c>
      <c r="AS414" s="26">
        <f>IF(ISNUMBER(VLOOKUP($B414,'kpler max capa'!$A$1:$Q$263,9,0)),VLOOKUP($B414,'kpler max capa'!$A$1:$Q$263,12,0),0)</f>
        <v>0</v>
      </c>
      <c r="AT414" s="26">
        <f>IF(ISNUMBER(VLOOKUP($B414,'kpler max capa'!$A$1:$Q$263,9,0)),VLOOKUP($B414,'kpler max capa'!$A$1:$Q$263,13,0),0)</f>
        <v>0</v>
      </c>
      <c r="AU414" s="26">
        <f>IF(ISNUMBER(VLOOKUP($B414,'kpler max capa'!$A$1:$Q$263,9,0)),VLOOKUP($B414,'kpler max capa'!$A$1:$Q$263,14,0),0)</f>
        <v>0</v>
      </c>
      <c r="AV414" s="26">
        <f>IF(ISNUMBER(VLOOKUP($B414,'kpler max capa'!$A$1:$Q$263,9,0)),VLOOKUP($B414,'kpler max capa'!$A$1:$Q$263,15,0),0)</f>
        <v>0</v>
      </c>
      <c r="AW414" s="26">
        <f>IF(ISNUMBER(VLOOKUP($B414,'kpler max capa'!$A$1:$Q$263,9,0)),VLOOKUP($B414,'kpler max capa'!$A$1:$Q$263,16,0),0)</f>
        <v>0</v>
      </c>
      <c r="AX414" s="26">
        <f>IF(ISNUMBER(VLOOKUP($B414,'kpler max capa'!$A$1:$Q$263,10,0)),VLOOKUP($B414,'kpler max capa'!$A$1:$Q$263,17,0),0)</f>
        <v>0</v>
      </c>
      <c r="AY414" s="24">
        <f>IF(ISNUMBER(VLOOKUP($C414,'pp port max capa'!$A$1:$Q$500,2,0)),VLOOKUP($C414,'pp port max capa'!$A$1:$Q$500,2,0),0)</f>
        <v>0</v>
      </c>
      <c r="AZ414" s="24">
        <f>IF(ISNUMBER(VLOOKUP($C414,'pp port max capa'!$A$1:$Q$500,3,0)),VLOOKUP($C414,'pp port max capa'!$A$1:$Q$500,3,0),0)</f>
        <v>0</v>
      </c>
      <c r="BA414" s="24">
        <f>IF(ISNUMBER(VLOOKUP($C414,'pp port max capa'!$A$1:$Q$500,4,0)),VLOOKUP($C414,'pp port max capa'!$A$1:$Q$500,4,0),0)</f>
        <v>0</v>
      </c>
      <c r="BB414" s="24">
        <f>IF(ISNUMBER(VLOOKUP($C414,'pp port max capa'!$A$1:$Q$500,5,0)),VLOOKUP($C414,'pp port max capa'!$A$1:$Q$500,5,0),0)</f>
        <v>0</v>
      </c>
      <c r="BC414" s="24">
        <f>IF(ISNUMBER(VLOOKUP($C414,'pp port max capa'!$A$1:$Q$500,6,0)),VLOOKUP($C414,'pp port max capa'!$A$1:$Q$500,6,0),0)</f>
        <v>0</v>
      </c>
      <c r="BD414" s="24">
        <f>IF(ISNUMBER(VLOOKUP($C414,'pp port max capa'!$A$1:$Q$500,7,0)),VLOOKUP($C414,'pp port max capa'!$A$1:$Q$500,7,0),0)</f>
        <v>0</v>
      </c>
      <c r="BE414" s="24">
        <f>IF(ISNUMBER(VLOOKUP($C414,'pp port max capa'!$A$1:$Q$500,8,0)),VLOOKUP($C414,'pp port max capa'!$A$1:$Q$500,8,0),0)</f>
        <v>0</v>
      </c>
      <c r="BF414" s="24">
        <f>IF(ISNUMBER(VLOOKUP($C414,'pp port max capa'!$A$1:$Q$500,9,0)),VLOOKUP($C414,'pp port max capa'!$A$1:$Q$500,9,0),0)</f>
        <v>3.0384711387634411</v>
      </c>
      <c r="BG414" s="24">
        <f>IF(ISNUMBER(VLOOKUP($C414,'pp port max capa'!$A$1:$Q$500,10,0)),VLOOKUP($C414,'pp port max capa'!$A$1:$Q$500,10,0),0)</f>
        <v>3.0384711387634411</v>
      </c>
      <c r="BH414" s="24">
        <f>IF(ISNUMBER(VLOOKUP($C414,'pp port max capa'!$A$1:$Q$500,11,0)),VLOOKUP($C414,'pp port max capa'!$A$1:$Q$500,11,0),0)</f>
        <v>3.0384711387634411</v>
      </c>
      <c r="BI414" s="24">
        <f>IF(ISNUMBER(VLOOKUP($C414,'pp port max capa'!$A$1:$Q$500,12,0)),VLOOKUP($C414,'pp port max capa'!$A$1:$Q$500,12,0),0)</f>
        <v>3.0384711387634411</v>
      </c>
      <c r="BJ414" s="24">
        <f>IF(ISNUMBER(VLOOKUP($C414,'pp port max capa'!$A$1:$Q$500,13,0)),VLOOKUP($C414,'pp port max capa'!$A$1:$Q$500,13,0),0)</f>
        <v>3.0384711387634411</v>
      </c>
      <c r="BK414" s="24">
        <f>IF(ISNUMBER(VLOOKUP($C414,'pp port max capa'!$A$1:$Q$500,14,0)),VLOOKUP($C414,'pp port max capa'!$A$1:$Q$500,14,0),0)</f>
        <v>3.0384711387634411</v>
      </c>
      <c r="BL414" s="24">
        <f>IF(ISNUMBER(VLOOKUP($C414,'pp port max capa'!$A$1:$Q$500,15,0)),VLOOKUP($C414,'pp port max capa'!$A$1:$Q$500,15,0),0)</f>
        <v>3.0384711387634411</v>
      </c>
      <c r="BM414" s="24">
        <f>IF(ISNUMBER(VLOOKUP($C414,'pp port max capa'!$A$1:$Q$500,16,0)),VLOOKUP($C414,'pp port max capa'!$A$1:$Q$500,16,0),0)</f>
        <v>3.0384711387634411</v>
      </c>
      <c r="BN414" s="24">
        <f>IF(ISNUMBER(VLOOKUP($C414,'pp port max capa'!$A$1:$Q$500,17,0)),VLOOKUP($C414,'pp port max capa'!$A$1:$Q$500,17,0),0)</f>
        <v>3.0384711387634411</v>
      </c>
      <c r="BO414" s="22">
        <f>IF(ISNUMBER(VLOOKUP($C414,'stpl port max capa'!$A$1:$Q$500,2,0)),VLOOKUP($C414,'stpl port max capa'!$A$1:$Q$500,2,0),0)</f>
        <v>0</v>
      </c>
      <c r="BP414" s="22">
        <f>IF(ISNUMBER(VLOOKUP($C414,'stpl port max capa'!$A$1:$Q$500,3,0)),VLOOKUP($C414,'stpl port max capa'!$A$1:$Q$500,3,0),0)</f>
        <v>0</v>
      </c>
      <c r="BQ414" s="22">
        <f>IF(ISNUMBER(VLOOKUP($C414,'stpl port max capa'!$A$1:$Q$500,4,0)),VLOOKUP($C414,'stpl port max capa'!$A$1:$Q$500,4,0),0)</f>
        <v>0</v>
      </c>
      <c r="BR414" s="22">
        <f>IF(ISNUMBER(VLOOKUP($C414,'stpl port max capa'!$A$1:$Q$500,5,0)),VLOOKUP($C414,'stpl port max capa'!$A$1:$Q$500,5,0),0)</f>
        <v>0</v>
      </c>
      <c r="BS414" s="22">
        <f>IF(ISNUMBER(VLOOKUP($C414,'stpl port max capa'!$A$1:$Q$500,6,0)),VLOOKUP($C414,'stpl port max capa'!$A$1:$Q$500,6,0),0)</f>
        <v>0</v>
      </c>
      <c r="BT414" s="22">
        <f>IF(ISNUMBER(VLOOKUP($C414,'stpl port max capa'!$A$1:$Q$500,7,0)),VLOOKUP($C414,'stpl port max capa'!$A$1:$Q$500,7,0),0)</f>
        <v>0</v>
      </c>
      <c r="BU414" s="22">
        <f>IF(ISNUMBER(VLOOKUP($C414,'stpl port max capa'!$A$1:$Q$500,8,0)),VLOOKUP($C414,'stpl port max capa'!$A$1:$Q$500,8,0),0)</f>
        <v>0</v>
      </c>
      <c r="BV414" s="22">
        <f>IF(ISNUMBER(VLOOKUP($C414,'stpl port max capa'!$A$1:$Q$500,9,0)),VLOOKUP($C414,'stpl port max capa'!$A$1:$Q$500,9,0),0)</f>
        <v>0</v>
      </c>
      <c r="BW414" s="22">
        <f>IF(ISNUMBER(VLOOKUP($C414,'stpl port max capa'!$A$1:$Q$500,10,0)),VLOOKUP($C414,'stpl port max capa'!$A$1:$Q$500,10,0),0)</f>
        <v>0</v>
      </c>
      <c r="BX414" s="22">
        <f>IF(ISNUMBER(VLOOKUP($C414,'stpl port max capa'!$A$1:$Q$500,11,0)),VLOOKUP($C414,'stpl port max capa'!$A$1:$Q$500,11,0),0)</f>
        <v>0</v>
      </c>
      <c r="BY414" s="22">
        <f>IF(ISNUMBER(VLOOKUP($C414,'stpl port max capa'!$A$1:$Q$500,12,0)),VLOOKUP($C414,'stpl port max capa'!$A$1:$Q$500,12,0),0)</f>
        <v>0</v>
      </c>
      <c r="BZ414" s="22">
        <f>IF(ISNUMBER(VLOOKUP($C414,'stpl port max capa'!$A$1:$Q$500,13,0)),VLOOKUP($C414,'stpl port max capa'!$A$1:$Q$500,13,0),0)</f>
        <v>0</v>
      </c>
      <c r="CA414" s="22">
        <f>IF(ISNUMBER(VLOOKUP($C414,'stpl port max capa'!$A$1:$Q$500,14,0)),VLOOKUP($C414,'stpl port max capa'!$A$1:$Q$500,14,0),0)</f>
        <v>0</v>
      </c>
      <c r="CB414" s="22">
        <f>IF(ISNUMBER(VLOOKUP($C414,'stpl port max capa'!$A$1:$Q$500,15,0)),VLOOKUP($C414,'stpl port max capa'!$A$1:$Q$500,15,0),0)</f>
        <v>0</v>
      </c>
      <c r="CC414" s="22">
        <f>IF(ISNUMBER(VLOOKUP($C414,'stpl port max capa'!$A$1:$Q$500,16,0)),VLOOKUP($C414,'stpl port max capa'!$A$1:$Q$500,16,0),0)</f>
        <v>0</v>
      </c>
      <c r="CD414" s="22">
        <f>IF(ISNUMBER(VLOOKUP($C414,'stpl port max capa'!$A$1:$Q$500,17,0)),VLOOKUP($C414,'stpl port max capa'!$A$1:$Q$500,17,0),0)</f>
        <v>0</v>
      </c>
    </row>
    <row r="415" spans="1:82" customFormat="1">
      <c r="A415">
        <v>420</v>
      </c>
      <c r="B415" t="s">
        <v>935</v>
      </c>
      <c r="C415" t="str">
        <f t="shared" si="111"/>
        <v>port 420 Guodian Penglai power station</v>
      </c>
      <c r="D415" s="15" t="s">
        <v>1261</v>
      </c>
      <c r="E415" s="15">
        <f t="shared" si="113"/>
        <v>2</v>
      </c>
      <c r="F415" s="16" t="s">
        <v>2981</v>
      </c>
      <c r="G415" t="s">
        <v>972</v>
      </c>
      <c r="H415" t="s">
        <v>975</v>
      </c>
      <c r="I415" t="s">
        <v>2943</v>
      </c>
      <c r="J415" t="s">
        <v>1155</v>
      </c>
      <c r="K415" s="1">
        <v>37.754722000000001</v>
      </c>
      <c r="L415" s="1">
        <v>120.594444</v>
      </c>
      <c r="M415" s="1" t="str">
        <f>VLOOKUP($F415,'[1]capi for highway network'!$D$1:$L$36,3,0)</f>
        <v>capi Shandong</v>
      </c>
      <c r="N415" s="1">
        <f>VLOOKUP($F415,'[1]capi for highway network'!$D$1:$L$36,7,0)</f>
        <v>36.651200000000003</v>
      </c>
      <c r="O415" s="1">
        <f>VLOOKUP($F415,'[1]capi for highway network'!$D$1:$L$36,8,0)</f>
        <v>117.12009500000001</v>
      </c>
      <c r="P415" s="13">
        <f t="shared" si="114"/>
        <v>0</v>
      </c>
      <c r="Q415" s="13">
        <f t="shared" si="115"/>
        <v>0</v>
      </c>
      <c r="R415" s="13">
        <f t="shared" si="116"/>
        <v>0</v>
      </c>
      <c r="S415" s="13">
        <f t="shared" si="117"/>
        <v>0</v>
      </c>
      <c r="T415" s="13">
        <f t="shared" si="118"/>
        <v>0</v>
      </c>
      <c r="U415" s="13">
        <f t="shared" si="119"/>
        <v>0</v>
      </c>
      <c r="V415" s="13">
        <f t="shared" si="120"/>
        <v>0</v>
      </c>
      <c r="W415" s="13">
        <f t="shared" si="121"/>
        <v>0</v>
      </c>
      <c r="X415" s="13">
        <f t="shared" si="122"/>
        <v>0</v>
      </c>
      <c r="Y415" s="13">
        <f t="shared" si="123"/>
        <v>0</v>
      </c>
      <c r="Z415" s="13">
        <f t="shared" si="124"/>
        <v>0</v>
      </c>
      <c r="AA415" s="13">
        <f t="shared" si="125"/>
        <v>0</v>
      </c>
      <c r="AB415" s="13">
        <f t="shared" si="126"/>
        <v>0</v>
      </c>
      <c r="AC415" s="13">
        <f t="shared" si="127"/>
        <v>0</v>
      </c>
      <c r="AD415" s="13">
        <f t="shared" si="128"/>
        <v>0</v>
      </c>
      <c r="AE415" s="13">
        <f t="shared" si="129"/>
        <v>0</v>
      </c>
      <c r="AF415">
        <f t="shared" si="112"/>
        <v>0</v>
      </c>
      <c r="AI415" s="26">
        <f>IF(ISNUMBER(VLOOKUP($B415,'kpler max capa'!$A$1:$Q$263,2,0)),VLOOKUP($B415,'kpler max capa'!$A$1:$Q$263,2,0),0)</f>
        <v>0</v>
      </c>
      <c r="AJ415" s="26">
        <f>IF(ISNUMBER(VLOOKUP($B415,'kpler max capa'!$A$1:$Q$263,3,0)),VLOOKUP($B415,'kpler max capa'!$A$1:$Q$263,3,0),0)</f>
        <v>0</v>
      </c>
      <c r="AK415" s="26">
        <f>IF(ISNUMBER(VLOOKUP($B415,'kpler max capa'!$A$1:$Q$263,4,0)),VLOOKUP($B415,'kpler max capa'!$A$1:$Q$263,4,0),0)</f>
        <v>0</v>
      </c>
      <c r="AL415" s="26">
        <f>IF(ISNUMBER(VLOOKUP($B415,'kpler max capa'!$A$1:$Q$263,5,0)),VLOOKUP($B415,'kpler max capa'!$A$1:$Q$263,5,0),0)</f>
        <v>0</v>
      </c>
      <c r="AM415" s="26">
        <f>IF(ISNUMBER(VLOOKUP($B415,'kpler max capa'!$A$1:$Q$263,6,0)),VLOOKUP($B415,'kpler max capa'!$A$1:$Q$263,6,0),0)</f>
        <v>0</v>
      </c>
      <c r="AN415" s="26">
        <f>IF(ISNUMBER(VLOOKUP($B415,'kpler max capa'!$A$1:$Q$263,7,0)),VLOOKUP($B415,'kpler max capa'!$A$1:$Q$263,7,0),0)</f>
        <v>0</v>
      </c>
      <c r="AO415" s="26">
        <f>IF(ISNUMBER(VLOOKUP($B415,'kpler max capa'!$A$1:$Q$263,8,0)),VLOOKUP($B415,'kpler max capa'!$A$1:$Q$263,8,0),0)</f>
        <v>0</v>
      </c>
      <c r="AP415" s="26">
        <f>IF(ISNUMBER(VLOOKUP($B415,'kpler max capa'!$A$1:$Q$263,8,0)),VLOOKUP($B415,'kpler max capa'!$A$1:$Q$263,9,0),0)</f>
        <v>0</v>
      </c>
      <c r="AQ415" s="26">
        <f>IF(ISNUMBER(VLOOKUP($B415,'kpler max capa'!$A$1:$Q$263,8,0)),VLOOKUP($B415,'kpler max capa'!$A$1:$Q$263,10,0),0)</f>
        <v>0</v>
      </c>
      <c r="AR415" s="26">
        <f>IF(ISNUMBER(VLOOKUP($B415,'kpler max capa'!$A$1:$Q$263,8,0)),VLOOKUP($B415,'kpler max capa'!$A$1:$Q$263,11,0),0)</f>
        <v>0</v>
      </c>
      <c r="AS415" s="26">
        <f>IF(ISNUMBER(VLOOKUP($B415,'kpler max capa'!$A$1:$Q$263,9,0)),VLOOKUP($B415,'kpler max capa'!$A$1:$Q$263,12,0),0)</f>
        <v>0</v>
      </c>
      <c r="AT415" s="26">
        <f>IF(ISNUMBER(VLOOKUP($B415,'kpler max capa'!$A$1:$Q$263,9,0)),VLOOKUP($B415,'kpler max capa'!$A$1:$Q$263,13,0),0)</f>
        <v>0</v>
      </c>
      <c r="AU415" s="26">
        <f>IF(ISNUMBER(VLOOKUP($B415,'kpler max capa'!$A$1:$Q$263,9,0)),VLOOKUP($B415,'kpler max capa'!$A$1:$Q$263,14,0),0)</f>
        <v>0</v>
      </c>
      <c r="AV415" s="26">
        <f>IF(ISNUMBER(VLOOKUP($B415,'kpler max capa'!$A$1:$Q$263,9,0)),VLOOKUP($B415,'kpler max capa'!$A$1:$Q$263,15,0),0)</f>
        <v>0</v>
      </c>
      <c r="AW415" s="26">
        <f>IF(ISNUMBER(VLOOKUP($B415,'kpler max capa'!$A$1:$Q$263,9,0)),VLOOKUP($B415,'kpler max capa'!$A$1:$Q$263,16,0),0)</f>
        <v>0</v>
      </c>
      <c r="AX415" s="26">
        <f>IF(ISNUMBER(VLOOKUP($B415,'kpler max capa'!$A$1:$Q$263,10,0)),VLOOKUP($B415,'kpler max capa'!$A$1:$Q$263,17,0),0)</f>
        <v>0</v>
      </c>
      <c r="AY415" s="24">
        <f>IF(ISNUMBER(VLOOKUP($C415,'pp port max capa'!$A$1:$Q$500,2,0)),VLOOKUP($C415,'pp port max capa'!$A$1:$Q$500,2,0),0)</f>
        <v>0</v>
      </c>
      <c r="AZ415" s="24">
        <f>IF(ISNUMBER(VLOOKUP($C415,'pp port max capa'!$A$1:$Q$500,3,0)),VLOOKUP($C415,'pp port max capa'!$A$1:$Q$500,3,0),0)</f>
        <v>0</v>
      </c>
      <c r="BA415" s="24">
        <f>IF(ISNUMBER(VLOOKUP($C415,'pp port max capa'!$A$1:$Q$500,4,0)),VLOOKUP($C415,'pp port max capa'!$A$1:$Q$500,4,0),0)</f>
        <v>0</v>
      </c>
      <c r="BB415" s="24">
        <f>IF(ISNUMBER(VLOOKUP($C415,'pp port max capa'!$A$1:$Q$500,5,0)),VLOOKUP($C415,'pp port max capa'!$A$1:$Q$500,5,0),0)</f>
        <v>0</v>
      </c>
      <c r="BC415" s="24">
        <f>IF(ISNUMBER(VLOOKUP($C415,'pp port max capa'!$A$1:$Q$500,6,0)),VLOOKUP($C415,'pp port max capa'!$A$1:$Q$500,6,0),0)</f>
        <v>0</v>
      </c>
      <c r="BD415" s="24">
        <f>IF(ISNUMBER(VLOOKUP($C415,'pp port max capa'!$A$1:$Q$500,7,0)),VLOOKUP($C415,'pp port max capa'!$A$1:$Q$500,7,0),0)</f>
        <v>0</v>
      </c>
      <c r="BE415" s="24">
        <f>IF(ISNUMBER(VLOOKUP($C415,'pp port max capa'!$A$1:$Q$500,8,0)),VLOOKUP($C415,'pp port max capa'!$A$1:$Q$500,8,0),0)</f>
        <v>0</v>
      </c>
      <c r="BF415" s="24">
        <f>IF(ISNUMBER(VLOOKUP($C415,'pp port max capa'!$A$1:$Q$500,9,0)),VLOOKUP($C415,'pp port max capa'!$A$1:$Q$500,9,0),0)</f>
        <v>0</v>
      </c>
      <c r="BG415" s="24">
        <f>IF(ISNUMBER(VLOOKUP($C415,'pp port max capa'!$A$1:$Q$500,10,0)),VLOOKUP($C415,'pp port max capa'!$A$1:$Q$500,10,0),0)</f>
        <v>0</v>
      </c>
      <c r="BH415" s="24">
        <f>IF(ISNUMBER(VLOOKUP($C415,'pp port max capa'!$A$1:$Q$500,11,0)),VLOOKUP($C415,'pp port max capa'!$A$1:$Q$500,11,0),0)</f>
        <v>0</v>
      </c>
      <c r="BI415" s="24">
        <f>IF(ISNUMBER(VLOOKUP($C415,'pp port max capa'!$A$1:$Q$500,12,0)),VLOOKUP($C415,'pp port max capa'!$A$1:$Q$500,12,0),0)</f>
        <v>0</v>
      </c>
      <c r="BJ415" s="24">
        <f>IF(ISNUMBER(VLOOKUP($C415,'pp port max capa'!$A$1:$Q$500,13,0)),VLOOKUP($C415,'pp port max capa'!$A$1:$Q$500,13,0),0)</f>
        <v>0</v>
      </c>
      <c r="BK415" s="24">
        <f>IF(ISNUMBER(VLOOKUP($C415,'pp port max capa'!$A$1:$Q$500,14,0)),VLOOKUP($C415,'pp port max capa'!$A$1:$Q$500,14,0),0)</f>
        <v>0</v>
      </c>
      <c r="BL415" s="24">
        <f>IF(ISNUMBER(VLOOKUP($C415,'pp port max capa'!$A$1:$Q$500,15,0)),VLOOKUP($C415,'pp port max capa'!$A$1:$Q$500,15,0),0)</f>
        <v>0</v>
      </c>
      <c r="BM415" s="24">
        <f>IF(ISNUMBER(VLOOKUP($C415,'pp port max capa'!$A$1:$Q$500,16,0)),VLOOKUP($C415,'pp port max capa'!$A$1:$Q$500,16,0),0)</f>
        <v>0</v>
      </c>
      <c r="BN415" s="24">
        <f>IF(ISNUMBER(VLOOKUP($C415,'pp port max capa'!$A$1:$Q$500,17,0)),VLOOKUP($C415,'pp port max capa'!$A$1:$Q$500,17,0),0)</f>
        <v>0</v>
      </c>
      <c r="BO415" s="22">
        <f>IF(ISNUMBER(VLOOKUP($C415,'stpl port max capa'!$A$1:$Q$500,2,0)),VLOOKUP($C415,'stpl port max capa'!$A$1:$Q$500,2,0),0)</f>
        <v>0</v>
      </c>
      <c r="BP415" s="22">
        <f>IF(ISNUMBER(VLOOKUP($C415,'stpl port max capa'!$A$1:$Q$500,3,0)),VLOOKUP($C415,'stpl port max capa'!$A$1:$Q$500,3,0),0)</f>
        <v>0</v>
      </c>
      <c r="BQ415" s="22">
        <f>IF(ISNUMBER(VLOOKUP($C415,'stpl port max capa'!$A$1:$Q$500,4,0)),VLOOKUP($C415,'stpl port max capa'!$A$1:$Q$500,4,0),0)</f>
        <v>0</v>
      </c>
      <c r="BR415" s="22">
        <f>IF(ISNUMBER(VLOOKUP($C415,'stpl port max capa'!$A$1:$Q$500,5,0)),VLOOKUP($C415,'stpl port max capa'!$A$1:$Q$500,5,0),0)</f>
        <v>0</v>
      </c>
      <c r="BS415" s="22">
        <f>IF(ISNUMBER(VLOOKUP($C415,'stpl port max capa'!$A$1:$Q$500,6,0)),VLOOKUP($C415,'stpl port max capa'!$A$1:$Q$500,6,0),0)</f>
        <v>0</v>
      </c>
      <c r="BT415" s="22">
        <f>IF(ISNUMBER(VLOOKUP($C415,'stpl port max capa'!$A$1:$Q$500,7,0)),VLOOKUP($C415,'stpl port max capa'!$A$1:$Q$500,7,0),0)</f>
        <v>0</v>
      </c>
      <c r="BU415" s="22">
        <f>IF(ISNUMBER(VLOOKUP($C415,'stpl port max capa'!$A$1:$Q$500,8,0)),VLOOKUP($C415,'stpl port max capa'!$A$1:$Q$500,8,0),0)</f>
        <v>0</v>
      </c>
      <c r="BV415" s="22">
        <f>IF(ISNUMBER(VLOOKUP($C415,'stpl port max capa'!$A$1:$Q$500,9,0)),VLOOKUP($C415,'stpl port max capa'!$A$1:$Q$500,9,0),0)</f>
        <v>0</v>
      </c>
      <c r="BW415" s="22">
        <f>IF(ISNUMBER(VLOOKUP($C415,'stpl port max capa'!$A$1:$Q$500,10,0)),VLOOKUP($C415,'stpl port max capa'!$A$1:$Q$500,10,0),0)</f>
        <v>0</v>
      </c>
      <c r="BX415" s="22">
        <f>IF(ISNUMBER(VLOOKUP($C415,'stpl port max capa'!$A$1:$Q$500,11,0)),VLOOKUP($C415,'stpl port max capa'!$A$1:$Q$500,11,0),0)</f>
        <v>0</v>
      </c>
      <c r="BY415" s="22">
        <f>IF(ISNUMBER(VLOOKUP($C415,'stpl port max capa'!$A$1:$Q$500,12,0)),VLOOKUP($C415,'stpl port max capa'!$A$1:$Q$500,12,0),0)</f>
        <v>0</v>
      </c>
      <c r="BZ415" s="22">
        <f>IF(ISNUMBER(VLOOKUP($C415,'stpl port max capa'!$A$1:$Q$500,13,0)),VLOOKUP($C415,'stpl port max capa'!$A$1:$Q$500,13,0),0)</f>
        <v>0</v>
      </c>
      <c r="CA415" s="22">
        <f>IF(ISNUMBER(VLOOKUP($C415,'stpl port max capa'!$A$1:$Q$500,14,0)),VLOOKUP($C415,'stpl port max capa'!$A$1:$Q$500,14,0),0)</f>
        <v>0</v>
      </c>
      <c r="CB415" s="22">
        <f>IF(ISNUMBER(VLOOKUP($C415,'stpl port max capa'!$A$1:$Q$500,15,0)),VLOOKUP($C415,'stpl port max capa'!$A$1:$Q$500,15,0),0)</f>
        <v>0</v>
      </c>
      <c r="CC415" s="22">
        <f>IF(ISNUMBER(VLOOKUP($C415,'stpl port max capa'!$A$1:$Q$500,16,0)),VLOOKUP($C415,'stpl port max capa'!$A$1:$Q$500,16,0),0)</f>
        <v>0</v>
      </c>
      <c r="CD415" s="22">
        <f>IF(ISNUMBER(VLOOKUP($C415,'stpl port max capa'!$A$1:$Q$500,17,0)),VLOOKUP($C415,'stpl port max capa'!$A$1:$Q$500,17,0),0)</f>
        <v>0</v>
      </c>
    </row>
    <row r="416" spans="1:82" customFormat="1">
      <c r="A416">
        <v>421</v>
      </c>
      <c r="B416" t="s">
        <v>936</v>
      </c>
      <c r="C416" t="str">
        <f t="shared" si="111"/>
        <v>port 421 Guohua Shouguang power station</v>
      </c>
      <c r="D416" s="15" t="s">
        <v>1444</v>
      </c>
      <c r="E416" s="15">
        <f t="shared" si="113"/>
        <v>1</v>
      </c>
      <c r="F416" s="16" t="s">
        <v>2981</v>
      </c>
      <c r="G416" t="s">
        <v>973</v>
      </c>
      <c r="H416" t="s">
        <v>975</v>
      </c>
      <c r="I416" t="s">
        <v>2943</v>
      </c>
      <c r="J416" t="s">
        <v>1156</v>
      </c>
      <c r="K416" s="1">
        <v>37.269685899999999</v>
      </c>
      <c r="L416" s="1">
        <v>118.906738</v>
      </c>
      <c r="M416" s="1" t="str">
        <f>VLOOKUP($F416,'[1]capi for highway network'!$D$1:$L$36,3,0)</f>
        <v>capi Shandong</v>
      </c>
      <c r="N416" s="1">
        <f>VLOOKUP($F416,'[1]capi for highway network'!$D$1:$L$36,7,0)</f>
        <v>36.651200000000003</v>
      </c>
      <c r="O416" s="1">
        <f>VLOOKUP($F416,'[1]capi for highway network'!$D$1:$L$36,8,0)</f>
        <v>117.12009500000001</v>
      </c>
      <c r="P416" s="13">
        <f t="shared" si="114"/>
        <v>0</v>
      </c>
      <c r="Q416" s="13">
        <f t="shared" si="115"/>
        <v>0</v>
      </c>
      <c r="R416" s="13">
        <f t="shared" si="116"/>
        <v>7.7635536630824369</v>
      </c>
      <c r="S416" s="13">
        <f t="shared" si="117"/>
        <v>7.7635536630824369</v>
      </c>
      <c r="T416" s="13">
        <f t="shared" si="118"/>
        <v>7.7635536630824369</v>
      </c>
      <c r="U416" s="13">
        <f t="shared" si="119"/>
        <v>7.7635536630824369</v>
      </c>
      <c r="V416" s="13">
        <f t="shared" si="120"/>
        <v>7.7635536630824369</v>
      </c>
      <c r="W416" s="13">
        <f t="shared" si="121"/>
        <v>7.7635536630824369</v>
      </c>
      <c r="X416" s="13">
        <f t="shared" si="122"/>
        <v>7.7635536630824369</v>
      </c>
      <c r="Y416" s="13">
        <f t="shared" si="123"/>
        <v>7.7635536630824369</v>
      </c>
      <c r="Z416" s="13">
        <f t="shared" si="124"/>
        <v>7.7635536630824369</v>
      </c>
      <c r="AA416" s="13">
        <f t="shared" si="125"/>
        <v>7.7635536630824369</v>
      </c>
      <c r="AB416" s="13">
        <f t="shared" si="126"/>
        <v>7.7635536630824369</v>
      </c>
      <c r="AC416" s="13">
        <f t="shared" si="127"/>
        <v>7.7635536630824369</v>
      </c>
      <c r="AD416" s="13">
        <f t="shared" si="128"/>
        <v>7.7635536630824369</v>
      </c>
      <c r="AE416" s="13">
        <f t="shared" si="129"/>
        <v>7.7635536630824369</v>
      </c>
      <c r="AF416">
        <f t="shared" si="112"/>
        <v>1</v>
      </c>
      <c r="AI416" s="26">
        <f>IF(ISNUMBER(VLOOKUP($B416,'kpler max capa'!$A$1:$Q$263,2,0)),VLOOKUP($B416,'kpler max capa'!$A$1:$Q$263,2,0),0)</f>
        <v>0</v>
      </c>
      <c r="AJ416" s="26">
        <f>IF(ISNUMBER(VLOOKUP($B416,'kpler max capa'!$A$1:$Q$263,3,0)),VLOOKUP($B416,'kpler max capa'!$A$1:$Q$263,3,0),0)</f>
        <v>0</v>
      </c>
      <c r="AK416" s="26">
        <f>IF(ISNUMBER(VLOOKUP($B416,'kpler max capa'!$A$1:$Q$263,4,0)),VLOOKUP($B416,'kpler max capa'!$A$1:$Q$263,4,0),0)</f>
        <v>0</v>
      </c>
      <c r="AL416" s="26">
        <f>IF(ISNUMBER(VLOOKUP($B416,'kpler max capa'!$A$1:$Q$263,5,0)),VLOOKUP($B416,'kpler max capa'!$A$1:$Q$263,5,0),0)</f>
        <v>0</v>
      </c>
      <c r="AM416" s="26">
        <f>IF(ISNUMBER(VLOOKUP($B416,'kpler max capa'!$A$1:$Q$263,6,0)),VLOOKUP($B416,'kpler max capa'!$A$1:$Q$263,6,0),0)</f>
        <v>0</v>
      </c>
      <c r="AN416" s="26">
        <f>IF(ISNUMBER(VLOOKUP($B416,'kpler max capa'!$A$1:$Q$263,7,0)),VLOOKUP($B416,'kpler max capa'!$A$1:$Q$263,7,0),0)</f>
        <v>0</v>
      </c>
      <c r="AO416" s="26">
        <f>IF(ISNUMBER(VLOOKUP($B416,'kpler max capa'!$A$1:$Q$263,8,0)),VLOOKUP($B416,'kpler max capa'!$A$1:$Q$263,8,0),0)</f>
        <v>0</v>
      </c>
      <c r="AP416" s="26">
        <f>IF(ISNUMBER(VLOOKUP($B416,'kpler max capa'!$A$1:$Q$263,8,0)),VLOOKUP($B416,'kpler max capa'!$A$1:$Q$263,9,0),0)</f>
        <v>0</v>
      </c>
      <c r="AQ416" s="26">
        <f>IF(ISNUMBER(VLOOKUP($B416,'kpler max capa'!$A$1:$Q$263,8,0)),VLOOKUP($B416,'kpler max capa'!$A$1:$Q$263,10,0),0)</f>
        <v>0</v>
      </c>
      <c r="AR416" s="26">
        <f>IF(ISNUMBER(VLOOKUP($B416,'kpler max capa'!$A$1:$Q$263,8,0)),VLOOKUP($B416,'kpler max capa'!$A$1:$Q$263,11,0),0)</f>
        <v>0</v>
      </c>
      <c r="AS416" s="26">
        <f>IF(ISNUMBER(VLOOKUP($B416,'kpler max capa'!$A$1:$Q$263,9,0)),VLOOKUP($B416,'kpler max capa'!$A$1:$Q$263,12,0),0)</f>
        <v>0</v>
      </c>
      <c r="AT416" s="26">
        <f>IF(ISNUMBER(VLOOKUP($B416,'kpler max capa'!$A$1:$Q$263,9,0)),VLOOKUP($B416,'kpler max capa'!$A$1:$Q$263,13,0),0)</f>
        <v>0</v>
      </c>
      <c r="AU416" s="26">
        <f>IF(ISNUMBER(VLOOKUP($B416,'kpler max capa'!$A$1:$Q$263,9,0)),VLOOKUP($B416,'kpler max capa'!$A$1:$Q$263,14,0),0)</f>
        <v>0</v>
      </c>
      <c r="AV416" s="26">
        <f>IF(ISNUMBER(VLOOKUP($B416,'kpler max capa'!$A$1:$Q$263,9,0)),VLOOKUP($B416,'kpler max capa'!$A$1:$Q$263,15,0),0)</f>
        <v>0</v>
      </c>
      <c r="AW416" s="26">
        <f>IF(ISNUMBER(VLOOKUP($B416,'kpler max capa'!$A$1:$Q$263,9,0)),VLOOKUP($B416,'kpler max capa'!$A$1:$Q$263,16,0),0)</f>
        <v>0</v>
      </c>
      <c r="AX416" s="26">
        <f>IF(ISNUMBER(VLOOKUP($B416,'kpler max capa'!$A$1:$Q$263,10,0)),VLOOKUP($B416,'kpler max capa'!$A$1:$Q$263,17,0),0)</f>
        <v>0</v>
      </c>
      <c r="AY416" s="24">
        <f>IF(ISNUMBER(VLOOKUP($C416,'pp port max capa'!$A$1:$Q$500,2,0)),VLOOKUP($C416,'pp port max capa'!$A$1:$Q$500,2,0),0)</f>
        <v>0</v>
      </c>
      <c r="AZ416" s="24">
        <f>IF(ISNUMBER(VLOOKUP($C416,'pp port max capa'!$A$1:$Q$500,3,0)),VLOOKUP($C416,'pp port max capa'!$A$1:$Q$500,3,0),0)</f>
        <v>0</v>
      </c>
      <c r="BA416" s="24">
        <f>IF(ISNUMBER(VLOOKUP($C416,'pp port max capa'!$A$1:$Q$500,4,0)),VLOOKUP($C416,'pp port max capa'!$A$1:$Q$500,4,0),0)</f>
        <v>7.7635536630824369</v>
      </c>
      <c r="BB416" s="24">
        <f>IF(ISNUMBER(VLOOKUP($C416,'pp port max capa'!$A$1:$Q$500,5,0)),VLOOKUP($C416,'pp port max capa'!$A$1:$Q$500,5,0),0)</f>
        <v>7.7635536630824369</v>
      </c>
      <c r="BC416" s="24">
        <f>IF(ISNUMBER(VLOOKUP($C416,'pp port max capa'!$A$1:$Q$500,6,0)),VLOOKUP($C416,'pp port max capa'!$A$1:$Q$500,6,0),0)</f>
        <v>7.7635536630824369</v>
      </c>
      <c r="BD416" s="24">
        <f>IF(ISNUMBER(VLOOKUP($C416,'pp port max capa'!$A$1:$Q$500,7,0)),VLOOKUP($C416,'pp port max capa'!$A$1:$Q$500,7,0),0)</f>
        <v>7.7635536630824369</v>
      </c>
      <c r="BE416" s="24">
        <f>IF(ISNUMBER(VLOOKUP($C416,'pp port max capa'!$A$1:$Q$500,8,0)),VLOOKUP($C416,'pp port max capa'!$A$1:$Q$500,8,0),0)</f>
        <v>7.7635536630824369</v>
      </c>
      <c r="BF416" s="24">
        <f>IF(ISNUMBER(VLOOKUP($C416,'pp port max capa'!$A$1:$Q$500,9,0)),VLOOKUP($C416,'pp port max capa'!$A$1:$Q$500,9,0),0)</f>
        <v>7.7635536630824369</v>
      </c>
      <c r="BG416" s="24">
        <f>IF(ISNUMBER(VLOOKUP($C416,'pp port max capa'!$A$1:$Q$500,10,0)),VLOOKUP($C416,'pp port max capa'!$A$1:$Q$500,10,0),0)</f>
        <v>7.7635536630824369</v>
      </c>
      <c r="BH416" s="24">
        <f>IF(ISNUMBER(VLOOKUP($C416,'pp port max capa'!$A$1:$Q$500,11,0)),VLOOKUP($C416,'pp port max capa'!$A$1:$Q$500,11,0),0)</f>
        <v>7.7635536630824369</v>
      </c>
      <c r="BI416" s="24">
        <f>IF(ISNUMBER(VLOOKUP($C416,'pp port max capa'!$A$1:$Q$500,12,0)),VLOOKUP($C416,'pp port max capa'!$A$1:$Q$500,12,0),0)</f>
        <v>7.7635536630824369</v>
      </c>
      <c r="BJ416" s="24">
        <f>IF(ISNUMBER(VLOOKUP($C416,'pp port max capa'!$A$1:$Q$500,13,0)),VLOOKUP($C416,'pp port max capa'!$A$1:$Q$500,13,0),0)</f>
        <v>7.7635536630824369</v>
      </c>
      <c r="BK416" s="24">
        <f>IF(ISNUMBER(VLOOKUP($C416,'pp port max capa'!$A$1:$Q$500,14,0)),VLOOKUP($C416,'pp port max capa'!$A$1:$Q$500,14,0),0)</f>
        <v>7.7635536630824369</v>
      </c>
      <c r="BL416" s="24">
        <f>IF(ISNUMBER(VLOOKUP($C416,'pp port max capa'!$A$1:$Q$500,15,0)),VLOOKUP($C416,'pp port max capa'!$A$1:$Q$500,15,0),0)</f>
        <v>7.7635536630824369</v>
      </c>
      <c r="BM416" s="24">
        <f>IF(ISNUMBER(VLOOKUP($C416,'pp port max capa'!$A$1:$Q$500,16,0)),VLOOKUP($C416,'pp port max capa'!$A$1:$Q$500,16,0),0)</f>
        <v>7.7635536630824369</v>
      </c>
      <c r="BN416" s="24">
        <f>IF(ISNUMBER(VLOOKUP($C416,'pp port max capa'!$A$1:$Q$500,17,0)),VLOOKUP($C416,'pp port max capa'!$A$1:$Q$500,17,0),0)</f>
        <v>7.7635536630824369</v>
      </c>
      <c r="BO416" s="22">
        <f>IF(ISNUMBER(VLOOKUP($C416,'stpl port max capa'!$A$1:$Q$500,2,0)),VLOOKUP($C416,'stpl port max capa'!$A$1:$Q$500,2,0),0)</f>
        <v>0</v>
      </c>
      <c r="BP416" s="22">
        <f>IF(ISNUMBER(VLOOKUP($C416,'stpl port max capa'!$A$1:$Q$500,3,0)),VLOOKUP($C416,'stpl port max capa'!$A$1:$Q$500,3,0),0)</f>
        <v>0</v>
      </c>
      <c r="BQ416" s="22">
        <f>IF(ISNUMBER(VLOOKUP($C416,'stpl port max capa'!$A$1:$Q$500,4,0)),VLOOKUP($C416,'stpl port max capa'!$A$1:$Q$500,4,0),0)</f>
        <v>0</v>
      </c>
      <c r="BR416" s="22">
        <f>IF(ISNUMBER(VLOOKUP($C416,'stpl port max capa'!$A$1:$Q$500,5,0)),VLOOKUP($C416,'stpl port max capa'!$A$1:$Q$500,5,0),0)</f>
        <v>0</v>
      </c>
      <c r="BS416" s="22">
        <f>IF(ISNUMBER(VLOOKUP($C416,'stpl port max capa'!$A$1:$Q$500,6,0)),VLOOKUP($C416,'stpl port max capa'!$A$1:$Q$500,6,0),0)</f>
        <v>0</v>
      </c>
      <c r="BT416" s="22">
        <f>IF(ISNUMBER(VLOOKUP($C416,'stpl port max capa'!$A$1:$Q$500,7,0)),VLOOKUP($C416,'stpl port max capa'!$A$1:$Q$500,7,0),0)</f>
        <v>0</v>
      </c>
      <c r="BU416" s="22">
        <f>IF(ISNUMBER(VLOOKUP($C416,'stpl port max capa'!$A$1:$Q$500,8,0)),VLOOKUP($C416,'stpl port max capa'!$A$1:$Q$500,8,0),0)</f>
        <v>0</v>
      </c>
      <c r="BV416" s="22">
        <f>IF(ISNUMBER(VLOOKUP($C416,'stpl port max capa'!$A$1:$Q$500,9,0)),VLOOKUP($C416,'stpl port max capa'!$A$1:$Q$500,9,0),0)</f>
        <v>0</v>
      </c>
      <c r="BW416" s="22">
        <f>IF(ISNUMBER(VLOOKUP($C416,'stpl port max capa'!$A$1:$Q$500,10,0)),VLOOKUP($C416,'stpl port max capa'!$A$1:$Q$500,10,0),0)</f>
        <v>0</v>
      </c>
      <c r="BX416" s="22">
        <f>IF(ISNUMBER(VLOOKUP($C416,'stpl port max capa'!$A$1:$Q$500,11,0)),VLOOKUP($C416,'stpl port max capa'!$A$1:$Q$500,11,0),0)</f>
        <v>0</v>
      </c>
      <c r="BY416" s="22">
        <f>IF(ISNUMBER(VLOOKUP($C416,'stpl port max capa'!$A$1:$Q$500,12,0)),VLOOKUP($C416,'stpl port max capa'!$A$1:$Q$500,12,0),0)</f>
        <v>0</v>
      </c>
      <c r="BZ416" s="22">
        <f>IF(ISNUMBER(VLOOKUP($C416,'stpl port max capa'!$A$1:$Q$500,13,0)),VLOOKUP($C416,'stpl port max capa'!$A$1:$Q$500,13,0),0)</f>
        <v>0</v>
      </c>
      <c r="CA416" s="22">
        <f>IF(ISNUMBER(VLOOKUP($C416,'stpl port max capa'!$A$1:$Q$500,14,0)),VLOOKUP($C416,'stpl port max capa'!$A$1:$Q$500,14,0),0)</f>
        <v>0</v>
      </c>
      <c r="CB416" s="22">
        <f>IF(ISNUMBER(VLOOKUP($C416,'stpl port max capa'!$A$1:$Q$500,15,0)),VLOOKUP($C416,'stpl port max capa'!$A$1:$Q$500,15,0),0)</f>
        <v>0</v>
      </c>
      <c r="CC416" s="22">
        <f>IF(ISNUMBER(VLOOKUP($C416,'stpl port max capa'!$A$1:$Q$500,16,0)),VLOOKUP($C416,'stpl port max capa'!$A$1:$Q$500,16,0),0)</f>
        <v>0</v>
      </c>
      <c r="CD416" s="22">
        <f>IF(ISNUMBER(VLOOKUP($C416,'stpl port max capa'!$A$1:$Q$500,17,0)),VLOOKUP($C416,'stpl port max capa'!$A$1:$Q$500,17,0),0)</f>
        <v>0</v>
      </c>
    </row>
    <row r="417" spans="1:82" customFormat="1">
      <c r="A417">
        <v>422</v>
      </c>
      <c r="B417" t="s">
        <v>937</v>
      </c>
      <c r="C417" t="str">
        <f t="shared" si="111"/>
        <v>port 422 Huadian Longkou power station</v>
      </c>
      <c r="D417" s="15" t="s">
        <v>1252</v>
      </c>
      <c r="E417" s="15">
        <f t="shared" si="113"/>
        <v>2</v>
      </c>
      <c r="F417" s="16" t="s">
        <v>2981</v>
      </c>
      <c r="G417" t="s">
        <v>972</v>
      </c>
      <c r="H417" t="s">
        <v>975</v>
      </c>
      <c r="I417" t="s">
        <v>2944</v>
      </c>
      <c r="J417" t="s">
        <v>1157</v>
      </c>
      <c r="K417" s="1">
        <v>37.680334999999999</v>
      </c>
      <c r="L417" s="1">
        <v>120.313152</v>
      </c>
      <c r="M417" s="1" t="str">
        <f>VLOOKUP($F417,'[1]capi for highway network'!$D$1:$L$36,3,0)</f>
        <v>capi Shandong</v>
      </c>
      <c r="N417" s="1">
        <f>VLOOKUP($F417,'[1]capi for highway network'!$D$1:$L$36,7,0)</f>
        <v>36.651200000000003</v>
      </c>
      <c r="O417" s="1">
        <f>VLOOKUP($F417,'[1]capi for highway network'!$D$1:$L$36,8,0)</f>
        <v>117.12009500000001</v>
      </c>
      <c r="P417" s="13">
        <f t="shared" si="114"/>
        <v>0</v>
      </c>
      <c r="Q417" s="13">
        <f t="shared" si="115"/>
        <v>0</v>
      </c>
      <c r="R417" s="13">
        <f t="shared" si="116"/>
        <v>0</v>
      </c>
      <c r="S417" s="13">
        <f t="shared" si="117"/>
        <v>0</v>
      </c>
      <c r="T417" s="13">
        <f t="shared" si="118"/>
        <v>0</v>
      </c>
      <c r="U417" s="13">
        <f t="shared" si="119"/>
        <v>0</v>
      </c>
      <c r="V417" s="13">
        <f t="shared" si="120"/>
        <v>0</v>
      </c>
      <c r="W417" s="13">
        <f t="shared" si="121"/>
        <v>0</v>
      </c>
      <c r="X417" s="13">
        <f t="shared" si="122"/>
        <v>0</v>
      </c>
      <c r="Y417" s="13">
        <f t="shared" si="123"/>
        <v>0</v>
      </c>
      <c r="Z417" s="13">
        <f t="shared" si="124"/>
        <v>0</v>
      </c>
      <c r="AA417" s="13">
        <f t="shared" si="125"/>
        <v>0</v>
      </c>
      <c r="AB417" s="13">
        <f t="shared" si="126"/>
        <v>0</v>
      </c>
      <c r="AC417" s="13">
        <f t="shared" si="127"/>
        <v>0</v>
      </c>
      <c r="AD417" s="13">
        <f t="shared" si="128"/>
        <v>0</v>
      </c>
      <c r="AE417" s="13">
        <f t="shared" si="129"/>
        <v>0</v>
      </c>
      <c r="AF417">
        <f t="shared" si="112"/>
        <v>0</v>
      </c>
      <c r="AI417" s="26">
        <f>IF(ISNUMBER(VLOOKUP($B417,'kpler max capa'!$A$1:$Q$263,2,0)),VLOOKUP($B417,'kpler max capa'!$A$1:$Q$263,2,0),0)</f>
        <v>0</v>
      </c>
      <c r="AJ417" s="26">
        <f>IF(ISNUMBER(VLOOKUP($B417,'kpler max capa'!$A$1:$Q$263,3,0)),VLOOKUP($B417,'kpler max capa'!$A$1:$Q$263,3,0),0)</f>
        <v>0</v>
      </c>
      <c r="AK417" s="26">
        <f>IF(ISNUMBER(VLOOKUP($B417,'kpler max capa'!$A$1:$Q$263,4,0)),VLOOKUP($B417,'kpler max capa'!$A$1:$Q$263,4,0),0)</f>
        <v>0</v>
      </c>
      <c r="AL417" s="26">
        <f>IF(ISNUMBER(VLOOKUP($B417,'kpler max capa'!$A$1:$Q$263,5,0)),VLOOKUP($B417,'kpler max capa'!$A$1:$Q$263,5,0),0)</f>
        <v>0</v>
      </c>
      <c r="AM417" s="26">
        <f>IF(ISNUMBER(VLOOKUP($B417,'kpler max capa'!$A$1:$Q$263,6,0)),VLOOKUP($B417,'kpler max capa'!$A$1:$Q$263,6,0),0)</f>
        <v>0</v>
      </c>
      <c r="AN417" s="26">
        <f>IF(ISNUMBER(VLOOKUP($B417,'kpler max capa'!$A$1:$Q$263,7,0)),VLOOKUP($B417,'kpler max capa'!$A$1:$Q$263,7,0),0)</f>
        <v>0</v>
      </c>
      <c r="AO417" s="26">
        <f>IF(ISNUMBER(VLOOKUP($B417,'kpler max capa'!$A$1:$Q$263,8,0)),VLOOKUP($B417,'kpler max capa'!$A$1:$Q$263,8,0),0)</f>
        <v>0</v>
      </c>
      <c r="AP417" s="26">
        <f>IF(ISNUMBER(VLOOKUP($B417,'kpler max capa'!$A$1:$Q$263,8,0)),VLOOKUP($B417,'kpler max capa'!$A$1:$Q$263,9,0),0)</f>
        <v>0</v>
      </c>
      <c r="AQ417" s="26">
        <f>IF(ISNUMBER(VLOOKUP($B417,'kpler max capa'!$A$1:$Q$263,8,0)),VLOOKUP($B417,'kpler max capa'!$A$1:$Q$263,10,0),0)</f>
        <v>0</v>
      </c>
      <c r="AR417" s="26">
        <f>IF(ISNUMBER(VLOOKUP($B417,'kpler max capa'!$A$1:$Q$263,8,0)),VLOOKUP($B417,'kpler max capa'!$A$1:$Q$263,11,0),0)</f>
        <v>0</v>
      </c>
      <c r="AS417" s="26">
        <f>IF(ISNUMBER(VLOOKUP($B417,'kpler max capa'!$A$1:$Q$263,9,0)),VLOOKUP($B417,'kpler max capa'!$A$1:$Q$263,12,0),0)</f>
        <v>0</v>
      </c>
      <c r="AT417" s="26">
        <f>IF(ISNUMBER(VLOOKUP($B417,'kpler max capa'!$A$1:$Q$263,9,0)),VLOOKUP($B417,'kpler max capa'!$A$1:$Q$263,13,0),0)</f>
        <v>0</v>
      </c>
      <c r="AU417" s="26">
        <f>IF(ISNUMBER(VLOOKUP($B417,'kpler max capa'!$A$1:$Q$263,9,0)),VLOOKUP($B417,'kpler max capa'!$A$1:$Q$263,14,0),0)</f>
        <v>0</v>
      </c>
      <c r="AV417" s="26">
        <f>IF(ISNUMBER(VLOOKUP($B417,'kpler max capa'!$A$1:$Q$263,9,0)),VLOOKUP($B417,'kpler max capa'!$A$1:$Q$263,15,0),0)</f>
        <v>0</v>
      </c>
      <c r="AW417" s="26">
        <f>IF(ISNUMBER(VLOOKUP($B417,'kpler max capa'!$A$1:$Q$263,9,0)),VLOOKUP($B417,'kpler max capa'!$A$1:$Q$263,16,0),0)</f>
        <v>0</v>
      </c>
      <c r="AX417" s="26">
        <f>IF(ISNUMBER(VLOOKUP($B417,'kpler max capa'!$A$1:$Q$263,10,0)),VLOOKUP($B417,'kpler max capa'!$A$1:$Q$263,17,0),0)</f>
        <v>0</v>
      </c>
      <c r="AY417" s="24">
        <f>IF(ISNUMBER(VLOOKUP($C417,'pp port max capa'!$A$1:$Q$500,2,0)),VLOOKUP($C417,'pp port max capa'!$A$1:$Q$500,2,0),0)</f>
        <v>0</v>
      </c>
      <c r="AZ417" s="24">
        <f>IF(ISNUMBER(VLOOKUP($C417,'pp port max capa'!$A$1:$Q$500,3,0)),VLOOKUP($C417,'pp port max capa'!$A$1:$Q$500,3,0),0)</f>
        <v>0</v>
      </c>
      <c r="BA417" s="24">
        <f>IF(ISNUMBER(VLOOKUP($C417,'pp port max capa'!$A$1:$Q$500,4,0)),VLOOKUP($C417,'pp port max capa'!$A$1:$Q$500,4,0),0)</f>
        <v>0</v>
      </c>
      <c r="BB417" s="24">
        <f>IF(ISNUMBER(VLOOKUP($C417,'pp port max capa'!$A$1:$Q$500,5,0)),VLOOKUP($C417,'pp port max capa'!$A$1:$Q$500,5,0),0)</f>
        <v>0</v>
      </c>
      <c r="BC417" s="24">
        <f>IF(ISNUMBER(VLOOKUP($C417,'pp port max capa'!$A$1:$Q$500,6,0)),VLOOKUP($C417,'pp port max capa'!$A$1:$Q$500,6,0),0)</f>
        <v>0</v>
      </c>
      <c r="BD417" s="24">
        <f>IF(ISNUMBER(VLOOKUP($C417,'pp port max capa'!$A$1:$Q$500,7,0)),VLOOKUP($C417,'pp port max capa'!$A$1:$Q$500,7,0),0)</f>
        <v>0</v>
      </c>
      <c r="BE417" s="24">
        <f>IF(ISNUMBER(VLOOKUP($C417,'pp port max capa'!$A$1:$Q$500,8,0)),VLOOKUP($C417,'pp port max capa'!$A$1:$Q$500,8,0),0)</f>
        <v>0</v>
      </c>
      <c r="BF417" s="24">
        <f>IF(ISNUMBER(VLOOKUP($C417,'pp port max capa'!$A$1:$Q$500,9,0)),VLOOKUP($C417,'pp port max capa'!$A$1:$Q$500,9,0),0)</f>
        <v>0</v>
      </c>
      <c r="BG417" s="24">
        <f>IF(ISNUMBER(VLOOKUP($C417,'pp port max capa'!$A$1:$Q$500,10,0)),VLOOKUP($C417,'pp port max capa'!$A$1:$Q$500,10,0),0)</f>
        <v>0</v>
      </c>
      <c r="BH417" s="24">
        <f>IF(ISNUMBER(VLOOKUP($C417,'pp port max capa'!$A$1:$Q$500,11,0)),VLOOKUP($C417,'pp port max capa'!$A$1:$Q$500,11,0),0)</f>
        <v>0</v>
      </c>
      <c r="BI417" s="24">
        <f>IF(ISNUMBER(VLOOKUP($C417,'pp port max capa'!$A$1:$Q$500,12,0)),VLOOKUP($C417,'pp port max capa'!$A$1:$Q$500,12,0),0)</f>
        <v>0</v>
      </c>
      <c r="BJ417" s="24">
        <f>IF(ISNUMBER(VLOOKUP($C417,'pp port max capa'!$A$1:$Q$500,13,0)),VLOOKUP($C417,'pp port max capa'!$A$1:$Q$500,13,0),0)</f>
        <v>0</v>
      </c>
      <c r="BK417" s="24">
        <f>IF(ISNUMBER(VLOOKUP($C417,'pp port max capa'!$A$1:$Q$500,14,0)),VLOOKUP($C417,'pp port max capa'!$A$1:$Q$500,14,0),0)</f>
        <v>0</v>
      </c>
      <c r="BL417" s="24">
        <f>IF(ISNUMBER(VLOOKUP($C417,'pp port max capa'!$A$1:$Q$500,15,0)),VLOOKUP($C417,'pp port max capa'!$A$1:$Q$500,15,0),0)</f>
        <v>0</v>
      </c>
      <c r="BM417" s="24">
        <f>IF(ISNUMBER(VLOOKUP($C417,'pp port max capa'!$A$1:$Q$500,16,0)),VLOOKUP($C417,'pp port max capa'!$A$1:$Q$500,16,0),0)</f>
        <v>0</v>
      </c>
      <c r="BN417" s="24">
        <f>IF(ISNUMBER(VLOOKUP($C417,'pp port max capa'!$A$1:$Q$500,17,0)),VLOOKUP($C417,'pp port max capa'!$A$1:$Q$500,17,0),0)</f>
        <v>0</v>
      </c>
      <c r="BO417" s="22">
        <f>IF(ISNUMBER(VLOOKUP($C417,'stpl port max capa'!$A$1:$Q$500,2,0)),VLOOKUP($C417,'stpl port max capa'!$A$1:$Q$500,2,0),0)</f>
        <v>0</v>
      </c>
      <c r="BP417" s="22">
        <f>IF(ISNUMBER(VLOOKUP($C417,'stpl port max capa'!$A$1:$Q$500,3,0)),VLOOKUP($C417,'stpl port max capa'!$A$1:$Q$500,3,0),0)</f>
        <v>0</v>
      </c>
      <c r="BQ417" s="22">
        <f>IF(ISNUMBER(VLOOKUP($C417,'stpl port max capa'!$A$1:$Q$500,4,0)),VLOOKUP($C417,'stpl port max capa'!$A$1:$Q$500,4,0),0)</f>
        <v>0</v>
      </c>
      <c r="BR417" s="22">
        <f>IF(ISNUMBER(VLOOKUP($C417,'stpl port max capa'!$A$1:$Q$500,5,0)),VLOOKUP($C417,'stpl port max capa'!$A$1:$Q$500,5,0),0)</f>
        <v>0</v>
      </c>
      <c r="BS417" s="22">
        <f>IF(ISNUMBER(VLOOKUP($C417,'stpl port max capa'!$A$1:$Q$500,6,0)),VLOOKUP($C417,'stpl port max capa'!$A$1:$Q$500,6,0),0)</f>
        <v>0</v>
      </c>
      <c r="BT417" s="22">
        <f>IF(ISNUMBER(VLOOKUP($C417,'stpl port max capa'!$A$1:$Q$500,7,0)),VLOOKUP($C417,'stpl port max capa'!$A$1:$Q$500,7,0),0)</f>
        <v>0</v>
      </c>
      <c r="BU417" s="22">
        <f>IF(ISNUMBER(VLOOKUP($C417,'stpl port max capa'!$A$1:$Q$500,8,0)),VLOOKUP($C417,'stpl port max capa'!$A$1:$Q$500,8,0),0)</f>
        <v>0</v>
      </c>
      <c r="BV417" s="22">
        <f>IF(ISNUMBER(VLOOKUP($C417,'stpl port max capa'!$A$1:$Q$500,9,0)),VLOOKUP($C417,'stpl port max capa'!$A$1:$Q$500,9,0),0)</f>
        <v>0</v>
      </c>
      <c r="BW417" s="22">
        <f>IF(ISNUMBER(VLOOKUP($C417,'stpl port max capa'!$A$1:$Q$500,10,0)),VLOOKUP($C417,'stpl port max capa'!$A$1:$Q$500,10,0),0)</f>
        <v>0</v>
      </c>
      <c r="BX417" s="22">
        <f>IF(ISNUMBER(VLOOKUP($C417,'stpl port max capa'!$A$1:$Q$500,11,0)),VLOOKUP($C417,'stpl port max capa'!$A$1:$Q$500,11,0),0)</f>
        <v>0</v>
      </c>
      <c r="BY417" s="22">
        <f>IF(ISNUMBER(VLOOKUP($C417,'stpl port max capa'!$A$1:$Q$500,12,0)),VLOOKUP($C417,'stpl port max capa'!$A$1:$Q$500,12,0),0)</f>
        <v>0</v>
      </c>
      <c r="BZ417" s="22">
        <f>IF(ISNUMBER(VLOOKUP($C417,'stpl port max capa'!$A$1:$Q$500,13,0)),VLOOKUP($C417,'stpl port max capa'!$A$1:$Q$500,13,0),0)</f>
        <v>0</v>
      </c>
      <c r="CA417" s="22">
        <f>IF(ISNUMBER(VLOOKUP($C417,'stpl port max capa'!$A$1:$Q$500,14,0)),VLOOKUP($C417,'stpl port max capa'!$A$1:$Q$500,14,0),0)</f>
        <v>0</v>
      </c>
      <c r="CB417" s="22">
        <f>IF(ISNUMBER(VLOOKUP($C417,'stpl port max capa'!$A$1:$Q$500,15,0)),VLOOKUP($C417,'stpl port max capa'!$A$1:$Q$500,15,0),0)</f>
        <v>0</v>
      </c>
      <c r="CC417" s="22">
        <f>IF(ISNUMBER(VLOOKUP($C417,'stpl port max capa'!$A$1:$Q$500,16,0)),VLOOKUP($C417,'stpl port max capa'!$A$1:$Q$500,16,0),0)</f>
        <v>0</v>
      </c>
      <c r="CD417" s="22">
        <f>IF(ISNUMBER(VLOOKUP($C417,'stpl port max capa'!$A$1:$Q$500,17,0)),VLOOKUP($C417,'stpl port max capa'!$A$1:$Q$500,17,0),0)</f>
        <v>0</v>
      </c>
    </row>
    <row r="418" spans="1:82" customFormat="1">
      <c r="A418">
        <v>423</v>
      </c>
      <c r="B418" t="s">
        <v>938</v>
      </c>
      <c r="C418" t="str">
        <f t="shared" si="111"/>
        <v>port 423 Huaneng Rizhao Lanshan power station</v>
      </c>
      <c r="D418" s="15" t="s">
        <v>1445</v>
      </c>
      <c r="E418" s="15">
        <f t="shared" si="113"/>
        <v>1</v>
      </c>
      <c r="F418" s="16" t="s">
        <v>2981</v>
      </c>
      <c r="G418" t="s">
        <v>972</v>
      </c>
      <c r="H418" t="s">
        <v>975</v>
      </c>
      <c r="I418" t="s">
        <v>2946</v>
      </c>
      <c r="J418" t="s">
        <v>1158</v>
      </c>
      <c r="K418" s="1">
        <v>35.121000000000002</v>
      </c>
      <c r="L418" s="1">
        <v>119.318</v>
      </c>
      <c r="M418" s="1" t="str">
        <f>VLOOKUP($F418,'[1]capi for highway network'!$D$1:$L$36,3,0)</f>
        <v>capi Shandong</v>
      </c>
      <c r="N418" s="1">
        <f>VLOOKUP($F418,'[1]capi for highway network'!$D$1:$L$36,7,0)</f>
        <v>36.651200000000003</v>
      </c>
      <c r="O418" s="1">
        <f>VLOOKUP($F418,'[1]capi for highway network'!$D$1:$L$36,8,0)</f>
        <v>117.12009500000001</v>
      </c>
      <c r="P418" s="13">
        <f t="shared" si="114"/>
        <v>0</v>
      </c>
      <c r="Q418" s="13">
        <f t="shared" si="115"/>
        <v>0</v>
      </c>
      <c r="R418" s="13">
        <f t="shared" si="116"/>
        <v>0</v>
      </c>
      <c r="S418" s="13">
        <f t="shared" si="117"/>
        <v>0</v>
      </c>
      <c r="T418" s="13">
        <f t="shared" si="118"/>
        <v>0</v>
      </c>
      <c r="U418" s="13">
        <f t="shared" si="119"/>
        <v>0</v>
      </c>
      <c r="V418" s="13">
        <f t="shared" si="120"/>
        <v>0</v>
      </c>
      <c r="W418" s="13">
        <f t="shared" si="121"/>
        <v>0</v>
      </c>
      <c r="X418" s="13">
        <f t="shared" si="122"/>
        <v>0</v>
      </c>
      <c r="Y418" s="13">
        <f t="shared" si="123"/>
        <v>0</v>
      </c>
      <c r="Z418" s="13">
        <f t="shared" si="124"/>
        <v>0</v>
      </c>
      <c r="AA418" s="13">
        <f t="shared" si="125"/>
        <v>0</v>
      </c>
      <c r="AB418" s="13">
        <f t="shared" si="126"/>
        <v>0</v>
      </c>
      <c r="AC418" s="13">
        <f t="shared" si="127"/>
        <v>0</v>
      </c>
      <c r="AD418" s="13">
        <f t="shared" si="128"/>
        <v>0</v>
      </c>
      <c r="AE418" s="13">
        <f t="shared" si="129"/>
        <v>0</v>
      </c>
      <c r="AF418">
        <f t="shared" si="112"/>
        <v>0</v>
      </c>
      <c r="AI418" s="26">
        <f>IF(ISNUMBER(VLOOKUP($B418,'kpler max capa'!$A$1:$Q$263,2,0)),VLOOKUP($B418,'kpler max capa'!$A$1:$Q$263,2,0),0)</f>
        <v>0</v>
      </c>
      <c r="AJ418" s="26">
        <f>IF(ISNUMBER(VLOOKUP($B418,'kpler max capa'!$A$1:$Q$263,3,0)),VLOOKUP($B418,'kpler max capa'!$A$1:$Q$263,3,0),0)</f>
        <v>0</v>
      </c>
      <c r="AK418" s="26">
        <f>IF(ISNUMBER(VLOOKUP($B418,'kpler max capa'!$A$1:$Q$263,4,0)),VLOOKUP($B418,'kpler max capa'!$A$1:$Q$263,4,0),0)</f>
        <v>0</v>
      </c>
      <c r="AL418" s="26">
        <f>IF(ISNUMBER(VLOOKUP($B418,'kpler max capa'!$A$1:$Q$263,5,0)),VLOOKUP($B418,'kpler max capa'!$A$1:$Q$263,5,0),0)</f>
        <v>0</v>
      </c>
      <c r="AM418" s="26">
        <f>IF(ISNUMBER(VLOOKUP($B418,'kpler max capa'!$A$1:$Q$263,6,0)),VLOOKUP($B418,'kpler max capa'!$A$1:$Q$263,6,0),0)</f>
        <v>0</v>
      </c>
      <c r="AN418" s="26">
        <f>IF(ISNUMBER(VLOOKUP($B418,'kpler max capa'!$A$1:$Q$263,7,0)),VLOOKUP($B418,'kpler max capa'!$A$1:$Q$263,7,0),0)</f>
        <v>0</v>
      </c>
      <c r="AO418" s="26">
        <f>IF(ISNUMBER(VLOOKUP($B418,'kpler max capa'!$A$1:$Q$263,8,0)),VLOOKUP($B418,'kpler max capa'!$A$1:$Q$263,8,0),0)</f>
        <v>0</v>
      </c>
      <c r="AP418" s="26">
        <f>IF(ISNUMBER(VLOOKUP($B418,'kpler max capa'!$A$1:$Q$263,8,0)),VLOOKUP($B418,'kpler max capa'!$A$1:$Q$263,9,0),0)</f>
        <v>0</v>
      </c>
      <c r="AQ418" s="26">
        <f>IF(ISNUMBER(VLOOKUP($B418,'kpler max capa'!$A$1:$Q$263,8,0)),VLOOKUP($B418,'kpler max capa'!$A$1:$Q$263,10,0),0)</f>
        <v>0</v>
      </c>
      <c r="AR418" s="26">
        <f>IF(ISNUMBER(VLOOKUP($B418,'kpler max capa'!$A$1:$Q$263,8,0)),VLOOKUP($B418,'kpler max capa'!$A$1:$Q$263,11,0),0)</f>
        <v>0</v>
      </c>
      <c r="AS418" s="26">
        <f>IF(ISNUMBER(VLOOKUP($B418,'kpler max capa'!$A$1:$Q$263,9,0)),VLOOKUP($B418,'kpler max capa'!$A$1:$Q$263,12,0),0)</f>
        <v>0</v>
      </c>
      <c r="AT418" s="26">
        <f>IF(ISNUMBER(VLOOKUP($B418,'kpler max capa'!$A$1:$Q$263,9,0)),VLOOKUP($B418,'kpler max capa'!$A$1:$Q$263,13,0),0)</f>
        <v>0</v>
      </c>
      <c r="AU418" s="26">
        <f>IF(ISNUMBER(VLOOKUP($B418,'kpler max capa'!$A$1:$Q$263,9,0)),VLOOKUP($B418,'kpler max capa'!$A$1:$Q$263,14,0),0)</f>
        <v>0</v>
      </c>
      <c r="AV418" s="26">
        <f>IF(ISNUMBER(VLOOKUP($B418,'kpler max capa'!$A$1:$Q$263,9,0)),VLOOKUP($B418,'kpler max capa'!$A$1:$Q$263,15,0),0)</f>
        <v>0</v>
      </c>
      <c r="AW418" s="26">
        <f>IF(ISNUMBER(VLOOKUP($B418,'kpler max capa'!$A$1:$Q$263,9,0)),VLOOKUP($B418,'kpler max capa'!$A$1:$Q$263,16,0),0)</f>
        <v>0</v>
      </c>
      <c r="AX418" s="26">
        <f>IF(ISNUMBER(VLOOKUP($B418,'kpler max capa'!$A$1:$Q$263,10,0)),VLOOKUP($B418,'kpler max capa'!$A$1:$Q$263,17,0),0)</f>
        <v>0</v>
      </c>
      <c r="AY418" s="24">
        <f>IF(ISNUMBER(VLOOKUP($C418,'pp port max capa'!$A$1:$Q$500,2,0)),VLOOKUP($C418,'pp port max capa'!$A$1:$Q$500,2,0),0)</f>
        <v>0</v>
      </c>
      <c r="AZ418" s="24">
        <f>IF(ISNUMBER(VLOOKUP($C418,'pp port max capa'!$A$1:$Q$500,3,0)),VLOOKUP($C418,'pp port max capa'!$A$1:$Q$500,3,0),0)</f>
        <v>0</v>
      </c>
      <c r="BA418" s="24">
        <f>IF(ISNUMBER(VLOOKUP($C418,'pp port max capa'!$A$1:$Q$500,4,0)),VLOOKUP($C418,'pp port max capa'!$A$1:$Q$500,4,0),0)</f>
        <v>0</v>
      </c>
      <c r="BB418" s="24">
        <f>IF(ISNUMBER(VLOOKUP($C418,'pp port max capa'!$A$1:$Q$500,5,0)),VLOOKUP($C418,'pp port max capa'!$A$1:$Q$500,5,0),0)</f>
        <v>0</v>
      </c>
      <c r="BC418" s="24">
        <f>IF(ISNUMBER(VLOOKUP($C418,'pp port max capa'!$A$1:$Q$500,6,0)),VLOOKUP($C418,'pp port max capa'!$A$1:$Q$500,6,0),0)</f>
        <v>0</v>
      </c>
      <c r="BD418" s="24">
        <f>IF(ISNUMBER(VLOOKUP($C418,'pp port max capa'!$A$1:$Q$500,7,0)),VLOOKUP($C418,'pp port max capa'!$A$1:$Q$500,7,0),0)</f>
        <v>0</v>
      </c>
      <c r="BE418" s="24">
        <f>IF(ISNUMBER(VLOOKUP($C418,'pp port max capa'!$A$1:$Q$500,8,0)),VLOOKUP($C418,'pp port max capa'!$A$1:$Q$500,8,0),0)</f>
        <v>0</v>
      </c>
      <c r="BF418" s="24">
        <f>IF(ISNUMBER(VLOOKUP($C418,'pp port max capa'!$A$1:$Q$500,9,0)),VLOOKUP($C418,'pp port max capa'!$A$1:$Q$500,9,0),0)</f>
        <v>0</v>
      </c>
      <c r="BG418" s="24">
        <f>IF(ISNUMBER(VLOOKUP($C418,'pp port max capa'!$A$1:$Q$500,10,0)),VLOOKUP($C418,'pp port max capa'!$A$1:$Q$500,10,0),0)</f>
        <v>0</v>
      </c>
      <c r="BH418" s="24">
        <f>IF(ISNUMBER(VLOOKUP($C418,'pp port max capa'!$A$1:$Q$500,11,0)),VLOOKUP($C418,'pp port max capa'!$A$1:$Q$500,11,0),0)</f>
        <v>0</v>
      </c>
      <c r="BI418" s="24">
        <f>IF(ISNUMBER(VLOOKUP($C418,'pp port max capa'!$A$1:$Q$500,12,0)),VLOOKUP($C418,'pp port max capa'!$A$1:$Q$500,12,0),0)</f>
        <v>0</v>
      </c>
      <c r="BJ418" s="24">
        <f>IF(ISNUMBER(VLOOKUP($C418,'pp port max capa'!$A$1:$Q$500,13,0)),VLOOKUP($C418,'pp port max capa'!$A$1:$Q$500,13,0),0)</f>
        <v>0</v>
      </c>
      <c r="BK418" s="24">
        <f>IF(ISNUMBER(VLOOKUP($C418,'pp port max capa'!$A$1:$Q$500,14,0)),VLOOKUP($C418,'pp port max capa'!$A$1:$Q$500,14,0),0)</f>
        <v>0</v>
      </c>
      <c r="BL418" s="24">
        <f>IF(ISNUMBER(VLOOKUP($C418,'pp port max capa'!$A$1:$Q$500,15,0)),VLOOKUP($C418,'pp port max capa'!$A$1:$Q$500,15,0),0)</f>
        <v>0</v>
      </c>
      <c r="BM418" s="24">
        <f>IF(ISNUMBER(VLOOKUP($C418,'pp port max capa'!$A$1:$Q$500,16,0)),VLOOKUP($C418,'pp port max capa'!$A$1:$Q$500,16,0),0)</f>
        <v>0</v>
      </c>
      <c r="BN418" s="24">
        <f>IF(ISNUMBER(VLOOKUP($C418,'pp port max capa'!$A$1:$Q$500,17,0)),VLOOKUP($C418,'pp port max capa'!$A$1:$Q$500,17,0),0)</f>
        <v>0</v>
      </c>
      <c r="BO418" s="22">
        <f>IF(ISNUMBER(VLOOKUP($C418,'stpl port max capa'!$A$1:$Q$500,2,0)),VLOOKUP($C418,'stpl port max capa'!$A$1:$Q$500,2,0),0)</f>
        <v>0</v>
      </c>
      <c r="BP418" s="22">
        <f>IF(ISNUMBER(VLOOKUP($C418,'stpl port max capa'!$A$1:$Q$500,3,0)),VLOOKUP($C418,'stpl port max capa'!$A$1:$Q$500,3,0),0)</f>
        <v>0</v>
      </c>
      <c r="BQ418" s="22">
        <f>IF(ISNUMBER(VLOOKUP($C418,'stpl port max capa'!$A$1:$Q$500,4,0)),VLOOKUP($C418,'stpl port max capa'!$A$1:$Q$500,4,0),0)</f>
        <v>0</v>
      </c>
      <c r="BR418" s="22">
        <f>IF(ISNUMBER(VLOOKUP($C418,'stpl port max capa'!$A$1:$Q$500,5,0)),VLOOKUP($C418,'stpl port max capa'!$A$1:$Q$500,5,0),0)</f>
        <v>0</v>
      </c>
      <c r="BS418" s="22">
        <f>IF(ISNUMBER(VLOOKUP($C418,'stpl port max capa'!$A$1:$Q$500,6,0)),VLOOKUP($C418,'stpl port max capa'!$A$1:$Q$500,6,0),0)</f>
        <v>0</v>
      </c>
      <c r="BT418" s="22">
        <f>IF(ISNUMBER(VLOOKUP($C418,'stpl port max capa'!$A$1:$Q$500,7,0)),VLOOKUP($C418,'stpl port max capa'!$A$1:$Q$500,7,0),0)</f>
        <v>0</v>
      </c>
      <c r="BU418" s="22">
        <f>IF(ISNUMBER(VLOOKUP($C418,'stpl port max capa'!$A$1:$Q$500,8,0)),VLOOKUP($C418,'stpl port max capa'!$A$1:$Q$500,8,0),0)</f>
        <v>0</v>
      </c>
      <c r="BV418" s="22">
        <f>IF(ISNUMBER(VLOOKUP($C418,'stpl port max capa'!$A$1:$Q$500,9,0)),VLOOKUP($C418,'stpl port max capa'!$A$1:$Q$500,9,0),0)</f>
        <v>0</v>
      </c>
      <c r="BW418" s="22">
        <f>IF(ISNUMBER(VLOOKUP($C418,'stpl port max capa'!$A$1:$Q$500,10,0)),VLOOKUP($C418,'stpl port max capa'!$A$1:$Q$500,10,0),0)</f>
        <v>0</v>
      </c>
      <c r="BX418" s="22">
        <f>IF(ISNUMBER(VLOOKUP($C418,'stpl port max capa'!$A$1:$Q$500,11,0)),VLOOKUP($C418,'stpl port max capa'!$A$1:$Q$500,11,0),0)</f>
        <v>0</v>
      </c>
      <c r="BY418" s="22">
        <f>IF(ISNUMBER(VLOOKUP($C418,'stpl port max capa'!$A$1:$Q$500,12,0)),VLOOKUP($C418,'stpl port max capa'!$A$1:$Q$500,12,0),0)</f>
        <v>0</v>
      </c>
      <c r="BZ418" s="22">
        <f>IF(ISNUMBER(VLOOKUP($C418,'stpl port max capa'!$A$1:$Q$500,13,0)),VLOOKUP($C418,'stpl port max capa'!$A$1:$Q$500,13,0),0)</f>
        <v>0</v>
      </c>
      <c r="CA418" s="22">
        <f>IF(ISNUMBER(VLOOKUP($C418,'stpl port max capa'!$A$1:$Q$500,14,0)),VLOOKUP($C418,'stpl port max capa'!$A$1:$Q$500,14,0),0)</f>
        <v>0</v>
      </c>
      <c r="CB418" s="22">
        <f>IF(ISNUMBER(VLOOKUP($C418,'stpl port max capa'!$A$1:$Q$500,15,0)),VLOOKUP($C418,'stpl port max capa'!$A$1:$Q$500,15,0),0)</f>
        <v>0</v>
      </c>
      <c r="CC418" s="22">
        <f>IF(ISNUMBER(VLOOKUP($C418,'stpl port max capa'!$A$1:$Q$500,16,0)),VLOOKUP($C418,'stpl port max capa'!$A$1:$Q$500,16,0),0)</f>
        <v>0</v>
      </c>
      <c r="CD418" s="22">
        <f>IF(ISNUMBER(VLOOKUP($C418,'stpl port max capa'!$A$1:$Q$500,17,0)),VLOOKUP($C418,'stpl port max capa'!$A$1:$Q$500,17,0),0)</f>
        <v>0</v>
      </c>
    </row>
    <row r="419" spans="1:82" customFormat="1">
      <c r="A419">
        <v>424</v>
      </c>
      <c r="B419" t="s">
        <v>939</v>
      </c>
      <c r="C419" t="str">
        <f t="shared" si="111"/>
        <v>port 424 Huaneng Yantai power station</v>
      </c>
      <c r="D419" s="15" t="s">
        <v>1446</v>
      </c>
      <c r="E419" s="15">
        <f t="shared" si="113"/>
        <v>1</v>
      </c>
      <c r="F419" s="16" t="s">
        <v>2981</v>
      </c>
      <c r="G419" t="s">
        <v>972</v>
      </c>
      <c r="H419" t="s">
        <v>975</v>
      </c>
      <c r="I419" t="s">
        <v>2944</v>
      </c>
      <c r="J419" t="s">
        <v>1159</v>
      </c>
      <c r="K419" s="1">
        <v>37.532807300000002</v>
      </c>
      <c r="L419" s="1">
        <v>121.31493399999999</v>
      </c>
      <c r="M419" s="1" t="str">
        <f>VLOOKUP($F419,'[1]capi for highway network'!$D$1:$L$36,3,0)</f>
        <v>capi Shandong</v>
      </c>
      <c r="N419" s="1">
        <f>VLOOKUP($F419,'[1]capi for highway network'!$D$1:$L$36,7,0)</f>
        <v>36.651200000000003</v>
      </c>
      <c r="O419" s="1">
        <f>VLOOKUP($F419,'[1]capi for highway network'!$D$1:$L$36,8,0)</f>
        <v>117.12009500000001</v>
      </c>
      <c r="P419" s="13">
        <f t="shared" si="114"/>
        <v>0</v>
      </c>
      <c r="Q419" s="13">
        <f t="shared" si="115"/>
        <v>0</v>
      </c>
      <c r="R419" s="13">
        <f t="shared" si="116"/>
        <v>0</v>
      </c>
      <c r="S419" s="13">
        <f t="shared" si="117"/>
        <v>0</v>
      </c>
      <c r="T419" s="13">
        <f t="shared" si="118"/>
        <v>0</v>
      </c>
      <c r="U419" s="13">
        <f t="shared" si="119"/>
        <v>0</v>
      </c>
      <c r="V419" s="13">
        <f t="shared" si="120"/>
        <v>0</v>
      </c>
      <c r="W419" s="13">
        <f t="shared" si="121"/>
        <v>0</v>
      </c>
      <c r="X419" s="13">
        <f t="shared" si="122"/>
        <v>0</v>
      </c>
      <c r="Y419" s="13">
        <f t="shared" si="123"/>
        <v>0</v>
      </c>
      <c r="Z419" s="13">
        <f t="shared" si="124"/>
        <v>0</v>
      </c>
      <c r="AA419" s="13">
        <f t="shared" si="125"/>
        <v>0</v>
      </c>
      <c r="AB419" s="13">
        <f t="shared" si="126"/>
        <v>0</v>
      </c>
      <c r="AC419" s="13">
        <f t="shared" si="127"/>
        <v>0</v>
      </c>
      <c r="AD419" s="13">
        <f t="shared" si="128"/>
        <v>0</v>
      </c>
      <c r="AE419" s="13">
        <f t="shared" si="129"/>
        <v>0</v>
      </c>
      <c r="AF419">
        <f t="shared" si="112"/>
        <v>0</v>
      </c>
      <c r="AI419" s="26">
        <f>IF(ISNUMBER(VLOOKUP($B419,'kpler max capa'!$A$1:$Q$263,2,0)),VLOOKUP($B419,'kpler max capa'!$A$1:$Q$263,2,0),0)</f>
        <v>0</v>
      </c>
      <c r="AJ419" s="26">
        <f>IF(ISNUMBER(VLOOKUP($B419,'kpler max capa'!$A$1:$Q$263,3,0)),VLOOKUP($B419,'kpler max capa'!$A$1:$Q$263,3,0),0)</f>
        <v>0</v>
      </c>
      <c r="AK419" s="26">
        <f>IF(ISNUMBER(VLOOKUP($B419,'kpler max capa'!$A$1:$Q$263,4,0)),VLOOKUP($B419,'kpler max capa'!$A$1:$Q$263,4,0),0)</f>
        <v>0</v>
      </c>
      <c r="AL419" s="26">
        <f>IF(ISNUMBER(VLOOKUP($B419,'kpler max capa'!$A$1:$Q$263,5,0)),VLOOKUP($B419,'kpler max capa'!$A$1:$Q$263,5,0),0)</f>
        <v>0</v>
      </c>
      <c r="AM419" s="26">
        <f>IF(ISNUMBER(VLOOKUP($B419,'kpler max capa'!$A$1:$Q$263,6,0)),VLOOKUP($B419,'kpler max capa'!$A$1:$Q$263,6,0),0)</f>
        <v>0</v>
      </c>
      <c r="AN419" s="26">
        <f>IF(ISNUMBER(VLOOKUP($B419,'kpler max capa'!$A$1:$Q$263,7,0)),VLOOKUP($B419,'kpler max capa'!$A$1:$Q$263,7,0),0)</f>
        <v>0</v>
      </c>
      <c r="AO419" s="26">
        <f>IF(ISNUMBER(VLOOKUP($B419,'kpler max capa'!$A$1:$Q$263,8,0)),VLOOKUP($B419,'kpler max capa'!$A$1:$Q$263,8,0),0)</f>
        <v>0</v>
      </c>
      <c r="AP419" s="26">
        <f>IF(ISNUMBER(VLOOKUP($B419,'kpler max capa'!$A$1:$Q$263,8,0)),VLOOKUP($B419,'kpler max capa'!$A$1:$Q$263,9,0),0)</f>
        <v>0</v>
      </c>
      <c r="AQ419" s="26">
        <f>IF(ISNUMBER(VLOOKUP($B419,'kpler max capa'!$A$1:$Q$263,8,0)),VLOOKUP($B419,'kpler max capa'!$A$1:$Q$263,10,0),0)</f>
        <v>0</v>
      </c>
      <c r="AR419" s="26">
        <f>IF(ISNUMBER(VLOOKUP($B419,'kpler max capa'!$A$1:$Q$263,8,0)),VLOOKUP($B419,'kpler max capa'!$A$1:$Q$263,11,0),0)</f>
        <v>0</v>
      </c>
      <c r="AS419" s="26">
        <f>IF(ISNUMBER(VLOOKUP($B419,'kpler max capa'!$A$1:$Q$263,9,0)),VLOOKUP($B419,'kpler max capa'!$A$1:$Q$263,12,0),0)</f>
        <v>0</v>
      </c>
      <c r="AT419" s="26">
        <f>IF(ISNUMBER(VLOOKUP($B419,'kpler max capa'!$A$1:$Q$263,9,0)),VLOOKUP($B419,'kpler max capa'!$A$1:$Q$263,13,0),0)</f>
        <v>0</v>
      </c>
      <c r="AU419" s="26">
        <f>IF(ISNUMBER(VLOOKUP($B419,'kpler max capa'!$A$1:$Q$263,9,0)),VLOOKUP($B419,'kpler max capa'!$A$1:$Q$263,14,0),0)</f>
        <v>0</v>
      </c>
      <c r="AV419" s="26">
        <f>IF(ISNUMBER(VLOOKUP($B419,'kpler max capa'!$A$1:$Q$263,9,0)),VLOOKUP($B419,'kpler max capa'!$A$1:$Q$263,15,0),0)</f>
        <v>0</v>
      </c>
      <c r="AW419" s="26">
        <f>IF(ISNUMBER(VLOOKUP($B419,'kpler max capa'!$A$1:$Q$263,9,0)),VLOOKUP($B419,'kpler max capa'!$A$1:$Q$263,16,0),0)</f>
        <v>0</v>
      </c>
      <c r="AX419" s="26">
        <f>IF(ISNUMBER(VLOOKUP($B419,'kpler max capa'!$A$1:$Q$263,10,0)),VLOOKUP($B419,'kpler max capa'!$A$1:$Q$263,17,0),0)</f>
        <v>0</v>
      </c>
      <c r="AY419" s="24">
        <f>IF(ISNUMBER(VLOOKUP($C419,'pp port max capa'!$A$1:$Q$500,2,0)),VLOOKUP($C419,'pp port max capa'!$A$1:$Q$500,2,0),0)</f>
        <v>0</v>
      </c>
      <c r="AZ419" s="24">
        <f>IF(ISNUMBER(VLOOKUP($C419,'pp port max capa'!$A$1:$Q$500,3,0)),VLOOKUP($C419,'pp port max capa'!$A$1:$Q$500,3,0),0)</f>
        <v>0</v>
      </c>
      <c r="BA419" s="24">
        <f>IF(ISNUMBER(VLOOKUP($C419,'pp port max capa'!$A$1:$Q$500,4,0)),VLOOKUP($C419,'pp port max capa'!$A$1:$Q$500,4,0),0)</f>
        <v>0</v>
      </c>
      <c r="BB419" s="24">
        <f>IF(ISNUMBER(VLOOKUP($C419,'pp port max capa'!$A$1:$Q$500,5,0)),VLOOKUP($C419,'pp port max capa'!$A$1:$Q$500,5,0),0)</f>
        <v>0</v>
      </c>
      <c r="BC419" s="24">
        <f>IF(ISNUMBER(VLOOKUP($C419,'pp port max capa'!$A$1:$Q$500,6,0)),VLOOKUP($C419,'pp port max capa'!$A$1:$Q$500,6,0),0)</f>
        <v>0</v>
      </c>
      <c r="BD419" s="24">
        <f>IF(ISNUMBER(VLOOKUP($C419,'pp port max capa'!$A$1:$Q$500,7,0)),VLOOKUP($C419,'pp port max capa'!$A$1:$Q$500,7,0),0)</f>
        <v>0</v>
      </c>
      <c r="BE419" s="24">
        <f>IF(ISNUMBER(VLOOKUP($C419,'pp port max capa'!$A$1:$Q$500,8,0)),VLOOKUP($C419,'pp port max capa'!$A$1:$Q$500,8,0),0)</f>
        <v>0</v>
      </c>
      <c r="BF419" s="24">
        <f>IF(ISNUMBER(VLOOKUP($C419,'pp port max capa'!$A$1:$Q$500,9,0)),VLOOKUP($C419,'pp port max capa'!$A$1:$Q$500,9,0),0)</f>
        <v>0</v>
      </c>
      <c r="BG419" s="24">
        <f>IF(ISNUMBER(VLOOKUP($C419,'pp port max capa'!$A$1:$Q$500,10,0)),VLOOKUP($C419,'pp port max capa'!$A$1:$Q$500,10,0),0)</f>
        <v>0</v>
      </c>
      <c r="BH419" s="24">
        <f>IF(ISNUMBER(VLOOKUP($C419,'pp port max capa'!$A$1:$Q$500,11,0)),VLOOKUP($C419,'pp port max capa'!$A$1:$Q$500,11,0),0)</f>
        <v>0</v>
      </c>
      <c r="BI419" s="24">
        <f>IF(ISNUMBER(VLOOKUP($C419,'pp port max capa'!$A$1:$Q$500,12,0)),VLOOKUP($C419,'pp port max capa'!$A$1:$Q$500,12,0),0)</f>
        <v>0</v>
      </c>
      <c r="BJ419" s="24">
        <f>IF(ISNUMBER(VLOOKUP($C419,'pp port max capa'!$A$1:$Q$500,13,0)),VLOOKUP($C419,'pp port max capa'!$A$1:$Q$500,13,0),0)</f>
        <v>0</v>
      </c>
      <c r="BK419" s="24">
        <f>IF(ISNUMBER(VLOOKUP($C419,'pp port max capa'!$A$1:$Q$500,14,0)),VLOOKUP($C419,'pp port max capa'!$A$1:$Q$500,14,0),0)</f>
        <v>0</v>
      </c>
      <c r="BL419" s="24">
        <f>IF(ISNUMBER(VLOOKUP($C419,'pp port max capa'!$A$1:$Q$500,15,0)),VLOOKUP($C419,'pp port max capa'!$A$1:$Q$500,15,0),0)</f>
        <v>0</v>
      </c>
      <c r="BM419" s="24">
        <f>IF(ISNUMBER(VLOOKUP($C419,'pp port max capa'!$A$1:$Q$500,16,0)),VLOOKUP($C419,'pp port max capa'!$A$1:$Q$500,16,0),0)</f>
        <v>0</v>
      </c>
      <c r="BN419" s="24">
        <f>IF(ISNUMBER(VLOOKUP($C419,'pp port max capa'!$A$1:$Q$500,17,0)),VLOOKUP($C419,'pp port max capa'!$A$1:$Q$500,17,0),0)</f>
        <v>0</v>
      </c>
      <c r="BO419" s="22">
        <f>IF(ISNUMBER(VLOOKUP($C419,'stpl port max capa'!$A$1:$Q$500,2,0)),VLOOKUP($C419,'stpl port max capa'!$A$1:$Q$500,2,0),0)</f>
        <v>0</v>
      </c>
      <c r="BP419" s="22">
        <f>IF(ISNUMBER(VLOOKUP($C419,'stpl port max capa'!$A$1:$Q$500,3,0)),VLOOKUP($C419,'stpl port max capa'!$A$1:$Q$500,3,0),0)</f>
        <v>0</v>
      </c>
      <c r="BQ419" s="22">
        <f>IF(ISNUMBER(VLOOKUP($C419,'stpl port max capa'!$A$1:$Q$500,4,0)),VLOOKUP($C419,'stpl port max capa'!$A$1:$Q$500,4,0),0)</f>
        <v>0</v>
      </c>
      <c r="BR419" s="22">
        <f>IF(ISNUMBER(VLOOKUP($C419,'stpl port max capa'!$A$1:$Q$500,5,0)),VLOOKUP($C419,'stpl port max capa'!$A$1:$Q$500,5,0),0)</f>
        <v>0</v>
      </c>
      <c r="BS419" s="22">
        <f>IF(ISNUMBER(VLOOKUP($C419,'stpl port max capa'!$A$1:$Q$500,6,0)),VLOOKUP($C419,'stpl port max capa'!$A$1:$Q$500,6,0),0)</f>
        <v>0</v>
      </c>
      <c r="BT419" s="22">
        <f>IF(ISNUMBER(VLOOKUP($C419,'stpl port max capa'!$A$1:$Q$500,7,0)),VLOOKUP($C419,'stpl port max capa'!$A$1:$Q$500,7,0),0)</f>
        <v>0</v>
      </c>
      <c r="BU419" s="22">
        <f>IF(ISNUMBER(VLOOKUP($C419,'stpl port max capa'!$A$1:$Q$500,8,0)),VLOOKUP($C419,'stpl port max capa'!$A$1:$Q$500,8,0),0)</f>
        <v>0</v>
      </c>
      <c r="BV419" s="22">
        <f>IF(ISNUMBER(VLOOKUP($C419,'stpl port max capa'!$A$1:$Q$500,9,0)),VLOOKUP($C419,'stpl port max capa'!$A$1:$Q$500,9,0),0)</f>
        <v>0</v>
      </c>
      <c r="BW419" s="22">
        <f>IF(ISNUMBER(VLOOKUP($C419,'stpl port max capa'!$A$1:$Q$500,10,0)),VLOOKUP($C419,'stpl port max capa'!$A$1:$Q$500,10,0),0)</f>
        <v>0</v>
      </c>
      <c r="BX419" s="22">
        <f>IF(ISNUMBER(VLOOKUP($C419,'stpl port max capa'!$A$1:$Q$500,11,0)),VLOOKUP($C419,'stpl port max capa'!$A$1:$Q$500,11,0),0)</f>
        <v>0</v>
      </c>
      <c r="BY419" s="22">
        <f>IF(ISNUMBER(VLOOKUP($C419,'stpl port max capa'!$A$1:$Q$500,12,0)),VLOOKUP($C419,'stpl port max capa'!$A$1:$Q$500,12,0),0)</f>
        <v>0</v>
      </c>
      <c r="BZ419" s="22">
        <f>IF(ISNUMBER(VLOOKUP($C419,'stpl port max capa'!$A$1:$Q$500,13,0)),VLOOKUP($C419,'stpl port max capa'!$A$1:$Q$500,13,0),0)</f>
        <v>0</v>
      </c>
      <c r="CA419" s="22">
        <f>IF(ISNUMBER(VLOOKUP($C419,'stpl port max capa'!$A$1:$Q$500,14,0)),VLOOKUP($C419,'stpl port max capa'!$A$1:$Q$500,14,0),0)</f>
        <v>0</v>
      </c>
      <c r="CB419" s="22">
        <f>IF(ISNUMBER(VLOOKUP($C419,'stpl port max capa'!$A$1:$Q$500,15,0)),VLOOKUP($C419,'stpl port max capa'!$A$1:$Q$500,15,0),0)</f>
        <v>0</v>
      </c>
      <c r="CC419" s="22">
        <f>IF(ISNUMBER(VLOOKUP($C419,'stpl port max capa'!$A$1:$Q$500,16,0)),VLOOKUP($C419,'stpl port max capa'!$A$1:$Q$500,16,0),0)</f>
        <v>0</v>
      </c>
      <c r="CD419" s="22">
        <f>IF(ISNUMBER(VLOOKUP($C419,'stpl port max capa'!$A$1:$Q$500,17,0)),VLOOKUP($C419,'stpl port max capa'!$A$1:$Q$500,17,0),0)</f>
        <v>0</v>
      </c>
    </row>
    <row r="420" spans="1:82" customFormat="1">
      <c r="A420">
        <v>425</v>
      </c>
      <c r="B420" t="s">
        <v>940</v>
      </c>
      <c r="C420" t="str">
        <f t="shared" si="111"/>
        <v>port 425 Huaneng Zhanhua power station</v>
      </c>
      <c r="D420" s="15" t="s">
        <v>1447</v>
      </c>
      <c r="E420" s="15">
        <f t="shared" si="113"/>
        <v>1</v>
      </c>
      <c r="F420" s="16" t="s">
        <v>2981</v>
      </c>
      <c r="G420" t="s">
        <v>973</v>
      </c>
      <c r="H420" t="s">
        <v>975</v>
      </c>
      <c r="I420" t="s">
        <v>2944</v>
      </c>
      <c r="J420" t="s">
        <v>1160</v>
      </c>
      <c r="K420" s="1">
        <v>37.684314000000001</v>
      </c>
      <c r="L420" s="1">
        <v>118.111035</v>
      </c>
      <c r="M420" s="1" t="str">
        <f>VLOOKUP($F420,'[1]capi for highway network'!$D$1:$L$36,3,0)</f>
        <v>capi Shandong</v>
      </c>
      <c r="N420" s="1">
        <f>VLOOKUP($F420,'[1]capi for highway network'!$D$1:$L$36,7,0)</f>
        <v>36.651200000000003</v>
      </c>
      <c r="O420" s="1">
        <f>VLOOKUP($F420,'[1]capi for highway network'!$D$1:$L$36,8,0)</f>
        <v>117.12009500000001</v>
      </c>
      <c r="P420" s="13">
        <f t="shared" si="114"/>
        <v>1.9539842506397851</v>
      </c>
      <c r="Q420" s="13">
        <f t="shared" si="115"/>
        <v>1.9539842506397851</v>
      </c>
      <c r="R420" s="13">
        <f t="shared" si="116"/>
        <v>1.9539842506397851</v>
      </c>
      <c r="S420" s="13">
        <f t="shared" si="117"/>
        <v>1.9539842506397851</v>
      </c>
      <c r="T420" s="13">
        <f t="shared" si="118"/>
        <v>0</v>
      </c>
      <c r="U420" s="13">
        <f t="shared" si="119"/>
        <v>0</v>
      </c>
      <c r="V420" s="13">
        <f t="shared" si="120"/>
        <v>0</v>
      </c>
      <c r="W420" s="13">
        <f t="shared" si="121"/>
        <v>0</v>
      </c>
      <c r="X420" s="13">
        <f t="shared" si="122"/>
        <v>0</v>
      </c>
      <c r="Y420" s="13">
        <f t="shared" si="123"/>
        <v>0</v>
      </c>
      <c r="Z420" s="13">
        <f t="shared" si="124"/>
        <v>0</v>
      </c>
      <c r="AA420" s="13">
        <f t="shared" si="125"/>
        <v>0</v>
      </c>
      <c r="AB420" s="13">
        <f t="shared" si="126"/>
        <v>0</v>
      </c>
      <c r="AC420" s="13">
        <f t="shared" si="127"/>
        <v>0</v>
      </c>
      <c r="AD420" s="13">
        <f t="shared" si="128"/>
        <v>0</v>
      </c>
      <c r="AE420" s="13">
        <f t="shared" si="129"/>
        <v>0</v>
      </c>
      <c r="AF420">
        <f t="shared" si="112"/>
        <v>1</v>
      </c>
      <c r="AI420" s="26">
        <f>IF(ISNUMBER(VLOOKUP($B420,'kpler max capa'!$A$1:$Q$263,2,0)),VLOOKUP($B420,'kpler max capa'!$A$1:$Q$263,2,0),0)</f>
        <v>0</v>
      </c>
      <c r="AJ420" s="26">
        <f>IF(ISNUMBER(VLOOKUP($B420,'kpler max capa'!$A$1:$Q$263,3,0)),VLOOKUP($B420,'kpler max capa'!$A$1:$Q$263,3,0),0)</f>
        <v>0</v>
      </c>
      <c r="AK420" s="26">
        <f>IF(ISNUMBER(VLOOKUP($B420,'kpler max capa'!$A$1:$Q$263,4,0)),VLOOKUP($B420,'kpler max capa'!$A$1:$Q$263,4,0),0)</f>
        <v>0</v>
      </c>
      <c r="AL420" s="26">
        <f>IF(ISNUMBER(VLOOKUP($B420,'kpler max capa'!$A$1:$Q$263,5,0)),VLOOKUP($B420,'kpler max capa'!$A$1:$Q$263,5,0),0)</f>
        <v>0</v>
      </c>
      <c r="AM420" s="26">
        <f>IF(ISNUMBER(VLOOKUP($B420,'kpler max capa'!$A$1:$Q$263,6,0)),VLOOKUP($B420,'kpler max capa'!$A$1:$Q$263,6,0),0)</f>
        <v>0</v>
      </c>
      <c r="AN420" s="26">
        <f>IF(ISNUMBER(VLOOKUP($B420,'kpler max capa'!$A$1:$Q$263,7,0)),VLOOKUP($B420,'kpler max capa'!$A$1:$Q$263,7,0),0)</f>
        <v>0</v>
      </c>
      <c r="AO420" s="26">
        <f>IF(ISNUMBER(VLOOKUP($B420,'kpler max capa'!$A$1:$Q$263,8,0)),VLOOKUP($B420,'kpler max capa'!$A$1:$Q$263,8,0),0)</f>
        <v>0</v>
      </c>
      <c r="AP420" s="26">
        <f>IF(ISNUMBER(VLOOKUP($B420,'kpler max capa'!$A$1:$Q$263,8,0)),VLOOKUP($B420,'kpler max capa'!$A$1:$Q$263,9,0),0)</f>
        <v>0</v>
      </c>
      <c r="AQ420" s="26">
        <f>IF(ISNUMBER(VLOOKUP($B420,'kpler max capa'!$A$1:$Q$263,8,0)),VLOOKUP($B420,'kpler max capa'!$A$1:$Q$263,10,0),0)</f>
        <v>0</v>
      </c>
      <c r="AR420" s="26">
        <f>IF(ISNUMBER(VLOOKUP($B420,'kpler max capa'!$A$1:$Q$263,8,0)),VLOOKUP($B420,'kpler max capa'!$A$1:$Q$263,11,0),0)</f>
        <v>0</v>
      </c>
      <c r="AS420" s="26">
        <f>IF(ISNUMBER(VLOOKUP($B420,'kpler max capa'!$A$1:$Q$263,9,0)),VLOOKUP($B420,'kpler max capa'!$A$1:$Q$263,12,0),0)</f>
        <v>0</v>
      </c>
      <c r="AT420" s="26">
        <f>IF(ISNUMBER(VLOOKUP($B420,'kpler max capa'!$A$1:$Q$263,9,0)),VLOOKUP($B420,'kpler max capa'!$A$1:$Q$263,13,0),0)</f>
        <v>0</v>
      </c>
      <c r="AU420" s="26">
        <f>IF(ISNUMBER(VLOOKUP($B420,'kpler max capa'!$A$1:$Q$263,9,0)),VLOOKUP($B420,'kpler max capa'!$A$1:$Q$263,14,0),0)</f>
        <v>0</v>
      </c>
      <c r="AV420" s="26">
        <f>IF(ISNUMBER(VLOOKUP($B420,'kpler max capa'!$A$1:$Q$263,9,0)),VLOOKUP($B420,'kpler max capa'!$A$1:$Q$263,15,0),0)</f>
        <v>0</v>
      </c>
      <c r="AW420" s="26">
        <f>IF(ISNUMBER(VLOOKUP($B420,'kpler max capa'!$A$1:$Q$263,9,0)),VLOOKUP($B420,'kpler max capa'!$A$1:$Q$263,16,0),0)</f>
        <v>0</v>
      </c>
      <c r="AX420" s="26">
        <f>IF(ISNUMBER(VLOOKUP($B420,'kpler max capa'!$A$1:$Q$263,10,0)),VLOOKUP($B420,'kpler max capa'!$A$1:$Q$263,17,0),0)</f>
        <v>0</v>
      </c>
      <c r="AY420" s="24">
        <f>IF(ISNUMBER(VLOOKUP($C420,'pp port max capa'!$A$1:$Q$500,2,0)),VLOOKUP($C420,'pp port max capa'!$A$1:$Q$500,2,0),0)</f>
        <v>1.9539842506397851</v>
      </c>
      <c r="AZ420" s="24">
        <f>IF(ISNUMBER(VLOOKUP($C420,'pp port max capa'!$A$1:$Q$500,3,0)),VLOOKUP($C420,'pp port max capa'!$A$1:$Q$500,3,0),0)</f>
        <v>1.9539842506397851</v>
      </c>
      <c r="BA420" s="24">
        <f>IF(ISNUMBER(VLOOKUP($C420,'pp port max capa'!$A$1:$Q$500,4,0)),VLOOKUP($C420,'pp port max capa'!$A$1:$Q$500,4,0),0)</f>
        <v>1.9539842506397851</v>
      </c>
      <c r="BB420" s="24">
        <f>IF(ISNUMBER(VLOOKUP($C420,'pp port max capa'!$A$1:$Q$500,5,0)),VLOOKUP($C420,'pp port max capa'!$A$1:$Q$500,5,0),0)</f>
        <v>1.9539842506397851</v>
      </c>
      <c r="BC420" s="24">
        <f>IF(ISNUMBER(VLOOKUP($C420,'pp port max capa'!$A$1:$Q$500,6,0)),VLOOKUP($C420,'pp port max capa'!$A$1:$Q$500,6,0),0)</f>
        <v>0</v>
      </c>
      <c r="BD420" s="24">
        <f>IF(ISNUMBER(VLOOKUP($C420,'pp port max capa'!$A$1:$Q$500,7,0)),VLOOKUP($C420,'pp port max capa'!$A$1:$Q$500,7,0),0)</f>
        <v>0</v>
      </c>
      <c r="BE420" s="24">
        <f>IF(ISNUMBER(VLOOKUP($C420,'pp port max capa'!$A$1:$Q$500,8,0)),VLOOKUP($C420,'pp port max capa'!$A$1:$Q$500,8,0),0)</f>
        <v>0</v>
      </c>
      <c r="BF420" s="24">
        <f>IF(ISNUMBER(VLOOKUP($C420,'pp port max capa'!$A$1:$Q$500,9,0)),VLOOKUP($C420,'pp port max capa'!$A$1:$Q$500,9,0),0)</f>
        <v>0</v>
      </c>
      <c r="BG420" s="24">
        <f>IF(ISNUMBER(VLOOKUP($C420,'pp port max capa'!$A$1:$Q$500,10,0)),VLOOKUP($C420,'pp port max capa'!$A$1:$Q$500,10,0),0)</f>
        <v>0</v>
      </c>
      <c r="BH420" s="24">
        <f>IF(ISNUMBER(VLOOKUP($C420,'pp port max capa'!$A$1:$Q$500,11,0)),VLOOKUP($C420,'pp port max capa'!$A$1:$Q$500,11,0),0)</f>
        <v>0</v>
      </c>
      <c r="BI420" s="24">
        <f>IF(ISNUMBER(VLOOKUP($C420,'pp port max capa'!$A$1:$Q$500,12,0)),VLOOKUP($C420,'pp port max capa'!$A$1:$Q$500,12,0),0)</f>
        <v>0</v>
      </c>
      <c r="BJ420" s="24">
        <f>IF(ISNUMBER(VLOOKUP($C420,'pp port max capa'!$A$1:$Q$500,13,0)),VLOOKUP($C420,'pp port max capa'!$A$1:$Q$500,13,0),0)</f>
        <v>0</v>
      </c>
      <c r="BK420" s="24">
        <f>IF(ISNUMBER(VLOOKUP($C420,'pp port max capa'!$A$1:$Q$500,14,0)),VLOOKUP($C420,'pp port max capa'!$A$1:$Q$500,14,0),0)</f>
        <v>0</v>
      </c>
      <c r="BL420" s="24">
        <f>IF(ISNUMBER(VLOOKUP($C420,'pp port max capa'!$A$1:$Q$500,15,0)),VLOOKUP($C420,'pp port max capa'!$A$1:$Q$500,15,0),0)</f>
        <v>0</v>
      </c>
      <c r="BM420" s="24">
        <f>IF(ISNUMBER(VLOOKUP($C420,'pp port max capa'!$A$1:$Q$500,16,0)),VLOOKUP($C420,'pp port max capa'!$A$1:$Q$500,16,0),0)</f>
        <v>0</v>
      </c>
      <c r="BN420" s="24">
        <f>IF(ISNUMBER(VLOOKUP($C420,'pp port max capa'!$A$1:$Q$500,17,0)),VLOOKUP($C420,'pp port max capa'!$A$1:$Q$500,17,0),0)</f>
        <v>0</v>
      </c>
      <c r="BO420" s="22">
        <f>IF(ISNUMBER(VLOOKUP($C420,'stpl port max capa'!$A$1:$Q$500,2,0)),VLOOKUP($C420,'stpl port max capa'!$A$1:$Q$500,2,0),0)</f>
        <v>0</v>
      </c>
      <c r="BP420" s="22">
        <f>IF(ISNUMBER(VLOOKUP($C420,'stpl port max capa'!$A$1:$Q$500,3,0)),VLOOKUP($C420,'stpl port max capa'!$A$1:$Q$500,3,0),0)</f>
        <v>0</v>
      </c>
      <c r="BQ420" s="22">
        <f>IF(ISNUMBER(VLOOKUP($C420,'stpl port max capa'!$A$1:$Q$500,4,0)),VLOOKUP($C420,'stpl port max capa'!$A$1:$Q$500,4,0),0)</f>
        <v>0</v>
      </c>
      <c r="BR420" s="22">
        <f>IF(ISNUMBER(VLOOKUP($C420,'stpl port max capa'!$A$1:$Q$500,5,0)),VLOOKUP($C420,'stpl port max capa'!$A$1:$Q$500,5,0),0)</f>
        <v>0</v>
      </c>
      <c r="BS420" s="22">
        <f>IF(ISNUMBER(VLOOKUP($C420,'stpl port max capa'!$A$1:$Q$500,6,0)),VLOOKUP($C420,'stpl port max capa'!$A$1:$Q$500,6,0),0)</f>
        <v>0</v>
      </c>
      <c r="BT420" s="22">
        <f>IF(ISNUMBER(VLOOKUP($C420,'stpl port max capa'!$A$1:$Q$500,7,0)),VLOOKUP($C420,'stpl port max capa'!$A$1:$Q$500,7,0),0)</f>
        <v>0</v>
      </c>
      <c r="BU420" s="22">
        <f>IF(ISNUMBER(VLOOKUP($C420,'stpl port max capa'!$A$1:$Q$500,8,0)),VLOOKUP($C420,'stpl port max capa'!$A$1:$Q$500,8,0),0)</f>
        <v>0</v>
      </c>
      <c r="BV420" s="22">
        <f>IF(ISNUMBER(VLOOKUP($C420,'stpl port max capa'!$A$1:$Q$500,9,0)),VLOOKUP($C420,'stpl port max capa'!$A$1:$Q$500,9,0),0)</f>
        <v>0</v>
      </c>
      <c r="BW420" s="22">
        <f>IF(ISNUMBER(VLOOKUP($C420,'stpl port max capa'!$A$1:$Q$500,10,0)),VLOOKUP($C420,'stpl port max capa'!$A$1:$Q$500,10,0),0)</f>
        <v>0</v>
      </c>
      <c r="BX420" s="22">
        <f>IF(ISNUMBER(VLOOKUP($C420,'stpl port max capa'!$A$1:$Q$500,11,0)),VLOOKUP($C420,'stpl port max capa'!$A$1:$Q$500,11,0),0)</f>
        <v>0</v>
      </c>
      <c r="BY420" s="22">
        <f>IF(ISNUMBER(VLOOKUP($C420,'stpl port max capa'!$A$1:$Q$500,12,0)),VLOOKUP($C420,'stpl port max capa'!$A$1:$Q$500,12,0),0)</f>
        <v>0</v>
      </c>
      <c r="BZ420" s="22">
        <f>IF(ISNUMBER(VLOOKUP($C420,'stpl port max capa'!$A$1:$Q$500,13,0)),VLOOKUP($C420,'stpl port max capa'!$A$1:$Q$500,13,0),0)</f>
        <v>0</v>
      </c>
      <c r="CA420" s="22">
        <f>IF(ISNUMBER(VLOOKUP($C420,'stpl port max capa'!$A$1:$Q$500,14,0)),VLOOKUP($C420,'stpl port max capa'!$A$1:$Q$500,14,0),0)</f>
        <v>0</v>
      </c>
      <c r="CB420" s="22">
        <f>IF(ISNUMBER(VLOOKUP($C420,'stpl port max capa'!$A$1:$Q$500,15,0)),VLOOKUP($C420,'stpl port max capa'!$A$1:$Q$500,15,0),0)</f>
        <v>0</v>
      </c>
      <c r="CC420" s="22">
        <f>IF(ISNUMBER(VLOOKUP($C420,'stpl port max capa'!$A$1:$Q$500,16,0)),VLOOKUP($C420,'stpl port max capa'!$A$1:$Q$500,16,0),0)</f>
        <v>0</v>
      </c>
      <c r="CD420" s="22">
        <f>IF(ISNUMBER(VLOOKUP($C420,'stpl port max capa'!$A$1:$Q$500,17,0)),VLOOKUP($C420,'stpl port max capa'!$A$1:$Q$500,17,0),0)</f>
        <v>0</v>
      </c>
    </row>
    <row r="421" spans="1:82" customFormat="1">
      <c r="A421">
        <v>426</v>
      </c>
      <c r="B421" t="s">
        <v>941</v>
      </c>
      <c r="C421" t="str">
        <f t="shared" si="111"/>
        <v>port 426 Huangdao power station</v>
      </c>
      <c r="D421" s="15" t="s">
        <v>1262</v>
      </c>
      <c r="E421" s="15">
        <f t="shared" si="113"/>
        <v>2</v>
      </c>
      <c r="F421" s="16" t="s">
        <v>2981</v>
      </c>
      <c r="G421" t="s">
        <v>972</v>
      </c>
      <c r="H421" t="s">
        <v>975</v>
      </c>
      <c r="I421" t="s">
        <v>2944</v>
      </c>
      <c r="J421" t="s">
        <v>1161</v>
      </c>
      <c r="K421" s="1">
        <v>36.038333000000002</v>
      </c>
      <c r="L421" s="1">
        <v>120.219444</v>
      </c>
      <c r="M421" s="1" t="str">
        <f>VLOOKUP($F421,'[1]capi for highway network'!$D$1:$L$36,3,0)</f>
        <v>capi Shandong</v>
      </c>
      <c r="N421" s="1">
        <f>VLOOKUP($F421,'[1]capi for highway network'!$D$1:$L$36,7,0)</f>
        <v>36.651200000000003</v>
      </c>
      <c r="O421" s="1">
        <f>VLOOKUP($F421,'[1]capi for highway network'!$D$1:$L$36,8,0)</f>
        <v>117.12009500000001</v>
      </c>
      <c r="P421" s="13">
        <f t="shared" si="114"/>
        <v>0</v>
      </c>
      <c r="Q421" s="13">
        <f t="shared" si="115"/>
        <v>0</v>
      </c>
      <c r="R421" s="13">
        <f t="shared" si="116"/>
        <v>0</v>
      </c>
      <c r="S421" s="13">
        <f t="shared" si="117"/>
        <v>0</v>
      </c>
      <c r="T421" s="13">
        <f t="shared" si="118"/>
        <v>0</v>
      </c>
      <c r="U421" s="13">
        <f t="shared" si="119"/>
        <v>0</v>
      </c>
      <c r="V421" s="13">
        <f t="shared" si="120"/>
        <v>0</v>
      </c>
      <c r="W421" s="13">
        <f t="shared" si="121"/>
        <v>0</v>
      </c>
      <c r="X421" s="13">
        <f t="shared" si="122"/>
        <v>0</v>
      </c>
      <c r="Y421" s="13">
        <f t="shared" si="123"/>
        <v>0</v>
      </c>
      <c r="Z421" s="13">
        <f t="shared" si="124"/>
        <v>0</v>
      </c>
      <c r="AA421" s="13">
        <f t="shared" si="125"/>
        <v>0</v>
      </c>
      <c r="AB421" s="13">
        <f t="shared" si="126"/>
        <v>0</v>
      </c>
      <c r="AC421" s="13">
        <f t="shared" si="127"/>
        <v>0</v>
      </c>
      <c r="AD421" s="13">
        <f t="shared" si="128"/>
        <v>0</v>
      </c>
      <c r="AE421" s="13">
        <f t="shared" si="129"/>
        <v>0</v>
      </c>
      <c r="AF421">
        <f t="shared" si="112"/>
        <v>0</v>
      </c>
      <c r="AI421" s="26">
        <f>IF(ISNUMBER(VLOOKUP($B421,'kpler max capa'!$A$1:$Q$263,2,0)),VLOOKUP($B421,'kpler max capa'!$A$1:$Q$263,2,0),0)</f>
        <v>0</v>
      </c>
      <c r="AJ421" s="26">
        <f>IF(ISNUMBER(VLOOKUP($B421,'kpler max capa'!$A$1:$Q$263,3,0)),VLOOKUP($B421,'kpler max capa'!$A$1:$Q$263,3,0),0)</f>
        <v>0</v>
      </c>
      <c r="AK421" s="26">
        <f>IF(ISNUMBER(VLOOKUP($B421,'kpler max capa'!$A$1:$Q$263,4,0)),VLOOKUP($B421,'kpler max capa'!$A$1:$Q$263,4,0),0)</f>
        <v>0</v>
      </c>
      <c r="AL421" s="26">
        <f>IF(ISNUMBER(VLOOKUP($B421,'kpler max capa'!$A$1:$Q$263,5,0)),VLOOKUP($B421,'kpler max capa'!$A$1:$Q$263,5,0),0)</f>
        <v>0</v>
      </c>
      <c r="AM421" s="26">
        <f>IF(ISNUMBER(VLOOKUP($B421,'kpler max capa'!$A$1:$Q$263,6,0)),VLOOKUP($B421,'kpler max capa'!$A$1:$Q$263,6,0),0)</f>
        <v>0</v>
      </c>
      <c r="AN421" s="26">
        <f>IF(ISNUMBER(VLOOKUP($B421,'kpler max capa'!$A$1:$Q$263,7,0)),VLOOKUP($B421,'kpler max capa'!$A$1:$Q$263,7,0),0)</f>
        <v>0</v>
      </c>
      <c r="AO421" s="26">
        <f>IF(ISNUMBER(VLOOKUP($B421,'kpler max capa'!$A$1:$Q$263,8,0)),VLOOKUP($B421,'kpler max capa'!$A$1:$Q$263,8,0),0)</f>
        <v>0</v>
      </c>
      <c r="AP421" s="26">
        <f>IF(ISNUMBER(VLOOKUP($B421,'kpler max capa'!$A$1:$Q$263,8,0)),VLOOKUP($B421,'kpler max capa'!$A$1:$Q$263,9,0),0)</f>
        <v>0</v>
      </c>
      <c r="AQ421" s="26">
        <f>IF(ISNUMBER(VLOOKUP($B421,'kpler max capa'!$A$1:$Q$263,8,0)),VLOOKUP($B421,'kpler max capa'!$A$1:$Q$263,10,0),0)</f>
        <v>0</v>
      </c>
      <c r="AR421" s="26">
        <f>IF(ISNUMBER(VLOOKUP($B421,'kpler max capa'!$A$1:$Q$263,8,0)),VLOOKUP($B421,'kpler max capa'!$A$1:$Q$263,11,0),0)</f>
        <v>0</v>
      </c>
      <c r="AS421" s="26">
        <f>IF(ISNUMBER(VLOOKUP($B421,'kpler max capa'!$A$1:$Q$263,9,0)),VLOOKUP($B421,'kpler max capa'!$A$1:$Q$263,12,0),0)</f>
        <v>0</v>
      </c>
      <c r="AT421" s="26">
        <f>IF(ISNUMBER(VLOOKUP($B421,'kpler max capa'!$A$1:$Q$263,9,0)),VLOOKUP($B421,'kpler max capa'!$A$1:$Q$263,13,0),0)</f>
        <v>0</v>
      </c>
      <c r="AU421" s="26">
        <f>IF(ISNUMBER(VLOOKUP($B421,'kpler max capa'!$A$1:$Q$263,9,0)),VLOOKUP($B421,'kpler max capa'!$A$1:$Q$263,14,0),0)</f>
        <v>0</v>
      </c>
      <c r="AV421" s="26">
        <f>IF(ISNUMBER(VLOOKUP($B421,'kpler max capa'!$A$1:$Q$263,9,0)),VLOOKUP($B421,'kpler max capa'!$A$1:$Q$263,15,0),0)</f>
        <v>0</v>
      </c>
      <c r="AW421" s="26">
        <f>IF(ISNUMBER(VLOOKUP($B421,'kpler max capa'!$A$1:$Q$263,9,0)),VLOOKUP($B421,'kpler max capa'!$A$1:$Q$263,16,0),0)</f>
        <v>0</v>
      </c>
      <c r="AX421" s="26">
        <f>IF(ISNUMBER(VLOOKUP($B421,'kpler max capa'!$A$1:$Q$263,10,0)),VLOOKUP($B421,'kpler max capa'!$A$1:$Q$263,17,0),0)</f>
        <v>0</v>
      </c>
      <c r="AY421" s="24">
        <f>IF(ISNUMBER(VLOOKUP($C421,'pp port max capa'!$A$1:$Q$500,2,0)),VLOOKUP($C421,'pp port max capa'!$A$1:$Q$500,2,0),0)</f>
        <v>0</v>
      </c>
      <c r="AZ421" s="24">
        <f>IF(ISNUMBER(VLOOKUP($C421,'pp port max capa'!$A$1:$Q$500,3,0)),VLOOKUP($C421,'pp port max capa'!$A$1:$Q$500,3,0),0)</f>
        <v>0</v>
      </c>
      <c r="BA421" s="24">
        <f>IF(ISNUMBER(VLOOKUP($C421,'pp port max capa'!$A$1:$Q$500,4,0)),VLOOKUP($C421,'pp port max capa'!$A$1:$Q$500,4,0),0)</f>
        <v>0</v>
      </c>
      <c r="BB421" s="24">
        <f>IF(ISNUMBER(VLOOKUP($C421,'pp port max capa'!$A$1:$Q$500,5,0)),VLOOKUP($C421,'pp port max capa'!$A$1:$Q$500,5,0),0)</f>
        <v>0</v>
      </c>
      <c r="BC421" s="24">
        <f>IF(ISNUMBER(VLOOKUP($C421,'pp port max capa'!$A$1:$Q$500,6,0)),VLOOKUP($C421,'pp port max capa'!$A$1:$Q$500,6,0),0)</f>
        <v>0</v>
      </c>
      <c r="BD421" s="24">
        <f>IF(ISNUMBER(VLOOKUP($C421,'pp port max capa'!$A$1:$Q$500,7,0)),VLOOKUP($C421,'pp port max capa'!$A$1:$Q$500,7,0),0)</f>
        <v>0</v>
      </c>
      <c r="BE421" s="24">
        <f>IF(ISNUMBER(VLOOKUP($C421,'pp port max capa'!$A$1:$Q$500,8,0)),VLOOKUP($C421,'pp port max capa'!$A$1:$Q$500,8,0),0)</f>
        <v>0</v>
      </c>
      <c r="BF421" s="24">
        <f>IF(ISNUMBER(VLOOKUP($C421,'pp port max capa'!$A$1:$Q$500,9,0)),VLOOKUP($C421,'pp port max capa'!$A$1:$Q$500,9,0),0)</f>
        <v>0</v>
      </c>
      <c r="BG421" s="24">
        <f>IF(ISNUMBER(VLOOKUP($C421,'pp port max capa'!$A$1:$Q$500,10,0)),VLOOKUP($C421,'pp port max capa'!$A$1:$Q$500,10,0),0)</f>
        <v>0</v>
      </c>
      <c r="BH421" s="24">
        <f>IF(ISNUMBER(VLOOKUP($C421,'pp port max capa'!$A$1:$Q$500,11,0)),VLOOKUP($C421,'pp port max capa'!$A$1:$Q$500,11,0),0)</f>
        <v>0</v>
      </c>
      <c r="BI421" s="24">
        <f>IF(ISNUMBER(VLOOKUP($C421,'pp port max capa'!$A$1:$Q$500,12,0)),VLOOKUP($C421,'pp port max capa'!$A$1:$Q$500,12,0),0)</f>
        <v>0</v>
      </c>
      <c r="BJ421" s="24">
        <f>IF(ISNUMBER(VLOOKUP($C421,'pp port max capa'!$A$1:$Q$500,13,0)),VLOOKUP($C421,'pp port max capa'!$A$1:$Q$500,13,0),0)</f>
        <v>0</v>
      </c>
      <c r="BK421" s="24">
        <f>IF(ISNUMBER(VLOOKUP($C421,'pp port max capa'!$A$1:$Q$500,14,0)),VLOOKUP($C421,'pp port max capa'!$A$1:$Q$500,14,0),0)</f>
        <v>0</v>
      </c>
      <c r="BL421" s="24">
        <f>IF(ISNUMBER(VLOOKUP($C421,'pp port max capa'!$A$1:$Q$500,15,0)),VLOOKUP($C421,'pp port max capa'!$A$1:$Q$500,15,0),0)</f>
        <v>0</v>
      </c>
      <c r="BM421" s="24">
        <f>IF(ISNUMBER(VLOOKUP($C421,'pp port max capa'!$A$1:$Q$500,16,0)),VLOOKUP($C421,'pp port max capa'!$A$1:$Q$500,16,0),0)</f>
        <v>0</v>
      </c>
      <c r="BN421" s="24">
        <f>IF(ISNUMBER(VLOOKUP($C421,'pp port max capa'!$A$1:$Q$500,17,0)),VLOOKUP($C421,'pp port max capa'!$A$1:$Q$500,17,0),0)</f>
        <v>0</v>
      </c>
      <c r="BO421" s="22">
        <f>IF(ISNUMBER(VLOOKUP($C421,'stpl port max capa'!$A$1:$Q$500,2,0)),VLOOKUP($C421,'stpl port max capa'!$A$1:$Q$500,2,0),0)</f>
        <v>0</v>
      </c>
      <c r="BP421" s="22">
        <f>IF(ISNUMBER(VLOOKUP($C421,'stpl port max capa'!$A$1:$Q$500,3,0)),VLOOKUP($C421,'stpl port max capa'!$A$1:$Q$500,3,0),0)</f>
        <v>0</v>
      </c>
      <c r="BQ421" s="22">
        <f>IF(ISNUMBER(VLOOKUP($C421,'stpl port max capa'!$A$1:$Q$500,4,0)),VLOOKUP($C421,'stpl port max capa'!$A$1:$Q$500,4,0),0)</f>
        <v>0</v>
      </c>
      <c r="BR421" s="22">
        <f>IF(ISNUMBER(VLOOKUP($C421,'stpl port max capa'!$A$1:$Q$500,5,0)),VLOOKUP($C421,'stpl port max capa'!$A$1:$Q$500,5,0),0)</f>
        <v>0</v>
      </c>
      <c r="BS421" s="22">
        <f>IF(ISNUMBER(VLOOKUP($C421,'stpl port max capa'!$A$1:$Q$500,6,0)),VLOOKUP($C421,'stpl port max capa'!$A$1:$Q$500,6,0),0)</f>
        <v>0</v>
      </c>
      <c r="BT421" s="22">
        <f>IF(ISNUMBER(VLOOKUP($C421,'stpl port max capa'!$A$1:$Q$500,7,0)),VLOOKUP($C421,'stpl port max capa'!$A$1:$Q$500,7,0),0)</f>
        <v>0</v>
      </c>
      <c r="BU421" s="22">
        <f>IF(ISNUMBER(VLOOKUP($C421,'stpl port max capa'!$A$1:$Q$500,8,0)),VLOOKUP($C421,'stpl port max capa'!$A$1:$Q$500,8,0),0)</f>
        <v>0</v>
      </c>
      <c r="BV421" s="22">
        <f>IF(ISNUMBER(VLOOKUP($C421,'stpl port max capa'!$A$1:$Q$500,9,0)),VLOOKUP($C421,'stpl port max capa'!$A$1:$Q$500,9,0),0)</f>
        <v>0</v>
      </c>
      <c r="BW421" s="22">
        <f>IF(ISNUMBER(VLOOKUP($C421,'stpl port max capa'!$A$1:$Q$500,10,0)),VLOOKUP($C421,'stpl port max capa'!$A$1:$Q$500,10,0),0)</f>
        <v>0</v>
      </c>
      <c r="BX421" s="22">
        <f>IF(ISNUMBER(VLOOKUP($C421,'stpl port max capa'!$A$1:$Q$500,11,0)),VLOOKUP($C421,'stpl port max capa'!$A$1:$Q$500,11,0),0)</f>
        <v>0</v>
      </c>
      <c r="BY421" s="22">
        <f>IF(ISNUMBER(VLOOKUP($C421,'stpl port max capa'!$A$1:$Q$500,12,0)),VLOOKUP($C421,'stpl port max capa'!$A$1:$Q$500,12,0),0)</f>
        <v>0</v>
      </c>
      <c r="BZ421" s="22">
        <f>IF(ISNUMBER(VLOOKUP($C421,'stpl port max capa'!$A$1:$Q$500,13,0)),VLOOKUP($C421,'stpl port max capa'!$A$1:$Q$500,13,0),0)</f>
        <v>0</v>
      </c>
      <c r="CA421" s="22">
        <f>IF(ISNUMBER(VLOOKUP($C421,'stpl port max capa'!$A$1:$Q$500,14,0)),VLOOKUP($C421,'stpl port max capa'!$A$1:$Q$500,14,0),0)</f>
        <v>0</v>
      </c>
      <c r="CB421" s="22">
        <f>IF(ISNUMBER(VLOOKUP($C421,'stpl port max capa'!$A$1:$Q$500,15,0)),VLOOKUP($C421,'stpl port max capa'!$A$1:$Q$500,15,0),0)</f>
        <v>0</v>
      </c>
      <c r="CC421" s="22">
        <f>IF(ISNUMBER(VLOOKUP($C421,'stpl port max capa'!$A$1:$Q$500,16,0)),VLOOKUP($C421,'stpl port max capa'!$A$1:$Q$500,16,0),0)</f>
        <v>0</v>
      </c>
      <c r="CD421" s="22">
        <f>IF(ISNUMBER(VLOOKUP($C421,'stpl port max capa'!$A$1:$Q$500,17,0)),VLOOKUP($C421,'stpl port max capa'!$A$1:$Q$500,17,0),0)</f>
        <v>0</v>
      </c>
    </row>
    <row r="422" spans="1:82" customFormat="1">
      <c r="A422">
        <v>427</v>
      </c>
      <c r="B422" t="s">
        <v>942</v>
      </c>
      <c r="C422" t="str">
        <f t="shared" si="111"/>
        <v>port 427 Qingdao power station</v>
      </c>
      <c r="D422" s="15" t="s">
        <v>1448</v>
      </c>
      <c r="E422" s="15">
        <f t="shared" si="113"/>
        <v>1</v>
      </c>
      <c r="F422" s="16" t="s">
        <v>2981</v>
      </c>
      <c r="G422" t="s">
        <v>972</v>
      </c>
      <c r="H422" t="s">
        <v>975</v>
      </c>
      <c r="I422" t="s">
        <v>2943</v>
      </c>
      <c r="J422" t="s">
        <v>1162</v>
      </c>
      <c r="K422" s="1">
        <v>36.112425199999997</v>
      </c>
      <c r="L422" s="1">
        <v>120.32951079999999</v>
      </c>
      <c r="M422" s="1" t="str">
        <f>VLOOKUP($F422,'[1]capi for highway network'!$D$1:$L$36,3,0)</f>
        <v>capi Shandong</v>
      </c>
      <c r="N422" s="1">
        <f>VLOOKUP($F422,'[1]capi for highway network'!$D$1:$L$36,7,0)</f>
        <v>36.651200000000003</v>
      </c>
      <c r="O422" s="1">
        <f>VLOOKUP($F422,'[1]capi for highway network'!$D$1:$L$36,8,0)</f>
        <v>117.12009500000001</v>
      </c>
      <c r="P422" s="13">
        <f t="shared" si="114"/>
        <v>6.1253424784946233</v>
      </c>
      <c r="Q422" s="13">
        <f t="shared" si="115"/>
        <v>6.1253424784946233</v>
      </c>
      <c r="R422" s="13">
        <f t="shared" si="116"/>
        <v>6.1253424784946233</v>
      </c>
      <c r="S422" s="13">
        <f t="shared" si="117"/>
        <v>6.1253424784946233</v>
      </c>
      <c r="T422" s="13">
        <f t="shared" si="118"/>
        <v>6.1253424784946233</v>
      </c>
      <c r="U422" s="13">
        <f t="shared" si="119"/>
        <v>6.1253424784946233</v>
      </c>
      <c r="V422" s="13">
        <f t="shared" si="120"/>
        <v>6.1253424784946233</v>
      </c>
      <c r="W422" s="13">
        <f t="shared" si="121"/>
        <v>6.1253424784946233</v>
      </c>
      <c r="X422" s="13">
        <f t="shared" si="122"/>
        <v>6.1253424784946233</v>
      </c>
      <c r="Y422" s="13">
        <f t="shared" si="123"/>
        <v>6.1253424784946233</v>
      </c>
      <c r="Z422" s="13">
        <f t="shared" si="124"/>
        <v>6.1253424784946233</v>
      </c>
      <c r="AA422" s="13">
        <f t="shared" si="125"/>
        <v>2.9401643896774186</v>
      </c>
      <c r="AB422" s="13">
        <f t="shared" si="126"/>
        <v>2.9401643896774186</v>
      </c>
      <c r="AC422" s="13">
        <f t="shared" si="127"/>
        <v>2.9401643896774186</v>
      </c>
      <c r="AD422" s="13">
        <f t="shared" si="128"/>
        <v>2.9401643896774186</v>
      </c>
      <c r="AE422" s="13">
        <f t="shared" si="129"/>
        <v>2.9401643896774186</v>
      </c>
      <c r="AF422">
        <f t="shared" si="112"/>
        <v>1</v>
      </c>
      <c r="AI422" s="26">
        <f>IF(ISNUMBER(VLOOKUP($B422,'kpler max capa'!$A$1:$Q$263,2,0)),VLOOKUP($B422,'kpler max capa'!$A$1:$Q$263,2,0),0)</f>
        <v>0</v>
      </c>
      <c r="AJ422" s="26">
        <f>IF(ISNUMBER(VLOOKUP($B422,'kpler max capa'!$A$1:$Q$263,3,0)),VLOOKUP($B422,'kpler max capa'!$A$1:$Q$263,3,0),0)</f>
        <v>0</v>
      </c>
      <c r="AK422" s="26">
        <f>IF(ISNUMBER(VLOOKUP($B422,'kpler max capa'!$A$1:$Q$263,4,0)),VLOOKUP($B422,'kpler max capa'!$A$1:$Q$263,4,0),0)</f>
        <v>0</v>
      </c>
      <c r="AL422" s="26">
        <f>IF(ISNUMBER(VLOOKUP($B422,'kpler max capa'!$A$1:$Q$263,5,0)),VLOOKUP($B422,'kpler max capa'!$A$1:$Q$263,5,0),0)</f>
        <v>0</v>
      </c>
      <c r="AM422" s="26">
        <f>IF(ISNUMBER(VLOOKUP($B422,'kpler max capa'!$A$1:$Q$263,6,0)),VLOOKUP($B422,'kpler max capa'!$A$1:$Q$263,6,0),0)</f>
        <v>0</v>
      </c>
      <c r="AN422" s="26">
        <f>IF(ISNUMBER(VLOOKUP($B422,'kpler max capa'!$A$1:$Q$263,7,0)),VLOOKUP($B422,'kpler max capa'!$A$1:$Q$263,7,0),0)</f>
        <v>0</v>
      </c>
      <c r="AO422" s="26">
        <f>IF(ISNUMBER(VLOOKUP($B422,'kpler max capa'!$A$1:$Q$263,8,0)),VLOOKUP($B422,'kpler max capa'!$A$1:$Q$263,8,0),0)</f>
        <v>0</v>
      </c>
      <c r="AP422" s="26">
        <f>IF(ISNUMBER(VLOOKUP($B422,'kpler max capa'!$A$1:$Q$263,8,0)),VLOOKUP($B422,'kpler max capa'!$A$1:$Q$263,9,0),0)</f>
        <v>0</v>
      </c>
      <c r="AQ422" s="26">
        <f>IF(ISNUMBER(VLOOKUP($B422,'kpler max capa'!$A$1:$Q$263,8,0)),VLOOKUP($B422,'kpler max capa'!$A$1:$Q$263,10,0),0)</f>
        <v>0</v>
      </c>
      <c r="AR422" s="26">
        <f>IF(ISNUMBER(VLOOKUP($B422,'kpler max capa'!$A$1:$Q$263,8,0)),VLOOKUP($B422,'kpler max capa'!$A$1:$Q$263,11,0),0)</f>
        <v>0</v>
      </c>
      <c r="AS422" s="26">
        <f>IF(ISNUMBER(VLOOKUP($B422,'kpler max capa'!$A$1:$Q$263,9,0)),VLOOKUP($B422,'kpler max capa'!$A$1:$Q$263,12,0),0)</f>
        <v>0</v>
      </c>
      <c r="AT422" s="26">
        <f>IF(ISNUMBER(VLOOKUP($B422,'kpler max capa'!$A$1:$Q$263,9,0)),VLOOKUP($B422,'kpler max capa'!$A$1:$Q$263,13,0),0)</f>
        <v>0</v>
      </c>
      <c r="AU422" s="26">
        <f>IF(ISNUMBER(VLOOKUP($B422,'kpler max capa'!$A$1:$Q$263,9,0)),VLOOKUP($B422,'kpler max capa'!$A$1:$Q$263,14,0),0)</f>
        <v>0</v>
      </c>
      <c r="AV422" s="26">
        <f>IF(ISNUMBER(VLOOKUP($B422,'kpler max capa'!$A$1:$Q$263,9,0)),VLOOKUP($B422,'kpler max capa'!$A$1:$Q$263,15,0),0)</f>
        <v>0</v>
      </c>
      <c r="AW422" s="26">
        <f>IF(ISNUMBER(VLOOKUP($B422,'kpler max capa'!$A$1:$Q$263,9,0)),VLOOKUP($B422,'kpler max capa'!$A$1:$Q$263,16,0),0)</f>
        <v>0</v>
      </c>
      <c r="AX422" s="26">
        <f>IF(ISNUMBER(VLOOKUP($B422,'kpler max capa'!$A$1:$Q$263,10,0)),VLOOKUP($B422,'kpler max capa'!$A$1:$Q$263,17,0),0)</f>
        <v>0</v>
      </c>
      <c r="AY422" s="24">
        <f>IF(ISNUMBER(VLOOKUP($C422,'pp port max capa'!$A$1:$Q$500,2,0)),VLOOKUP($C422,'pp port max capa'!$A$1:$Q$500,2,0),0)</f>
        <v>6.1253424784946233</v>
      </c>
      <c r="AZ422" s="24">
        <f>IF(ISNUMBER(VLOOKUP($C422,'pp port max capa'!$A$1:$Q$500,3,0)),VLOOKUP($C422,'pp port max capa'!$A$1:$Q$500,3,0),0)</f>
        <v>6.1253424784946233</v>
      </c>
      <c r="BA422" s="24">
        <f>IF(ISNUMBER(VLOOKUP($C422,'pp port max capa'!$A$1:$Q$500,4,0)),VLOOKUP($C422,'pp port max capa'!$A$1:$Q$500,4,0),0)</f>
        <v>6.1253424784946233</v>
      </c>
      <c r="BB422" s="24">
        <f>IF(ISNUMBER(VLOOKUP($C422,'pp port max capa'!$A$1:$Q$500,5,0)),VLOOKUP($C422,'pp port max capa'!$A$1:$Q$500,5,0),0)</f>
        <v>6.1253424784946233</v>
      </c>
      <c r="BC422" s="24">
        <f>IF(ISNUMBER(VLOOKUP($C422,'pp port max capa'!$A$1:$Q$500,6,0)),VLOOKUP($C422,'pp port max capa'!$A$1:$Q$500,6,0),0)</f>
        <v>6.1253424784946233</v>
      </c>
      <c r="BD422" s="24">
        <f>IF(ISNUMBER(VLOOKUP($C422,'pp port max capa'!$A$1:$Q$500,7,0)),VLOOKUP($C422,'pp port max capa'!$A$1:$Q$500,7,0),0)</f>
        <v>6.1253424784946233</v>
      </c>
      <c r="BE422" s="24">
        <f>IF(ISNUMBER(VLOOKUP($C422,'pp port max capa'!$A$1:$Q$500,8,0)),VLOOKUP($C422,'pp port max capa'!$A$1:$Q$500,8,0),0)</f>
        <v>6.1253424784946233</v>
      </c>
      <c r="BF422" s="24">
        <f>IF(ISNUMBER(VLOOKUP($C422,'pp port max capa'!$A$1:$Q$500,9,0)),VLOOKUP($C422,'pp port max capa'!$A$1:$Q$500,9,0),0)</f>
        <v>6.1253424784946233</v>
      </c>
      <c r="BG422" s="24">
        <f>IF(ISNUMBER(VLOOKUP($C422,'pp port max capa'!$A$1:$Q$500,10,0)),VLOOKUP($C422,'pp port max capa'!$A$1:$Q$500,10,0),0)</f>
        <v>6.1253424784946233</v>
      </c>
      <c r="BH422" s="24">
        <f>IF(ISNUMBER(VLOOKUP($C422,'pp port max capa'!$A$1:$Q$500,11,0)),VLOOKUP($C422,'pp port max capa'!$A$1:$Q$500,11,0),0)</f>
        <v>6.1253424784946233</v>
      </c>
      <c r="BI422" s="24">
        <f>IF(ISNUMBER(VLOOKUP($C422,'pp port max capa'!$A$1:$Q$500,12,0)),VLOOKUP($C422,'pp port max capa'!$A$1:$Q$500,12,0),0)</f>
        <v>6.1253424784946233</v>
      </c>
      <c r="BJ422" s="24">
        <f>IF(ISNUMBER(VLOOKUP($C422,'pp port max capa'!$A$1:$Q$500,13,0)),VLOOKUP($C422,'pp port max capa'!$A$1:$Q$500,13,0),0)</f>
        <v>2.9401643896774186</v>
      </c>
      <c r="BK422" s="24">
        <f>IF(ISNUMBER(VLOOKUP($C422,'pp port max capa'!$A$1:$Q$500,14,0)),VLOOKUP($C422,'pp port max capa'!$A$1:$Q$500,14,0),0)</f>
        <v>2.9401643896774186</v>
      </c>
      <c r="BL422" s="24">
        <f>IF(ISNUMBER(VLOOKUP($C422,'pp port max capa'!$A$1:$Q$500,15,0)),VLOOKUP($C422,'pp port max capa'!$A$1:$Q$500,15,0),0)</f>
        <v>2.9401643896774186</v>
      </c>
      <c r="BM422" s="24">
        <f>IF(ISNUMBER(VLOOKUP($C422,'pp port max capa'!$A$1:$Q$500,16,0)),VLOOKUP($C422,'pp port max capa'!$A$1:$Q$500,16,0),0)</f>
        <v>2.9401643896774186</v>
      </c>
      <c r="BN422" s="24">
        <f>IF(ISNUMBER(VLOOKUP($C422,'pp port max capa'!$A$1:$Q$500,17,0)),VLOOKUP($C422,'pp port max capa'!$A$1:$Q$500,17,0),0)</f>
        <v>2.9401643896774186</v>
      </c>
      <c r="BO422" s="22">
        <f>IF(ISNUMBER(VLOOKUP($C422,'stpl port max capa'!$A$1:$Q$500,2,0)),VLOOKUP($C422,'stpl port max capa'!$A$1:$Q$500,2,0),0)</f>
        <v>0</v>
      </c>
      <c r="BP422" s="22">
        <f>IF(ISNUMBER(VLOOKUP($C422,'stpl port max capa'!$A$1:$Q$500,3,0)),VLOOKUP($C422,'stpl port max capa'!$A$1:$Q$500,3,0),0)</f>
        <v>0</v>
      </c>
      <c r="BQ422" s="22">
        <f>IF(ISNUMBER(VLOOKUP($C422,'stpl port max capa'!$A$1:$Q$500,4,0)),VLOOKUP($C422,'stpl port max capa'!$A$1:$Q$500,4,0),0)</f>
        <v>0</v>
      </c>
      <c r="BR422" s="22">
        <f>IF(ISNUMBER(VLOOKUP($C422,'stpl port max capa'!$A$1:$Q$500,5,0)),VLOOKUP($C422,'stpl port max capa'!$A$1:$Q$500,5,0),0)</f>
        <v>0</v>
      </c>
      <c r="BS422" s="22">
        <f>IF(ISNUMBER(VLOOKUP($C422,'stpl port max capa'!$A$1:$Q$500,6,0)),VLOOKUP($C422,'stpl port max capa'!$A$1:$Q$500,6,0),0)</f>
        <v>0</v>
      </c>
      <c r="BT422" s="22">
        <f>IF(ISNUMBER(VLOOKUP($C422,'stpl port max capa'!$A$1:$Q$500,7,0)),VLOOKUP($C422,'stpl port max capa'!$A$1:$Q$500,7,0),0)</f>
        <v>0</v>
      </c>
      <c r="BU422" s="22">
        <f>IF(ISNUMBER(VLOOKUP($C422,'stpl port max capa'!$A$1:$Q$500,8,0)),VLOOKUP($C422,'stpl port max capa'!$A$1:$Q$500,8,0),0)</f>
        <v>0</v>
      </c>
      <c r="BV422" s="22">
        <f>IF(ISNUMBER(VLOOKUP($C422,'stpl port max capa'!$A$1:$Q$500,9,0)),VLOOKUP($C422,'stpl port max capa'!$A$1:$Q$500,9,0),0)</f>
        <v>0</v>
      </c>
      <c r="BW422" s="22">
        <f>IF(ISNUMBER(VLOOKUP($C422,'stpl port max capa'!$A$1:$Q$500,10,0)),VLOOKUP($C422,'stpl port max capa'!$A$1:$Q$500,10,0),0)</f>
        <v>0</v>
      </c>
      <c r="BX422" s="22">
        <f>IF(ISNUMBER(VLOOKUP($C422,'stpl port max capa'!$A$1:$Q$500,11,0)),VLOOKUP($C422,'stpl port max capa'!$A$1:$Q$500,11,0),0)</f>
        <v>0</v>
      </c>
      <c r="BY422" s="22">
        <f>IF(ISNUMBER(VLOOKUP($C422,'stpl port max capa'!$A$1:$Q$500,12,0)),VLOOKUP($C422,'stpl port max capa'!$A$1:$Q$500,12,0),0)</f>
        <v>0</v>
      </c>
      <c r="BZ422" s="22">
        <f>IF(ISNUMBER(VLOOKUP($C422,'stpl port max capa'!$A$1:$Q$500,13,0)),VLOOKUP($C422,'stpl port max capa'!$A$1:$Q$500,13,0),0)</f>
        <v>0</v>
      </c>
      <c r="CA422" s="22">
        <f>IF(ISNUMBER(VLOOKUP($C422,'stpl port max capa'!$A$1:$Q$500,14,0)),VLOOKUP($C422,'stpl port max capa'!$A$1:$Q$500,14,0),0)</f>
        <v>0</v>
      </c>
      <c r="CB422" s="22">
        <f>IF(ISNUMBER(VLOOKUP($C422,'stpl port max capa'!$A$1:$Q$500,15,0)),VLOOKUP($C422,'stpl port max capa'!$A$1:$Q$500,15,0),0)</f>
        <v>0</v>
      </c>
      <c r="CC422" s="22">
        <f>IF(ISNUMBER(VLOOKUP($C422,'stpl port max capa'!$A$1:$Q$500,16,0)),VLOOKUP($C422,'stpl port max capa'!$A$1:$Q$500,16,0),0)</f>
        <v>0</v>
      </c>
      <c r="CD422" s="22">
        <f>IF(ISNUMBER(VLOOKUP($C422,'stpl port max capa'!$A$1:$Q$500,17,0)),VLOOKUP($C422,'stpl port max capa'!$A$1:$Q$500,17,0),0)</f>
        <v>0</v>
      </c>
    </row>
    <row r="423" spans="1:82" customFormat="1">
      <c r="A423">
        <v>428</v>
      </c>
      <c r="B423" t="s">
        <v>943</v>
      </c>
      <c r="C423" t="str">
        <f t="shared" si="111"/>
        <v>port 428 Rongcheng Haoyang Cogen power station</v>
      </c>
      <c r="D423" s="15" t="s">
        <v>1275</v>
      </c>
      <c r="E423" s="15">
        <f t="shared" si="113"/>
        <v>2</v>
      </c>
      <c r="F423" s="16" t="s">
        <v>2981</v>
      </c>
      <c r="G423" t="s">
        <v>972</v>
      </c>
      <c r="H423" t="s">
        <v>975</v>
      </c>
      <c r="I423" t="s">
        <v>2943</v>
      </c>
      <c r="J423" t="s">
        <v>1163</v>
      </c>
      <c r="K423" s="1">
        <v>36.882074000000003</v>
      </c>
      <c r="L423" s="1">
        <v>122.430311</v>
      </c>
      <c r="M423" s="1" t="str">
        <f>VLOOKUP($F423,'[1]capi for highway network'!$D$1:$L$36,3,0)</f>
        <v>capi Shandong</v>
      </c>
      <c r="N423" s="1">
        <f>VLOOKUP($F423,'[1]capi for highway network'!$D$1:$L$36,7,0)</f>
        <v>36.651200000000003</v>
      </c>
      <c r="O423" s="1">
        <f>VLOOKUP($F423,'[1]capi for highway network'!$D$1:$L$36,8,0)</f>
        <v>117.12009500000001</v>
      </c>
      <c r="P423" s="13">
        <f t="shared" si="114"/>
        <v>0</v>
      </c>
      <c r="Q423" s="13">
        <f t="shared" si="115"/>
        <v>0</v>
      </c>
      <c r="R423" s="13">
        <f t="shared" si="116"/>
        <v>0</v>
      </c>
      <c r="S423" s="13">
        <f t="shared" si="117"/>
        <v>0</v>
      </c>
      <c r="T423" s="13">
        <f t="shared" si="118"/>
        <v>0</v>
      </c>
      <c r="U423" s="13">
        <f t="shared" si="119"/>
        <v>0</v>
      </c>
      <c r="V423" s="13">
        <f t="shared" si="120"/>
        <v>0</v>
      </c>
      <c r="W423" s="13">
        <f t="shared" si="121"/>
        <v>0</v>
      </c>
      <c r="X423" s="13">
        <f t="shared" si="122"/>
        <v>0</v>
      </c>
      <c r="Y423" s="13">
        <f t="shared" si="123"/>
        <v>0</v>
      </c>
      <c r="Z423" s="13">
        <f t="shared" si="124"/>
        <v>0</v>
      </c>
      <c r="AA423" s="13">
        <f t="shared" si="125"/>
        <v>0</v>
      </c>
      <c r="AB423" s="13">
        <f t="shared" si="126"/>
        <v>0</v>
      </c>
      <c r="AC423" s="13">
        <f t="shared" si="127"/>
        <v>0</v>
      </c>
      <c r="AD423" s="13">
        <f t="shared" si="128"/>
        <v>0</v>
      </c>
      <c r="AE423" s="13">
        <f t="shared" si="129"/>
        <v>0</v>
      </c>
      <c r="AF423">
        <f t="shared" si="112"/>
        <v>0</v>
      </c>
      <c r="AI423" s="26">
        <f>IF(ISNUMBER(VLOOKUP($B423,'kpler max capa'!$A$1:$Q$263,2,0)),VLOOKUP($B423,'kpler max capa'!$A$1:$Q$263,2,0),0)</f>
        <v>0</v>
      </c>
      <c r="AJ423" s="26">
        <f>IF(ISNUMBER(VLOOKUP($B423,'kpler max capa'!$A$1:$Q$263,3,0)),VLOOKUP($B423,'kpler max capa'!$A$1:$Q$263,3,0),0)</f>
        <v>0</v>
      </c>
      <c r="AK423" s="26">
        <f>IF(ISNUMBER(VLOOKUP($B423,'kpler max capa'!$A$1:$Q$263,4,0)),VLOOKUP($B423,'kpler max capa'!$A$1:$Q$263,4,0),0)</f>
        <v>0</v>
      </c>
      <c r="AL423" s="26">
        <f>IF(ISNUMBER(VLOOKUP($B423,'kpler max capa'!$A$1:$Q$263,5,0)),VLOOKUP($B423,'kpler max capa'!$A$1:$Q$263,5,0),0)</f>
        <v>0</v>
      </c>
      <c r="AM423" s="26">
        <f>IF(ISNUMBER(VLOOKUP($B423,'kpler max capa'!$A$1:$Q$263,6,0)),VLOOKUP($B423,'kpler max capa'!$A$1:$Q$263,6,0),0)</f>
        <v>0</v>
      </c>
      <c r="AN423" s="26">
        <f>IF(ISNUMBER(VLOOKUP($B423,'kpler max capa'!$A$1:$Q$263,7,0)),VLOOKUP($B423,'kpler max capa'!$A$1:$Q$263,7,0),0)</f>
        <v>0</v>
      </c>
      <c r="AO423" s="26">
        <f>IF(ISNUMBER(VLOOKUP($B423,'kpler max capa'!$A$1:$Q$263,8,0)),VLOOKUP($B423,'kpler max capa'!$A$1:$Q$263,8,0),0)</f>
        <v>0</v>
      </c>
      <c r="AP423" s="26">
        <f>IF(ISNUMBER(VLOOKUP($B423,'kpler max capa'!$A$1:$Q$263,8,0)),VLOOKUP($B423,'kpler max capa'!$A$1:$Q$263,9,0),0)</f>
        <v>0</v>
      </c>
      <c r="AQ423" s="26">
        <f>IF(ISNUMBER(VLOOKUP($B423,'kpler max capa'!$A$1:$Q$263,8,0)),VLOOKUP($B423,'kpler max capa'!$A$1:$Q$263,10,0),0)</f>
        <v>0</v>
      </c>
      <c r="AR423" s="26">
        <f>IF(ISNUMBER(VLOOKUP($B423,'kpler max capa'!$A$1:$Q$263,8,0)),VLOOKUP($B423,'kpler max capa'!$A$1:$Q$263,11,0),0)</f>
        <v>0</v>
      </c>
      <c r="AS423" s="26">
        <f>IF(ISNUMBER(VLOOKUP($B423,'kpler max capa'!$A$1:$Q$263,9,0)),VLOOKUP($B423,'kpler max capa'!$A$1:$Q$263,12,0),0)</f>
        <v>0</v>
      </c>
      <c r="AT423" s="26">
        <f>IF(ISNUMBER(VLOOKUP($B423,'kpler max capa'!$A$1:$Q$263,9,0)),VLOOKUP($B423,'kpler max capa'!$A$1:$Q$263,13,0),0)</f>
        <v>0</v>
      </c>
      <c r="AU423" s="26">
        <f>IF(ISNUMBER(VLOOKUP($B423,'kpler max capa'!$A$1:$Q$263,9,0)),VLOOKUP($B423,'kpler max capa'!$A$1:$Q$263,14,0),0)</f>
        <v>0</v>
      </c>
      <c r="AV423" s="26">
        <f>IF(ISNUMBER(VLOOKUP($B423,'kpler max capa'!$A$1:$Q$263,9,0)),VLOOKUP($B423,'kpler max capa'!$A$1:$Q$263,15,0),0)</f>
        <v>0</v>
      </c>
      <c r="AW423" s="26">
        <f>IF(ISNUMBER(VLOOKUP($B423,'kpler max capa'!$A$1:$Q$263,9,0)),VLOOKUP($B423,'kpler max capa'!$A$1:$Q$263,16,0),0)</f>
        <v>0</v>
      </c>
      <c r="AX423" s="26">
        <f>IF(ISNUMBER(VLOOKUP($B423,'kpler max capa'!$A$1:$Q$263,10,0)),VLOOKUP($B423,'kpler max capa'!$A$1:$Q$263,17,0),0)</f>
        <v>0</v>
      </c>
      <c r="AY423" s="24">
        <f>IF(ISNUMBER(VLOOKUP($C423,'pp port max capa'!$A$1:$Q$500,2,0)),VLOOKUP($C423,'pp port max capa'!$A$1:$Q$500,2,0),0)</f>
        <v>0</v>
      </c>
      <c r="AZ423" s="24">
        <f>IF(ISNUMBER(VLOOKUP($C423,'pp port max capa'!$A$1:$Q$500,3,0)),VLOOKUP($C423,'pp port max capa'!$A$1:$Q$500,3,0),0)</f>
        <v>0</v>
      </c>
      <c r="BA423" s="24">
        <f>IF(ISNUMBER(VLOOKUP($C423,'pp port max capa'!$A$1:$Q$500,4,0)),VLOOKUP($C423,'pp port max capa'!$A$1:$Q$500,4,0),0)</f>
        <v>0</v>
      </c>
      <c r="BB423" s="24">
        <f>IF(ISNUMBER(VLOOKUP($C423,'pp port max capa'!$A$1:$Q$500,5,0)),VLOOKUP($C423,'pp port max capa'!$A$1:$Q$500,5,0),0)</f>
        <v>0</v>
      </c>
      <c r="BC423" s="24">
        <f>IF(ISNUMBER(VLOOKUP($C423,'pp port max capa'!$A$1:$Q$500,6,0)),VLOOKUP($C423,'pp port max capa'!$A$1:$Q$500,6,0),0)</f>
        <v>0</v>
      </c>
      <c r="BD423" s="24">
        <f>IF(ISNUMBER(VLOOKUP($C423,'pp port max capa'!$A$1:$Q$500,7,0)),VLOOKUP($C423,'pp port max capa'!$A$1:$Q$500,7,0),0)</f>
        <v>0</v>
      </c>
      <c r="BE423" s="24">
        <f>IF(ISNUMBER(VLOOKUP($C423,'pp port max capa'!$A$1:$Q$500,8,0)),VLOOKUP($C423,'pp port max capa'!$A$1:$Q$500,8,0),0)</f>
        <v>0</v>
      </c>
      <c r="BF423" s="24">
        <f>IF(ISNUMBER(VLOOKUP($C423,'pp port max capa'!$A$1:$Q$500,9,0)),VLOOKUP($C423,'pp port max capa'!$A$1:$Q$500,9,0),0)</f>
        <v>0</v>
      </c>
      <c r="BG423" s="24">
        <f>IF(ISNUMBER(VLOOKUP($C423,'pp port max capa'!$A$1:$Q$500,10,0)),VLOOKUP($C423,'pp port max capa'!$A$1:$Q$500,10,0),0)</f>
        <v>0</v>
      </c>
      <c r="BH423" s="24">
        <f>IF(ISNUMBER(VLOOKUP($C423,'pp port max capa'!$A$1:$Q$500,11,0)),VLOOKUP($C423,'pp port max capa'!$A$1:$Q$500,11,0),0)</f>
        <v>0</v>
      </c>
      <c r="BI423" s="24">
        <f>IF(ISNUMBER(VLOOKUP($C423,'pp port max capa'!$A$1:$Q$500,12,0)),VLOOKUP($C423,'pp port max capa'!$A$1:$Q$500,12,0),0)</f>
        <v>0</v>
      </c>
      <c r="BJ423" s="24">
        <f>IF(ISNUMBER(VLOOKUP($C423,'pp port max capa'!$A$1:$Q$500,13,0)),VLOOKUP($C423,'pp port max capa'!$A$1:$Q$500,13,0),0)</f>
        <v>0</v>
      </c>
      <c r="BK423" s="24">
        <f>IF(ISNUMBER(VLOOKUP($C423,'pp port max capa'!$A$1:$Q$500,14,0)),VLOOKUP($C423,'pp port max capa'!$A$1:$Q$500,14,0),0)</f>
        <v>0</v>
      </c>
      <c r="BL423" s="24">
        <f>IF(ISNUMBER(VLOOKUP($C423,'pp port max capa'!$A$1:$Q$500,15,0)),VLOOKUP($C423,'pp port max capa'!$A$1:$Q$500,15,0),0)</f>
        <v>0</v>
      </c>
      <c r="BM423" s="24">
        <f>IF(ISNUMBER(VLOOKUP($C423,'pp port max capa'!$A$1:$Q$500,16,0)),VLOOKUP($C423,'pp port max capa'!$A$1:$Q$500,16,0),0)</f>
        <v>0</v>
      </c>
      <c r="BN423" s="24">
        <f>IF(ISNUMBER(VLOOKUP($C423,'pp port max capa'!$A$1:$Q$500,17,0)),VLOOKUP($C423,'pp port max capa'!$A$1:$Q$500,17,0),0)</f>
        <v>0</v>
      </c>
      <c r="BO423" s="22">
        <f>IF(ISNUMBER(VLOOKUP($C423,'stpl port max capa'!$A$1:$Q$500,2,0)),VLOOKUP($C423,'stpl port max capa'!$A$1:$Q$500,2,0),0)</f>
        <v>0</v>
      </c>
      <c r="BP423" s="22">
        <f>IF(ISNUMBER(VLOOKUP($C423,'stpl port max capa'!$A$1:$Q$500,3,0)),VLOOKUP($C423,'stpl port max capa'!$A$1:$Q$500,3,0),0)</f>
        <v>0</v>
      </c>
      <c r="BQ423" s="22">
        <f>IF(ISNUMBER(VLOOKUP($C423,'stpl port max capa'!$A$1:$Q$500,4,0)),VLOOKUP($C423,'stpl port max capa'!$A$1:$Q$500,4,0),0)</f>
        <v>0</v>
      </c>
      <c r="BR423" s="22">
        <f>IF(ISNUMBER(VLOOKUP($C423,'stpl port max capa'!$A$1:$Q$500,5,0)),VLOOKUP($C423,'stpl port max capa'!$A$1:$Q$500,5,0),0)</f>
        <v>0</v>
      </c>
      <c r="BS423" s="22">
        <f>IF(ISNUMBER(VLOOKUP($C423,'stpl port max capa'!$A$1:$Q$500,6,0)),VLOOKUP($C423,'stpl port max capa'!$A$1:$Q$500,6,0),0)</f>
        <v>0</v>
      </c>
      <c r="BT423" s="22">
        <f>IF(ISNUMBER(VLOOKUP($C423,'stpl port max capa'!$A$1:$Q$500,7,0)),VLOOKUP($C423,'stpl port max capa'!$A$1:$Q$500,7,0),0)</f>
        <v>0</v>
      </c>
      <c r="BU423" s="22">
        <f>IF(ISNUMBER(VLOOKUP($C423,'stpl port max capa'!$A$1:$Q$500,8,0)),VLOOKUP($C423,'stpl port max capa'!$A$1:$Q$500,8,0),0)</f>
        <v>0</v>
      </c>
      <c r="BV423" s="22">
        <f>IF(ISNUMBER(VLOOKUP($C423,'stpl port max capa'!$A$1:$Q$500,9,0)),VLOOKUP($C423,'stpl port max capa'!$A$1:$Q$500,9,0),0)</f>
        <v>0</v>
      </c>
      <c r="BW423" s="22">
        <f>IF(ISNUMBER(VLOOKUP($C423,'stpl port max capa'!$A$1:$Q$500,10,0)),VLOOKUP($C423,'stpl port max capa'!$A$1:$Q$500,10,0),0)</f>
        <v>0</v>
      </c>
      <c r="BX423" s="22">
        <f>IF(ISNUMBER(VLOOKUP($C423,'stpl port max capa'!$A$1:$Q$500,11,0)),VLOOKUP($C423,'stpl port max capa'!$A$1:$Q$500,11,0),0)</f>
        <v>0</v>
      </c>
      <c r="BY423" s="22">
        <f>IF(ISNUMBER(VLOOKUP($C423,'stpl port max capa'!$A$1:$Q$500,12,0)),VLOOKUP($C423,'stpl port max capa'!$A$1:$Q$500,12,0),0)</f>
        <v>0</v>
      </c>
      <c r="BZ423" s="22">
        <f>IF(ISNUMBER(VLOOKUP($C423,'stpl port max capa'!$A$1:$Q$500,13,0)),VLOOKUP($C423,'stpl port max capa'!$A$1:$Q$500,13,0),0)</f>
        <v>0</v>
      </c>
      <c r="CA423" s="22">
        <f>IF(ISNUMBER(VLOOKUP($C423,'stpl port max capa'!$A$1:$Q$500,14,0)),VLOOKUP($C423,'stpl port max capa'!$A$1:$Q$500,14,0),0)</f>
        <v>0</v>
      </c>
      <c r="CB423" s="22">
        <f>IF(ISNUMBER(VLOOKUP($C423,'stpl port max capa'!$A$1:$Q$500,15,0)),VLOOKUP($C423,'stpl port max capa'!$A$1:$Q$500,15,0),0)</f>
        <v>0</v>
      </c>
      <c r="CC423" s="22">
        <f>IF(ISNUMBER(VLOOKUP($C423,'stpl port max capa'!$A$1:$Q$500,16,0)),VLOOKUP($C423,'stpl port max capa'!$A$1:$Q$500,16,0),0)</f>
        <v>0</v>
      </c>
      <c r="CD423" s="22">
        <f>IF(ISNUMBER(VLOOKUP($C423,'stpl port max capa'!$A$1:$Q$500,17,0)),VLOOKUP($C423,'stpl port max capa'!$A$1:$Q$500,17,0),0)</f>
        <v>0</v>
      </c>
    </row>
    <row r="424" spans="1:82" customFormat="1">
      <c r="A424">
        <v>429</v>
      </c>
      <c r="B424" t="s">
        <v>944</v>
      </c>
      <c r="C424" t="str">
        <f t="shared" si="111"/>
        <v>port 429 Shandong Steel Rizhao Captive power station</v>
      </c>
      <c r="D424" s="15" t="s">
        <v>1449</v>
      </c>
      <c r="E424" s="15">
        <f t="shared" si="113"/>
        <v>1</v>
      </c>
      <c r="F424" s="16" t="s">
        <v>2981</v>
      </c>
      <c r="G424" t="s">
        <v>972</v>
      </c>
      <c r="H424" t="s">
        <v>975</v>
      </c>
      <c r="I424" t="s">
        <v>2945</v>
      </c>
      <c r="J424" t="s">
        <v>1164</v>
      </c>
      <c r="K424" s="1">
        <v>35.186041000000003</v>
      </c>
      <c r="L424" s="1">
        <v>119.388047</v>
      </c>
      <c r="M424" s="1" t="str">
        <f>VLOOKUP($F424,'[1]capi for highway network'!$D$1:$L$36,3,0)</f>
        <v>capi Shandong</v>
      </c>
      <c r="N424" s="1">
        <f>VLOOKUP($F424,'[1]capi for highway network'!$D$1:$L$36,7,0)</f>
        <v>36.651200000000003</v>
      </c>
      <c r="O424" s="1">
        <f>VLOOKUP($F424,'[1]capi for highway network'!$D$1:$L$36,8,0)</f>
        <v>117.12009500000001</v>
      </c>
      <c r="P424" s="13">
        <f t="shared" si="114"/>
        <v>0</v>
      </c>
      <c r="Q424" s="13">
        <f t="shared" si="115"/>
        <v>0</v>
      </c>
      <c r="R424" s="13">
        <f t="shared" si="116"/>
        <v>0</v>
      </c>
      <c r="S424" s="13">
        <f t="shared" si="117"/>
        <v>0</v>
      </c>
      <c r="T424" s="13">
        <f t="shared" si="118"/>
        <v>0</v>
      </c>
      <c r="U424" s="13">
        <f t="shared" si="119"/>
        <v>1.5192355693817206</v>
      </c>
      <c r="V424" s="13">
        <f t="shared" si="120"/>
        <v>1.5192355693817206</v>
      </c>
      <c r="W424" s="13">
        <f t="shared" si="121"/>
        <v>1.5192355693817206</v>
      </c>
      <c r="X424" s="13">
        <f t="shared" si="122"/>
        <v>1.5192355693817206</v>
      </c>
      <c r="Y424" s="13">
        <f t="shared" si="123"/>
        <v>1.5192355693817206</v>
      </c>
      <c r="Z424" s="13">
        <f t="shared" si="124"/>
        <v>1.5192355693817206</v>
      </c>
      <c r="AA424" s="13">
        <f t="shared" si="125"/>
        <v>1.5192355693817206</v>
      </c>
      <c r="AB424" s="13">
        <f t="shared" si="126"/>
        <v>1.5192355693817206</v>
      </c>
      <c r="AC424" s="13">
        <f t="shared" si="127"/>
        <v>1.5192355693817206</v>
      </c>
      <c r="AD424" s="13">
        <f t="shared" si="128"/>
        <v>1.5192355693817206</v>
      </c>
      <c r="AE424" s="13">
        <f t="shared" si="129"/>
        <v>1.5192355693817206</v>
      </c>
      <c r="AF424">
        <f t="shared" si="112"/>
        <v>1</v>
      </c>
      <c r="AI424" s="26">
        <f>IF(ISNUMBER(VLOOKUP($B424,'kpler max capa'!$A$1:$Q$263,2,0)),VLOOKUP($B424,'kpler max capa'!$A$1:$Q$263,2,0),0)</f>
        <v>0</v>
      </c>
      <c r="AJ424" s="26">
        <f>IF(ISNUMBER(VLOOKUP($B424,'kpler max capa'!$A$1:$Q$263,3,0)),VLOOKUP($B424,'kpler max capa'!$A$1:$Q$263,3,0),0)</f>
        <v>0</v>
      </c>
      <c r="AK424" s="26">
        <f>IF(ISNUMBER(VLOOKUP($B424,'kpler max capa'!$A$1:$Q$263,4,0)),VLOOKUP($B424,'kpler max capa'!$A$1:$Q$263,4,0),0)</f>
        <v>0</v>
      </c>
      <c r="AL424" s="26">
        <f>IF(ISNUMBER(VLOOKUP($B424,'kpler max capa'!$A$1:$Q$263,5,0)),VLOOKUP($B424,'kpler max capa'!$A$1:$Q$263,5,0),0)</f>
        <v>0</v>
      </c>
      <c r="AM424" s="26">
        <f>IF(ISNUMBER(VLOOKUP($B424,'kpler max capa'!$A$1:$Q$263,6,0)),VLOOKUP($B424,'kpler max capa'!$A$1:$Q$263,6,0),0)</f>
        <v>0</v>
      </c>
      <c r="AN424" s="26">
        <f>IF(ISNUMBER(VLOOKUP($B424,'kpler max capa'!$A$1:$Q$263,7,0)),VLOOKUP($B424,'kpler max capa'!$A$1:$Q$263,7,0),0)</f>
        <v>0</v>
      </c>
      <c r="AO424" s="26">
        <f>IF(ISNUMBER(VLOOKUP($B424,'kpler max capa'!$A$1:$Q$263,8,0)),VLOOKUP($B424,'kpler max capa'!$A$1:$Q$263,8,0),0)</f>
        <v>0</v>
      </c>
      <c r="AP424" s="26">
        <f>IF(ISNUMBER(VLOOKUP($B424,'kpler max capa'!$A$1:$Q$263,8,0)),VLOOKUP($B424,'kpler max capa'!$A$1:$Q$263,9,0),0)</f>
        <v>0</v>
      </c>
      <c r="AQ424" s="26">
        <f>IF(ISNUMBER(VLOOKUP($B424,'kpler max capa'!$A$1:$Q$263,8,0)),VLOOKUP($B424,'kpler max capa'!$A$1:$Q$263,10,0),0)</f>
        <v>0</v>
      </c>
      <c r="AR424" s="26">
        <f>IF(ISNUMBER(VLOOKUP($B424,'kpler max capa'!$A$1:$Q$263,8,0)),VLOOKUP($B424,'kpler max capa'!$A$1:$Q$263,11,0),0)</f>
        <v>0</v>
      </c>
      <c r="AS424" s="26">
        <f>IF(ISNUMBER(VLOOKUP($B424,'kpler max capa'!$A$1:$Q$263,9,0)),VLOOKUP($B424,'kpler max capa'!$A$1:$Q$263,12,0),0)</f>
        <v>0</v>
      </c>
      <c r="AT424" s="26">
        <f>IF(ISNUMBER(VLOOKUP($B424,'kpler max capa'!$A$1:$Q$263,9,0)),VLOOKUP($B424,'kpler max capa'!$A$1:$Q$263,13,0),0)</f>
        <v>0</v>
      </c>
      <c r="AU424" s="26">
        <f>IF(ISNUMBER(VLOOKUP($B424,'kpler max capa'!$A$1:$Q$263,9,0)),VLOOKUP($B424,'kpler max capa'!$A$1:$Q$263,14,0),0)</f>
        <v>0</v>
      </c>
      <c r="AV424" s="26">
        <f>IF(ISNUMBER(VLOOKUP($B424,'kpler max capa'!$A$1:$Q$263,9,0)),VLOOKUP($B424,'kpler max capa'!$A$1:$Q$263,15,0),0)</f>
        <v>0</v>
      </c>
      <c r="AW424" s="26">
        <f>IF(ISNUMBER(VLOOKUP($B424,'kpler max capa'!$A$1:$Q$263,9,0)),VLOOKUP($B424,'kpler max capa'!$A$1:$Q$263,16,0),0)</f>
        <v>0</v>
      </c>
      <c r="AX424" s="26">
        <f>IF(ISNUMBER(VLOOKUP($B424,'kpler max capa'!$A$1:$Q$263,10,0)),VLOOKUP($B424,'kpler max capa'!$A$1:$Q$263,17,0),0)</f>
        <v>0</v>
      </c>
      <c r="AY424" s="24">
        <f>IF(ISNUMBER(VLOOKUP($C424,'pp port max capa'!$A$1:$Q$500,2,0)),VLOOKUP($C424,'pp port max capa'!$A$1:$Q$500,2,0),0)</f>
        <v>0</v>
      </c>
      <c r="AZ424" s="24">
        <f>IF(ISNUMBER(VLOOKUP($C424,'pp port max capa'!$A$1:$Q$500,3,0)),VLOOKUP($C424,'pp port max capa'!$A$1:$Q$500,3,0),0)</f>
        <v>0</v>
      </c>
      <c r="BA424" s="24">
        <f>IF(ISNUMBER(VLOOKUP($C424,'pp port max capa'!$A$1:$Q$500,4,0)),VLOOKUP($C424,'pp port max capa'!$A$1:$Q$500,4,0),0)</f>
        <v>0</v>
      </c>
      <c r="BB424" s="24">
        <f>IF(ISNUMBER(VLOOKUP($C424,'pp port max capa'!$A$1:$Q$500,5,0)),VLOOKUP($C424,'pp port max capa'!$A$1:$Q$500,5,0),0)</f>
        <v>0</v>
      </c>
      <c r="BC424" s="24">
        <f>IF(ISNUMBER(VLOOKUP($C424,'pp port max capa'!$A$1:$Q$500,6,0)),VLOOKUP($C424,'pp port max capa'!$A$1:$Q$500,6,0),0)</f>
        <v>0</v>
      </c>
      <c r="BD424" s="24">
        <f>IF(ISNUMBER(VLOOKUP($C424,'pp port max capa'!$A$1:$Q$500,7,0)),VLOOKUP($C424,'pp port max capa'!$A$1:$Q$500,7,0),0)</f>
        <v>1.5192355693817206</v>
      </c>
      <c r="BE424" s="24">
        <f>IF(ISNUMBER(VLOOKUP($C424,'pp port max capa'!$A$1:$Q$500,8,0)),VLOOKUP($C424,'pp port max capa'!$A$1:$Q$500,8,0),0)</f>
        <v>1.5192355693817206</v>
      </c>
      <c r="BF424" s="24">
        <f>IF(ISNUMBER(VLOOKUP($C424,'pp port max capa'!$A$1:$Q$500,9,0)),VLOOKUP($C424,'pp port max capa'!$A$1:$Q$500,9,0),0)</f>
        <v>1.5192355693817206</v>
      </c>
      <c r="BG424" s="24">
        <f>IF(ISNUMBER(VLOOKUP($C424,'pp port max capa'!$A$1:$Q$500,10,0)),VLOOKUP($C424,'pp port max capa'!$A$1:$Q$500,10,0),0)</f>
        <v>1.5192355693817206</v>
      </c>
      <c r="BH424" s="24">
        <f>IF(ISNUMBER(VLOOKUP($C424,'pp port max capa'!$A$1:$Q$500,11,0)),VLOOKUP($C424,'pp port max capa'!$A$1:$Q$500,11,0),0)</f>
        <v>1.5192355693817206</v>
      </c>
      <c r="BI424" s="24">
        <f>IF(ISNUMBER(VLOOKUP($C424,'pp port max capa'!$A$1:$Q$500,12,0)),VLOOKUP($C424,'pp port max capa'!$A$1:$Q$500,12,0),0)</f>
        <v>1.5192355693817206</v>
      </c>
      <c r="BJ424" s="24">
        <f>IF(ISNUMBER(VLOOKUP($C424,'pp port max capa'!$A$1:$Q$500,13,0)),VLOOKUP($C424,'pp port max capa'!$A$1:$Q$500,13,0),0)</f>
        <v>1.5192355693817206</v>
      </c>
      <c r="BK424" s="24">
        <f>IF(ISNUMBER(VLOOKUP($C424,'pp port max capa'!$A$1:$Q$500,14,0)),VLOOKUP($C424,'pp port max capa'!$A$1:$Q$500,14,0),0)</f>
        <v>1.5192355693817206</v>
      </c>
      <c r="BL424" s="24">
        <f>IF(ISNUMBER(VLOOKUP($C424,'pp port max capa'!$A$1:$Q$500,15,0)),VLOOKUP($C424,'pp port max capa'!$A$1:$Q$500,15,0),0)</f>
        <v>1.5192355693817206</v>
      </c>
      <c r="BM424" s="24">
        <f>IF(ISNUMBER(VLOOKUP($C424,'pp port max capa'!$A$1:$Q$500,16,0)),VLOOKUP($C424,'pp port max capa'!$A$1:$Q$500,16,0),0)</f>
        <v>1.5192355693817206</v>
      </c>
      <c r="BN424" s="24">
        <f>IF(ISNUMBER(VLOOKUP($C424,'pp port max capa'!$A$1:$Q$500,17,0)),VLOOKUP($C424,'pp port max capa'!$A$1:$Q$500,17,0),0)</f>
        <v>1.5192355693817206</v>
      </c>
      <c r="BO424" s="22">
        <f>IF(ISNUMBER(VLOOKUP($C424,'stpl port max capa'!$A$1:$Q$500,2,0)),VLOOKUP($C424,'stpl port max capa'!$A$1:$Q$500,2,0),0)</f>
        <v>0</v>
      </c>
      <c r="BP424" s="22">
        <f>IF(ISNUMBER(VLOOKUP($C424,'stpl port max capa'!$A$1:$Q$500,3,0)),VLOOKUP($C424,'stpl port max capa'!$A$1:$Q$500,3,0),0)</f>
        <v>0</v>
      </c>
      <c r="BQ424" s="22">
        <f>IF(ISNUMBER(VLOOKUP($C424,'stpl port max capa'!$A$1:$Q$500,4,0)),VLOOKUP($C424,'stpl port max capa'!$A$1:$Q$500,4,0),0)</f>
        <v>0</v>
      </c>
      <c r="BR424" s="22">
        <f>IF(ISNUMBER(VLOOKUP($C424,'stpl port max capa'!$A$1:$Q$500,5,0)),VLOOKUP($C424,'stpl port max capa'!$A$1:$Q$500,5,0),0)</f>
        <v>0</v>
      </c>
      <c r="BS424" s="22">
        <f>IF(ISNUMBER(VLOOKUP($C424,'stpl port max capa'!$A$1:$Q$500,6,0)),VLOOKUP($C424,'stpl port max capa'!$A$1:$Q$500,6,0),0)</f>
        <v>0</v>
      </c>
      <c r="BT424" s="22">
        <f>IF(ISNUMBER(VLOOKUP($C424,'stpl port max capa'!$A$1:$Q$500,7,0)),VLOOKUP($C424,'stpl port max capa'!$A$1:$Q$500,7,0),0)</f>
        <v>0</v>
      </c>
      <c r="BU424" s="22">
        <f>IF(ISNUMBER(VLOOKUP($C424,'stpl port max capa'!$A$1:$Q$500,8,0)),VLOOKUP($C424,'stpl port max capa'!$A$1:$Q$500,8,0),0)</f>
        <v>0</v>
      </c>
      <c r="BV424" s="22">
        <f>IF(ISNUMBER(VLOOKUP($C424,'stpl port max capa'!$A$1:$Q$500,9,0)),VLOOKUP($C424,'stpl port max capa'!$A$1:$Q$500,9,0),0)</f>
        <v>0</v>
      </c>
      <c r="BW424" s="22">
        <f>IF(ISNUMBER(VLOOKUP($C424,'stpl port max capa'!$A$1:$Q$500,10,0)),VLOOKUP($C424,'stpl port max capa'!$A$1:$Q$500,10,0),0)</f>
        <v>0</v>
      </c>
      <c r="BX424" s="22">
        <f>IF(ISNUMBER(VLOOKUP($C424,'stpl port max capa'!$A$1:$Q$500,11,0)),VLOOKUP($C424,'stpl port max capa'!$A$1:$Q$500,11,0),0)</f>
        <v>0</v>
      </c>
      <c r="BY424" s="22">
        <f>IF(ISNUMBER(VLOOKUP($C424,'stpl port max capa'!$A$1:$Q$500,12,0)),VLOOKUP($C424,'stpl port max capa'!$A$1:$Q$500,12,0),0)</f>
        <v>0</v>
      </c>
      <c r="BZ424" s="22">
        <f>IF(ISNUMBER(VLOOKUP($C424,'stpl port max capa'!$A$1:$Q$500,13,0)),VLOOKUP($C424,'stpl port max capa'!$A$1:$Q$500,13,0),0)</f>
        <v>0</v>
      </c>
      <c r="CA424" s="22">
        <f>IF(ISNUMBER(VLOOKUP($C424,'stpl port max capa'!$A$1:$Q$500,14,0)),VLOOKUP($C424,'stpl port max capa'!$A$1:$Q$500,14,0),0)</f>
        <v>0</v>
      </c>
      <c r="CB424" s="22">
        <f>IF(ISNUMBER(VLOOKUP($C424,'stpl port max capa'!$A$1:$Q$500,15,0)),VLOOKUP($C424,'stpl port max capa'!$A$1:$Q$500,15,0),0)</f>
        <v>0</v>
      </c>
      <c r="CC424" s="22">
        <f>IF(ISNUMBER(VLOOKUP($C424,'stpl port max capa'!$A$1:$Q$500,16,0)),VLOOKUP($C424,'stpl port max capa'!$A$1:$Q$500,16,0),0)</f>
        <v>0</v>
      </c>
      <c r="CD424" s="22">
        <f>IF(ISNUMBER(VLOOKUP($C424,'stpl port max capa'!$A$1:$Q$500,17,0)),VLOOKUP($C424,'stpl port max capa'!$A$1:$Q$500,17,0),0)</f>
        <v>0</v>
      </c>
    </row>
    <row r="425" spans="1:82" customFormat="1">
      <c r="A425">
        <v>430</v>
      </c>
      <c r="B425" t="s">
        <v>945</v>
      </c>
      <c r="C425" t="str">
        <f t="shared" si="111"/>
        <v>port 430 Shandong Weishan Hanzhuang power station</v>
      </c>
      <c r="D425" s="15" t="s">
        <v>1450</v>
      </c>
      <c r="E425" s="15">
        <f t="shared" si="113"/>
        <v>1</v>
      </c>
      <c r="F425" s="16" t="s">
        <v>2981</v>
      </c>
      <c r="G425" t="s">
        <v>973</v>
      </c>
      <c r="H425" t="s">
        <v>975</v>
      </c>
      <c r="I425" t="s">
        <v>2946</v>
      </c>
      <c r="J425" t="s">
        <v>1165</v>
      </c>
      <c r="K425" s="1">
        <v>34.6</v>
      </c>
      <c r="L425" s="1">
        <v>117.372</v>
      </c>
      <c r="M425" s="1" t="str">
        <f>VLOOKUP($F425,'[1]capi for highway network'!$D$1:$L$36,3,0)</f>
        <v>capi Shandong</v>
      </c>
      <c r="N425" s="1">
        <f>VLOOKUP($F425,'[1]capi for highway network'!$D$1:$L$36,7,0)</f>
        <v>36.651200000000003</v>
      </c>
      <c r="O425" s="1">
        <f>VLOOKUP($F425,'[1]capi for highway network'!$D$1:$L$36,8,0)</f>
        <v>117.12009500000001</v>
      </c>
      <c r="P425" s="13">
        <f t="shared" si="114"/>
        <v>0</v>
      </c>
      <c r="Q425" s="13">
        <f t="shared" si="115"/>
        <v>0</v>
      </c>
      <c r="R425" s="13">
        <f t="shared" si="116"/>
        <v>0</v>
      </c>
      <c r="S425" s="13">
        <f t="shared" si="117"/>
        <v>0</v>
      </c>
      <c r="T425" s="13">
        <f t="shared" si="118"/>
        <v>0</v>
      </c>
      <c r="U425" s="13">
        <f t="shared" si="119"/>
        <v>0</v>
      </c>
      <c r="V425" s="13">
        <f t="shared" si="120"/>
        <v>0</v>
      </c>
      <c r="W425" s="13">
        <f t="shared" si="121"/>
        <v>0</v>
      </c>
      <c r="X425" s="13">
        <f t="shared" si="122"/>
        <v>0</v>
      </c>
      <c r="Y425" s="13">
        <f t="shared" si="123"/>
        <v>0</v>
      </c>
      <c r="Z425" s="13">
        <f t="shared" si="124"/>
        <v>0</v>
      </c>
      <c r="AA425" s="13">
        <f t="shared" si="125"/>
        <v>0</v>
      </c>
      <c r="AB425" s="13">
        <f t="shared" si="126"/>
        <v>0</v>
      </c>
      <c r="AC425" s="13">
        <f t="shared" si="127"/>
        <v>0</v>
      </c>
      <c r="AD425" s="13">
        <f t="shared" si="128"/>
        <v>0</v>
      </c>
      <c r="AE425" s="13">
        <f t="shared" si="129"/>
        <v>0</v>
      </c>
      <c r="AF425">
        <f t="shared" si="112"/>
        <v>0</v>
      </c>
      <c r="AI425" s="26">
        <f>IF(ISNUMBER(VLOOKUP($B425,'kpler max capa'!$A$1:$Q$263,2,0)),VLOOKUP($B425,'kpler max capa'!$A$1:$Q$263,2,0),0)</f>
        <v>0</v>
      </c>
      <c r="AJ425" s="26">
        <f>IF(ISNUMBER(VLOOKUP($B425,'kpler max capa'!$A$1:$Q$263,3,0)),VLOOKUP($B425,'kpler max capa'!$A$1:$Q$263,3,0),0)</f>
        <v>0</v>
      </c>
      <c r="AK425" s="26">
        <f>IF(ISNUMBER(VLOOKUP($B425,'kpler max capa'!$A$1:$Q$263,4,0)),VLOOKUP($B425,'kpler max capa'!$A$1:$Q$263,4,0),0)</f>
        <v>0</v>
      </c>
      <c r="AL425" s="26">
        <f>IF(ISNUMBER(VLOOKUP($B425,'kpler max capa'!$A$1:$Q$263,5,0)),VLOOKUP($B425,'kpler max capa'!$A$1:$Q$263,5,0),0)</f>
        <v>0</v>
      </c>
      <c r="AM425" s="26">
        <f>IF(ISNUMBER(VLOOKUP($B425,'kpler max capa'!$A$1:$Q$263,6,0)),VLOOKUP($B425,'kpler max capa'!$A$1:$Q$263,6,0),0)</f>
        <v>0</v>
      </c>
      <c r="AN425" s="26">
        <f>IF(ISNUMBER(VLOOKUP($B425,'kpler max capa'!$A$1:$Q$263,7,0)),VLOOKUP($B425,'kpler max capa'!$A$1:$Q$263,7,0),0)</f>
        <v>0</v>
      </c>
      <c r="AO425" s="26">
        <f>IF(ISNUMBER(VLOOKUP($B425,'kpler max capa'!$A$1:$Q$263,8,0)),VLOOKUP($B425,'kpler max capa'!$A$1:$Q$263,8,0),0)</f>
        <v>0</v>
      </c>
      <c r="AP425" s="26">
        <f>IF(ISNUMBER(VLOOKUP($B425,'kpler max capa'!$A$1:$Q$263,8,0)),VLOOKUP($B425,'kpler max capa'!$A$1:$Q$263,9,0),0)</f>
        <v>0</v>
      </c>
      <c r="AQ425" s="26">
        <f>IF(ISNUMBER(VLOOKUP($B425,'kpler max capa'!$A$1:$Q$263,8,0)),VLOOKUP($B425,'kpler max capa'!$A$1:$Q$263,10,0),0)</f>
        <v>0</v>
      </c>
      <c r="AR425" s="26">
        <f>IF(ISNUMBER(VLOOKUP($B425,'kpler max capa'!$A$1:$Q$263,8,0)),VLOOKUP($B425,'kpler max capa'!$A$1:$Q$263,11,0),0)</f>
        <v>0</v>
      </c>
      <c r="AS425" s="26">
        <f>IF(ISNUMBER(VLOOKUP($B425,'kpler max capa'!$A$1:$Q$263,9,0)),VLOOKUP($B425,'kpler max capa'!$A$1:$Q$263,12,0),0)</f>
        <v>0</v>
      </c>
      <c r="AT425" s="26">
        <f>IF(ISNUMBER(VLOOKUP($B425,'kpler max capa'!$A$1:$Q$263,9,0)),VLOOKUP($B425,'kpler max capa'!$A$1:$Q$263,13,0),0)</f>
        <v>0</v>
      </c>
      <c r="AU425" s="26">
        <f>IF(ISNUMBER(VLOOKUP($B425,'kpler max capa'!$A$1:$Q$263,9,0)),VLOOKUP($B425,'kpler max capa'!$A$1:$Q$263,14,0),0)</f>
        <v>0</v>
      </c>
      <c r="AV425" s="26">
        <f>IF(ISNUMBER(VLOOKUP($B425,'kpler max capa'!$A$1:$Q$263,9,0)),VLOOKUP($B425,'kpler max capa'!$A$1:$Q$263,15,0),0)</f>
        <v>0</v>
      </c>
      <c r="AW425" s="26">
        <f>IF(ISNUMBER(VLOOKUP($B425,'kpler max capa'!$A$1:$Q$263,9,0)),VLOOKUP($B425,'kpler max capa'!$A$1:$Q$263,16,0),0)</f>
        <v>0</v>
      </c>
      <c r="AX425" s="26">
        <f>IF(ISNUMBER(VLOOKUP($B425,'kpler max capa'!$A$1:$Q$263,10,0)),VLOOKUP($B425,'kpler max capa'!$A$1:$Q$263,17,0),0)</f>
        <v>0</v>
      </c>
      <c r="AY425" s="24">
        <f>IF(ISNUMBER(VLOOKUP($C425,'pp port max capa'!$A$1:$Q$500,2,0)),VLOOKUP($C425,'pp port max capa'!$A$1:$Q$500,2,0),0)</f>
        <v>0</v>
      </c>
      <c r="AZ425" s="24">
        <f>IF(ISNUMBER(VLOOKUP($C425,'pp port max capa'!$A$1:$Q$500,3,0)),VLOOKUP($C425,'pp port max capa'!$A$1:$Q$500,3,0),0)</f>
        <v>0</v>
      </c>
      <c r="BA425" s="24">
        <f>IF(ISNUMBER(VLOOKUP($C425,'pp port max capa'!$A$1:$Q$500,4,0)),VLOOKUP($C425,'pp port max capa'!$A$1:$Q$500,4,0),0)</f>
        <v>0</v>
      </c>
      <c r="BB425" s="24">
        <f>IF(ISNUMBER(VLOOKUP($C425,'pp port max capa'!$A$1:$Q$500,5,0)),VLOOKUP($C425,'pp port max capa'!$A$1:$Q$500,5,0),0)</f>
        <v>0</v>
      </c>
      <c r="BC425" s="24">
        <f>IF(ISNUMBER(VLOOKUP($C425,'pp port max capa'!$A$1:$Q$500,6,0)),VLOOKUP($C425,'pp port max capa'!$A$1:$Q$500,6,0),0)</f>
        <v>0</v>
      </c>
      <c r="BD425" s="24">
        <f>IF(ISNUMBER(VLOOKUP($C425,'pp port max capa'!$A$1:$Q$500,7,0)),VLOOKUP($C425,'pp port max capa'!$A$1:$Q$500,7,0),0)</f>
        <v>0</v>
      </c>
      <c r="BE425" s="24">
        <f>IF(ISNUMBER(VLOOKUP($C425,'pp port max capa'!$A$1:$Q$500,8,0)),VLOOKUP($C425,'pp port max capa'!$A$1:$Q$500,8,0),0)</f>
        <v>0</v>
      </c>
      <c r="BF425" s="24">
        <f>IF(ISNUMBER(VLOOKUP($C425,'pp port max capa'!$A$1:$Q$500,9,0)),VLOOKUP($C425,'pp port max capa'!$A$1:$Q$500,9,0),0)</f>
        <v>0</v>
      </c>
      <c r="BG425" s="24">
        <f>IF(ISNUMBER(VLOOKUP($C425,'pp port max capa'!$A$1:$Q$500,10,0)),VLOOKUP($C425,'pp port max capa'!$A$1:$Q$500,10,0),0)</f>
        <v>0</v>
      </c>
      <c r="BH425" s="24">
        <f>IF(ISNUMBER(VLOOKUP($C425,'pp port max capa'!$A$1:$Q$500,11,0)),VLOOKUP($C425,'pp port max capa'!$A$1:$Q$500,11,0),0)</f>
        <v>0</v>
      </c>
      <c r="BI425" s="24">
        <f>IF(ISNUMBER(VLOOKUP($C425,'pp port max capa'!$A$1:$Q$500,12,0)),VLOOKUP($C425,'pp port max capa'!$A$1:$Q$500,12,0),0)</f>
        <v>0</v>
      </c>
      <c r="BJ425" s="24">
        <f>IF(ISNUMBER(VLOOKUP($C425,'pp port max capa'!$A$1:$Q$500,13,0)),VLOOKUP($C425,'pp port max capa'!$A$1:$Q$500,13,0),0)</f>
        <v>0</v>
      </c>
      <c r="BK425" s="24">
        <f>IF(ISNUMBER(VLOOKUP($C425,'pp port max capa'!$A$1:$Q$500,14,0)),VLOOKUP($C425,'pp port max capa'!$A$1:$Q$500,14,0),0)</f>
        <v>0</v>
      </c>
      <c r="BL425" s="24">
        <f>IF(ISNUMBER(VLOOKUP($C425,'pp port max capa'!$A$1:$Q$500,15,0)),VLOOKUP($C425,'pp port max capa'!$A$1:$Q$500,15,0),0)</f>
        <v>0</v>
      </c>
      <c r="BM425" s="24">
        <f>IF(ISNUMBER(VLOOKUP($C425,'pp port max capa'!$A$1:$Q$500,16,0)),VLOOKUP($C425,'pp port max capa'!$A$1:$Q$500,16,0),0)</f>
        <v>0</v>
      </c>
      <c r="BN425" s="24">
        <f>IF(ISNUMBER(VLOOKUP($C425,'pp port max capa'!$A$1:$Q$500,17,0)),VLOOKUP($C425,'pp port max capa'!$A$1:$Q$500,17,0),0)</f>
        <v>0</v>
      </c>
      <c r="BO425" s="22">
        <f>IF(ISNUMBER(VLOOKUP($C425,'stpl port max capa'!$A$1:$Q$500,2,0)),VLOOKUP($C425,'stpl port max capa'!$A$1:$Q$500,2,0),0)</f>
        <v>0</v>
      </c>
      <c r="BP425" s="22">
        <f>IF(ISNUMBER(VLOOKUP($C425,'stpl port max capa'!$A$1:$Q$500,3,0)),VLOOKUP($C425,'stpl port max capa'!$A$1:$Q$500,3,0),0)</f>
        <v>0</v>
      </c>
      <c r="BQ425" s="22">
        <f>IF(ISNUMBER(VLOOKUP($C425,'stpl port max capa'!$A$1:$Q$500,4,0)),VLOOKUP($C425,'stpl port max capa'!$A$1:$Q$500,4,0),0)</f>
        <v>0</v>
      </c>
      <c r="BR425" s="22">
        <f>IF(ISNUMBER(VLOOKUP($C425,'stpl port max capa'!$A$1:$Q$500,5,0)),VLOOKUP($C425,'stpl port max capa'!$A$1:$Q$500,5,0),0)</f>
        <v>0</v>
      </c>
      <c r="BS425" s="22">
        <f>IF(ISNUMBER(VLOOKUP($C425,'stpl port max capa'!$A$1:$Q$500,6,0)),VLOOKUP($C425,'stpl port max capa'!$A$1:$Q$500,6,0),0)</f>
        <v>0</v>
      </c>
      <c r="BT425" s="22">
        <f>IF(ISNUMBER(VLOOKUP($C425,'stpl port max capa'!$A$1:$Q$500,7,0)),VLOOKUP($C425,'stpl port max capa'!$A$1:$Q$500,7,0),0)</f>
        <v>0</v>
      </c>
      <c r="BU425" s="22">
        <f>IF(ISNUMBER(VLOOKUP($C425,'stpl port max capa'!$A$1:$Q$500,8,0)),VLOOKUP($C425,'stpl port max capa'!$A$1:$Q$500,8,0),0)</f>
        <v>0</v>
      </c>
      <c r="BV425" s="22">
        <f>IF(ISNUMBER(VLOOKUP($C425,'stpl port max capa'!$A$1:$Q$500,9,0)),VLOOKUP($C425,'stpl port max capa'!$A$1:$Q$500,9,0),0)</f>
        <v>0</v>
      </c>
      <c r="BW425" s="22">
        <f>IF(ISNUMBER(VLOOKUP($C425,'stpl port max capa'!$A$1:$Q$500,10,0)),VLOOKUP($C425,'stpl port max capa'!$A$1:$Q$500,10,0),0)</f>
        <v>0</v>
      </c>
      <c r="BX425" s="22">
        <f>IF(ISNUMBER(VLOOKUP($C425,'stpl port max capa'!$A$1:$Q$500,11,0)),VLOOKUP($C425,'stpl port max capa'!$A$1:$Q$500,11,0),0)</f>
        <v>0</v>
      </c>
      <c r="BY425" s="22">
        <f>IF(ISNUMBER(VLOOKUP($C425,'stpl port max capa'!$A$1:$Q$500,12,0)),VLOOKUP($C425,'stpl port max capa'!$A$1:$Q$500,12,0),0)</f>
        <v>0</v>
      </c>
      <c r="BZ425" s="22">
        <f>IF(ISNUMBER(VLOOKUP($C425,'stpl port max capa'!$A$1:$Q$500,13,0)),VLOOKUP($C425,'stpl port max capa'!$A$1:$Q$500,13,0),0)</f>
        <v>0</v>
      </c>
      <c r="CA425" s="22">
        <f>IF(ISNUMBER(VLOOKUP($C425,'stpl port max capa'!$A$1:$Q$500,14,0)),VLOOKUP($C425,'stpl port max capa'!$A$1:$Q$500,14,0),0)</f>
        <v>0</v>
      </c>
      <c r="CB425" s="22">
        <f>IF(ISNUMBER(VLOOKUP($C425,'stpl port max capa'!$A$1:$Q$500,15,0)),VLOOKUP($C425,'stpl port max capa'!$A$1:$Q$500,15,0),0)</f>
        <v>0</v>
      </c>
      <c r="CC425" s="22">
        <f>IF(ISNUMBER(VLOOKUP($C425,'stpl port max capa'!$A$1:$Q$500,16,0)),VLOOKUP($C425,'stpl port max capa'!$A$1:$Q$500,16,0),0)</f>
        <v>0</v>
      </c>
      <c r="CD425" s="22">
        <f>IF(ISNUMBER(VLOOKUP($C425,'stpl port max capa'!$A$1:$Q$500,17,0)),VLOOKUP($C425,'stpl port max capa'!$A$1:$Q$500,17,0),0)</f>
        <v>0</v>
      </c>
    </row>
    <row r="426" spans="1:82" customFormat="1">
      <c r="A426">
        <v>431</v>
      </c>
      <c r="B426" t="s">
        <v>946</v>
      </c>
      <c r="C426" t="str">
        <f t="shared" si="111"/>
        <v>port 431 Yantai Wanhua Chlor-alkali Cogen power station</v>
      </c>
      <c r="D426" s="15" t="s">
        <v>1451</v>
      </c>
      <c r="E426" s="15">
        <f t="shared" si="113"/>
        <v>1</v>
      </c>
      <c r="F426" s="16" t="s">
        <v>2981</v>
      </c>
      <c r="G426" t="s">
        <v>972</v>
      </c>
      <c r="H426" t="s">
        <v>975</v>
      </c>
      <c r="I426" t="s">
        <v>2945</v>
      </c>
      <c r="J426" t="s">
        <v>1166</v>
      </c>
      <c r="K426" s="1">
        <v>37.695884999999997</v>
      </c>
      <c r="L426" s="1">
        <v>121.062718</v>
      </c>
      <c r="M426" s="1" t="str">
        <f>VLOOKUP($F426,'[1]capi for highway network'!$D$1:$L$36,3,0)</f>
        <v>capi Shandong</v>
      </c>
      <c r="N426" s="1">
        <f>VLOOKUP($F426,'[1]capi for highway network'!$D$1:$L$36,7,0)</f>
        <v>36.651200000000003</v>
      </c>
      <c r="O426" s="1">
        <f>VLOOKUP($F426,'[1]capi for highway network'!$D$1:$L$36,8,0)</f>
        <v>117.12009500000001</v>
      </c>
      <c r="P426" s="13">
        <f t="shared" si="114"/>
        <v>0</v>
      </c>
      <c r="Q426" s="13">
        <f t="shared" si="115"/>
        <v>0</v>
      </c>
      <c r="R426" s="13">
        <f t="shared" si="116"/>
        <v>0</v>
      </c>
      <c r="S426" s="13">
        <f t="shared" si="117"/>
        <v>0</v>
      </c>
      <c r="T426" s="13">
        <f t="shared" si="118"/>
        <v>0</v>
      </c>
      <c r="U426" s="13">
        <f t="shared" si="119"/>
        <v>0</v>
      </c>
      <c r="V426" s="13">
        <f t="shared" si="120"/>
        <v>0</v>
      </c>
      <c r="W426" s="13">
        <f t="shared" si="121"/>
        <v>0</v>
      </c>
      <c r="X426" s="13">
        <f t="shared" si="122"/>
        <v>0</v>
      </c>
      <c r="Y426" s="13">
        <f t="shared" si="123"/>
        <v>0</v>
      </c>
      <c r="Z426" s="13">
        <f t="shared" si="124"/>
        <v>0</v>
      </c>
      <c r="AA426" s="13">
        <f t="shared" si="125"/>
        <v>0</v>
      </c>
      <c r="AB426" s="13">
        <f t="shared" si="126"/>
        <v>0</v>
      </c>
      <c r="AC426" s="13">
        <f t="shared" si="127"/>
        <v>0</v>
      </c>
      <c r="AD426" s="13">
        <f t="shared" si="128"/>
        <v>0</v>
      </c>
      <c r="AE426" s="13">
        <f t="shared" si="129"/>
        <v>0</v>
      </c>
      <c r="AF426">
        <f t="shared" si="112"/>
        <v>0</v>
      </c>
      <c r="AI426" s="26">
        <f>IF(ISNUMBER(VLOOKUP($B426,'kpler max capa'!$A$1:$Q$263,2,0)),VLOOKUP($B426,'kpler max capa'!$A$1:$Q$263,2,0),0)</f>
        <v>0</v>
      </c>
      <c r="AJ426" s="26">
        <f>IF(ISNUMBER(VLOOKUP($B426,'kpler max capa'!$A$1:$Q$263,3,0)),VLOOKUP($B426,'kpler max capa'!$A$1:$Q$263,3,0),0)</f>
        <v>0</v>
      </c>
      <c r="AK426" s="26">
        <f>IF(ISNUMBER(VLOOKUP($B426,'kpler max capa'!$A$1:$Q$263,4,0)),VLOOKUP($B426,'kpler max capa'!$A$1:$Q$263,4,0),0)</f>
        <v>0</v>
      </c>
      <c r="AL426" s="26">
        <f>IF(ISNUMBER(VLOOKUP($B426,'kpler max capa'!$A$1:$Q$263,5,0)),VLOOKUP($B426,'kpler max capa'!$A$1:$Q$263,5,0),0)</f>
        <v>0</v>
      </c>
      <c r="AM426" s="26">
        <f>IF(ISNUMBER(VLOOKUP($B426,'kpler max capa'!$A$1:$Q$263,6,0)),VLOOKUP($B426,'kpler max capa'!$A$1:$Q$263,6,0),0)</f>
        <v>0</v>
      </c>
      <c r="AN426" s="26">
        <f>IF(ISNUMBER(VLOOKUP($B426,'kpler max capa'!$A$1:$Q$263,7,0)),VLOOKUP($B426,'kpler max capa'!$A$1:$Q$263,7,0),0)</f>
        <v>0</v>
      </c>
      <c r="AO426" s="26">
        <f>IF(ISNUMBER(VLOOKUP($B426,'kpler max capa'!$A$1:$Q$263,8,0)),VLOOKUP($B426,'kpler max capa'!$A$1:$Q$263,8,0),0)</f>
        <v>0</v>
      </c>
      <c r="AP426" s="26">
        <f>IF(ISNUMBER(VLOOKUP($B426,'kpler max capa'!$A$1:$Q$263,8,0)),VLOOKUP($B426,'kpler max capa'!$A$1:$Q$263,9,0),0)</f>
        <v>0</v>
      </c>
      <c r="AQ426" s="26">
        <f>IF(ISNUMBER(VLOOKUP($B426,'kpler max capa'!$A$1:$Q$263,8,0)),VLOOKUP($B426,'kpler max capa'!$A$1:$Q$263,10,0),0)</f>
        <v>0</v>
      </c>
      <c r="AR426" s="26">
        <f>IF(ISNUMBER(VLOOKUP($B426,'kpler max capa'!$A$1:$Q$263,8,0)),VLOOKUP($B426,'kpler max capa'!$A$1:$Q$263,11,0),0)</f>
        <v>0</v>
      </c>
      <c r="AS426" s="26">
        <f>IF(ISNUMBER(VLOOKUP($B426,'kpler max capa'!$A$1:$Q$263,9,0)),VLOOKUP($B426,'kpler max capa'!$A$1:$Q$263,12,0),0)</f>
        <v>0</v>
      </c>
      <c r="AT426" s="26">
        <f>IF(ISNUMBER(VLOOKUP($B426,'kpler max capa'!$A$1:$Q$263,9,0)),VLOOKUP($B426,'kpler max capa'!$A$1:$Q$263,13,0),0)</f>
        <v>0</v>
      </c>
      <c r="AU426" s="26">
        <f>IF(ISNUMBER(VLOOKUP($B426,'kpler max capa'!$A$1:$Q$263,9,0)),VLOOKUP($B426,'kpler max capa'!$A$1:$Q$263,14,0),0)</f>
        <v>0</v>
      </c>
      <c r="AV426" s="26">
        <f>IF(ISNUMBER(VLOOKUP($B426,'kpler max capa'!$A$1:$Q$263,9,0)),VLOOKUP($B426,'kpler max capa'!$A$1:$Q$263,15,0),0)</f>
        <v>0</v>
      </c>
      <c r="AW426" s="26">
        <f>IF(ISNUMBER(VLOOKUP($B426,'kpler max capa'!$A$1:$Q$263,9,0)),VLOOKUP($B426,'kpler max capa'!$A$1:$Q$263,16,0),0)</f>
        <v>0</v>
      </c>
      <c r="AX426" s="26">
        <f>IF(ISNUMBER(VLOOKUP($B426,'kpler max capa'!$A$1:$Q$263,10,0)),VLOOKUP($B426,'kpler max capa'!$A$1:$Q$263,17,0),0)</f>
        <v>0</v>
      </c>
      <c r="AY426" s="24">
        <f>IF(ISNUMBER(VLOOKUP($C426,'pp port max capa'!$A$1:$Q$500,2,0)),VLOOKUP($C426,'pp port max capa'!$A$1:$Q$500,2,0),0)</f>
        <v>0</v>
      </c>
      <c r="AZ426" s="24">
        <f>IF(ISNUMBER(VLOOKUP($C426,'pp port max capa'!$A$1:$Q$500,3,0)),VLOOKUP($C426,'pp port max capa'!$A$1:$Q$500,3,0),0)</f>
        <v>0</v>
      </c>
      <c r="BA426" s="24">
        <f>IF(ISNUMBER(VLOOKUP($C426,'pp port max capa'!$A$1:$Q$500,4,0)),VLOOKUP($C426,'pp port max capa'!$A$1:$Q$500,4,0),0)</f>
        <v>0</v>
      </c>
      <c r="BB426" s="24">
        <f>IF(ISNUMBER(VLOOKUP($C426,'pp port max capa'!$A$1:$Q$500,5,0)),VLOOKUP($C426,'pp port max capa'!$A$1:$Q$500,5,0),0)</f>
        <v>0</v>
      </c>
      <c r="BC426" s="24">
        <f>IF(ISNUMBER(VLOOKUP($C426,'pp port max capa'!$A$1:$Q$500,6,0)),VLOOKUP($C426,'pp port max capa'!$A$1:$Q$500,6,0),0)</f>
        <v>0</v>
      </c>
      <c r="BD426" s="24">
        <f>IF(ISNUMBER(VLOOKUP($C426,'pp port max capa'!$A$1:$Q$500,7,0)),VLOOKUP($C426,'pp port max capa'!$A$1:$Q$500,7,0),0)</f>
        <v>0</v>
      </c>
      <c r="BE426" s="24">
        <f>IF(ISNUMBER(VLOOKUP($C426,'pp port max capa'!$A$1:$Q$500,8,0)),VLOOKUP($C426,'pp port max capa'!$A$1:$Q$500,8,0),0)</f>
        <v>0</v>
      </c>
      <c r="BF426" s="24">
        <f>IF(ISNUMBER(VLOOKUP($C426,'pp port max capa'!$A$1:$Q$500,9,0)),VLOOKUP($C426,'pp port max capa'!$A$1:$Q$500,9,0),0)</f>
        <v>0</v>
      </c>
      <c r="BG426" s="24">
        <f>IF(ISNUMBER(VLOOKUP($C426,'pp port max capa'!$A$1:$Q$500,10,0)),VLOOKUP($C426,'pp port max capa'!$A$1:$Q$500,10,0),0)</f>
        <v>0</v>
      </c>
      <c r="BH426" s="24">
        <f>IF(ISNUMBER(VLOOKUP($C426,'pp port max capa'!$A$1:$Q$500,11,0)),VLOOKUP($C426,'pp port max capa'!$A$1:$Q$500,11,0),0)</f>
        <v>0</v>
      </c>
      <c r="BI426" s="24">
        <f>IF(ISNUMBER(VLOOKUP($C426,'pp port max capa'!$A$1:$Q$500,12,0)),VLOOKUP($C426,'pp port max capa'!$A$1:$Q$500,12,0),0)</f>
        <v>0</v>
      </c>
      <c r="BJ426" s="24">
        <f>IF(ISNUMBER(VLOOKUP($C426,'pp port max capa'!$A$1:$Q$500,13,0)),VLOOKUP($C426,'pp port max capa'!$A$1:$Q$500,13,0),0)</f>
        <v>0</v>
      </c>
      <c r="BK426" s="24">
        <f>IF(ISNUMBER(VLOOKUP($C426,'pp port max capa'!$A$1:$Q$500,14,0)),VLOOKUP($C426,'pp port max capa'!$A$1:$Q$500,14,0),0)</f>
        <v>0</v>
      </c>
      <c r="BL426" s="24">
        <f>IF(ISNUMBER(VLOOKUP($C426,'pp port max capa'!$A$1:$Q$500,15,0)),VLOOKUP($C426,'pp port max capa'!$A$1:$Q$500,15,0),0)</f>
        <v>0</v>
      </c>
      <c r="BM426" s="24">
        <f>IF(ISNUMBER(VLOOKUP($C426,'pp port max capa'!$A$1:$Q$500,16,0)),VLOOKUP($C426,'pp port max capa'!$A$1:$Q$500,16,0),0)</f>
        <v>0</v>
      </c>
      <c r="BN426" s="24">
        <f>IF(ISNUMBER(VLOOKUP($C426,'pp port max capa'!$A$1:$Q$500,17,0)),VLOOKUP($C426,'pp port max capa'!$A$1:$Q$500,17,0),0)</f>
        <v>0</v>
      </c>
      <c r="BO426" s="22">
        <f>IF(ISNUMBER(VLOOKUP($C426,'stpl port max capa'!$A$1:$Q$500,2,0)),VLOOKUP($C426,'stpl port max capa'!$A$1:$Q$500,2,0),0)</f>
        <v>0</v>
      </c>
      <c r="BP426" s="22">
        <f>IF(ISNUMBER(VLOOKUP($C426,'stpl port max capa'!$A$1:$Q$500,3,0)),VLOOKUP($C426,'stpl port max capa'!$A$1:$Q$500,3,0),0)</f>
        <v>0</v>
      </c>
      <c r="BQ426" s="22">
        <f>IF(ISNUMBER(VLOOKUP($C426,'stpl port max capa'!$A$1:$Q$500,4,0)),VLOOKUP($C426,'stpl port max capa'!$A$1:$Q$500,4,0),0)</f>
        <v>0</v>
      </c>
      <c r="BR426" s="22">
        <f>IF(ISNUMBER(VLOOKUP($C426,'stpl port max capa'!$A$1:$Q$500,5,0)),VLOOKUP($C426,'stpl port max capa'!$A$1:$Q$500,5,0),0)</f>
        <v>0</v>
      </c>
      <c r="BS426" s="22">
        <f>IF(ISNUMBER(VLOOKUP($C426,'stpl port max capa'!$A$1:$Q$500,6,0)),VLOOKUP($C426,'stpl port max capa'!$A$1:$Q$500,6,0),0)</f>
        <v>0</v>
      </c>
      <c r="BT426" s="22">
        <f>IF(ISNUMBER(VLOOKUP($C426,'stpl port max capa'!$A$1:$Q$500,7,0)),VLOOKUP($C426,'stpl port max capa'!$A$1:$Q$500,7,0),0)</f>
        <v>0</v>
      </c>
      <c r="BU426" s="22">
        <f>IF(ISNUMBER(VLOOKUP($C426,'stpl port max capa'!$A$1:$Q$500,8,0)),VLOOKUP($C426,'stpl port max capa'!$A$1:$Q$500,8,0),0)</f>
        <v>0</v>
      </c>
      <c r="BV426" s="22">
        <f>IF(ISNUMBER(VLOOKUP($C426,'stpl port max capa'!$A$1:$Q$500,9,0)),VLOOKUP($C426,'stpl port max capa'!$A$1:$Q$500,9,0),0)</f>
        <v>0</v>
      </c>
      <c r="BW426" s="22">
        <f>IF(ISNUMBER(VLOOKUP($C426,'stpl port max capa'!$A$1:$Q$500,10,0)),VLOOKUP($C426,'stpl port max capa'!$A$1:$Q$500,10,0),0)</f>
        <v>0</v>
      </c>
      <c r="BX426" s="22">
        <f>IF(ISNUMBER(VLOOKUP($C426,'stpl port max capa'!$A$1:$Q$500,11,0)),VLOOKUP($C426,'stpl port max capa'!$A$1:$Q$500,11,0),0)</f>
        <v>0</v>
      </c>
      <c r="BY426" s="22">
        <f>IF(ISNUMBER(VLOOKUP($C426,'stpl port max capa'!$A$1:$Q$500,12,0)),VLOOKUP($C426,'stpl port max capa'!$A$1:$Q$500,12,0),0)</f>
        <v>0</v>
      </c>
      <c r="BZ426" s="22">
        <f>IF(ISNUMBER(VLOOKUP($C426,'stpl port max capa'!$A$1:$Q$500,13,0)),VLOOKUP($C426,'stpl port max capa'!$A$1:$Q$500,13,0),0)</f>
        <v>0</v>
      </c>
      <c r="CA426" s="22">
        <f>IF(ISNUMBER(VLOOKUP($C426,'stpl port max capa'!$A$1:$Q$500,14,0)),VLOOKUP($C426,'stpl port max capa'!$A$1:$Q$500,14,0),0)</f>
        <v>0</v>
      </c>
      <c r="CB426" s="22">
        <f>IF(ISNUMBER(VLOOKUP($C426,'stpl port max capa'!$A$1:$Q$500,15,0)),VLOOKUP($C426,'stpl port max capa'!$A$1:$Q$500,15,0),0)</f>
        <v>0</v>
      </c>
      <c r="CC426" s="22">
        <f>IF(ISNUMBER(VLOOKUP($C426,'stpl port max capa'!$A$1:$Q$500,16,0)),VLOOKUP($C426,'stpl port max capa'!$A$1:$Q$500,16,0),0)</f>
        <v>0</v>
      </c>
      <c r="CD426" s="22">
        <f>IF(ISNUMBER(VLOOKUP($C426,'stpl port max capa'!$A$1:$Q$500,17,0)),VLOOKUP($C426,'stpl port max capa'!$A$1:$Q$500,17,0),0)</f>
        <v>0</v>
      </c>
    </row>
    <row r="427" spans="1:82" customFormat="1">
      <c r="A427">
        <v>432</v>
      </c>
      <c r="B427" t="s">
        <v>947</v>
      </c>
      <c r="C427" t="str">
        <f t="shared" si="111"/>
        <v>port 432 Yanzhou Mine Jisan power station</v>
      </c>
      <c r="D427" s="15" t="s">
        <v>1452</v>
      </c>
      <c r="E427" s="15">
        <f t="shared" si="113"/>
        <v>1</v>
      </c>
      <c r="F427" s="16" t="s">
        <v>2981</v>
      </c>
      <c r="G427" t="s">
        <v>973</v>
      </c>
      <c r="H427" t="s">
        <v>975</v>
      </c>
      <c r="I427" t="s">
        <v>2943</v>
      </c>
      <c r="J427" t="s">
        <v>1167</v>
      </c>
      <c r="K427" s="1">
        <v>35.268286000000003</v>
      </c>
      <c r="L427" s="1">
        <v>116.65978200000001</v>
      </c>
      <c r="M427" s="1" t="str">
        <f>VLOOKUP($F427,'[1]capi for highway network'!$D$1:$L$36,3,0)</f>
        <v>capi Shandong</v>
      </c>
      <c r="N427" s="1">
        <f>VLOOKUP($F427,'[1]capi for highway network'!$D$1:$L$36,7,0)</f>
        <v>36.651200000000003</v>
      </c>
      <c r="O427" s="1">
        <f>VLOOKUP($F427,'[1]capi for highway network'!$D$1:$L$36,8,0)</f>
        <v>117.12009500000001</v>
      </c>
      <c r="P427" s="13">
        <f t="shared" si="114"/>
        <v>1.4333301399677418</v>
      </c>
      <c r="Q427" s="13">
        <f t="shared" si="115"/>
        <v>1.4333301399677418</v>
      </c>
      <c r="R427" s="13">
        <f t="shared" si="116"/>
        <v>1.4333301399677418</v>
      </c>
      <c r="S427" s="13">
        <f t="shared" si="117"/>
        <v>1.4333301399677418</v>
      </c>
      <c r="T427" s="13">
        <f t="shared" si="118"/>
        <v>1.4333301399677418</v>
      </c>
      <c r="U427" s="13">
        <f t="shared" si="119"/>
        <v>1.4333301399677418</v>
      </c>
      <c r="V427" s="13">
        <f t="shared" si="120"/>
        <v>1.4333301399677418</v>
      </c>
      <c r="W427" s="13">
        <f t="shared" si="121"/>
        <v>1.4333301399677418</v>
      </c>
      <c r="X427" s="13">
        <f t="shared" si="122"/>
        <v>1.4333301399677418</v>
      </c>
      <c r="Y427" s="13">
        <f t="shared" si="123"/>
        <v>1.4333301399677418</v>
      </c>
      <c r="Z427" s="13">
        <f t="shared" si="124"/>
        <v>1.4333301399677418</v>
      </c>
      <c r="AA427" s="13">
        <f t="shared" si="125"/>
        <v>1.4333301399677418</v>
      </c>
      <c r="AB427" s="13">
        <f t="shared" si="126"/>
        <v>1.4333301399677418</v>
      </c>
      <c r="AC427" s="13">
        <f t="shared" si="127"/>
        <v>1.4333301399677418</v>
      </c>
      <c r="AD427" s="13">
        <f t="shared" si="128"/>
        <v>1.4333301399677418</v>
      </c>
      <c r="AE427" s="13">
        <f t="shared" si="129"/>
        <v>1.4333301399677418</v>
      </c>
      <c r="AF427">
        <f t="shared" si="112"/>
        <v>1</v>
      </c>
      <c r="AI427" s="26">
        <f>IF(ISNUMBER(VLOOKUP($B427,'kpler max capa'!$A$1:$Q$263,2,0)),VLOOKUP($B427,'kpler max capa'!$A$1:$Q$263,2,0),0)</f>
        <v>0</v>
      </c>
      <c r="AJ427" s="26">
        <f>IF(ISNUMBER(VLOOKUP($B427,'kpler max capa'!$A$1:$Q$263,3,0)),VLOOKUP($B427,'kpler max capa'!$A$1:$Q$263,3,0),0)</f>
        <v>0</v>
      </c>
      <c r="AK427" s="26">
        <f>IF(ISNUMBER(VLOOKUP($B427,'kpler max capa'!$A$1:$Q$263,4,0)),VLOOKUP($B427,'kpler max capa'!$A$1:$Q$263,4,0),0)</f>
        <v>0</v>
      </c>
      <c r="AL427" s="26">
        <f>IF(ISNUMBER(VLOOKUP($B427,'kpler max capa'!$A$1:$Q$263,5,0)),VLOOKUP($B427,'kpler max capa'!$A$1:$Q$263,5,0),0)</f>
        <v>0</v>
      </c>
      <c r="AM427" s="26">
        <f>IF(ISNUMBER(VLOOKUP($B427,'kpler max capa'!$A$1:$Q$263,6,0)),VLOOKUP($B427,'kpler max capa'!$A$1:$Q$263,6,0),0)</f>
        <v>0</v>
      </c>
      <c r="AN427" s="26">
        <f>IF(ISNUMBER(VLOOKUP($B427,'kpler max capa'!$A$1:$Q$263,7,0)),VLOOKUP($B427,'kpler max capa'!$A$1:$Q$263,7,0),0)</f>
        <v>0</v>
      </c>
      <c r="AO427" s="26">
        <f>IF(ISNUMBER(VLOOKUP($B427,'kpler max capa'!$A$1:$Q$263,8,0)),VLOOKUP($B427,'kpler max capa'!$A$1:$Q$263,8,0),0)</f>
        <v>0</v>
      </c>
      <c r="AP427" s="26">
        <f>IF(ISNUMBER(VLOOKUP($B427,'kpler max capa'!$A$1:$Q$263,8,0)),VLOOKUP($B427,'kpler max capa'!$A$1:$Q$263,9,0),0)</f>
        <v>0</v>
      </c>
      <c r="AQ427" s="26">
        <f>IF(ISNUMBER(VLOOKUP($B427,'kpler max capa'!$A$1:$Q$263,8,0)),VLOOKUP($B427,'kpler max capa'!$A$1:$Q$263,10,0),0)</f>
        <v>0</v>
      </c>
      <c r="AR427" s="26">
        <f>IF(ISNUMBER(VLOOKUP($B427,'kpler max capa'!$A$1:$Q$263,8,0)),VLOOKUP($B427,'kpler max capa'!$A$1:$Q$263,11,0),0)</f>
        <v>0</v>
      </c>
      <c r="AS427" s="26">
        <f>IF(ISNUMBER(VLOOKUP($B427,'kpler max capa'!$A$1:$Q$263,9,0)),VLOOKUP($B427,'kpler max capa'!$A$1:$Q$263,12,0),0)</f>
        <v>0</v>
      </c>
      <c r="AT427" s="26">
        <f>IF(ISNUMBER(VLOOKUP($B427,'kpler max capa'!$A$1:$Q$263,9,0)),VLOOKUP($B427,'kpler max capa'!$A$1:$Q$263,13,0),0)</f>
        <v>0</v>
      </c>
      <c r="AU427" s="26">
        <f>IF(ISNUMBER(VLOOKUP($B427,'kpler max capa'!$A$1:$Q$263,9,0)),VLOOKUP($B427,'kpler max capa'!$A$1:$Q$263,14,0),0)</f>
        <v>0</v>
      </c>
      <c r="AV427" s="26">
        <f>IF(ISNUMBER(VLOOKUP($B427,'kpler max capa'!$A$1:$Q$263,9,0)),VLOOKUP($B427,'kpler max capa'!$A$1:$Q$263,15,0),0)</f>
        <v>0</v>
      </c>
      <c r="AW427" s="26">
        <f>IF(ISNUMBER(VLOOKUP($B427,'kpler max capa'!$A$1:$Q$263,9,0)),VLOOKUP($B427,'kpler max capa'!$A$1:$Q$263,16,0),0)</f>
        <v>0</v>
      </c>
      <c r="AX427" s="26">
        <f>IF(ISNUMBER(VLOOKUP($B427,'kpler max capa'!$A$1:$Q$263,10,0)),VLOOKUP($B427,'kpler max capa'!$A$1:$Q$263,17,0),0)</f>
        <v>0</v>
      </c>
      <c r="AY427" s="24">
        <f>IF(ISNUMBER(VLOOKUP($C427,'pp port max capa'!$A$1:$Q$500,2,0)),VLOOKUP($C427,'pp port max capa'!$A$1:$Q$500,2,0),0)</f>
        <v>1.4333301399677418</v>
      </c>
      <c r="AZ427" s="24">
        <f>IF(ISNUMBER(VLOOKUP($C427,'pp port max capa'!$A$1:$Q$500,3,0)),VLOOKUP($C427,'pp port max capa'!$A$1:$Q$500,3,0),0)</f>
        <v>1.4333301399677418</v>
      </c>
      <c r="BA427" s="24">
        <f>IF(ISNUMBER(VLOOKUP($C427,'pp port max capa'!$A$1:$Q$500,4,0)),VLOOKUP($C427,'pp port max capa'!$A$1:$Q$500,4,0),0)</f>
        <v>1.4333301399677418</v>
      </c>
      <c r="BB427" s="24">
        <f>IF(ISNUMBER(VLOOKUP($C427,'pp port max capa'!$A$1:$Q$500,5,0)),VLOOKUP($C427,'pp port max capa'!$A$1:$Q$500,5,0),0)</f>
        <v>1.4333301399677418</v>
      </c>
      <c r="BC427" s="24">
        <f>IF(ISNUMBER(VLOOKUP($C427,'pp port max capa'!$A$1:$Q$500,6,0)),VLOOKUP($C427,'pp port max capa'!$A$1:$Q$500,6,0),0)</f>
        <v>1.4333301399677418</v>
      </c>
      <c r="BD427" s="24">
        <f>IF(ISNUMBER(VLOOKUP($C427,'pp port max capa'!$A$1:$Q$500,7,0)),VLOOKUP($C427,'pp port max capa'!$A$1:$Q$500,7,0),0)</f>
        <v>1.4333301399677418</v>
      </c>
      <c r="BE427" s="24">
        <f>IF(ISNUMBER(VLOOKUP($C427,'pp port max capa'!$A$1:$Q$500,8,0)),VLOOKUP($C427,'pp port max capa'!$A$1:$Q$500,8,0),0)</f>
        <v>1.4333301399677418</v>
      </c>
      <c r="BF427" s="24">
        <f>IF(ISNUMBER(VLOOKUP($C427,'pp port max capa'!$A$1:$Q$500,9,0)),VLOOKUP($C427,'pp port max capa'!$A$1:$Q$500,9,0),0)</f>
        <v>1.4333301399677418</v>
      </c>
      <c r="BG427" s="24">
        <f>IF(ISNUMBER(VLOOKUP($C427,'pp port max capa'!$A$1:$Q$500,10,0)),VLOOKUP($C427,'pp port max capa'!$A$1:$Q$500,10,0),0)</f>
        <v>1.4333301399677418</v>
      </c>
      <c r="BH427" s="24">
        <f>IF(ISNUMBER(VLOOKUP($C427,'pp port max capa'!$A$1:$Q$500,11,0)),VLOOKUP($C427,'pp port max capa'!$A$1:$Q$500,11,0),0)</f>
        <v>1.4333301399677418</v>
      </c>
      <c r="BI427" s="24">
        <f>IF(ISNUMBER(VLOOKUP($C427,'pp port max capa'!$A$1:$Q$500,12,0)),VLOOKUP($C427,'pp port max capa'!$A$1:$Q$500,12,0),0)</f>
        <v>1.4333301399677418</v>
      </c>
      <c r="BJ427" s="24">
        <f>IF(ISNUMBER(VLOOKUP($C427,'pp port max capa'!$A$1:$Q$500,13,0)),VLOOKUP($C427,'pp port max capa'!$A$1:$Q$500,13,0),0)</f>
        <v>1.4333301399677418</v>
      </c>
      <c r="BK427" s="24">
        <f>IF(ISNUMBER(VLOOKUP($C427,'pp port max capa'!$A$1:$Q$500,14,0)),VLOOKUP($C427,'pp port max capa'!$A$1:$Q$500,14,0),0)</f>
        <v>1.4333301399677418</v>
      </c>
      <c r="BL427" s="24">
        <f>IF(ISNUMBER(VLOOKUP($C427,'pp port max capa'!$A$1:$Q$500,15,0)),VLOOKUP($C427,'pp port max capa'!$A$1:$Q$500,15,0),0)</f>
        <v>1.4333301399677418</v>
      </c>
      <c r="BM427" s="24">
        <f>IF(ISNUMBER(VLOOKUP($C427,'pp port max capa'!$A$1:$Q$500,16,0)),VLOOKUP($C427,'pp port max capa'!$A$1:$Q$500,16,0),0)</f>
        <v>1.4333301399677418</v>
      </c>
      <c r="BN427" s="24">
        <f>IF(ISNUMBER(VLOOKUP($C427,'pp port max capa'!$A$1:$Q$500,17,0)),VLOOKUP($C427,'pp port max capa'!$A$1:$Q$500,17,0),0)</f>
        <v>1.4333301399677418</v>
      </c>
      <c r="BO427" s="22">
        <f>IF(ISNUMBER(VLOOKUP($C427,'stpl port max capa'!$A$1:$Q$500,2,0)),VLOOKUP($C427,'stpl port max capa'!$A$1:$Q$500,2,0),0)</f>
        <v>0</v>
      </c>
      <c r="BP427" s="22">
        <f>IF(ISNUMBER(VLOOKUP($C427,'stpl port max capa'!$A$1:$Q$500,3,0)),VLOOKUP($C427,'stpl port max capa'!$A$1:$Q$500,3,0),0)</f>
        <v>0</v>
      </c>
      <c r="BQ427" s="22">
        <f>IF(ISNUMBER(VLOOKUP($C427,'stpl port max capa'!$A$1:$Q$500,4,0)),VLOOKUP($C427,'stpl port max capa'!$A$1:$Q$500,4,0),0)</f>
        <v>0</v>
      </c>
      <c r="BR427" s="22">
        <f>IF(ISNUMBER(VLOOKUP($C427,'stpl port max capa'!$A$1:$Q$500,5,0)),VLOOKUP($C427,'stpl port max capa'!$A$1:$Q$500,5,0),0)</f>
        <v>0</v>
      </c>
      <c r="BS427" s="22">
        <f>IF(ISNUMBER(VLOOKUP($C427,'stpl port max capa'!$A$1:$Q$500,6,0)),VLOOKUP($C427,'stpl port max capa'!$A$1:$Q$500,6,0),0)</f>
        <v>0</v>
      </c>
      <c r="BT427" s="22">
        <f>IF(ISNUMBER(VLOOKUP($C427,'stpl port max capa'!$A$1:$Q$500,7,0)),VLOOKUP($C427,'stpl port max capa'!$A$1:$Q$500,7,0),0)</f>
        <v>0</v>
      </c>
      <c r="BU427" s="22">
        <f>IF(ISNUMBER(VLOOKUP($C427,'stpl port max capa'!$A$1:$Q$500,8,0)),VLOOKUP($C427,'stpl port max capa'!$A$1:$Q$500,8,0),0)</f>
        <v>0</v>
      </c>
      <c r="BV427" s="22">
        <f>IF(ISNUMBER(VLOOKUP($C427,'stpl port max capa'!$A$1:$Q$500,9,0)),VLOOKUP($C427,'stpl port max capa'!$A$1:$Q$500,9,0),0)</f>
        <v>0</v>
      </c>
      <c r="BW427" s="22">
        <f>IF(ISNUMBER(VLOOKUP($C427,'stpl port max capa'!$A$1:$Q$500,10,0)),VLOOKUP($C427,'stpl port max capa'!$A$1:$Q$500,10,0),0)</f>
        <v>0</v>
      </c>
      <c r="BX427" s="22">
        <f>IF(ISNUMBER(VLOOKUP($C427,'stpl port max capa'!$A$1:$Q$500,11,0)),VLOOKUP($C427,'stpl port max capa'!$A$1:$Q$500,11,0),0)</f>
        <v>0</v>
      </c>
      <c r="BY427" s="22">
        <f>IF(ISNUMBER(VLOOKUP($C427,'stpl port max capa'!$A$1:$Q$500,12,0)),VLOOKUP($C427,'stpl port max capa'!$A$1:$Q$500,12,0),0)</f>
        <v>0</v>
      </c>
      <c r="BZ427" s="22">
        <f>IF(ISNUMBER(VLOOKUP($C427,'stpl port max capa'!$A$1:$Q$500,13,0)),VLOOKUP($C427,'stpl port max capa'!$A$1:$Q$500,13,0),0)</f>
        <v>0</v>
      </c>
      <c r="CA427" s="22">
        <f>IF(ISNUMBER(VLOOKUP($C427,'stpl port max capa'!$A$1:$Q$500,14,0)),VLOOKUP($C427,'stpl port max capa'!$A$1:$Q$500,14,0),0)</f>
        <v>0</v>
      </c>
      <c r="CB427" s="22">
        <f>IF(ISNUMBER(VLOOKUP($C427,'stpl port max capa'!$A$1:$Q$500,15,0)),VLOOKUP($C427,'stpl port max capa'!$A$1:$Q$500,15,0),0)</f>
        <v>0</v>
      </c>
      <c r="CC427" s="22">
        <f>IF(ISNUMBER(VLOOKUP($C427,'stpl port max capa'!$A$1:$Q$500,16,0)),VLOOKUP($C427,'stpl port max capa'!$A$1:$Q$500,16,0),0)</f>
        <v>0</v>
      </c>
      <c r="CD427" s="22">
        <f>IF(ISNUMBER(VLOOKUP($C427,'stpl port max capa'!$A$1:$Q$500,17,0)),VLOOKUP($C427,'stpl port max capa'!$A$1:$Q$500,17,0),0)</f>
        <v>0</v>
      </c>
    </row>
    <row r="428" spans="1:82" customFormat="1">
      <c r="A428">
        <v>433</v>
      </c>
      <c r="B428" t="s">
        <v>948</v>
      </c>
      <c r="C428" t="str">
        <f t="shared" si="111"/>
        <v>port 433 Zhanhua Waste Coal power station</v>
      </c>
      <c r="D428" s="15" t="s">
        <v>1453</v>
      </c>
      <c r="E428" s="15">
        <f t="shared" si="113"/>
        <v>1</v>
      </c>
      <c r="F428" s="16" t="s">
        <v>2981</v>
      </c>
      <c r="G428" t="s">
        <v>973</v>
      </c>
      <c r="H428" t="s">
        <v>975</v>
      </c>
      <c r="I428" t="s">
        <v>2948</v>
      </c>
      <c r="J428" t="s">
        <v>1168</v>
      </c>
      <c r="K428" s="1">
        <v>38.022843999999999</v>
      </c>
      <c r="L428" s="1">
        <v>117.9779935</v>
      </c>
      <c r="M428" s="1" t="str">
        <f>VLOOKUP($F428,'[1]capi for highway network'!$D$1:$L$36,3,0)</f>
        <v>capi Shandong</v>
      </c>
      <c r="N428" s="1">
        <f>VLOOKUP($F428,'[1]capi for highway network'!$D$1:$L$36,7,0)</f>
        <v>36.651200000000003</v>
      </c>
      <c r="O428" s="1">
        <f>VLOOKUP($F428,'[1]capi for highway network'!$D$1:$L$36,8,0)</f>
        <v>117.12009500000001</v>
      </c>
      <c r="P428" s="13">
        <f t="shared" si="114"/>
        <v>0</v>
      </c>
      <c r="Q428" s="13">
        <f t="shared" si="115"/>
        <v>0</v>
      </c>
      <c r="R428" s="13">
        <f t="shared" si="116"/>
        <v>0</v>
      </c>
      <c r="S428" s="13">
        <f t="shared" si="117"/>
        <v>0</v>
      </c>
      <c r="T428" s="13">
        <f t="shared" si="118"/>
        <v>0</v>
      </c>
      <c r="U428" s="13">
        <f t="shared" si="119"/>
        <v>0</v>
      </c>
      <c r="V428" s="13">
        <f t="shared" si="120"/>
        <v>0</v>
      </c>
      <c r="W428" s="13">
        <f t="shared" si="121"/>
        <v>0</v>
      </c>
      <c r="X428" s="13">
        <f t="shared" si="122"/>
        <v>0</v>
      </c>
      <c r="Y428" s="13">
        <f t="shared" si="123"/>
        <v>0</v>
      </c>
      <c r="Z428" s="13">
        <f t="shared" si="124"/>
        <v>0</v>
      </c>
      <c r="AA428" s="13">
        <f t="shared" si="125"/>
        <v>0</v>
      </c>
      <c r="AB428" s="13">
        <f t="shared" si="126"/>
        <v>0</v>
      </c>
      <c r="AC428" s="13">
        <f t="shared" si="127"/>
        <v>0</v>
      </c>
      <c r="AD428" s="13">
        <f t="shared" si="128"/>
        <v>0</v>
      </c>
      <c r="AE428" s="13">
        <f t="shared" si="129"/>
        <v>0</v>
      </c>
      <c r="AF428">
        <f t="shared" si="112"/>
        <v>0</v>
      </c>
      <c r="AI428" s="26">
        <f>IF(ISNUMBER(VLOOKUP($B428,'kpler max capa'!$A$1:$Q$263,2,0)),VLOOKUP($B428,'kpler max capa'!$A$1:$Q$263,2,0),0)</f>
        <v>0</v>
      </c>
      <c r="AJ428" s="26">
        <f>IF(ISNUMBER(VLOOKUP($B428,'kpler max capa'!$A$1:$Q$263,3,0)),VLOOKUP($B428,'kpler max capa'!$A$1:$Q$263,3,0),0)</f>
        <v>0</v>
      </c>
      <c r="AK428" s="26">
        <f>IF(ISNUMBER(VLOOKUP($B428,'kpler max capa'!$A$1:$Q$263,4,0)),VLOOKUP($B428,'kpler max capa'!$A$1:$Q$263,4,0),0)</f>
        <v>0</v>
      </c>
      <c r="AL428" s="26">
        <f>IF(ISNUMBER(VLOOKUP($B428,'kpler max capa'!$A$1:$Q$263,5,0)),VLOOKUP($B428,'kpler max capa'!$A$1:$Q$263,5,0),0)</f>
        <v>0</v>
      </c>
      <c r="AM428" s="26">
        <f>IF(ISNUMBER(VLOOKUP($B428,'kpler max capa'!$A$1:$Q$263,6,0)),VLOOKUP($B428,'kpler max capa'!$A$1:$Q$263,6,0),0)</f>
        <v>0</v>
      </c>
      <c r="AN428" s="26">
        <f>IF(ISNUMBER(VLOOKUP($B428,'kpler max capa'!$A$1:$Q$263,7,0)),VLOOKUP($B428,'kpler max capa'!$A$1:$Q$263,7,0),0)</f>
        <v>0</v>
      </c>
      <c r="AO428" s="26">
        <f>IF(ISNUMBER(VLOOKUP($B428,'kpler max capa'!$A$1:$Q$263,8,0)),VLOOKUP($B428,'kpler max capa'!$A$1:$Q$263,8,0),0)</f>
        <v>0</v>
      </c>
      <c r="AP428" s="26">
        <f>IF(ISNUMBER(VLOOKUP($B428,'kpler max capa'!$A$1:$Q$263,8,0)),VLOOKUP($B428,'kpler max capa'!$A$1:$Q$263,9,0),0)</f>
        <v>0</v>
      </c>
      <c r="AQ428" s="26">
        <f>IF(ISNUMBER(VLOOKUP($B428,'kpler max capa'!$A$1:$Q$263,8,0)),VLOOKUP($B428,'kpler max capa'!$A$1:$Q$263,10,0),0)</f>
        <v>0</v>
      </c>
      <c r="AR428" s="26">
        <f>IF(ISNUMBER(VLOOKUP($B428,'kpler max capa'!$A$1:$Q$263,8,0)),VLOOKUP($B428,'kpler max capa'!$A$1:$Q$263,11,0),0)</f>
        <v>0</v>
      </c>
      <c r="AS428" s="26">
        <f>IF(ISNUMBER(VLOOKUP($B428,'kpler max capa'!$A$1:$Q$263,9,0)),VLOOKUP($B428,'kpler max capa'!$A$1:$Q$263,12,0),0)</f>
        <v>0</v>
      </c>
      <c r="AT428" s="26">
        <f>IF(ISNUMBER(VLOOKUP($B428,'kpler max capa'!$A$1:$Q$263,9,0)),VLOOKUP($B428,'kpler max capa'!$A$1:$Q$263,13,0),0)</f>
        <v>0</v>
      </c>
      <c r="AU428" s="26">
        <f>IF(ISNUMBER(VLOOKUP($B428,'kpler max capa'!$A$1:$Q$263,9,0)),VLOOKUP($B428,'kpler max capa'!$A$1:$Q$263,14,0),0)</f>
        <v>0</v>
      </c>
      <c r="AV428" s="26">
        <f>IF(ISNUMBER(VLOOKUP($B428,'kpler max capa'!$A$1:$Q$263,9,0)),VLOOKUP($B428,'kpler max capa'!$A$1:$Q$263,15,0),0)</f>
        <v>0</v>
      </c>
      <c r="AW428" s="26">
        <f>IF(ISNUMBER(VLOOKUP($B428,'kpler max capa'!$A$1:$Q$263,9,0)),VLOOKUP($B428,'kpler max capa'!$A$1:$Q$263,16,0),0)</f>
        <v>0</v>
      </c>
      <c r="AX428" s="26">
        <f>IF(ISNUMBER(VLOOKUP($B428,'kpler max capa'!$A$1:$Q$263,10,0)),VLOOKUP($B428,'kpler max capa'!$A$1:$Q$263,17,0),0)</f>
        <v>0</v>
      </c>
      <c r="AY428" s="24">
        <f>IF(ISNUMBER(VLOOKUP($C428,'pp port max capa'!$A$1:$Q$500,2,0)),VLOOKUP($C428,'pp port max capa'!$A$1:$Q$500,2,0),0)</f>
        <v>0</v>
      </c>
      <c r="AZ428" s="24">
        <f>IF(ISNUMBER(VLOOKUP($C428,'pp port max capa'!$A$1:$Q$500,3,0)),VLOOKUP($C428,'pp port max capa'!$A$1:$Q$500,3,0),0)</f>
        <v>0</v>
      </c>
      <c r="BA428" s="24">
        <f>IF(ISNUMBER(VLOOKUP($C428,'pp port max capa'!$A$1:$Q$500,4,0)),VLOOKUP($C428,'pp port max capa'!$A$1:$Q$500,4,0),0)</f>
        <v>0</v>
      </c>
      <c r="BB428" s="24">
        <f>IF(ISNUMBER(VLOOKUP($C428,'pp port max capa'!$A$1:$Q$500,5,0)),VLOOKUP($C428,'pp port max capa'!$A$1:$Q$500,5,0),0)</f>
        <v>0</v>
      </c>
      <c r="BC428" s="24">
        <f>IF(ISNUMBER(VLOOKUP($C428,'pp port max capa'!$A$1:$Q$500,6,0)),VLOOKUP($C428,'pp port max capa'!$A$1:$Q$500,6,0),0)</f>
        <v>0</v>
      </c>
      <c r="BD428" s="24">
        <f>IF(ISNUMBER(VLOOKUP($C428,'pp port max capa'!$A$1:$Q$500,7,0)),VLOOKUP($C428,'pp port max capa'!$A$1:$Q$500,7,0),0)</f>
        <v>0</v>
      </c>
      <c r="BE428" s="24">
        <f>IF(ISNUMBER(VLOOKUP($C428,'pp port max capa'!$A$1:$Q$500,8,0)),VLOOKUP($C428,'pp port max capa'!$A$1:$Q$500,8,0),0)</f>
        <v>0</v>
      </c>
      <c r="BF428" s="24">
        <f>IF(ISNUMBER(VLOOKUP($C428,'pp port max capa'!$A$1:$Q$500,9,0)),VLOOKUP($C428,'pp port max capa'!$A$1:$Q$500,9,0),0)</f>
        <v>0</v>
      </c>
      <c r="BG428" s="24">
        <f>IF(ISNUMBER(VLOOKUP($C428,'pp port max capa'!$A$1:$Q$500,10,0)),VLOOKUP($C428,'pp port max capa'!$A$1:$Q$500,10,0),0)</f>
        <v>0</v>
      </c>
      <c r="BH428" s="24">
        <f>IF(ISNUMBER(VLOOKUP($C428,'pp port max capa'!$A$1:$Q$500,11,0)),VLOOKUP($C428,'pp port max capa'!$A$1:$Q$500,11,0),0)</f>
        <v>0</v>
      </c>
      <c r="BI428" s="24">
        <f>IF(ISNUMBER(VLOOKUP($C428,'pp port max capa'!$A$1:$Q$500,12,0)),VLOOKUP($C428,'pp port max capa'!$A$1:$Q$500,12,0),0)</f>
        <v>0</v>
      </c>
      <c r="BJ428" s="24">
        <f>IF(ISNUMBER(VLOOKUP($C428,'pp port max capa'!$A$1:$Q$500,13,0)),VLOOKUP($C428,'pp port max capa'!$A$1:$Q$500,13,0),0)</f>
        <v>0</v>
      </c>
      <c r="BK428" s="24">
        <f>IF(ISNUMBER(VLOOKUP($C428,'pp port max capa'!$A$1:$Q$500,14,0)),VLOOKUP($C428,'pp port max capa'!$A$1:$Q$500,14,0),0)</f>
        <v>0</v>
      </c>
      <c r="BL428" s="24">
        <f>IF(ISNUMBER(VLOOKUP($C428,'pp port max capa'!$A$1:$Q$500,15,0)),VLOOKUP($C428,'pp port max capa'!$A$1:$Q$500,15,0),0)</f>
        <v>0</v>
      </c>
      <c r="BM428" s="24">
        <f>IF(ISNUMBER(VLOOKUP($C428,'pp port max capa'!$A$1:$Q$500,16,0)),VLOOKUP($C428,'pp port max capa'!$A$1:$Q$500,16,0),0)</f>
        <v>0</v>
      </c>
      <c r="BN428" s="24">
        <f>IF(ISNUMBER(VLOOKUP($C428,'pp port max capa'!$A$1:$Q$500,17,0)),VLOOKUP($C428,'pp port max capa'!$A$1:$Q$500,17,0),0)</f>
        <v>0</v>
      </c>
      <c r="BO428" s="22">
        <f>IF(ISNUMBER(VLOOKUP($C428,'stpl port max capa'!$A$1:$Q$500,2,0)),VLOOKUP($C428,'stpl port max capa'!$A$1:$Q$500,2,0),0)</f>
        <v>0</v>
      </c>
      <c r="BP428" s="22">
        <f>IF(ISNUMBER(VLOOKUP($C428,'stpl port max capa'!$A$1:$Q$500,3,0)),VLOOKUP($C428,'stpl port max capa'!$A$1:$Q$500,3,0),0)</f>
        <v>0</v>
      </c>
      <c r="BQ428" s="22">
        <f>IF(ISNUMBER(VLOOKUP($C428,'stpl port max capa'!$A$1:$Q$500,4,0)),VLOOKUP($C428,'stpl port max capa'!$A$1:$Q$500,4,0),0)</f>
        <v>0</v>
      </c>
      <c r="BR428" s="22">
        <f>IF(ISNUMBER(VLOOKUP($C428,'stpl port max capa'!$A$1:$Q$500,5,0)),VLOOKUP($C428,'stpl port max capa'!$A$1:$Q$500,5,0),0)</f>
        <v>0</v>
      </c>
      <c r="BS428" s="22">
        <f>IF(ISNUMBER(VLOOKUP($C428,'stpl port max capa'!$A$1:$Q$500,6,0)),VLOOKUP($C428,'stpl port max capa'!$A$1:$Q$500,6,0),0)</f>
        <v>0</v>
      </c>
      <c r="BT428" s="22">
        <f>IF(ISNUMBER(VLOOKUP($C428,'stpl port max capa'!$A$1:$Q$500,7,0)),VLOOKUP($C428,'stpl port max capa'!$A$1:$Q$500,7,0),0)</f>
        <v>0</v>
      </c>
      <c r="BU428" s="22">
        <f>IF(ISNUMBER(VLOOKUP($C428,'stpl port max capa'!$A$1:$Q$500,8,0)),VLOOKUP($C428,'stpl port max capa'!$A$1:$Q$500,8,0),0)</f>
        <v>0</v>
      </c>
      <c r="BV428" s="22">
        <f>IF(ISNUMBER(VLOOKUP($C428,'stpl port max capa'!$A$1:$Q$500,9,0)),VLOOKUP($C428,'stpl port max capa'!$A$1:$Q$500,9,0),0)</f>
        <v>0</v>
      </c>
      <c r="BW428" s="22">
        <f>IF(ISNUMBER(VLOOKUP($C428,'stpl port max capa'!$A$1:$Q$500,10,0)),VLOOKUP($C428,'stpl port max capa'!$A$1:$Q$500,10,0),0)</f>
        <v>0</v>
      </c>
      <c r="BX428" s="22">
        <f>IF(ISNUMBER(VLOOKUP($C428,'stpl port max capa'!$A$1:$Q$500,11,0)),VLOOKUP($C428,'stpl port max capa'!$A$1:$Q$500,11,0),0)</f>
        <v>0</v>
      </c>
      <c r="BY428" s="22">
        <f>IF(ISNUMBER(VLOOKUP($C428,'stpl port max capa'!$A$1:$Q$500,12,0)),VLOOKUP($C428,'stpl port max capa'!$A$1:$Q$500,12,0),0)</f>
        <v>0</v>
      </c>
      <c r="BZ428" s="22">
        <f>IF(ISNUMBER(VLOOKUP($C428,'stpl port max capa'!$A$1:$Q$500,13,0)),VLOOKUP($C428,'stpl port max capa'!$A$1:$Q$500,13,0),0)</f>
        <v>0</v>
      </c>
      <c r="CA428" s="22">
        <f>IF(ISNUMBER(VLOOKUP($C428,'stpl port max capa'!$A$1:$Q$500,14,0)),VLOOKUP($C428,'stpl port max capa'!$A$1:$Q$500,14,0),0)</f>
        <v>0</v>
      </c>
      <c r="CB428" s="22">
        <f>IF(ISNUMBER(VLOOKUP($C428,'stpl port max capa'!$A$1:$Q$500,15,0)),VLOOKUP($C428,'stpl port max capa'!$A$1:$Q$500,15,0),0)</f>
        <v>0</v>
      </c>
      <c r="CC428" s="22">
        <f>IF(ISNUMBER(VLOOKUP($C428,'stpl port max capa'!$A$1:$Q$500,16,0)),VLOOKUP($C428,'stpl port max capa'!$A$1:$Q$500,16,0),0)</f>
        <v>0</v>
      </c>
      <c r="CD428" s="22">
        <f>IF(ISNUMBER(VLOOKUP($C428,'stpl port max capa'!$A$1:$Q$500,17,0)),VLOOKUP($C428,'stpl port max capa'!$A$1:$Q$500,17,0),0)</f>
        <v>0</v>
      </c>
    </row>
    <row r="429" spans="1:82" customFormat="1">
      <c r="A429">
        <v>434</v>
      </c>
      <c r="B429" t="s">
        <v>949</v>
      </c>
      <c r="C429" t="str">
        <f t="shared" si="111"/>
        <v>port 434 Zhongxing Penglai power station</v>
      </c>
      <c r="D429" s="15" t="s">
        <v>1454</v>
      </c>
      <c r="E429" s="15">
        <f t="shared" si="113"/>
        <v>1</v>
      </c>
      <c r="F429" s="16" t="s">
        <v>2981</v>
      </c>
      <c r="G429" t="s">
        <v>972</v>
      </c>
      <c r="H429" t="s">
        <v>975</v>
      </c>
      <c r="I429" t="s">
        <v>2945</v>
      </c>
      <c r="J429" t="s">
        <v>1169</v>
      </c>
      <c r="K429" s="1">
        <v>37.773226000000001</v>
      </c>
      <c r="L429" s="1">
        <v>120.61185399999999</v>
      </c>
      <c r="M429" s="1" t="str">
        <f>VLOOKUP($F429,'[1]capi for highway network'!$D$1:$L$36,3,0)</f>
        <v>capi Shandong</v>
      </c>
      <c r="N429" s="1">
        <f>VLOOKUP($F429,'[1]capi for highway network'!$D$1:$L$36,7,0)</f>
        <v>36.651200000000003</v>
      </c>
      <c r="O429" s="1">
        <f>VLOOKUP($F429,'[1]capi for highway network'!$D$1:$L$36,8,0)</f>
        <v>117.12009500000001</v>
      </c>
      <c r="P429" s="13">
        <f t="shared" si="114"/>
        <v>0</v>
      </c>
      <c r="Q429" s="13">
        <f t="shared" si="115"/>
        <v>0</v>
      </c>
      <c r="R429" s="13">
        <f t="shared" si="116"/>
        <v>0</v>
      </c>
      <c r="S429" s="13">
        <f t="shared" si="117"/>
        <v>0</v>
      </c>
      <c r="T429" s="13">
        <f t="shared" si="118"/>
        <v>0</v>
      </c>
      <c r="U429" s="13">
        <f t="shared" si="119"/>
        <v>0</v>
      </c>
      <c r="V429" s="13">
        <f t="shared" si="120"/>
        <v>0</v>
      </c>
      <c r="W429" s="13">
        <f t="shared" si="121"/>
        <v>0</v>
      </c>
      <c r="X429" s="13">
        <f t="shared" si="122"/>
        <v>0</v>
      </c>
      <c r="Y429" s="13">
        <f t="shared" si="123"/>
        <v>0</v>
      </c>
      <c r="Z429" s="13">
        <f t="shared" si="124"/>
        <v>0</v>
      </c>
      <c r="AA429" s="13">
        <f t="shared" si="125"/>
        <v>0</v>
      </c>
      <c r="AB429" s="13">
        <f t="shared" si="126"/>
        <v>0</v>
      </c>
      <c r="AC429" s="13">
        <f t="shared" si="127"/>
        <v>0</v>
      </c>
      <c r="AD429" s="13">
        <f t="shared" si="128"/>
        <v>0</v>
      </c>
      <c r="AE429" s="13">
        <f t="shared" si="129"/>
        <v>0</v>
      </c>
      <c r="AF429">
        <f t="shared" si="112"/>
        <v>0</v>
      </c>
      <c r="AI429" s="26">
        <f>IF(ISNUMBER(VLOOKUP($B429,'kpler max capa'!$A$1:$Q$263,2,0)),VLOOKUP($B429,'kpler max capa'!$A$1:$Q$263,2,0),0)</f>
        <v>0</v>
      </c>
      <c r="AJ429" s="26">
        <f>IF(ISNUMBER(VLOOKUP($B429,'kpler max capa'!$A$1:$Q$263,3,0)),VLOOKUP($B429,'kpler max capa'!$A$1:$Q$263,3,0),0)</f>
        <v>0</v>
      </c>
      <c r="AK429" s="26">
        <f>IF(ISNUMBER(VLOOKUP($B429,'kpler max capa'!$A$1:$Q$263,4,0)),VLOOKUP($B429,'kpler max capa'!$A$1:$Q$263,4,0),0)</f>
        <v>0</v>
      </c>
      <c r="AL429" s="26">
        <f>IF(ISNUMBER(VLOOKUP($B429,'kpler max capa'!$A$1:$Q$263,5,0)),VLOOKUP($B429,'kpler max capa'!$A$1:$Q$263,5,0),0)</f>
        <v>0</v>
      </c>
      <c r="AM429" s="26">
        <f>IF(ISNUMBER(VLOOKUP($B429,'kpler max capa'!$A$1:$Q$263,6,0)),VLOOKUP($B429,'kpler max capa'!$A$1:$Q$263,6,0),0)</f>
        <v>0</v>
      </c>
      <c r="AN429" s="26">
        <f>IF(ISNUMBER(VLOOKUP($B429,'kpler max capa'!$A$1:$Q$263,7,0)),VLOOKUP($B429,'kpler max capa'!$A$1:$Q$263,7,0),0)</f>
        <v>0</v>
      </c>
      <c r="AO429" s="26">
        <f>IF(ISNUMBER(VLOOKUP($B429,'kpler max capa'!$A$1:$Q$263,8,0)),VLOOKUP($B429,'kpler max capa'!$A$1:$Q$263,8,0),0)</f>
        <v>0</v>
      </c>
      <c r="AP429" s="26">
        <f>IF(ISNUMBER(VLOOKUP($B429,'kpler max capa'!$A$1:$Q$263,8,0)),VLOOKUP($B429,'kpler max capa'!$A$1:$Q$263,9,0),0)</f>
        <v>0</v>
      </c>
      <c r="AQ429" s="26">
        <f>IF(ISNUMBER(VLOOKUP($B429,'kpler max capa'!$A$1:$Q$263,8,0)),VLOOKUP($B429,'kpler max capa'!$A$1:$Q$263,10,0),0)</f>
        <v>0</v>
      </c>
      <c r="AR429" s="26">
        <f>IF(ISNUMBER(VLOOKUP($B429,'kpler max capa'!$A$1:$Q$263,8,0)),VLOOKUP($B429,'kpler max capa'!$A$1:$Q$263,11,0),0)</f>
        <v>0</v>
      </c>
      <c r="AS429" s="26">
        <f>IF(ISNUMBER(VLOOKUP($B429,'kpler max capa'!$A$1:$Q$263,9,0)),VLOOKUP($B429,'kpler max capa'!$A$1:$Q$263,12,0),0)</f>
        <v>0</v>
      </c>
      <c r="AT429" s="26">
        <f>IF(ISNUMBER(VLOOKUP($B429,'kpler max capa'!$A$1:$Q$263,9,0)),VLOOKUP($B429,'kpler max capa'!$A$1:$Q$263,13,0),0)</f>
        <v>0</v>
      </c>
      <c r="AU429" s="26">
        <f>IF(ISNUMBER(VLOOKUP($B429,'kpler max capa'!$A$1:$Q$263,9,0)),VLOOKUP($B429,'kpler max capa'!$A$1:$Q$263,14,0),0)</f>
        <v>0</v>
      </c>
      <c r="AV429" s="26">
        <f>IF(ISNUMBER(VLOOKUP($B429,'kpler max capa'!$A$1:$Q$263,9,0)),VLOOKUP($B429,'kpler max capa'!$A$1:$Q$263,15,0),0)</f>
        <v>0</v>
      </c>
      <c r="AW429" s="26">
        <f>IF(ISNUMBER(VLOOKUP($B429,'kpler max capa'!$A$1:$Q$263,9,0)),VLOOKUP($B429,'kpler max capa'!$A$1:$Q$263,16,0),0)</f>
        <v>0</v>
      </c>
      <c r="AX429" s="26">
        <f>IF(ISNUMBER(VLOOKUP($B429,'kpler max capa'!$A$1:$Q$263,10,0)),VLOOKUP($B429,'kpler max capa'!$A$1:$Q$263,17,0),0)</f>
        <v>0</v>
      </c>
      <c r="AY429" s="24">
        <f>IF(ISNUMBER(VLOOKUP($C429,'pp port max capa'!$A$1:$Q$500,2,0)),VLOOKUP($C429,'pp port max capa'!$A$1:$Q$500,2,0),0)</f>
        <v>0</v>
      </c>
      <c r="AZ429" s="24">
        <f>IF(ISNUMBER(VLOOKUP($C429,'pp port max capa'!$A$1:$Q$500,3,0)),VLOOKUP($C429,'pp port max capa'!$A$1:$Q$500,3,0),0)</f>
        <v>0</v>
      </c>
      <c r="BA429" s="24">
        <f>IF(ISNUMBER(VLOOKUP($C429,'pp port max capa'!$A$1:$Q$500,4,0)),VLOOKUP($C429,'pp port max capa'!$A$1:$Q$500,4,0),0)</f>
        <v>0</v>
      </c>
      <c r="BB429" s="24">
        <f>IF(ISNUMBER(VLOOKUP($C429,'pp port max capa'!$A$1:$Q$500,5,0)),VLOOKUP($C429,'pp port max capa'!$A$1:$Q$500,5,0),0)</f>
        <v>0</v>
      </c>
      <c r="BC429" s="24">
        <f>IF(ISNUMBER(VLOOKUP($C429,'pp port max capa'!$A$1:$Q$500,6,0)),VLOOKUP($C429,'pp port max capa'!$A$1:$Q$500,6,0),0)</f>
        <v>0</v>
      </c>
      <c r="BD429" s="24">
        <f>IF(ISNUMBER(VLOOKUP($C429,'pp port max capa'!$A$1:$Q$500,7,0)),VLOOKUP($C429,'pp port max capa'!$A$1:$Q$500,7,0),0)</f>
        <v>0</v>
      </c>
      <c r="BE429" s="24">
        <f>IF(ISNUMBER(VLOOKUP($C429,'pp port max capa'!$A$1:$Q$500,8,0)),VLOOKUP($C429,'pp port max capa'!$A$1:$Q$500,8,0),0)</f>
        <v>0</v>
      </c>
      <c r="BF429" s="24">
        <f>IF(ISNUMBER(VLOOKUP($C429,'pp port max capa'!$A$1:$Q$500,9,0)),VLOOKUP($C429,'pp port max capa'!$A$1:$Q$500,9,0),0)</f>
        <v>0</v>
      </c>
      <c r="BG429" s="24">
        <f>IF(ISNUMBER(VLOOKUP($C429,'pp port max capa'!$A$1:$Q$500,10,0)),VLOOKUP($C429,'pp port max capa'!$A$1:$Q$500,10,0),0)</f>
        <v>0</v>
      </c>
      <c r="BH429" s="24">
        <f>IF(ISNUMBER(VLOOKUP($C429,'pp port max capa'!$A$1:$Q$500,11,0)),VLOOKUP($C429,'pp port max capa'!$A$1:$Q$500,11,0),0)</f>
        <v>0</v>
      </c>
      <c r="BI429" s="24">
        <f>IF(ISNUMBER(VLOOKUP($C429,'pp port max capa'!$A$1:$Q$500,12,0)),VLOOKUP($C429,'pp port max capa'!$A$1:$Q$500,12,0),0)</f>
        <v>0</v>
      </c>
      <c r="BJ429" s="24">
        <f>IF(ISNUMBER(VLOOKUP($C429,'pp port max capa'!$A$1:$Q$500,13,0)),VLOOKUP($C429,'pp port max capa'!$A$1:$Q$500,13,0),0)</f>
        <v>0</v>
      </c>
      <c r="BK429" s="24">
        <f>IF(ISNUMBER(VLOOKUP($C429,'pp port max capa'!$A$1:$Q$500,14,0)),VLOOKUP($C429,'pp port max capa'!$A$1:$Q$500,14,0),0)</f>
        <v>0</v>
      </c>
      <c r="BL429" s="24">
        <f>IF(ISNUMBER(VLOOKUP($C429,'pp port max capa'!$A$1:$Q$500,15,0)),VLOOKUP($C429,'pp port max capa'!$A$1:$Q$500,15,0),0)</f>
        <v>0</v>
      </c>
      <c r="BM429" s="24">
        <f>IF(ISNUMBER(VLOOKUP($C429,'pp port max capa'!$A$1:$Q$500,16,0)),VLOOKUP($C429,'pp port max capa'!$A$1:$Q$500,16,0),0)</f>
        <v>0</v>
      </c>
      <c r="BN429" s="24">
        <f>IF(ISNUMBER(VLOOKUP($C429,'pp port max capa'!$A$1:$Q$500,17,0)),VLOOKUP($C429,'pp port max capa'!$A$1:$Q$500,17,0),0)</f>
        <v>0</v>
      </c>
      <c r="BO429" s="22">
        <f>IF(ISNUMBER(VLOOKUP($C429,'stpl port max capa'!$A$1:$Q$500,2,0)),VLOOKUP($C429,'stpl port max capa'!$A$1:$Q$500,2,0),0)</f>
        <v>0</v>
      </c>
      <c r="BP429" s="22">
        <f>IF(ISNUMBER(VLOOKUP($C429,'stpl port max capa'!$A$1:$Q$500,3,0)),VLOOKUP($C429,'stpl port max capa'!$A$1:$Q$500,3,0),0)</f>
        <v>0</v>
      </c>
      <c r="BQ429" s="22">
        <f>IF(ISNUMBER(VLOOKUP($C429,'stpl port max capa'!$A$1:$Q$500,4,0)),VLOOKUP($C429,'stpl port max capa'!$A$1:$Q$500,4,0),0)</f>
        <v>0</v>
      </c>
      <c r="BR429" s="22">
        <f>IF(ISNUMBER(VLOOKUP($C429,'stpl port max capa'!$A$1:$Q$500,5,0)),VLOOKUP($C429,'stpl port max capa'!$A$1:$Q$500,5,0),0)</f>
        <v>0</v>
      </c>
      <c r="BS429" s="22">
        <f>IF(ISNUMBER(VLOOKUP($C429,'stpl port max capa'!$A$1:$Q$500,6,0)),VLOOKUP($C429,'stpl port max capa'!$A$1:$Q$500,6,0),0)</f>
        <v>0</v>
      </c>
      <c r="BT429" s="22">
        <f>IF(ISNUMBER(VLOOKUP($C429,'stpl port max capa'!$A$1:$Q$500,7,0)),VLOOKUP($C429,'stpl port max capa'!$A$1:$Q$500,7,0),0)</f>
        <v>0</v>
      </c>
      <c r="BU429" s="22">
        <f>IF(ISNUMBER(VLOOKUP($C429,'stpl port max capa'!$A$1:$Q$500,8,0)),VLOOKUP($C429,'stpl port max capa'!$A$1:$Q$500,8,0),0)</f>
        <v>0</v>
      </c>
      <c r="BV429" s="22">
        <f>IF(ISNUMBER(VLOOKUP($C429,'stpl port max capa'!$A$1:$Q$500,9,0)),VLOOKUP($C429,'stpl port max capa'!$A$1:$Q$500,9,0),0)</f>
        <v>0</v>
      </c>
      <c r="BW429" s="22">
        <f>IF(ISNUMBER(VLOOKUP($C429,'stpl port max capa'!$A$1:$Q$500,10,0)),VLOOKUP($C429,'stpl port max capa'!$A$1:$Q$500,10,0),0)</f>
        <v>0</v>
      </c>
      <c r="BX429" s="22">
        <f>IF(ISNUMBER(VLOOKUP($C429,'stpl port max capa'!$A$1:$Q$500,11,0)),VLOOKUP($C429,'stpl port max capa'!$A$1:$Q$500,11,0),0)</f>
        <v>0</v>
      </c>
      <c r="BY429" s="22">
        <f>IF(ISNUMBER(VLOOKUP($C429,'stpl port max capa'!$A$1:$Q$500,12,0)),VLOOKUP($C429,'stpl port max capa'!$A$1:$Q$500,12,0),0)</f>
        <v>0</v>
      </c>
      <c r="BZ429" s="22">
        <f>IF(ISNUMBER(VLOOKUP($C429,'stpl port max capa'!$A$1:$Q$500,13,0)),VLOOKUP($C429,'stpl port max capa'!$A$1:$Q$500,13,0),0)</f>
        <v>0</v>
      </c>
      <c r="CA429" s="22">
        <f>IF(ISNUMBER(VLOOKUP($C429,'stpl port max capa'!$A$1:$Q$500,14,0)),VLOOKUP($C429,'stpl port max capa'!$A$1:$Q$500,14,0),0)</f>
        <v>0</v>
      </c>
      <c r="CB429" s="22">
        <f>IF(ISNUMBER(VLOOKUP($C429,'stpl port max capa'!$A$1:$Q$500,15,0)),VLOOKUP($C429,'stpl port max capa'!$A$1:$Q$500,15,0),0)</f>
        <v>0</v>
      </c>
      <c r="CC429" s="22">
        <f>IF(ISNUMBER(VLOOKUP($C429,'stpl port max capa'!$A$1:$Q$500,16,0)),VLOOKUP($C429,'stpl port max capa'!$A$1:$Q$500,16,0),0)</f>
        <v>0</v>
      </c>
      <c r="CD429" s="22">
        <f>IF(ISNUMBER(VLOOKUP($C429,'stpl port max capa'!$A$1:$Q$500,17,0)),VLOOKUP($C429,'stpl port max capa'!$A$1:$Q$500,17,0),0)</f>
        <v>0</v>
      </c>
    </row>
    <row r="430" spans="1:82" customFormat="1">
      <c r="A430">
        <v>435</v>
      </c>
      <c r="B430" t="s">
        <v>950</v>
      </c>
      <c r="C430" t="str">
        <f t="shared" si="111"/>
        <v>port 435 Shanghai Gaoqiao power station</v>
      </c>
      <c r="D430" s="15" t="s">
        <v>1455</v>
      </c>
      <c r="E430" s="15">
        <f t="shared" si="113"/>
        <v>1</v>
      </c>
      <c r="F430" s="16" t="s">
        <v>2971</v>
      </c>
      <c r="G430" t="s">
        <v>972</v>
      </c>
      <c r="H430" t="s">
        <v>975</v>
      </c>
      <c r="I430" t="s">
        <v>2943</v>
      </c>
      <c r="J430" t="s">
        <v>1170</v>
      </c>
      <c r="K430" s="1">
        <v>31.325300800000001</v>
      </c>
      <c r="L430" s="1">
        <v>121.5664991</v>
      </c>
      <c r="M430" s="1" t="str">
        <f>VLOOKUP($F430,'[1]capi for highway network'!$D$1:$L$36,3,0)</f>
        <v>capi Shanghai</v>
      </c>
      <c r="N430" s="1">
        <f>VLOOKUP($F430,'[1]capi for highway network'!$D$1:$L$36,7,0)</f>
        <v>31.230416000000002</v>
      </c>
      <c r="O430" s="1">
        <f>VLOOKUP($F430,'[1]capi for highway network'!$D$1:$L$36,8,0)</f>
        <v>121.47370100000001</v>
      </c>
      <c r="P430" s="13">
        <f t="shared" si="114"/>
        <v>0.28584931566308242</v>
      </c>
      <c r="Q430" s="13">
        <f t="shared" si="115"/>
        <v>0.28584931566308242</v>
      </c>
      <c r="R430" s="13">
        <f t="shared" si="116"/>
        <v>0.28584931566308242</v>
      </c>
      <c r="S430" s="13">
        <f t="shared" si="117"/>
        <v>0.28584931566308242</v>
      </c>
      <c r="T430" s="13">
        <f t="shared" si="118"/>
        <v>0.28584931566308242</v>
      </c>
      <c r="U430" s="13">
        <f t="shared" si="119"/>
        <v>0.28584931566308242</v>
      </c>
      <c r="V430" s="13">
        <f t="shared" si="120"/>
        <v>0.28584931566308242</v>
      </c>
      <c r="W430" s="13">
        <f t="shared" si="121"/>
        <v>0.28584931566308242</v>
      </c>
      <c r="X430" s="13">
        <f t="shared" si="122"/>
        <v>0.28584931566308242</v>
      </c>
      <c r="Y430" s="13">
        <f t="shared" si="123"/>
        <v>0</v>
      </c>
      <c r="Z430" s="13">
        <f t="shared" si="124"/>
        <v>0</v>
      </c>
      <c r="AA430" s="13">
        <f t="shared" si="125"/>
        <v>0</v>
      </c>
      <c r="AB430" s="13">
        <f t="shared" si="126"/>
        <v>0</v>
      </c>
      <c r="AC430" s="13">
        <f t="shared" si="127"/>
        <v>0</v>
      </c>
      <c r="AD430" s="13">
        <f t="shared" si="128"/>
        <v>0</v>
      </c>
      <c r="AE430" s="13">
        <f t="shared" si="129"/>
        <v>0</v>
      </c>
      <c r="AF430">
        <f t="shared" si="112"/>
        <v>1</v>
      </c>
      <c r="AI430" s="26">
        <f>IF(ISNUMBER(VLOOKUP($B430,'kpler max capa'!$A$1:$Q$263,2,0)),VLOOKUP($B430,'kpler max capa'!$A$1:$Q$263,2,0),0)</f>
        <v>0</v>
      </c>
      <c r="AJ430" s="26">
        <f>IF(ISNUMBER(VLOOKUP($B430,'kpler max capa'!$A$1:$Q$263,3,0)),VLOOKUP($B430,'kpler max capa'!$A$1:$Q$263,3,0),0)</f>
        <v>0</v>
      </c>
      <c r="AK430" s="26">
        <f>IF(ISNUMBER(VLOOKUP($B430,'kpler max capa'!$A$1:$Q$263,4,0)),VLOOKUP($B430,'kpler max capa'!$A$1:$Q$263,4,0),0)</f>
        <v>0</v>
      </c>
      <c r="AL430" s="26">
        <f>IF(ISNUMBER(VLOOKUP($B430,'kpler max capa'!$A$1:$Q$263,5,0)),VLOOKUP($B430,'kpler max capa'!$A$1:$Q$263,5,0),0)</f>
        <v>0</v>
      </c>
      <c r="AM430" s="26">
        <f>IF(ISNUMBER(VLOOKUP($B430,'kpler max capa'!$A$1:$Q$263,6,0)),VLOOKUP($B430,'kpler max capa'!$A$1:$Q$263,6,0),0)</f>
        <v>0</v>
      </c>
      <c r="AN430" s="26">
        <f>IF(ISNUMBER(VLOOKUP($B430,'kpler max capa'!$A$1:$Q$263,7,0)),VLOOKUP($B430,'kpler max capa'!$A$1:$Q$263,7,0),0)</f>
        <v>0</v>
      </c>
      <c r="AO430" s="26">
        <f>IF(ISNUMBER(VLOOKUP($B430,'kpler max capa'!$A$1:$Q$263,8,0)),VLOOKUP($B430,'kpler max capa'!$A$1:$Q$263,8,0),0)</f>
        <v>0</v>
      </c>
      <c r="AP430" s="26">
        <f>IF(ISNUMBER(VLOOKUP($B430,'kpler max capa'!$A$1:$Q$263,8,0)),VLOOKUP($B430,'kpler max capa'!$A$1:$Q$263,9,0),0)</f>
        <v>0</v>
      </c>
      <c r="AQ430" s="26">
        <f>IF(ISNUMBER(VLOOKUP($B430,'kpler max capa'!$A$1:$Q$263,8,0)),VLOOKUP($B430,'kpler max capa'!$A$1:$Q$263,10,0),0)</f>
        <v>0</v>
      </c>
      <c r="AR430" s="26">
        <f>IF(ISNUMBER(VLOOKUP($B430,'kpler max capa'!$A$1:$Q$263,8,0)),VLOOKUP($B430,'kpler max capa'!$A$1:$Q$263,11,0),0)</f>
        <v>0</v>
      </c>
      <c r="AS430" s="26">
        <f>IF(ISNUMBER(VLOOKUP($B430,'kpler max capa'!$A$1:$Q$263,9,0)),VLOOKUP($B430,'kpler max capa'!$A$1:$Q$263,12,0),0)</f>
        <v>0</v>
      </c>
      <c r="AT430" s="26">
        <f>IF(ISNUMBER(VLOOKUP($B430,'kpler max capa'!$A$1:$Q$263,9,0)),VLOOKUP($B430,'kpler max capa'!$A$1:$Q$263,13,0),0)</f>
        <v>0</v>
      </c>
      <c r="AU430" s="26">
        <f>IF(ISNUMBER(VLOOKUP($B430,'kpler max capa'!$A$1:$Q$263,9,0)),VLOOKUP($B430,'kpler max capa'!$A$1:$Q$263,14,0),0)</f>
        <v>0</v>
      </c>
      <c r="AV430" s="26">
        <f>IF(ISNUMBER(VLOOKUP($B430,'kpler max capa'!$A$1:$Q$263,9,0)),VLOOKUP($B430,'kpler max capa'!$A$1:$Q$263,15,0),0)</f>
        <v>0</v>
      </c>
      <c r="AW430" s="26">
        <f>IF(ISNUMBER(VLOOKUP($B430,'kpler max capa'!$A$1:$Q$263,9,0)),VLOOKUP($B430,'kpler max capa'!$A$1:$Q$263,16,0),0)</f>
        <v>0</v>
      </c>
      <c r="AX430" s="26">
        <f>IF(ISNUMBER(VLOOKUP($B430,'kpler max capa'!$A$1:$Q$263,10,0)),VLOOKUP($B430,'kpler max capa'!$A$1:$Q$263,17,0),0)</f>
        <v>0</v>
      </c>
      <c r="AY430" s="24">
        <f>IF(ISNUMBER(VLOOKUP($C430,'pp port max capa'!$A$1:$Q$500,2,0)),VLOOKUP($C430,'pp port max capa'!$A$1:$Q$500,2,0),0)</f>
        <v>0.28584931566308242</v>
      </c>
      <c r="AZ430" s="24">
        <f>IF(ISNUMBER(VLOOKUP($C430,'pp port max capa'!$A$1:$Q$500,3,0)),VLOOKUP($C430,'pp port max capa'!$A$1:$Q$500,3,0),0)</f>
        <v>0.28584931566308242</v>
      </c>
      <c r="BA430" s="24">
        <f>IF(ISNUMBER(VLOOKUP($C430,'pp port max capa'!$A$1:$Q$500,4,0)),VLOOKUP($C430,'pp port max capa'!$A$1:$Q$500,4,0),0)</f>
        <v>0.28584931566308242</v>
      </c>
      <c r="BB430" s="24">
        <f>IF(ISNUMBER(VLOOKUP($C430,'pp port max capa'!$A$1:$Q$500,5,0)),VLOOKUP($C430,'pp port max capa'!$A$1:$Q$500,5,0),0)</f>
        <v>0.28584931566308242</v>
      </c>
      <c r="BC430" s="24">
        <f>IF(ISNUMBER(VLOOKUP($C430,'pp port max capa'!$A$1:$Q$500,6,0)),VLOOKUP($C430,'pp port max capa'!$A$1:$Q$500,6,0),0)</f>
        <v>0.28584931566308242</v>
      </c>
      <c r="BD430" s="24">
        <f>IF(ISNUMBER(VLOOKUP($C430,'pp port max capa'!$A$1:$Q$500,7,0)),VLOOKUP($C430,'pp port max capa'!$A$1:$Q$500,7,0),0)</f>
        <v>0.28584931566308242</v>
      </c>
      <c r="BE430" s="24">
        <f>IF(ISNUMBER(VLOOKUP($C430,'pp port max capa'!$A$1:$Q$500,8,0)),VLOOKUP($C430,'pp port max capa'!$A$1:$Q$500,8,0),0)</f>
        <v>0.28584931566308242</v>
      </c>
      <c r="BF430" s="24">
        <f>IF(ISNUMBER(VLOOKUP($C430,'pp port max capa'!$A$1:$Q$500,9,0)),VLOOKUP($C430,'pp port max capa'!$A$1:$Q$500,9,0),0)</f>
        <v>0.28584931566308242</v>
      </c>
      <c r="BG430" s="24">
        <f>IF(ISNUMBER(VLOOKUP($C430,'pp port max capa'!$A$1:$Q$500,10,0)),VLOOKUP($C430,'pp port max capa'!$A$1:$Q$500,10,0),0)</f>
        <v>0.28584931566308242</v>
      </c>
      <c r="BH430" s="24">
        <f>IF(ISNUMBER(VLOOKUP($C430,'pp port max capa'!$A$1:$Q$500,11,0)),VLOOKUP($C430,'pp port max capa'!$A$1:$Q$500,11,0),0)</f>
        <v>0</v>
      </c>
      <c r="BI430" s="24">
        <f>IF(ISNUMBER(VLOOKUP($C430,'pp port max capa'!$A$1:$Q$500,12,0)),VLOOKUP($C430,'pp port max capa'!$A$1:$Q$500,12,0),0)</f>
        <v>0</v>
      </c>
      <c r="BJ430" s="24">
        <f>IF(ISNUMBER(VLOOKUP($C430,'pp port max capa'!$A$1:$Q$500,13,0)),VLOOKUP($C430,'pp port max capa'!$A$1:$Q$500,13,0),0)</f>
        <v>0</v>
      </c>
      <c r="BK430" s="24">
        <f>IF(ISNUMBER(VLOOKUP($C430,'pp port max capa'!$A$1:$Q$500,14,0)),VLOOKUP($C430,'pp port max capa'!$A$1:$Q$500,14,0),0)</f>
        <v>0</v>
      </c>
      <c r="BL430" s="24">
        <f>IF(ISNUMBER(VLOOKUP($C430,'pp port max capa'!$A$1:$Q$500,15,0)),VLOOKUP($C430,'pp port max capa'!$A$1:$Q$500,15,0),0)</f>
        <v>0</v>
      </c>
      <c r="BM430" s="24">
        <f>IF(ISNUMBER(VLOOKUP($C430,'pp port max capa'!$A$1:$Q$500,16,0)),VLOOKUP($C430,'pp port max capa'!$A$1:$Q$500,16,0),0)</f>
        <v>0</v>
      </c>
      <c r="BN430" s="24">
        <f>IF(ISNUMBER(VLOOKUP($C430,'pp port max capa'!$A$1:$Q$500,17,0)),VLOOKUP($C430,'pp port max capa'!$A$1:$Q$500,17,0),0)</f>
        <v>0</v>
      </c>
      <c r="BO430" s="22">
        <f>IF(ISNUMBER(VLOOKUP($C430,'stpl port max capa'!$A$1:$Q$500,2,0)),VLOOKUP($C430,'stpl port max capa'!$A$1:$Q$500,2,0),0)</f>
        <v>0</v>
      </c>
      <c r="BP430" s="22">
        <f>IF(ISNUMBER(VLOOKUP($C430,'stpl port max capa'!$A$1:$Q$500,3,0)),VLOOKUP($C430,'stpl port max capa'!$A$1:$Q$500,3,0),0)</f>
        <v>0</v>
      </c>
      <c r="BQ430" s="22">
        <f>IF(ISNUMBER(VLOOKUP($C430,'stpl port max capa'!$A$1:$Q$500,4,0)),VLOOKUP($C430,'stpl port max capa'!$A$1:$Q$500,4,0),0)</f>
        <v>0</v>
      </c>
      <c r="BR430" s="22">
        <f>IF(ISNUMBER(VLOOKUP($C430,'stpl port max capa'!$A$1:$Q$500,5,0)),VLOOKUP($C430,'stpl port max capa'!$A$1:$Q$500,5,0),0)</f>
        <v>0</v>
      </c>
      <c r="BS430" s="22">
        <f>IF(ISNUMBER(VLOOKUP($C430,'stpl port max capa'!$A$1:$Q$500,6,0)),VLOOKUP($C430,'stpl port max capa'!$A$1:$Q$500,6,0),0)</f>
        <v>0</v>
      </c>
      <c r="BT430" s="22">
        <f>IF(ISNUMBER(VLOOKUP($C430,'stpl port max capa'!$A$1:$Q$500,7,0)),VLOOKUP($C430,'stpl port max capa'!$A$1:$Q$500,7,0),0)</f>
        <v>0</v>
      </c>
      <c r="BU430" s="22">
        <f>IF(ISNUMBER(VLOOKUP($C430,'stpl port max capa'!$A$1:$Q$500,8,0)),VLOOKUP($C430,'stpl port max capa'!$A$1:$Q$500,8,0),0)</f>
        <v>0</v>
      </c>
      <c r="BV430" s="22">
        <f>IF(ISNUMBER(VLOOKUP($C430,'stpl port max capa'!$A$1:$Q$500,9,0)),VLOOKUP($C430,'stpl port max capa'!$A$1:$Q$500,9,0),0)</f>
        <v>0</v>
      </c>
      <c r="BW430" s="22">
        <f>IF(ISNUMBER(VLOOKUP($C430,'stpl port max capa'!$A$1:$Q$500,10,0)),VLOOKUP($C430,'stpl port max capa'!$A$1:$Q$500,10,0),0)</f>
        <v>0</v>
      </c>
      <c r="BX430" s="22">
        <f>IF(ISNUMBER(VLOOKUP($C430,'stpl port max capa'!$A$1:$Q$500,11,0)),VLOOKUP($C430,'stpl port max capa'!$A$1:$Q$500,11,0),0)</f>
        <v>0</v>
      </c>
      <c r="BY430" s="22">
        <f>IF(ISNUMBER(VLOOKUP($C430,'stpl port max capa'!$A$1:$Q$500,12,0)),VLOOKUP($C430,'stpl port max capa'!$A$1:$Q$500,12,0),0)</f>
        <v>0</v>
      </c>
      <c r="BZ430" s="22">
        <f>IF(ISNUMBER(VLOOKUP($C430,'stpl port max capa'!$A$1:$Q$500,13,0)),VLOOKUP($C430,'stpl port max capa'!$A$1:$Q$500,13,0),0)</f>
        <v>0</v>
      </c>
      <c r="CA430" s="22">
        <f>IF(ISNUMBER(VLOOKUP($C430,'stpl port max capa'!$A$1:$Q$500,14,0)),VLOOKUP($C430,'stpl port max capa'!$A$1:$Q$500,14,0),0)</f>
        <v>0</v>
      </c>
      <c r="CB430" s="22">
        <f>IF(ISNUMBER(VLOOKUP($C430,'stpl port max capa'!$A$1:$Q$500,15,0)),VLOOKUP($C430,'stpl port max capa'!$A$1:$Q$500,15,0),0)</f>
        <v>0</v>
      </c>
      <c r="CC430" s="22">
        <f>IF(ISNUMBER(VLOOKUP($C430,'stpl port max capa'!$A$1:$Q$500,16,0)),VLOOKUP($C430,'stpl port max capa'!$A$1:$Q$500,16,0),0)</f>
        <v>0</v>
      </c>
      <c r="CD430" s="22">
        <f>IF(ISNUMBER(VLOOKUP($C430,'stpl port max capa'!$A$1:$Q$500,17,0)),VLOOKUP($C430,'stpl port max capa'!$A$1:$Q$500,17,0),0)</f>
        <v>0</v>
      </c>
    </row>
    <row r="431" spans="1:82" customFormat="1">
      <c r="A431">
        <v>436</v>
      </c>
      <c r="B431" t="s">
        <v>951</v>
      </c>
      <c r="C431" t="str">
        <f t="shared" si="111"/>
        <v>port 436 Douba power station</v>
      </c>
      <c r="D431" s="15" t="s">
        <v>1456</v>
      </c>
      <c r="E431" s="15">
        <f t="shared" si="113"/>
        <v>1</v>
      </c>
      <c r="F431" s="16" t="s">
        <v>2986</v>
      </c>
      <c r="G431" t="s">
        <v>973</v>
      </c>
      <c r="H431" t="s">
        <v>975</v>
      </c>
      <c r="I431" t="s">
        <v>2944</v>
      </c>
      <c r="J431" t="s">
        <v>1171</v>
      </c>
      <c r="K431" s="1">
        <v>28.650030999999998</v>
      </c>
      <c r="L431" s="1">
        <v>104.476733</v>
      </c>
      <c r="M431" s="1" t="str">
        <f>VLOOKUP($F431,'[1]capi for highway network'!$D$1:$L$36,3,0)</f>
        <v>capi Sichuan</v>
      </c>
      <c r="N431" s="1">
        <f>VLOOKUP($F431,'[1]capi for highway network'!$D$1:$L$36,7,0)</f>
        <v>30.572814999999999</v>
      </c>
      <c r="O431" s="1">
        <f>VLOOKUP($F431,'[1]capi for highway network'!$D$1:$L$36,8,0)</f>
        <v>104.066801</v>
      </c>
      <c r="P431" s="13">
        <f t="shared" si="114"/>
        <v>0</v>
      </c>
      <c r="Q431" s="13">
        <f t="shared" si="115"/>
        <v>0</v>
      </c>
      <c r="R431" s="13">
        <f t="shared" si="116"/>
        <v>0</v>
      </c>
      <c r="S431" s="13">
        <f t="shared" si="117"/>
        <v>0</v>
      </c>
      <c r="T431" s="13">
        <f t="shared" si="118"/>
        <v>0</v>
      </c>
      <c r="U431" s="13">
        <f t="shared" si="119"/>
        <v>0</v>
      </c>
      <c r="V431" s="13">
        <f t="shared" si="120"/>
        <v>0</v>
      </c>
      <c r="W431" s="13">
        <f t="shared" si="121"/>
        <v>0</v>
      </c>
      <c r="X431" s="13">
        <f t="shared" si="122"/>
        <v>0</v>
      </c>
      <c r="Y431" s="13">
        <f t="shared" si="123"/>
        <v>0</v>
      </c>
      <c r="Z431" s="13">
        <f t="shared" si="124"/>
        <v>0</v>
      </c>
      <c r="AA431" s="13">
        <f t="shared" si="125"/>
        <v>0</v>
      </c>
      <c r="AB431" s="13">
        <f t="shared" si="126"/>
        <v>0</v>
      </c>
      <c r="AC431" s="13">
        <f t="shared" si="127"/>
        <v>0</v>
      </c>
      <c r="AD431" s="13">
        <f t="shared" si="128"/>
        <v>0</v>
      </c>
      <c r="AE431" s="13">
        <f t="shared" si="129"/>
        <v>0</v>
      </c>
      <c r="AF431">
        <f t="shared" si="112"/>
        <v>0</v>
      </c>
      <c r="AI431" s="26">
        <f>IF(ISNUMBER(VLOOKUP($B431,'kpler max capa'!$A$1:$Q$263,2,0)),VLOOKUP($B431,'kpler max capa'!$A$1:$Q$263,2,0),0)</f>
        <v>0</v>
      </c>
      <c r="AJ431" s="26">
        <f>IF(ISNUMBER(VLOOKUP($B431,'kpler max capa'!$A$1:$Q$263,3,0)),VLOOKUP($B431,'kpler max capa'!$A$1:$Q$263,3,0),0)</f>
        <v>0</v>
      </c>
      <c r="AK431" s="26">
        <f>IF(ISNUMBER(VLOOKUP($B431,'kpler max capa'!$A$1:$Q$263,4,0)),VLOOKUP($B431,'kpler max capa'!$A$1:$Q$263,4,0),0)</f>
        <v>0</v>
      </c>
      <c r="AL431" s="26">
        <f>IF(ISNUMBER(VLOOKUP($B431,'kpler max capa'!$A$1:$Q$263,5,0)),VLOOKUP($B431,'kpler max capa'!$A$1:$Q$263,5,0),0)</f>
        <v>0</v>
      </c>
      <c r="AM431" s="26">
        <f>IF(ISNUMBER(VLOOKUP($B431,'kpler max capa'!$A$1:$Q$263,6,0)),VLOOKUP($B431,'kpler max capa'!$A$1:$Q$263,6,0),0)</f>
        <v>0</v>
      </c>
      <c r="AN431" s="26">
        <f>IF(ISNUMBER(VLOOKUP($B431,'kpler max capa'!$A$1:$Q$263,7,0)),VLOOKUP($B431,'kpler max capa'!$A$1:$Q$263,7,0),0)</f>
        <v>0</v>
      </c>
      <c r="AO431" s="26">
        <f>IF(ISNUMBER(VLOOKUP($B431,'kpler max capa'!$A$1:$Q$263,8,0)),VLOOKUP($B431,'kpler max capa'!$A$1:$Q$263,8,0),0)</f>
        <v>0</v>
      </c>
      <c r="AP431" s="26">
        <f>IF(ISNUMBER(VLOOKUP($B431,'kpler max capa'!$A$1:$Q$263,8,0)),VLOOKUP($B431,'kpler max capa'!$A$1:$Q$263,9,0),0)</f>
        <v>0</v>
      </c>
      <c r="AQ431" s="26">
        <f>IF(ISNUMBER(VLOOKUP($B431,'kpler max capa'!$A$1:$Q$263,8,0)),VLOOKUP($B431,'kpler max capa'!$A$1:$Q$263,10,0),0)</f>
        <v>0</v>
      </c>
      <c r="AR431" s="26">
        <f>IF(ISNUMBER(VLOOKUP($B431,'kpler max capa'!$A$1:$Q$263,8,0)),VLOOKUP($B431,'kpler max capa'!$A$1:$Q$263,11,0),0)</f>
        <v>0</v>
      </c>
      <c r="AS431" s="26">
        <f>IF(ISNUMBER(VLOOKUP($B431,'kpler max capa'!$A$1:$Q$263,9,0)),VLOOKUP($B431,'kpler max capa'!$A$1:$Q$263,12,0),0)</f>
        <v>0</v>
      </c>
      <c r="AT431" s="26">
        <f>IF(ISNUMBER(VLOOKUP($B431,'kpler max capa'!$A$1:$Q$263,9,0)),VLOOKUP($B431,'kpler max capa'!$A$1:$Q$263,13,0),0)</f>
        <v>0</v>
      </c>
      <c r="AU431" s="26">
        <f>IF(ISNUMBER(VLOOKUP($B431,'kpler max capa'!$A$1:$Q$263,9,0)),VLOOKUP($B431,'kpler max capa'!$A$1:$Q$263,14,0),0)</f>
        <v>0</v>
      </c>
      <c r="AV431" s="26">
        <f>IF(ISNUMBER(VLOOKUP($B431,'kpler max capa'!$A$1:$Q$263,9,0)),VLOOKUP($B431,'kpler max capa'!$A$1:$Q$263,15,0),0)</f>
        <v>0</v>
      </c>
      <c r="AW431" s="26">
        <f>IF(ISNUMBER(VLOOKUP($B431,'kpler max capa'!$A$1:$Q$263,9,0)),VLOOKUP($B431,'kpler max capa'!$A$1:$Q$263,16,0),0)</f>
        <v>0</v>
      </c>
      <c r="AX431" s="26">
        <f>IF(ISNUMBER(VLOOKUP($B431,'kpler max capa'!$A$1:$Q$263,10,0)),VLOOKUP($B431,'kpler max capa'!$A$1:$Q$263,17,0),0)</f>
        <v>0</v>
      </c>
      <c r="AY431" s="24">
        <f>IF(ISNUMBER(VLOOKUP($C431,'pp port max capa'!$A$1:$Q$500,2,0)),VLOOKUP($C431,'pp port max capa'!$A$1:$Q$500,2,0),0)</f>
        <v>0</v>
      </c>
      <c r="AZ431" s="24">
        <f>IF(ISNUMBER(VLOOKUP($C431,'pp port max capa'!$A$1:$Q$500,3,0)),VLOOKUP($C431,'pp port max capa'!$A$1:$Q$500,3,0),0)</f>
        <v>0</v>
      </c>
      <c r="BA431" s="24">
        <f>IF(ISNUMBER(VLOOKUP($C431,'pp port max capa'!$A$1:$Q$500,4,0)),VLOOKUP($C431,'pp port max capa'!$A$1:$Q$500,4,0),0)</f>
        <v>0</v>
      </c>
      <c r="BB431" s="24">
        <f>IF(ISNUMBER(VLOOKUP($C431,'pp port max capa'!$A$1:$Q$500,5,0)),VLOOKUP($C431,'pp port max capa'!$A$1:$Q$500,5,0),0)</f>
        <v>0</v>
      </c>
      <c r="BC431" s="24">
        <f>IF(ISNUMBER(VLOOKUP($C431,'pp port max capa'!$A$1:$Q$500,6,0)),VLOOKUP($C431,'pp port max capa'!$A$1:$Q$500,6,0),0)</f>
        <v>0</v>
      </c>
      <c r="BD431" s="24">
        <f>IF(ISNUMBER(VLOOKUP($C431,'pp port max capa'!$A$1:$Q$500,7,0)),VLOOKUP($C431,'pp port max capa'!$A$1:$Q$500,7,0),0)</f>
        <v>0</v>
      </c>
      <c r="BE431" s="24">
        <f>IF(ISNUMBER(VLOOKUP($C431,'pp port max capa'!$A$1:$Q$500,8,0)),VLOOKUP($C431,'pp port max capa'!$A$1:$Q$500,8,0),0)</f>
        <v>0</v>
      </c>
      <c r="BF431" s="24">
        <f>IF(ISNUMBER(VLOOKUP($C431,'pp port max capa'!$A$1:$Q$500,9,0)),VLOOKUP($C431,'pp port max capa'!$A$1:$Q$500,9,0),0)</f>
        <v>0</v>
      </c>
      <c r="BG431" s="24">
        <f>IF(ISNUMBER(VLOOKUP($C431,'pp port max capa'!$A$1:$Q$500,10,0)),VLOOKUP($C431,'pp port max capa'!$A$1:$Q$500,10,0),0)</f>
        <v>0</v>
      </c>
      <c r="BH431" s="24">
        <f>IF(ISNUMBER(VLOOKUP($C431,'pp port max capa'!$A$1:$Q$500,11,0)),VLOOKUP($C431,'pp port max capa'!$A$1:$Q$500,11,0),0)</f>
        <v>0</v>
      </c>
      <c r="BI431" s="24">
        <f>IF(ISNUMBER(VLOOKUP($C431,'pp port max capa'!$A$1:$Q$500,12,0)),VLOOKUP($C431,'pp port max capa'!$A$1:$Q$500,12,0),0)</f>
        <v>0</v>
      </c>
      <c r="BJ431" s="24">
        <f>IF(ISNUMBER(VLOOKUP($C431,'pp port max capa'!$A$1:$Q$500,13,0)),VLOOKUP($C431,'pp port max capa'!$A$1:$Q$500,13,0),0)</f>
        <v>0</v>
      </c>
      <c r="BK431" s="24">
        <f>IF(ISNUMBER(VLOOKUP($C431,'pp port max capa'!$A$1:$Q$500,14,0)),VLOOKUP($C431,'pp port max capa'!$A$1:$Q$500,14,0),0)</f>
        <v>0</v>
      </c>
      <c r="BL431" s="24">
        <f>IF(ISNUMBER(VLOOKUP($C431,'pp port max capa'!$A$1:$Q$500,15,0)),VLOOKUP($C431,'pp port max capa'!$A$1:$Q$500,15,0),0)</f>
        <v>0</v>
      </c>
      <c r="BM431" s="24">
        <f>IF(ISNUMBER(VLOOKUP($C431,'pp port max capa'!$A$1:$Q$500,16,0)),VLOOKUP($C431,'pp port max capa'!$A$1:$Q$500,16,0),0)</f>
        <v>0</v>
      </c>
      <c r="BN431" s="24">
        <f>IF(ISNUMBER(VLOOKUP($C431,'pp port max capa'!$A$1:$Q$500,17,0)),VLOOKUP($C431,'pp port max capa'!$A$1:$Q$500,17,0),0)</f>
        <v>0</v>
      </c>
      <c r="BO431" s="22">
        <f>IF(ISNUMBER(VLOOKUP($C431,'stpl port max capa'!$A$1:$Q$500,2,0)),VLOOKUP($C431,'stpl port max capa'!$A$1:$Q$500,2,0),0)</f>
        <v>0</v>
      </c>
      <c r="BP431" s="22">
        <f>IF(ISNUMBER(VLOOKUP($C431,'stpl port max capa'!$A$1:$Q$500,3,0)),VLOOKUP($C431,'stpl port max capa'!$A$1:$Q$500,3,0),0)</f>
        <v>0</v>
      </c>
      <c r="BQ431" s="22">
        <f>IF(ISNUMBER(VLOOKUP($C431,'stpl port max capa'!$A$1:$Q$500,4,0)),VLOOKUP($C431,'stpl port max capa'!$A$1:$Q$500,4,0),0)</f>
        <v>0</v>
      </c>
      <c r="BR431" s="22">
        <f>IF(ISNUMBER(VLOOKUP($C431,'stpl port max capa'!$A$1:$Q$500,5,0)),VLOOKUP($C431,'stpl port max capa'!$A$1:$Q$500,5,0),0)</f>
        <v>0</v>
      </c>
      <c r="BS431" s="22">
        <f>IF(ISNUMBER(VLOOKUP($C431,'stpl port max capa'!$A$1:$Q$500,6,0)),VLOOKUP($C431,'stpl port max capa'!$A$1:$Q$500,6,0),0)</f>
        <v>0</v>
      </c>
      <c r="BT431" s="22">
        <f>IF(ISNUMBER(VLOOKUP($C431,'stpl port max capa'!$A$1:$Q$500,7,0)),VLOOKUP($C431,'stpl port max capa'!$A$1:$Q$500,7,0),0)</f>
        <v>0</v>
      </c>
      <c r="BU431" s="22">
        <f>IF(ISNUMBER(VLOOKUP($C431,'stpl port max capa'!$A$1:$Q$500,8,0)),VLOOKUP($C431,'stpl port max capa'!$A$1:$Q$500,8,0),0)</f>
        <v>0</v>
      </c>
      <c r="BV431" s="22">
        <f>IF(ISNUMBER(VLOOKUP($C431,'stpl port max capa'!$A$1:$Q$500,9,0)),VLOOKUP($C431,'stpl port max capa'!$A$1:$Q$500,9,0),0)</f>
        <v>0</v>
      </c>
      <c r="BW431" s="22">
        <f>IF(ISNUMBER(VLOOKUP($C431,'stpl port max capa'!$A$1:$Q$500,10,0)),VLOOKUP($C431,'stpl port max capa'!$A$1:$Q$500,10,0),0)</f>
        <v>0</v>
      </c>
      <c r="BX431" s="22">
        <f>IF(ISNUMBER(VLOOKUP($C431,'stpl port max capa'!$A$1:$Q$500,11,0)),VLOOKUP($C431,'stpl port max capa'!$A$1:$Q$500,11,0),0)</f>
        <v>0</v>
      </c>
      <c r="BY431" s="22">
        <f>IF(ISNUMBER(VLOOKUP($C431,'stpl port max capa'!$A$1:$Q$500,12,0)),VLOOKUP($C431,'stpl port max capa'!$A$1:$Q$500,12,0),0)</f>
        <v>0</v>
      </c>
      <c r="BZ431" s="22">
        <f>IF(ISNUMBER(VLOOKUP($C431,'stpl port max capa'!$A$1:$Q$500,13,0)),VLOOKUP($C431,'stpl port max capa'!$A$1:$Q$500,13,0),0)</f>
        <v>0</v>
      </c>
      <c r="CA431" s="22">
        <f>IF(ISNUMBER(VLOOKUP($C431,'stpl port max capa'!$A$1:$Q$500,14,0)),VLOOKUP($C431,'stpl port max capa'!$A$1:$Q$500,14,0),0)</f>
        <v>0</v>
      </c>
      <c r="CB431" s="22">
        <f>IF(ISNUMBER(VLOOKUP($C431,'stpl port max capa'!$A$1:$Q$500,15,0)),VLOOKUP($C431,'stpl port max capa'!$A$1:$Q$500,15,0),0)</f>
        <v>0</v>
      </c>
      <c r="CC431" s="22">
        <f>IF(ISNUMBER(VLOOKUP($C431,'stpl port max capa'!$A$1:$Q$500,16,0)),VLOOKUP($C431,'stpl port max capa'!$A$1:$Q$500,16,0),0)</f>
        <v>0</v>
      </c>
      <c r="CD431" s="22">
        <f>IF(ISNUMBER(VLOOKUP($C431,'stpl port max capa'!$A$1:$Q$500,17,0)),VLOOKUP($C431,'stpl port max capa'!$A$1:$Q$500,17,0),0)</f>
        <v>0</v>
      </c>
    </row>
    <row r="432" spans="1:82" customFormat="1">
      <c r="A432">
        <v>437</v>
      </c>
      <c r="B432" t="s">
        <v>952</v>
      </c>
      <c r="C432" t="str">
        <f t="shared" si="111"/>
        <v>port 437 Huaneng Nanchong power station</v>
      </c>
      <c r="D432" s="15" t="s">
        <v>1457</v>
      </c>
      <c r="E432" s="15">
        <f t="shared" si="113"/>
        <v>1</v>
      </c>
      <c r="F432" s="16" t="s">
        <v>2986</v>
      </c>
      <c r="G432" t="s">
        <v>973</v>
      </c>
      <c r="H432" t="s">
        <v>975</v>
      </c>
      <c r="I432" t="s">
        <v>2946</v>
      </c>
      <c r="J432" t="s">
        <v>1172</v>
      </c>
      <c r="K432" s="1">
        <v>30.8</v>
      </c>
      <c r="L432" s="1">
        <v>106.083333</v>
      </c>
      <c r="M432" s="1" t="str">
        <f>VLOOKUP($F432,'[1]capi for highway network'!$D$1:$L$36,3,0)</f>
        <v>capi Sichuan</v>
      </c>
      <c r="N432" s="1">
        <f>VLOOKUP($F432,'[1]capi for highway network'!$D$1:$L$36,7,0)</f>
        <v>30.572814999999999</v>
      </c>
      <c r="O432" s="1">
        <f>VLOOKUP($F432,'[1]capi for highway network'!$D$1:$L$36,8,0)</f>
        <v>104.066801</v>
      </c>
      <c r="P432" s="13">
        <f t="shared" si="114"/>
        <v>0</v>
      </c>
      <c r="Q432" s="13">
        <f t="shared" si="115"/>
        <v>0</v>
      </c>
      <c r="R432" s="13">
        <f t="shared" si="116"/>
        <v>0</v>
      </c>
      <c r="S432" s="13">
        <f t="shared" si="117"/>
        <v>0</v>
      </c>
      <c r="T432" s="13">
        <f t="shared" si="118"/>
        <v>0</v>
      </c>
      <c r="U432" s="13">
        <f t="shared" si="119"/>
        <v>0</v>
      </c>
      <c r="V432" s="13">
        <f t="shared" si="120"/>
        <v>0</v>
      </c>
      <c r="W432" s="13">
        <f t="shared" si="121"/>
        <v>0</v>
      </c>
      <c r="X432" s="13">
        <f t="shared" si="122"/>
        <v>0</v>
      </c>
      <c r="Y432" s="13">
        <f t="shared" si="123"/>
        <v>0</v>
      </c>
      <c r="Z432" s="13">
        <f t="shared" si="124"/>
        <v>0</v>
      </c>
      <c r="AA432" s="13">
        <f t="shared" si="125"/>
        <v>0</v>
      </c>
      <c r="AB432" s="13">
        <f t="shared" si="126"/>
        <v>0</v>
      </c>
      <c r="AC432" s="13">
        <f t="shared" si="127"/>
        <v>0</v>
      </c>
      <c r="AD432" s="13">
        <f t="shared" si="128"/>
        <v>0</v>
      </c>
      <c r="AE432" s="13">
        <f t="shared" si="129"/>
        <v>0</v>
      </c>
      <c r="AF432">
        <f t="shared" si="112"/>
        <v>0</v>
      </c>
      <c r="AI432" s="26">
        <f>IF(ISNUMBER(VLOOKUP($B432,'kpler max capa'!$A$1:$Q$263,2,0)),VLOOKUP($B432,'kpler max capa'!$A$1:$Q$263,2,0),0)</f>
        <v>0</v>
      </c>
      <c r="AJ432" s="26">
        <f>IF(ISNUMBER(VLOOKUP($B432,'kpler max capa'!$A$1:$Q$263,3,0)),VLOOKUP($B432,'kpler max capa'!$A$1:$Q$263,3,0),0)</f>
        <v>0</v>
      </c>
      <c r="AK432" s="26">
        <f>IF(ISNUMBER(VLOOKUP($B432,'kpler max capa'!$A$1:$Q$263,4,0)),VLOOKUP($B432,'kpler max capa'!$A$1:$Q$263,4,0),0)</f>
        <v>0</v>
      </c>
      <c r="AL432" s="26">
        <f>IF(ISNUMBER(VLOOKUP($B432,'kpler max capa'!$A$1:$Q$263,5,0)),VLOOKUP($B432,'kpler max capa'!$A$1:$Q$263,5,0),0)</f>
        <v>0</v>
      </c>
      <c r="AM432" s="26">
        <f>IF(ISNUMBER(VLOOKUP($B432,'kpler max capa'!$A$1:$Q$263,6,0)),VLOOKUP($B432,'kpler max capa'!$A$1:$Q$263,6,0),0)</f>
        <v>0</v>
      </c>
      <c r="AN432" s="26">
        <f>IF(ISNUMBER(VLOOKUP($B432,'kpler max capa'!$A$1:$Q$263,7,0)),VLOOKUP($B432,'kpler max capa'!$A$1:$Q$263,7,0),0)</f>
        <v>0</v>
      </c>
      <c r="AO432" s="26">
        <f>IF(ISNUMBER(VLOOKUP($B432,'kpler max capa'!$A$1:$Q$263,8,0)),VLOOKUP($B432,'kpler max capa'!$A$1:$Q$263,8,0),0)</f>
        <v>0</v>
      </c>
      <c r="AP432" s="26">
        <f>IF(ISNUMBER(VLOOKUP($B432,'kpler max capa'!$A$1:$Q$263,8,0)),VLOOKUP($B432,'kpler max capa'!$A$1:$Q$263,9,0),0)</f>
        <v>0</v>
      </c>
      <c r="AQ432" s="26">
        <f>IF(ISNUMBER(VLOOKUP($B432,'kpler max capa'!$A$1:$Q$263,8,0)),VLOOKUP($B432,'kpler max capa'!$A$1:$Q$263,10,0),0)</f>
        <v>0</v>
      </c>
      <c r="AR432" s="26">
        <f>IF(ISNUMBER(VLOOKUP($B432,'kpler max capa'!$A$1:$Q$263,8,0)),VLOOKUP($B432,'kpler max capa'!$A$1:$Q$263,11,0),0)</f>
        <v>0</v>
      </c>
      <c r="AS432" s="26">
        <f>IF(ISNUMBER(VLOOKUP($B432,'kpler max capa'!$A$1:$Q$263,9,0)),VLOOKUP($B432,'kpler max capa'!$A$1:$Q$263,12,0),0)</f>
        <v>0</v>
      </c>
      <c r="AT432" s="26">
        <f>IF(ISNUMBER(VLOOKUP($B432,'kpler max capa'!$A$1:$Q$263,9,0)),VLOOKUP($B432,'kpler max capa'!$A$1:$Q$263,13,0),0)</f>
        <v>0</v>
      </c>
      <c r="AU432" s="26">
        <f>IF(ISNUMBER(VLOOKUP($B432,'kpler max capa'!$A$1:$Q$263,9,0)),VLOOKUP($B432,'kpler max capa'!$A$1:$Q$263,14,0),0)</f>
        <v>0</v>
      </c>
      <c r="AV432" s="26">
        <f>IF(ISNUMBER(VLOOKUP($B432,'kpler max capa'!$A$1:$Q$263,9,0)),VLOOKUP($B432,'kpler max capa'!$A$1:$Q$263,15,0),0)</f>
        <v>0</v>
      </c>
      <c r="AW432" s="26">
        <f>IF(ISNUMBER(VLOOKUP($B432,'kpler max capa'!$A$1:$Q$263,9,0)),VLOOKUP($B432,'kpler max capa'!$A$1:$Q$263,16,0),0)</f>
        <v>0</v>
      </c>
      <c r="AX432" s="26">
        <f>IF(ISNUMBER(VLOOKUP($B432,'kpler max capa'!$A$1:$Q$263,10,0)),VLOOKUP($B432,'kpler max capa'!$A$1:$Q$263,17,0),0)</f>
        <v>0</v>
      </c>
      <c r="AY432" s="24">
        <f>IF(ISNUMBER(VLOOKUP($C432,'pp port max capa'!$A$1:$Q$500,2,0)),VLOOKUP($C432,'pp port max capa'!$A$1:$Q$500,2,0),0)</f>
        <v>0</v>
      </c>
      <c r="AZ432" s="24">
        <f>IF(ISNUMBER(VLOOKUP($C432,'pp port max capa'!$A$1:$Q$500,3,0)),VLOOKUP($C432,'pp port max capa'!$A$1:$Q$500,3,0),0)</f>
        <v>0</v>
      </c>
      <c r="BA432" s="24">
        <f>IF(ISNUMBER(VLOOKUP($C432,'pp port max capa'!$A$1:$Q$500,4,0)),VLOOKUP($C432,'pp port max capa'!$A$1:$Q$500,4,0),0)</f>
        <v>0</v>
      </c>
      <c r="BB432" s="24">
        <f>IF(ISNUMBER(VLOOKUP($C432,'pp port max capa'!$A$1:$Q$500,5,0)),VLOOKUP($C432,'pp port max capa'!$A$1:$Q$500,5,0),0)</f>
        <v>0</v>
      </c>
      <c r="BC432" s="24">
        <f>IF(ISNUMBER(VLOOKUP($C432,'pp port max capa'!$A$1:$Q$500,6,0)),VLOOKUP($C432,'pp port max capa'!$A$1:$Q$500,6,0),0)</f>
        <v>0</v>
      </c>
      <c r="BD432" s="24">
        <f>IF(ISNUMBER(VLOOKUP($C432,'pp port max capa'!$A$1:$Q$500,7,0)),VLOOKUP($C432,'pp port max capa'!$A$1:$Q$500,7,0),0)</f>
        <v>0</v>
      </c>
      <c r="BE432" s="24">
        <f>IF(ISNUMBER(VLOOKUP($C432,'pp port max capa'!$A$1:$Q$500,8,0)),VLOOKUP($C432,'pp port max capa'!$A$1:$Q$500,8,0),0)</f>
        <v>0</v>
      </c>
      <c r="BF432" s="24">
        <f>IF(ISNUMBER(VLOOKUP($C432,'pp port max capa'!$A$1:$Q$500,9,0)),VLOOKUP($C432,'pp port max capa'!$A$1:$Q$500,9,0),0)</f>
        <v>0</v>
      </c>
      <c r="BG432" s="24">
        <f>IF(ISNUMBER(VLOOKUP($C432,'pp port max capa'!$A$1:$Q$500,10,0)),VLOOKUP($C432,'pp port max capa'!$A$1:$Q$500,10,0),0)</f>
        <v>0</v>
      </c>
      <c r="BH432" s="24">
        <f>IF(ISNUMBER(VLOOKUP($C432,'pp port max capa'!$A$1:$Q$500,11,0)),VLOOKUP($C432,'pp port max capa'!$A$1:$Q$500,11,0),0)</f>
        <v>0</v>
      </c>
      <c r="BI432" s="24">
        <f>IF(ISNUMBER(VLOOKUP($C432,'pp port max capa'!$A$1:$Q$500,12,0)),VLOOKUP($C432,'pp port max capa'!$A$1:$Q$500,12,0),0)</f>
        <v>0</v>
      </c>
      <c r="BJ432" s="24">
        <f>IF(ISNUMBER(VLOOKUP($C432,'pp port max capa'!$A$1:$Q$500,13,0)),VLOOKUP($C432,'pp port max capa'!$A$1:$Q$500,13,0),0)</f>
        <v>0</v>
      </c>
      <c r="BK432" s="24">
        <f>IF(ISNUMBER(VLOOKUP($C432,'pp port max capa'!$A$1:$Q$500,14,0)),VLOOKUP($C432,'pp port max capa'!$A$1:$Q$500,14,0),0)</f>
        <v>0</v>
      </c>
      <c r="BL432" s="24">
        <f>IF(ISNUMBER(VLOOKUP($C432,'pp port max capa'!$A$1:$Q$500,15,0)),VLOOKUP($C432,'pp port max capa'!$A$1:$Q$500,15,0),0)</f>
        <v>0</v>
      </c>
      <c r="BM432" s="24">
        <f>IF(ISNUMBER(VLOOKUP($C432,'pp port max capa'!$A$1:$Q$500,16,0)),VLOOKUP($C432,'pp port max capa'!$A$1:$Q$500,16,0),0)</f>
        <v>0</v>
      </c>
      <c r="BN432" s="24">
        <f>IF(ISNUMBER(VLOOKUP($C432,'pp port max capa'!$A$1:$Q$500,17,0)),VLOOKUP($C432,'pp port max capa'!$A$1:$Q$500,17,0),0)</f>
        <v>0</v>
      </c>
      <c r="BO432" s="22">
        <f>IF(ISNUMBER(VLOOKUP($C432,'stpl port max capa'!$A$1:$Q$500,2,0)),VLOOKUP($C432,'stpl port max capa'!$A$1:$Q$500,2,0),0)</f>
        <v>0</v>
      </c>
      <c r="BP432" s="22">
        <f>IF(ISNUMBER(VLOOKUP($C432,'stpl port max capa'!$A$1:$Q$500,3,0)),VLOOKUP($C432,'stpl port max capa'!$A$1:$Q$500,3,0),0)</f>
        <v>0</v>
      </c>
      <c r="BQ432" s="22">
        <f>IF(ISNUMBER(VLOOKUP($C432,'stpl port max capa'!$A$1:$Q$500,4,0)),VLOOKUP($C432,'stpl port max capa'!$A$1:$Q$500,4,0),0)</f>
        <v>0</v>
      </c>
      <c r="BR432" s="22">
        <f>IF(ISNUMBER(VLOOKUP($C432,'stpl port max capa'!$A$1:$Q$500,5,0)),VLOOKUP($C432,'stpl port max capa'!$A$1:$Q$500,5,0),0)</f>
        <v>0</v>
      </c>
      <c r="BS432" s="22">
        <f>IF(ISNUMBER(VLOOKUP($C432,'stpl port max capa'!$A$1:$Q$500,6,0)),VLOOKUP($C432,'stpl port max capa'!$A$1:$Q$500,6,0),0)</f>
        <v>0</v>
      </c>
      <c r="BT432" s="22">
        <f>IF(ISNUMBER(VLOOKUP($C432,'stpl port max capa'!$A$1:$Q$500,7,0)),VLOOKUP($C432,'stpl port max capa'!$A$1:$Q$500,7,0),0)</f>
        <v>0</v>
      </c>
      <c r="BU432" s="22">
        <f>IF(ISNUMBER(VLOOKUP($C432,'stpl port max capa'!$A$1:$Q$500,8,0)),VLOOKUP($C432,'stpl port max capa'!$A$1:$Q$500,8,0),0)</f>
        <v>0</v>
      </c>
      <c r="BV432" s="22">
        <f>IF(ISNUMBER(VLOOKUP($C432,'stpl port max capa'!$A$1:$Q$500,9,0)),VLOOKUP($C432,'stpl port max capa'!$A$1:$Q$500,9,0),0)</f>
        <v>0</v>
      </c>
      <c r="BW432" s="22">
        <f>IF(ISNUMBER(VLOOKUP($C432,'stpl port max capa'!$A$1:$Q$500,10,0)),VLOOKUP($C432,'stpl port max capa'!$A$1:$Q$500,10,0),0)</f>
        <v>0</v>
      </c>
      <c r="BX432" s="22">
        <f>IF(ISNUMBER(VLOOKUP($C432,'stpl port max capa'!$A$1:$Q$500,11,0)),VLOOKUP($C432,'stpl port max capa'!$A$1:$Q$500,11,0),0)</f>
        <v>0</v>
      </c>
      <c r="BY432" s="22">
        <f>IF(ISNUMBER(VLOOKUP($C432,'stpl port max capa'!$A$1:$Q$500,12,0)),VLOOKUP($C432,'stpl port max capa'!$A$1:$Q$500,12,0),0)</f>
        <v>0</v>
      </c>
      <c r="BZ432" s="22">
        <f>IF(ISNUMBER(VLOOKUP($C432,'stpl port max capa'!$A$1:$Q$500,13,0)),VLOOKUP($C432,'stpl port max capa'!$A$1:$Q$500,13,0),0)</f>
        <v>0</v>
      </c>
      <c r="CA432" s="22">
        <f>IF(ISNUMBER(VLOOKUP($C432,'stpl port max capa'!$A$1:$Q$500,14,0)),VLOOKUP($C432,'stpl port max capa'!$A$1:$Q$500,14,0),0)</f>
        <v>0</v>
      </c>
      <c r="CB432" s="22">
        <f>IF(ISNUMBER(VLOOKUP($C432,'stpl port max capa'!$A$1:$Q$500,15,0)),VLOOKUP($C432,'stpl port max capa'!$A$1:$Q$500,15,0),0)</f>
        <v>0</v>
      </c>
      <c r="CC432" s="22">
        <f>IF(ISNUMBER(VLOOKUP($C432,'stpl port max capa'!$A$1:$Q$500,16,0)),VLOOKUP($C432,'stpl port max capa'!$A$1:$Q$500,16,0),0)</f>
        <v>0</v>
      </c>
      <c r="CD432" s="22">
        <f>IF(ISNUMBER(VLOOKUP($C432,'stpl port max capa'!$A$1:$Q$500,17,0)),VLOOKUP($C432,'stpl port max capa'!$A$1:$Q$500,17,0),0)</f>
        <v>0</v>
      </c>
    </row>
    <row r="433" spans="1:82" customFormat="1">
      <c r="A433">
        <v>438</v>
      </c>
      <c r="B433" t="s">
        <v>953</v>
      </c>
      <c r="C433" t="str">
        <f t="shared" si="111"/>
        <v>port 438 Huangjiaozhuang power station</v>
      </c>
      <c r="D433" s="15" t="s">
        <v>1458</v>
      </c>
      <c r="E433" s="15">
        <f t="shared" si="113"/>
        <v>1</v>
      </c>
      <c r="F433" s="16" t="s">
        <v>2986</v>
      </c>
      <c r="G433" t="s">
        <v>973</v>
      </c>
      <c r="H433" t="s">
        <v>975</v>
      </c>
      <c r="I433" t="s">
        <v>2944</v>
      </c>
      <c r="J433" t="s">
        <v>1173</v>
      </c>
      <c r="K433" s="1">
        <v>28.718447999999999</v>
      </c>
      <c r="L433" s="1">
        <v>104.556185</v>
      </c>
      <c r="M433" s="1" t="str">
        <f>VLOOKUP($F433,'[1]capi for highway network'!$D$1:$L$36,3,0)</f>
        <v>capi Sichuan</v>
      </c>
      <c r="N433" s="1">
        <f>VLOOKUP($F433,'[1]capi for highway network'!$D$1:$L$36,7,0)</f>
        <v>30.572814999999999</v>
      </c>
      <c r="O433" s="1">
        <f>VLOOKUP($F433,'[1]capi for highway network'!$D$1:$L$36,8,0)</f>
        <v>104.066801</v>
      </c>
      <c r="P433" s="13">
        <f t="shared" si="114"/>
        <v>0</v>
      </c>
      <c r="Q433" s="13">
        <f t="shared" si="115"/>
        <v>0</v>
      </c>
      <c r="R433" s="13">
        <f t="shared" si="116"/>
        <v>0</v>
      </c>
      <c r="S433" s="13">
        <f t="shared" si="117"/>
        <v>0</v>
      </c>
      <c r="T433" s="13">
        <f t="shared" si="118"/>
        <v>0</v>
      </c>
      <c r="U433" s="13">
        <f t="shared" si="119"/>
        <v>0</v>
      </c>
      <c r="V433" s="13">
        <f t="shared" si="120"/>
        <v>0</v>
      </c>
      <c r="W433" s="13">
        <f t="shared" si="121"/>
        <v>0</v>
      </c>
      <c r="X433" s="13">
        <f t="shared" si="122"/>
        <v>0</v>
      </c>
      <c r="Y433" s="13">
        <f t="shared" si="123"/>
        <v>0</v>
      </c>
      <c r="Z433" s="13">
        <f t="shared" si="124"/>
        <v>0</v>
      </c>
      <c r="AA433" s="13">
        <f t="shared" si="125"/>
        <v>0</v>
      </c>
      <c r="AB433" s="13">
        <f t="shared" si="126"/>
        <v>0</v>
      </c>
      <c r="AC433" s="13">
        <f t="shared" si="127"/>
        <v>0</v>
      </c>
      <c r="AD433" s="13">
        <f t="shared" si="128"/>
        <v>0</v>
      </c>
      <c r="AE433" s="13">
        <f t="shared" si="129"/>
        <v>0</v>
      </c>
      <c r="AF433">
        <f t="shared" si="112"/>
        <v>0</v>
      </c>
      <c r="AI433" s="26">
        <f>IF(ISNUMBER(VLOOKUP($B433,'kpler max capa'!$A$1:$Q$263,2,0)),VLOOKUP($B433,'kpler max capa'!$A$1:$Q$263,2,0),0)</f>
        <v>0</v>
      </c>
      <c r="AJ433" s="26">
        <f>IF(ISNUMBER(VLOOKUP($B433,'kpler max capa'!$A$1:$Q$263,3,0)),VLOOKUP($B433,'kpler max capa'!$A$1:$Q$263,3,0),0)</f>
        <v>0</v>
      </c>
      <c r="AK433" s="26">
        <f>IF(ISNUMBER(VLOOKUP($B433,'kpler max capa'!$A$1:$Q$263,4,0)),VLOOKUP($B433,'kpler max capa'!$A$1:$Q$263,4,0),0)</f>
        <v>0</v>
      </c>
      <c r="AL433" s="26">
        <f>IF(ISNUMBER(VLOOKUP($B433,'kpler max capa'!$A$1:$Q$263,5,0)),VLOOKUP($B433,'kpler max capa'!$A$1:$Q$263,5,0),0)</f>
        <v>0</v>
      </c>
      <c r="AM433" s="26">
        <f>IF(ISNUMBER(VLOOKUP($B433,'kpler max capa'!$A$1:$Q$263,6,0)),VLOOKUP($B433,'kpler max capa'!$A$1:$Q$263,6,0),0)</f>
        <v>0</v>
      </c>
      <c r="AN433" s="26">
        <f>IF(ISNUMBER(VLOOKUP($B433,'kpler max capa'!$A$1:$Q$263,7,0)),VLOOKUP($B433,'kpler max capa'!$A$1:$Q$263,7,0),0)</f>
        <v>0</v>
      </c>
      <c r="AO433" s="26">
        <f>IF(ISNUMBER(VLOOKUP($B433,'kpler max capa'!$A$1:$Q$263,8,0)),VLOOKUP($B433,'kpler max capa'!$A$1:$Q$263,8,0),0)</f>
        <v>0</v>
      </c>
      <c r="AP433" s="26">
        <f>IF(ISNUMBER(VLOOKUP($B433,'kpler max capa'!$A$1:$Q$263,8,0)),VLOOKUP($B433,'kpler max capa'!$A$1:$Q$263,9,0),0)</f>
        <v>0</v>
      </c>
      <c r="AQ433" s="26">
        <f>IF(ISNUMBER(VLOOKUP($B433,'kpler max capa'!$A$1:$Q$263,8,0)),VLOOKUP($B433,'kpler max capa'!$A$1:$Q$263,10,0),0)</f>
        <v>0</v>
      </c>
      <c r="AR433" s="26">
        <f>IF(ISNUMBER(VLOOKUP($B433,'kpler max capa'!$A$1:$Q$263,8,0)),VLOOKUP($B433,'kpler max capa'!$A$1:$Q$263,11,0),0)</f>
        <v>0</v>
      </c>
      <c r="AS433" s="26">
        <f>IF(ISNUMBER(VLOOKUP($B433,'kpler max capa'!$A$1:$Q$263,9,0)),VLOOKUP($B433,'kpler max capa'!$A$1:$Q$263,12,0),0)</f>
        <v>0</v>
      </c>
      <c r="AT433" s="26">
        <f>IF(ISNUMBER(VLOOKUP($B433,'kpler max capa'!$A$1:$Q$263,9,0)),VLOOKUP($B433,'kpler max capa'!$A$1:$Q$263,13,0),0)</f>
        <v>0</v>
      </c>
      <c r="AU433" s="26">
        <f>IF(ISNUMBER(VLOOKUP($B433,'kpler max capa'!$A$1:$Q$263,9,0)),VLOOKUP($B433,'kpler max capa'!$A$1:$Q$263,14,0),0)</f>
        <v>0</v>
      </c>
      <c r="AV433" s="26">
        <f>IF(ISNUMBER(VLOOKUP($B433,'kpler max capa'!$A$1:$Q$263,9,0)),VLOOKUP($B433,'kpler max capa'!$A$1:$Q$263,15,0),0)</f>
        <v>0</v>
      </c>
      <c r="AW433" s="26">
        <f>IF(ISNUMBER(VLOOKUP($B433,'kpler max capa'!$A$1:$Q$263,9,0)),VLOOKUP($B433,'kpler max capa'!$A$1:$Q$263,16,0),0)</f>
        <v>0</v>
      </c>
      <c r="AX433" s="26">
        <f>IF(ISNUMBER(VLOOKUP($B433,'kpler max capa'!$A$1:$Q$263,10,0)),VLOOKUP($B433,'kpler max capa'!$A$1:$Q$263,17,0),0)</f>
        <v>0</v>
      </c>
      <c r="AY433" s="24">
        <f>IF(ISNUMBER(VLOOKUP($C433,'pp port max capa'!$A$1:$Q$500,2,0)),VLOOKUP($C433,'pp port max capa'!$A$1:$Q$500,2,0),0)</f>
        <v>0</v>
      </c>
      <c r="AZ433" s="24">
        <f>IF(ISNUMBER(VLOOKUP($C433,'pp port max capa'!$A$1:$Q$500,3,0)),VLOOKUP($C433,'pp port max capa'!$A$1:$Q$500,3,0),0)</f>
        <v>0</v>
      </c>
      <c r="BA433" s="24">
        <f>IF(ISNUMBER(VLOOKUP($C433,'pp port max capa'!$A$1:$Q$500,4,0)),VLOOKUP($C433,'pp port max capa'!$A$1:$Q$500,4,0),0)</f>
        <v>0</v>
      </c>
      <c r="BB433" s="24">
        <f>IF(ISNUMBER(VLOOKUP($C433,'pp port max capa'!$A$1:$Q$500,5,0)),VLOOKUP($C433,'pp port max capa'!$A$1:$Q$500,5,0),0)</f>
        <v>0</v>
      </c>
      <c r="BC433" s="24">
        <f>IF(ISNUMBER(VLOOKUP($C433,'pp port max capa'!$A$1:$Q$500,6,0)),VLOOKUP($C433,'pp port max capa'!$A$1:$Q$500,6,0),0)</f>
        <v>0</v>
      </c>
      <c r="BD433" s="24">
        <f>IF(ISNUMBER(VLOOKUP($C433,'pp port max capa'!$A$1:$Q$500,7,0)),VLOOKUP($C433,'pp port max capa'!$A$1:$Q$500,7,0),0)</f>
        <v>0</v>
      </c>
      <c r="BE433" s="24">
        <f>IF(ISNUMBER(VLOOKUP($C433,'pp port max capa'!$A$1:$Q$500,8,0)),VLOOKUP($C433,'pp port max capa'!$A$1:$Q$500,8,0),0)</f>
        <v>0</v>
      </c>
      <c r="BF433" s="24">
        <f>IF(ISNUMBER(VLOOKUP($C433,'pp port max capa'!$A$1:$Q$500,9,0)),VLOOKUP($C433,'pp port max capa'!$A$1:$Q$500,9,0),0)</f>
        <v>0</v>
      </c>
      <c r="BG433" s="24">
        <f>IF(ISNUMBER(VLOOKUP($C433,'pp port max capa'!$A$1:$Q$500,10,0)),VLOOKUP($C433,'pp port max capa'!$A$1:$Q$500,10,0),0)</f>
        <v>0</v>
      </c>
      <c r="BH433" s="24">
        <f>IF(ISNUMBER(VLOOKUP($C433,'pp port max capa'!$A$1:$Q$500,11,0)),VLOOKUP($C433,'pp port max capa'!$A$1:$Q$500,11,0),0)</f>
        <v>0</v>
      </c>
      <c r="BI433" s="24">
        <f>IF(ISNUMBER(VLOOKUP($C433,'pp port max capa'!$A$1:$Q$500,12,0)),VLOOKUP($C433,'pp port max capa'!$A$1:$Q$500,12,0),0)</f>
        <v>0</v>
      </c>
      <c r="BJ433" s="24">
        <f>IF(ISNUMBER(VLOOKUP($C433,'pp port max capa'!$A$1:$Q$500,13,0)),VLOOKUP($C433,'pp port max capa'!$A$1:$Q$500,13,0),0)</f>
        <v>0</v>
      </c>
      <c r="BK433" s="24">
        <f>IF(ISNUMBER(VLOOKUP($C433,'pp port max capa'!$A$1:$Q$500,14,0)),VLOOKUP($C433,'pp port max capa'!$A$1:$Q$500,14,0),0)</f>
        <v>0</v>
      </c>
      <c r="BL433" s="24">
        <f>IF(ISNUMBER(VLOOKUP($C433,'pp port max capa'!$A$1:$Q$500,15,0)),VLOOKUP($C433,'pp port max capa'!$A$1:$Q$500,15,0),0)</f>
        <v>0</v>
      </c>
      <c r="BM433" s="24">
        <f>IF(ISNUMBER(VLOOKUP($C433,'pp port max capa'!$A$1:$Q$500,16,0)),VLOOKUP($C433,'pp port max capa'!$A$1:$Q$500,16,0),0)</f>
        <v>0</v>
      </c>
      <c r="BN433" s="24">
        <f>IF(ISNUMBER(VLOOKUP($C433,'pp port max capa'!$A$1:$Q$500,17,0)),VLOOKUP($C433,'pp port max capa'!$A$1:$Q$500,17,0),0)</f>
        <v>0</v>
      </c>
      <c r="BO433" s="22">
        <f>IF(ISNUMBER(VLOOKUP($C433,'stpl port max capa'!$A$1:$Q$500,2,0)),VLOOKUP($C433,'stpl port max capa'!$A$1:$Q$500,2,0),0)</f>
        <v>0</v>
      </c>
      <c r="BP433" s="22">
        <f>IF(ISNUMBER(VLOOKUP($C433,'stpl port max capa'!$A$1:$Q$500,3,0)),VLOOKUP($C433,'stpl port max capa'!$A$1:$Q$500,3,0),0)</f>
        <v>0</v>
      </c>
      <c r="BQ433" s="22">
        <f>IF(ISNUMBER(VLOOKUP($C433,'stpl port max capa'!$A$1:$Q$500,4,0)),VLOOKUP($C433,'stpl port max capa'!$A$1:$Q$500,4,0),0)</f>
        <v>0</v>
      </c>
      <c r="BR433" s="22">
        <f>IF(ISNUMBER(VLOOKUP($C433,'stpl port max capa'!$A$1:$Q$500,5,0)),VLOOKUP($C433,'stpl port max capa'!$A$1:$Q$500,5,0),0)</f>
        <v>0</v>
      </c>
      <c r="BS433" s="22">
        <f>IF(ISNUMBER(VLOOKUP($C433,'stpl port max capa'!$A$1:$Q$500,6,0)),VLOOKUP($C433,'stpl port max capa'!$A$1:$Q$500,6,0),0)</f>
        <v>0</v>
      </c>
      <c r="BT433" s="22">
        <f>IF(ISNUMBER(VLOOKUP($C433,'stpl port max capa'!$A$1:$Q$500,7,0)),VLOOKUP($C433,'stpl port max capa'!$A$1:$Q$500,7,0),0)</f>
        <v>0</v>
      </c>
      <c r="BU433" s="22">
        <f>IF(ISNUMBER(VLOOKUP($C433,'stpl port max capa'!$A$1:$Q$500,8,0)),VLOOKUP($C433,'stpl port max capa'!$A$1:$Q$500,8,0),0)</f>
        <v>0</v>
      </c>
      <c r="BV433" s="22">
        <f>IF(ISNUMBER(VLOOKUP($C433,'stpl port max capa'!$A$1:$Q$500,9,0)),VLOOKUP($C433,'stpl port max capa'!$A$1:$Q$500,9,0),0)</f>
        <v>0</v>
      </c>
      <c r="BW433" s="22">
        <f>IF(ISNUMBER(VLOOKUP($C433,'stpl port max capa'!$A$1:$Q$500,10,0)),VLOOKUP($C433,'stpl port max capa'!$A$1:$Q$500,10,0),0)</f>
        <v>0</v>
      </c>
      <c r="BX433" s="22">
        <f>IF(ISNUMBER(VLOOKUP($C433,'stpl port max capa'!$A$1:$Q$500,11,0)),VLOOKUP($C433,'stpl port max capa'!$A$1:$Q$500,11,0),0)</f>
        <v>0</v>
      </c>
      <c r="BY433" s="22">
        <f>IF(ISNUMBER(VLOOKUP($C433,'stpl port max capa'!$A$1:$Q$500,12,0)),VLOOKUP($C433,'stpl port max capa'!$A$1:$Q$500,12,0),0)</f>
        <v>0</v>
      </c>
      <c r="BZ433" s="22">
        <f>IF(ISNUMBER(VLOOKUP($C433,'stpl port max capa'!$A$1:$Q$500,13,0)),VLOOKUP($C433,'stpl port max capa'!$A$1:$Q$500,13,0),0)</f>
        <v>0</v>
      </c>
      <c r="CA433" s="22">
        <f>IF(ISNUMBER(VLOOKUP($C433,'stpl port max capa'!$A$1:$Q$500,14,0)),VLOOKUP($C433,'stpl port max capa'!$A$1:$Q$500,14,0),0)</f>
        <v>0</v>
      </c>
      <c r="CB433" s="22">
        <f>IF(ISNUMBER(VLOOKUP($C433,'stpl port max capa'!$A$1:$Q$500,15,0)),VLOOKUP($C433,'stpl port max capa'!$A$1:$Q$500,15,0),0)</f>
        <v>0</v>
      </c>
      <c r="CC433" s="22">
        <f>IF(ISNUMBER(VLOOKUP($C433,'stpl port max capa'!$A$1:$Q$500,16,0)),VLOOKUP($C433,'stpl port max capa'!$A$1:$Q$500,16,0),0)</f>
        <v>0</v>
      </c>
      <c r="CD433" s="22">
        <f>IF(ISNUMBER(VLOOKUP($C433,'stpl port max capa'!$A$1:$Q$500,17,0)),VLOOKUP($C433,'stpl port max capa'!$A$1:$Q$500,17,0),0)</f>
        <v>0</v>
      </c>
    </row>
    <row r="434" spans="1:82" customFormat="1">
      <c r="A434">
        <v>439</v>
      </c>
      <c r="B434" t="s">
        <v>954</v>
      </c>
      <c r="C434" t="str">
        <f t="shared" si="111"/>
        <v>port 439 Huayingshan power station</v>
      </c>
      <c r="D434" s="15" t="s">
        <v>1459</v>
      </c>
      <c r="E434" s="15">
        <f t="shared" si="113"/>
        <v>1</v>
      </c>
      <c r="F434" s="16" t="s">
        <v>2986</v>
      </c>
      <c r="G434" t="s">
        <v>973</v>
      </c>
      <c r="H434" t="s">
        <v>975</v>
      </c>
      <c r="I434" t="s">
        <v>2944</v>
      </c>
      <c r="J434" t="s">
        <v>1174</v>
      </c>
      <c r="K434" s="1">
        <v>30.888255399999998</v>
      </c>
      <c r="L434" s="1">
        <v>107.0507772</v>
      </c>
      <c r="M434" s="1" t="str">
        <f>VLOOKUP($F434,'[1]capi for highway network'!$D$1:$L$36,3,0)</f>
        <v>capi Sichuan</v>
      </c>
      <c r="N434" s="1">
        <f>VLOOKUP($F434,'[1]capi for highway network'!$D$1:$L$36,7,0)</f>
        <v>30.572814999999999</v>
      </c>
      <c r="O434" s="1">
        <f>VLOOKUP($F434,'[1]capi for highway network'!$D$1:$L$36,8,0)</f>
        <v>104.066801</v>
      </c>
      <c r="P434" s="13">
        <f t="shared" si="114"/>
        <v>0</v>
      </c>
      <c r="Q434" s="13">
        <f t="shared" si="115"/>
        <v>0</v>
      </c>
      <c r="R434" s="13">
        <f t="shared" si="116"/>
        <v>0</v>
      </c>
      <c r="S434" s="13">
        <f t="shared" si="117"/>
        <v>0</v>
      </c>
      <c r="T434" s="13">
        <f t="shared" si="118"/>
        <v>0</v>
      </c>
      <c r="U434" s="13">
        <f t="shared" si="119"/>
        <v>0</v>
      </c>
      <c r="V434" s="13">
        <f t="shared" si="120"/>
        <v>0</v>
      </c>
      <c r="W434" s="13">
        <f t="shared" si="121"/>
        <v>0</v>
      </c>
      <c r="X434" s="13">
        <f t="shared" si="122"/>
        <v>0</v>
      </c>
      <c r="Y434" s="13">
        <f t="shared" si="123"/>
        <v>0</v>
      </c>
      <c r="Z434" s="13">
        <f t="shared" si="124"/>
        <v>0</v>
      </c>
      <c r="AA434" s="13">
        <f t="shared" si="125"/>
        <v>0</v>
      </c>
      <c r="AB434" s="13">
        <f t="shared" si="126"/>
        <v>0</v>
      </c>
      <c r="AC434" s="13">
        <f t="shared" si="127"/>
        <v>0</v>
      </c>
      <c r="AD434" s="13">
        <f t="shared" si="128"/>
        <v>0</v>
      </c>
      <c r="AE434" s="13">
        <f t="shared" si="129"/>
        <v>0</v>
      </c>
      <c r="AF434">
        <f t="shared" si="112"/>
        <v>0</v>
      </c>
      <c r="AI434" s="26">
        <f>IF(ISNUMBER(VLOOKUP($B434,'kpler max capa'!$A$1:$Q$263,2,0)),VLOOKUP($B434,'kpler max capa'!$A$1:$Q$263,2,0),0)</f>
        <v>0</v>
      </c>
      <c r="AJ434" s="26">
        <f>IF(ISNUMBER(VLOOKUP($B434,'kpler max capa'!$A$1:$Q$263,3,0)),VLOOKUP($B434,'kpler max capa'!$A$1:$Q$263,3,0),0)</f>
        <v>0</v>
      </c>
      <c r="AK434" s="26">
        <f>IF(ISNUMBER(VLOOKUP($B434,'kpler max capa'!$A$1:$Q$263,4,0)),VLOOKUP($B434,'kpler max capa'!$A$1:$Q$263,4,0),0)</f>
        <v>0</v>
      </c>
      <c r="AL434" s="26">
        <f>IF(ISNUMBER(VLOOKUP($B434,'kpler max capa'!$A$1:$Q$263,5,0)),VLOOKUP($B434,'kpler max capa'!$A$1:$Q$263,5,0),0)</f>
        <v>0</v>
      </c>
      <c r="AM434" s="26">
        <f>IF(ISNUMBER(VLOOKUP($B434,'kpler max capa'!$A$1:$Q$263,6,0)),VLOOKUP($B434,'kpler max capa'!$A$1:$Q$263,6,0),0)</f>
        <v>0</v>
      </c>
      <c r="AN434" s="26">
        <f>IF(ISNUMBER(VLOOKUP($B434,'kpler max capa'!$A$1:$Q$263,7,0)),VLOOKUP($B434,'kpler max capa'!$A$1:$Q$263,7,0),0)</f>
        <v>0</v>
      </c>
      <c r="AO434" s="26">
        <f>IF(ISNUMBER(VLOOKUP($B434,'kpler max capa'!$A$1:$Q$263,8,0)),VLOOKUP($B434,'kpler max capa'!$A$1:$Q$263,8,0),0)</f>
        <v>0</v>
      </c>
      <c r="AP434" s="26">
        <f>IF(ISNUMBER(VLOOKUP($B434,'kpler max capa'!$A$1:$Q$263,8,0)),VLOOKUP($B434,'kpler max capa'!$A$1:$Q$263,9,0),0)</f>
        <v>0</v>
      </c>
      <c r="AQ434" s="26">
        <f>IF(ISNUMBER(VLOOKUP($B434,'kpler max capa'!$A$1:$Q$263,8,0)),VLOOKUP($B434,'kpler max capa'!$A$1:$Q$263,10,0),0)</f>
        <v>0</v>
      </c>
      <c r="AR434" s="26">
        <f>IF(ISNUMBER(VLOOKUP($B434,'kpler max capa'!$A$1:$Q$263,8,0)),VLOOKUP($B434,'kpler max capa'!$A$1:$Q$263,11,0),0)</f>
        <v>0</v>
      </c>
      <c r="AS434" s="26">
        <f>IF(ISNUMBER(VLOOKUP($B434,'kpler max capa'!$A$1:$Q$263,9,0)),VLOOKUP($B434,'kpler max capa'!$A$1:$Q$263,12,0),0)</f>
        <v>0</v>
      </c>
      <c r="AT434" s="26">
        <f>IF(ISNUMBER(VLOOKUP($B434,'kpler max capa'!$A$1:$Q$263,9,0)),VLOOKUP($B434,'kpler max capa'!$A$1:$Q$263,13,0),0)</f>
        <v>0</v>
      </c>
      <c r="AU434" s="26">
        <f>IF(ISNUMBER(VLOOKUP($B434,'kpler max capa'!$A$1:$Q$263,9,0)),VLOOKUP($B434,'kpler max capa'!$A$1:$Q$263,14,0),0)</f>
        <v>0</v>
      </c>
      <c r="AV434" s="26">
        <f>IF(ISNUMBER(VLOOKUP($B434,'kpler max capa'!$A$1:$Q$263,9,0)),VLOOKUP($B434,'kpler max capa'!$A$1:$Q$263,15,0),0)</f>
        <v>0</v>
      </c>
      <c r="AW434" s="26">
        <f>IF(ISNUMBER(VLOOKUP($B434,'kpler max capa'!$A$1:$Q$263,9,0)),VLOOKUP($B434,'kpler max capa'!$A$1:$Q$263,16,0),0)</f>
        <v>0</v>
      </c>
      <c r="AX434" s="26">
        <f>IF(ISNUMBER(VLOOKUP($B434,'kpler max capa'!$A$1:$Q$263,10,0)),VLOOKUP($B434,'kpler max capa'!$A$1:$Q$263,17,0),0)</f>
        <v>0</v>
      </c>
      <c r="AY434" s="24">
        <f>IF(ISNUMBER(VLOOKUP($C434,'pp port max capa'!$A$1:$Q$500,2,0)),VLOOKUP($C434,'pp port max capa'!$A$1:$Q$500,2,0),0)</f>
        <v>0</v>
      </c>
      <c r="AZ434" s="24">
        <f>IF(ISNUMBER(VLOOKUP($C434,'pp port max capa'!$A$1:$Q$500,3,0)),VLOOKUP($C434,'pp port max capa'!$A$1:$Q$500,3,0),0)</f>
        <v>0</v>
      </c>
      <c r="BA434" s="24">
        <f>IF(ISNUMBER(VLOOKUP($C434,'pp port max capa'!$A$1:$Q$500,4,0)),VLOOKUP($C434,'pp port max capa'!$A$1:$Q$500,4,0),0)</f>
        <v>0</v>
      </c>
      <c r="BB434" s="24">
        <f>IF(ISNUMBER(VLOOKUP($C434,'pp port max capa'!$A$1:$Q$500,5,0)),VLOOKUP($C434,'pp port max capa'!$A$1:$Q$500,5,0),0)</f>
        <v>0</v>
      </c>
      <c r="BC434" s="24">
        <f>IF(ISNUMBER(VLOOKUP($C434,'pp port max capa'!$A$1:$Q$500,6,0)),VLOOKUP($C434,'pp port max capa'!$A$1:$Q$500,6,0),0)</f>
        <v>0</v>
      </c>
      <c r="BD434" s="24">
        <f>IF(ISNUMBER(VLOOKUP($C434,'pp port max capa'!$A$1:$Q$500,7,0)),VLOOKUP($C434,'pp port max capa'!$A$1:$Q$500,7,0),0)</f>
        <v>0</v>
      </c>
      <c r="BE434" s="24">
        <f>IF(ISNUMBER(VLOOKUP($C434,'pp port max capa'!$A$1:$Q$500,8,0)),VLOOKUP($C434,'pp port max capa'!$A$1:$Q$500,8,0),0)</f>
        <v>0</v>
      </c>
      <c r="BF434" s="24">
        <f>IF(ISNUMBER(VLOOKUP($C434,'pp port max capa'!$A$1:$Q$500,9,0)),VLOOKUP($C434,'pp port max capa'!$A$1:$Q$500,9,0),0)</f>
        <v>0</v>
      </c>
      <c r="BG434" s="24">
        <f>IF(ISNUMBER(VLOOKUP($C434,'pp port max capa'!$A$1:$Q$500,10,0)),VLOOKUP($C434,'pp port max capa'!$A$1:$Q$500,10,0),0)</f>
        <v>0</v>
      </c>
      <c r="BH434" s="24">
        <f>IF(ISNUMBER(VLOOKUP($C434,'pp port max capa'!$A$1:$Q$500,11,0)),VLOOKUP($C434,'pp port max capa'!$A$1:$Q$500,11,0),0)</f>
        <v>0</v>
      </c>
      <c r="BI434" s="24">
        <f>IF(ISNUMBER(VLOOKUP($C434,'pp port max capa'!$A$1:$Q$500,12,0)),VLOOKUP($C434,'pp port max capa'!$A$1:$Q$500,12,0),0)</f>
        <v>0</v>
      </c>
      <c r="BJ434" s="24">
        <f>IF(ISNUMBER(VLOOKUP($C434,'pp port max capa'!$A$1:$Q$500,13,0)),VLOOKUP($C434,'pp port max capa'!$A$1:$Q$500,13,0),0)</f>
        <v>0</v>
      </c>
      <c r="BK434" s="24">
        <f>IF(ISNUMBER(VLOOKUP($C434,'pp port max capa'!$A$1:$Q$500,14,0)),VLOOKUP($C434,'pp port max capa'!$A$1:$Q$500,14,0),0)</f>
        <v>0</v>
      </c>
      <c r="BL434" s="24">
        <f>IF(ISNUMBER(VLOOKUP($C434,'pp port max capa'!$A$1:$Q$500,15,0)),VLOOKUP($C434,'pp port max capa'!$A$1:$Q$500,15,0),0)</f>
        <v>0</v>
      </c>
      <c r="BM434" s="24">
        <f>IF(ISNUMBER(VLOOKUP($C434,'pp port max capa'!$A$1:$Q$500,16,0)),VLOOKUP($C434,'pp port max capa'!$A$1:$Q$500,16,0),0)</f>
        <v>0</v>
      </c>
      <c r="BN434" s="24">
        <f>IF(ISNUMBER(VLOOKUP($C434,'pp port max capa'!$A$1:$Q$500,17,0)),VLOOKUP($C434,'pp port max capa'!$A$1:$Q$500,17,0),0)</f>
        <v>0</v>
      </c>
      <c r="BO434" s="22">
        <f>IF(ISNUMBER(VLOOKUP($C434,'stpl port max capa'!$A$1:$Q$500,2,0)),VLOOKUP($C434,'stpl port max capa'!$A$1:$Q$500,2,0),0)</f>
        <v>0</v>
      </c>
      <c r="BP434" s="22">
        <f>IF(ISNUMBER(VLOOKUP($C434,'stpl port max capa'!$A$1:$Q$500,3,0)),VLOOKUP($C434,'stpl port max capa'!$A$1:$Q$500,3,0),0)</f>
        <v>0</v>
      </c>
      <c r="BQ434" s="22">
        <f>IF(ISNUMBER(VLOOKUP($C434,'stpl port max capa'!$A$1:$Q$500,4,0)),VLOOKUP($C434,'stpl port max capa'!$A$1:$Q$500,4,0),0)</f>
        <v>0</v>
      </c>
      <c r="BR434" s="22">
        <f>IF(ISNUMBER(VLOOKUP($C434,'stpl port max capa'!$A$1:$Q$500,5,0)),VLOOKUP($C434,'stpl port max capa'!$A$1:$Q$500,5,0),0)</f>
        <v>0</v>
      </c>
      <c r="BS434" s="22">
        <f>IF(ISNUMBER(VLOOKUP($C434,'stpl port max capa'!$A$1:$Q$500,6,0)),VLOOKUP($C434,'stpl port max capa'!$A$1:$Q$500,6,0),0)</f>
        <v>0</v>
      </c>
      <c r="BT434" s="22">
        <f>IF(ISNUMBER(VLOOKUP($C434,'stpl port max capa'!$A$1:$Q$500,7,0)),VLOOKUP($C434,'stpl port max capa'!$A$1:$Q$500,7,0),0)</f>
        <v>0</v>
      </c>
      <c r="BU434" s="22">
        <f>IF(ISNUMBER(VLOOKUP($C434,'stpl port max capa'!$A$1:$Q$500,8,0)),VLOOKUP($C434,'stpl port max capa'!$A$1:$Q$500,8,0),0)</f>
        <v>0</v>
      </c>
      <c r="BV434" s="22">
        <f>IF(ISNUMBER(VLOOKUP($C434,'stpl port max capa'!$A$1:$Q$500,9,0)),VLOOKUP($C434,'stpl port max capa'!$A$1:$Q$500,9,0),0)</f>
        <v>0</v>
      </c>
      <c r="BW434" s="22">
        <f>IF(ISNUMBER(VLOOKUP($C434,'stpl port max capa'!$A$1:$Q$500,10,0)),VLOOKUP($C434,'stpl port max capa'!$A$1:$Q$500,10,0),0)</f>
        <v>0</v>
      </c>
      <c r="BX434" s="22">
        <f>IF(ISNUMBER(VLOOKUP($C434,'stpl port max capa'!$A$1:$Q$500,11,0)),VLOOKUP($C434,'stpl port max capa'!$A$1:$Q$500,11,0),0)</f>
        <v>0</v>
      </c>
      <c r="BY434" s="22">
        <f>IF(ISNUMBER(VLOOKUP($C434,'stpl port max capa'!$A$1:$Q$500,12,0)),VLOOKUP($C434,'stpl port max capa'!$A$1:$Q$500,12,0),0)</f>
        <v>0</v>
      </c>
      <c r="BZ434" s="22">
        <f>IF(ISNUMBER(VLOOKUP($C434,'stpl port max capa'!$A$1:$Q$500,13,0)),VLOOKUP($C434,'stpl port max capa'!$A$1:$Q$500,13,0),0)</f>
        <v>0</v>
      </c>
      <c r="CA434" s="22">
        <f>IF(ISNUMBER(VLOOKUP($C434,'stpl port max capa'!$A$1:$Q$500,14,0)),VLOOKUP($C434,'stpl port max capa'!$A$1:$Q$500,14,0),0)</f>
        <v>0</v>
      </c>
      <c r="CB434" s="22">
        <f>IF(ISNUMBER(VLOOKUP($C434,'stpl port max capa'!$A$1:$Q$500,15,0)),VLOOKUP($C434,'stpl port max capa'!$A$1:$Q$500,15,0),0)</f>
        <v>0</v>
      </c>
      <c r="CC434" s="22">
        <f>IF(ISNUMBER(VLOOKUP($C434,'stpl port max capa'!$A$1:$Q$500,16,0)),VLOOKUP($C434,'stpl port max capa'!$A$1:$Q$500,16,0),0)</f>
        <v>0</v>
      </c>
      <c r="CD434" s="22">
        <f>IF(ISNUMBER(VLOOKUP($C434,'stpl port max capa'!$A$1:$Q$500,17,0)),VLOOKUP($C434,'stpl port max capa'!$A$1:$Q$500,17,0),0)</f>
        <v>0</v>
      </c>
    </row>
    <row r="435" spans="1:82" customFormat="1">
      <c r="A435">
        <v>440</v>
      </c>
      <c r="B435" t="s">
        <v>955</v>
      </c>
      <c r="C435" t="str">
        <f t="shared" si="111"/>
        <v>port 440 Luzhou Chuannan power station</v>
      </c>
      <c r="D435" s="15" t="s">
        <v>1460</v>
      </c>
      <c r="E435" s="15">
        <f t="shared" si="113"/>
        <v>1</v>
      </c>
      <c r="F435" s="16" t="s">
        <v>2986</v>
      </c>
      <c r="G435" t="s">
        <v>973</v>
      </c>
      <c r="H435" t="s">
        <v>975</v>
      </c>
      <c r="I435" t="s">
        <v>2943</v>
      </c>
      <c r="J435" t="s">
        <v>1175</v>
      </c>
      <c r="K435" s="1">
        <v>28.774666</v>
      </c>
      <c r="L435" s="1">
        <v>105.2842491</v>
      </c>
      <c r="M435" s="1" t="str">
        <f>VLOOKUP($F435,'[1]capi for highway network'!$D$1:$L$36,3,0)</f>
        <v>capi Sichuan</v>
      </c>
      <c r="N435" s="1">
        <f>VLOOKUP($F435,'[1]capi for highway network'!$D$1:$L$36,7,0)</f>
        <v>30.572814999999999</v>
      </c>
      <c r="O435" s="1">
        <f>VLOOKUP($F435,'[1]capi for highway network'!$D$1:$L$36,8,0)</f>
        <v>104.066801</v>
      </c>
      <c r="P435" s="13">
        <f t="shared" si="114"/>
        <v>5.3903013810752674</v>
      </c>
      <c r="Q435" s="13">
        <f t="shared" si="115"/>
        <v>5.3903013810752674</v>
      </c>
      <c r="R435" s="13">
        <f t="shared" si="116"/>
        <v>5.3903013810752674</v>
      </c>
      <c r="S435" s="13">
        <f t="shared" si="117"/>
        <v>5.3903013810752674</v>
      </c>
      <c r="T435" s="13">
        <f t="shared" si="118"/>
        <v>5.3903013810752674</v>
      </c>
      <c r="U435" s="13">
        <f t="shared" si="119"/>
        <v>5.3903013810752674</v>
      </c>
      <c r="V435" s="13">
        <f t="shared" si="120"/>
        <v>5.3903013810752674</v>
      </c>
      <c r="W435" s="13">
        <f t="shared" si="121"/>
        <v>5.3903013810752674</v>
      </c>
      <c r="X435" s="13">
        <f t="shared" si="122"/>
        <v>5.3903013810752674</v>
      </c>
      <c r="Y435" s="13">
        <f t="shared" si="123"/>
        <v>5.3903013810752674</v>
      </c>
      <c r="Z435" s="13">
        <f t="shared" si="124"/>
        <v>5.3903013810752674</v>
      </c>
      <c r="AA435" s="13">
        <f t="shared" si="125"/>
        <v>5.3903013810752674</v>
      </c>
      <c r="AB435" s="13">
        <f t="shared" si="126"/>
        <v>5.3903013810752674</v>
      </c>
      <c r="AC435" s="13">
        <f t="shared" si="127"/>
        <v>5.3903013810752674</v>
      </c>
      <c r="AD435" s="13">
        <f t="shared" si="128"/>
        <v>5.3903013810752674</v>
      </c>
      <c r="AE435" s="13">
        <f t="shared" si="129"/>
        <v>5.3903013810752674</v>
      </c>
      <c r="AF435">
        <f t="shared" si="112"/>
        <v>1</v>
      </c>
      <c r="AI435" s="26">
        <f>IF(ISNUMBER(VLOOKUP($B435,'kpler max capa'!$A$1:$Q$263,2,0)),VLOOKUP($B435,'kpler max capa'!$A$1:$Q$263,2,0),0)</f>
        <v>0</v>
      </c>
      <c r="AJ435" s="26">
        <f>IF(ISNUMBER(VLOOKUP($B435,'kpler max capa'!$A$1:$Q$263,3,0)),VLOOKUP($B435,'kpler max capa'!$A$1:$Q$263,3,0),0)</f>
        <v>0</v>
      </c>
      <c r="AK435" s="26">
        <f>IF(ISNUMBER(VLOOKUP($B435,'kpler max capa'!$A$1:$Q$263,4,0)),VLOOKUP($B435,'kpler max capa'!$A$1:$Q$263,4,0),0)</f>
        <v>0</v>
      </c>
      <c r="AL435" s="26">
        <f>IF(ISNUMBER(VLOOKUP($B435,'kpler max capa'!$A$1:$Q$263,5,0)),VLOOKUP($B435,'kpler max capa'!$A$1:$Q$263,5,0),0)</f>
        <v>0</v>
      </c>
      <c r="AM435" s="26">
        <f>IF(ISNUMBER(VLOOKUP($B435,'kpler max capa'!$A$1:$Q$263,6,0)),VLOOKUP($B435,'kpler max capa'!$A$1:$Q$263,6,0),0)</f>
        <v>0</v>
      </c>
      <c r="AN435" s="26">
        <f>IF(ISNUMBER(VLOOKUP($B435,'kpler max capa'!$A$1:$Q$263,7,0)),VLOOKUP($B435,'kpler max capa'!$A$1:$Q$263,7,0),0)</f>
        <v>0</v>
      </c>
      <c r="AO435" s="26">
        <f>IF(ISNUMBER(VLOOKUP($B435,'kpler max capa'!$A$1:$Q$263,8,0)),VLOOKUP($B435,'kpler max capa'!$A$1:$Q$263,8,0),0)</f>
        <v>0</v>
      </c>
      <c r="AP435" s="26">
        <f>IF(ISNUMBER(VLOOKUP($B435,'kpler max capa'!$A$1:$Q$263,8,0)),VLOOKUP($B435,'kpler max capa'!$A$1:$Q$263,9,0),0)</f>
        <v>0</v>
      </c>
      <c r="AQ435" s="26">
        <f>IF(ISNUMBER(VLOOKUP($B435,'kpler max capa'!$A$1:$Q$263,8,0)),VLOOKUP($B435,'kpler max capa'!$A$1:$Q$263,10,0),0)</f>
        <v>0</v>
      </c>
      <c r="AR435" s="26">
        <f>IF(ISNUMBER(VLOOKUP($B435,'kpler max capa'!$A$1:$Q$263,8,0)),VLOOKUP($B435,'kpler max capa'!$A$1:$Q$263,11,0),0)</f>
        <v>0</v>
      </c>
      <c r="AS435" s="26">
        <f>IF(ISNUMBER(VLOOKUP($B435,'kpler max capa'!$A$1:$Q$263,9,0)),VLOOKUP($B435,'kpler max capa'!$A$1:$Q$263,12,0),0)</f>
        <v>0</v>
      </c>
      <c r="AT435" s="26">
        <f>IF(ISNUMBER(VLOOKUP($B435,'kpler max capa'!$A$1:$Q$263,9,0)),VLOOKUP($B435,'kpler max capa'!$A$1:$Q$263,13,0),0)</f>
        <v>0</v>
      </c>
      <c r="AU435" s="26">
        <f>IF(ISNUMBER(VLOOKUP($B435,'kpler max capa'!$A$1:$Q$263,9,0)),VLOOKUP($B435,'kpler max capa'!$A$1:$Q$263,14,0),0)</f>
        <v>0</v>
      </c>
      <c r="AV435" s="26">
        <f>IF(ISNUMBER(VLOOKUP($B435,'kpler max capa'!$A$1:$Q$263,9,0)),VLOOKUP($B435,'kpler max capa'!$A$1:$Q$263,15,0),0)</f>
        <v>0</v>
      </c>
      <c r="AW435" s="26">
        <f>IF(ISNUMBER(VLOOKUP($B435,'kpler max capa'!$A$1:$Q$263,9,0)),VLOOKUP($B435,'kpler max capa'!$A$1:$Q$263,16,0),0)</f>
        <v>0</v>
      </c>
      <c r="AX435" s="26">
        <f>IF(ISNUMBER(VLOOKUP($B435,'kpler max capa'!$A$1:$Q$263,10,0)),VLOOKUP($B435,'kpler max capa'!$A$1:$Q$263,17,0),0)</f>
        <v>0</v>
      </c>
      <c r="AY435" s="24">
        <f>IF(ISNUMBER(VLOOKUP($C435,'pp port max capa'!$A$1:$Q$500,2,0)),VLOOKUP($C435,'pp port max capa'!$A$1:$Q$500,2,0),0)</f>
        <v>5.3903013810752674</v>
      </c>
      <c r="AZ435" s="24">
        <f>IF(ISNUMBER(VLOOKUP($C435,'pp port max capa'!$A$1:$Q$500,3,0)),VLOOKUP($C435,'pp port max capa'!$A$1:$Q$500,3,0),0)</f>
        <v>5.3903013810752674</v>
      </c>
      <c r="BA435" s="24">
        <f>IF(ISNUMBER(VLOOKUP($C435,'pp port max capa'!$A$1:$Q$500,4,0)),VLOOKUP($C435,'pp port max capa'!$A$1:$Q$500,4,0),0)</f>
        <v>5.3903013810752674</v>
      </c>
      <c r="BB435" s="24">
        <f>IF(ISNUMBER(VLOOKUP($C435,'pp port max capa'!$A$1:$Q$500,5,0)),VLOOKUP($C435,'pp port max capa'!$A$1:$Q$500,5,0),0)</f>
        <v>5.3903013810752674</v>
      </c>
      <c r="BC435" s="24">
        <f>IF(ISNUMBER(VLOOKUP($C435,'pp port max capa'!$A$1:$Q$500,6,0)),VLOOKUP($C435,'pp port max capa'!$A$1:$Q$500,6,0),0)</f>
        <v>5.3903013810752674</v>
      </c>
      <c r="BD435" s="24">
        <f>IF(ISNUMBER(VLOOKUP($C435,'pp port max capa'!$A$1:$Q$500,7,0)),VLOOKUP($C435,'pp port max capa'!$A$1:$Q$500,7,0),0)</f>
        <v>5.3903013810752674</v>
      </c>
      <c r="BE435" s="24">
        <f>IF(ISNUMBER(VLOOKUP($C435,'pp port max capa'!$A$1:$Q$500,8,0)),VLOOKUP($C435,'pp port max capa'!$A$1:$Q$500,8,0),0)</f>
        <v>5.3903013810752674</v>
      </c>
      <c r="BF435" s="24">
        <f>IF(ISNUMBER(VLOOKUP($C435,'pp port max capa'!$A$1:$Q$500,9,0)),VLOOKUP($C435,'pp port max capa'!$A$1:$Q$500,9,0),0)</f>
        <v>5.3903013810752674</v>
      </c>
      <c r="BG435" s="24">
        <f>IF(ISNUMBER(VLOOKUP($C435,'pp port max capa'!$A$1:$Q$500,10,0)),VLOOKUP($C435,'pp port max capa'!$A$1:$Q$500,10,0),0)</f>
        <v>5.3903013810752674</v>
      </c>
      <c r="BH435" s="24">
        <f>IF(ISNUMBER(VLOOKUP($C435,'pp port max capa'!$A$1:$Q$500,11,0)),VLOOKUP($C435,'pp port max capa'!$A$1:$Q$500,11,0),0)</f>
        <v>5.3903013810752674</v>
      </c>
      <c r="BI435" s="24">
        <f>IF(ISNUMBER(VLOOKUP($C435,'pp port max capa'!$A$1:$Q$500,12,0)),VLOOKUP($C435,'pp port max capa'!$A$1:$Q$500,12,0),0)</f>
        <v>5.3903013810752674</v>
      </c>
      <c r="BJ435" s="24">
        <f>IF(ISNUMBER(VLOOKUP($C435,'pp port max capa'!$A$1:$Q$500,13,0)),VLOOKUP($C435,'pp port max capa'!$A$1:$Q$500,13,0),0)</f>
        <v>5.3903013810752674</v>
      </c>
      <c r="BK435" s="24">
        <f>IF(ISNUMBER(VLOOKUP($C435,'pp port max capa'!$A$1:$Q$500,14,0)),VLOOKUP($C435,'pp port max capa'!$A$1:$Q$500,14,0),0)</f>
        <v>5.3903013810752674</v>
      </c>
      <c r="BL435" s="24">
        <f>IF(ISNUMBER(VLOOKUP($C435,'pp port max capa'!$A$1:$Q$500,15,0)),VLOOKUP($C435,'pp port max capa'!$A$1:$Q$500,15,0),0)</f>
        <v>5.3903013810752674</v>
      </c>
      <c r="BM435" s="24">
        <f>IF(ISNUMBER(VLOOKUP($C435,'pp port max capa'!$A$1:$Q$500,16,0)),VLOOKUP($C435,'pp port max capa'!$A$1:$Q$500,16,0),0)</f>
        <v>5.3903013810752674</v>
      </c>
      <c r="BN435" s="24">
        <f>IF(ISNUMBER(VLOOKUP($C435,'pp port max capa'!$A$1:$Q$500,17,0)),VLOOKUP($C435,'pp port max capa'!$A$1:$Q$500,17,0),0)</f>
        <v>5.3903013810752674</v>
      </c>
      <c r="BO435" s="22">
        <f>IF(ISNUMBER(VLOOKUP($C435,'stpl port max capa'!$A$1:$Q$500,2,0)),VLOOKUP($C435,'stpl port max capa'!$A$1:$Q$500,2,0),0)</f>
        <v>0</v>
      </c>
      <c r="BP435" s="22">
        <f>IF(ISNUMBER(VLOOKUP($C435,'stpl port max capa'!$A$1:$Q$500,3,0)),VLOOKUP($C435,'stpl port max capa'!$A$1:$Q$500,3,0),0)</f>
        <v>0</v>
      </c>
      <c r="BQ435" s="22">
        <f>IF(ISNUMBER(VLOOKUP($C435,'stpl port max capa'!$A$1:$Q$500,4,0)),VLOOKUP($C435,'stpl port max capa'!$A$1:$Q$500,4,0),0)</f>
        <v>0</v>
      </c>
      <c r="BR435" s="22">
        <f>IF(ISNUMBER(VLOOKUP($C435,'stpl port max capa'!$A$1:$Q$500,5,0)),VLOOKUP($C435,'stpl port max capa'!$A$1:$Q$500,5,0),0)</f>
        <v>0</v>
      </c>
      <c r="BS435" s="22">
        <f>IF(ISNUMBER(VLOOKUP($C435,'stpl port max capa'!$A$1:$Q$500,6,0)),VLOOKUP($C435,'stpl port max capa'!$A$1:$Q$500,6,0),0)</f>
        <v>0</v>
      </c>
      <c r="BT435" s="22">
        <f>IF(ISNUMBER(VLOOKUP($C435,'stpl port max capa'!$A$1:$Q$500,7,0)),VLOOKUP($C435,'stpl port max capa'!$A$1:$Q$500,7,0),0)</f>
        <v>0</v>
      </c>
      <c r="BU435" s="22">
        <f>IF(ISNUMBER(VLOOKUP($C435,'stpl port max capa'!$A$1:$Q$500,8,0)),VLOOKUP($C435,'stpl port max capa'!$A$1:$Q$500,8,0),0)</f>
        <v>0</v>
      </c>
      <c r="BV435" s="22">
        <f>IF(ISNUMBER(VLOOKUP($C435,'stpl port max capa'!$A$1:$Q$500,9,0)),VLOOKUP($C435,'stpl port max capa'!$A$1:$Q$500,9,0),0)</f>
        <v>0</v>
      </c>
      <c r="BW435" s="22">
        <f>IF(ISNUMBER(VLOOKUP($C435,'stpl port max capa'!$A$1:$Q$500,10,0)),VLOOKUP($C435,'stpl port max capa'!$A$1:$Q$500,10,0),0)</f>
        <v>0</v>
      </c>
      <c r="BX435" s="22">
        <f>IF(ISNUMBER(VLOOKUP($C435,'stpl port max capa'!$A$1:$Q$500,11,0)),VLOOKUP($C435,'stpl port max capa'!$A$1:$Q$500,11,0),0)</f>
        <v>0</v>
      </c>
      <c r="BY435" s="22">
        <f>IF(ISNUMBER(VLOOKUP($C435,'stpl port max capa'!$A$1:$Q$500,12,0)),VLOOKUP($C435,'stpl port max capa'!$A$1:$Q$500,12,0),0)</f>
        <v>0</v>
      </c>
      <c r="BZ435" s="22">
        <f>IF(ISNUMBER(VLOOKUP($C435,'stpl port max capa'!$A$1:$Q$500,13,0)),VLOOKUP($C435,'stpl port max capa'!$A$1:$Q$500,13,0),0)</f>
        <v>0</v>
      </c>
      <c r="CA435" s="22">
        <f>IF(ISNUMBER(VLOOKUP($C435,'stpl port max capa'!$A$1:$Q$500,14,0)),VLOOKUP($C435,'stpl port max capa'!$A$1:$Q$500,14,0),0)</f>
        <v>0</v>
      </c>
      <c r="CB435" s="22">
        <f>IF(ISNUMBER(VLOOKUP($C435,'stpl port max capa'!$A$1:$Q$500,15,0)),VLOOKUP($C435,'stpl port max capa'!$A$1:$Q$500,15,0),0)</f>
        <v>0</v>
      </c>
      <c r="CC435" s="22">
        <f>IF(ISNUMBER(VLOOKUP($C435,'stpl port max capa'!$A$1:$Q$500,16,0)),VLOOKUP($C435,'stpl port max capa'!$A$1:$Q$500,16,0),0)</f>
        <v>0</v>
      </c>
      <c r="CD435" s="22">
        <f>IF(ISNUMBER(VLOOKUP($C435,'stpl port max capa'!$A$1:$Q$500,17,0)),VLOOKUP($C435,'stpl port max capa'!$A$1:$Q$500,17,0),0)</f>
        <v>0</v>
      </c>
    </row>
    <row r="436" spans="1:82" customFormat="1">
      <c r="A436">
        <v>441</v>
      </c>
      <c r="B436" t="s">
        <v>956</v>
      </c>
      <c r="C436" t="str">
        <f t="shared" si="111"/>
        <v>port 441 Minjiang power station</v>
      </c>
      <c r="D436" s="15" t="s">
        <v>1461</v>
      </c>
      <c r="E436" s="15">
        <f t="shared" si="113"/>
        <v>1</v>
      </c>
      <c r="F436" s="16" t="s">
        <v>2986</v>
      </c>
      <c r="G436" t="s">
        <v>973</v>
      </c>
      <c r="H436" t="s">
        <v>975</v>
      </c>
      <c r="I436" t="s">
        <v>2944</v>
      </c>
      <c r="J436" t="s">
        <v>1176</v>
      </c>
      <c r="K436" s="1">
        <v>29.509166</v>
      </c>
      <c r="L436" s="1">
        <v>103.50809599999999</v>
      </c>
      <c r="M436" s="1" t="str">
        <f>VLOOKUP($F436,'[1]capi for highway network'!$D$1:$L$36,3,0)</f>
        <v>capi Sichuan</v>
      </c>
      <c r="N436" s="1">
        <f>VLOOKUP($F436,'[1]capi for highway network'!$D$1:$L$36,7,0)</f>
        <v>30.572814999999999</v>
      </c>
      <c r="O436" s="1">
        <f>VLOOKUP($F436,'[1]capi for highway network'!$D$1:$L$36,8,0)</f>
        <v>104.066801</v>
      </c>
      <c r="P436" s="13">
        <f t="shared" si="114"/>
        <v>0</v>
      </c>
      <c r="Q436" s="13">
        <f t="shared" si="115"/>
        <v>0</v>
      </c>
      <c r="R436" s="13">
        <f t="shared" si="116"/>
        <v>0</v>
      </c>
      <c r="S436" s="13">
        <f t="shared" si="117"/>
        <v>0</v>
      </c>
      <c r="T436" s="13">
        <f t="shared" si="118"/>
        <v>0</v>
      </c>
      <c r="U436" s="13">
        <f t="shared" si="119"/>
        <v>0</v>
      </c>
      <c r="V436" s="13">
        <f t="shared" si="120"/>
        <v>0</v>
      </c>
      <c r="W436" s="13">
        <f t="shared" si="121"/>
        <v>0</v>
      </c>
      <c r="X436" s="13">
        <f t="shared" si="122"/>
        <v>0</v>
      </c>
      <c r="Y436" s="13">
        <f t="shared" si="123"/>
        <v>0</v>
      </c>
      <c r="Z436" s="13">
        <f t="shared" si="124"/>
        <v>0</v>
      </c>
      <c r="AA436" s="13">
        <f t="shared" si="125"/>
        <v>0</v>
      </c>
      <c r="AB436" s="13">
        <f t="shared" si="126"/>
        <v>0</v>
      </c>
      <c r="AC436" s="13">
        <f t="shared" si="127"/>
        <v>0</v>
      </c>
      <c r="AD436" s="13">
        <f t="shared" si="128"/>
        <v>0</v>
      </c>
      <c r="AE436" s="13">
        <f t="shared" si="129"/>
        <v>0</v>
      </c>
      <c r="AF436">
        <f t="shared" si="112"/>
        <v>0</v>
      </c>
      <c r="AI436" s="26">
        <f>IF(ISNUMBER(VLOOKUP($B436,'kpler max capa'!$A$1:$Q$263,2,0)),VLOOKUP($B436,'kpler max capa'!$A$1:$Q$263,2,0),0)</f>
        <v>0</v>
      </c>
      <c r="AJ436" s="26">
        <f>IF(ISNUMBER(VLOOKUP($B436,'kpler max capa'!$A$1:$Q$263,3,0)),VLOOKUP($B436,'kpler max capa'!$A$1:$Q$263,3,0),0)</f>
        <v>0</v>
      </c>
      <c r="AK436" s="26">
        <f>IF(ISNUMBER(VLOOKUP($B436,'kpler max capa'!$A$1:$Q$263,4,0)),VLOOKUP($B436,'kpler max capa'!$A$1:$Q$263,4,0),0)</f>
        <v>0</v>
      </c>
      <c r="AL436" s="26">
        <f>IF(ISNUMBER(VLOOKUP($B436,'kpler max capa'!$A$1:$Q$263,5,0)),VLOOKUP($B436,'kpler max capa'!$A$1:$Q$263,5,0),0)</f>
        <v>0</v>
      </c>
      <c r="AM436" s="26">
        <f>IF(ISNUMBER(VLOOKUP($B436,'kpler max capa'!$A$1:$Q$263,6,0)),VLOOKUP($B436,'kpler max capa'!$A$1:$Q$263,6,0),0)</f>
        <v>0</v>
      </c>
      <c r="AN436" s="26">
        <f>IF(ISNUMBER(VLOOKUP($B436,'kpler max capa'!$A$1:$Q$263,7,0)),VLOOKUP($B436,'kpler max capa'!$A$1:$Q$263,7,0),0)</f>
        <v>0</v>
      </c>
      <c r="AO436" s="26">
        <f>IF(ISNUMBER(VLOOKUP($B436,'kpler max capa'!$A$1:$Q$263,8,0)),VLOOKUP($B436,'kpler max capa'!$A$1:$Q$263,8,0),0)</f>
        <v>0</v>
      </c>
      <c r="AP436" s="26">
        <f>IF(ISNUMBER(VLOOKUP($B436,'kpler max capa'!$A$1:$Q$263,8,0)),VLOOKUP($B436,'kpler max capa'!$A$1:$Q$263,9,0),0)</f>
        <v>0</v>
      </c>
      <c r="AQ436" s="26">
        <f>IF(ISNUMBER(VLOOKUP($B436,'kpler max capa'!$A$1:$Q$263,8,0)),VLOOKUP($B436,'kpler max capa'!$A$1:$Q$263,10,0),0)</f>
        <v>0</v>
      </c>
      <c r="AR436" s="26">
        <f>IF(ISNUMBER(VLOOKUP($B436,'kpler max capa'!$A$1:$Q$263,8,0)),VLOOKUP($B436,'kpler max capa'!$A$1:$Q$263,11,0),0)</f>
        <v>0</v>
      </c>
      <c r="AS436" s="26">
        <f>IF(ISNUMBER(VLOOKUP($B436,'kpler max capa'!$A$1:$Q$263,9,0)),VLOOKUP($B436,'kpler max capa'!$A$1:$Q$263,12,0),0)</f>
        <v>0</v>
      </c>
      <c r="AT436" s="26">
        <f>IF(ISNUMBER(VLOOKUP($B436,'kpler max capa'!$A$1:$Q$263,9,0)),VLOOKUP($B436,'kpler max capa'!$A$1:$Q$263,13,0),0)</f>
        <v>0</v>
      </c>
      <c r="AU436" s="26">
        <f>IF(ISNUMBER(VLOOKUP($B436,'kpler max capa'!$A$1:$Q$263,9,0)),VLOOKUP($B436,'kpler max capa'!$A$1:$Q$263,14,0),0)</f>
        <v>0</v>
      </c>
      <c r="AV436" s="26">
        <f>IF(ISNUMBER(VLOOKUP($B436,'kpler max capa'!$A$1:$Q$263,9,0)),VLOOKUP($B436,'kpler max capa'!$A$1:$Q$263,15,0),0)</f>
        <v>0</v>
      </c>
      <c r="AW436" s="26">
        <f>IF(ISNUMBER(VLOOKUP($B436,'kpler max capa'!$A$1:$Q$263,9,0)),VLOOKUP($B436,'kpler max capa'!$A$1:$Q$263,16,0),0)</f>
        <v>0</v>
      </c>
      <c r="AX436" s="26">
        <f>IF(ISNUMBER(VLOOKUP($B436,'kpler max capa'!$A$1:$Q$263,10,0)),VLOOKUP($B436,'kpler max capa'!$A$1:$Q$263,17,0),0)</f>
        <v>0</v>
      </c>
      <c r="AY436" s="24">
        <f>IF(ISNUMBER(VLOOKUP($C436,'pp port max capa'!$A$1:$Q$500,2,0)),VLOOKUP($C436,'pp port max capa'!$A$1:$Q$500,2,0),0)</f>
        <v>0</v>
      </c>
      <c r="AZ436" s="24">
        <f>IF(ISNUMBER(VLOOKUP($C436,'pp port max capa'!$A$1:$Q$500,3,0)),VLOOKUP($C436,'pp port max capa'!$A$1:$Q$500,3,0),0)</f>
        <v>0</v>
      </c>
      <c r="BA436" s="24">
        <f>IF(ISNUMBER(VLOOKUP($C436,'pp port max capa'!$A$1:$Q$500,4,0)),VLOOKUP($C436,'pp port max capa'!$A$1:$Q$500,4,0),0)</f>
        <v>0</v>
      </c>
      <c r="BB436" s="24">
        <f>IF(ISNUMBER(VLOOKUP($C436,'pp port max capa'!$A$1:$Q$500,5,0)),VLOOKUP($C436,'pp port max capa'!$A$1:$Q$500,5,0),0)</f>
        <v>0</v>
      </c>
      <c r="BC436" s="24">
        <f>IF(ISNUMBER(VLOOKUP($C436,'pp port max capa'!$A$1:$Q$500,6,0)),VLOOKUP($C436,'pp port max capa'!$A$1:$Q$500,6,0),0)</f>
        <v>0</v>
      </c>
      <c r="BD436" s="24">
        <f>IF(ISNUMBER(VLOOKUP($C436,'pp port max capa'!$A$1:$Q$500,7,0)),VLOOKUP($C436,'pp port max capa'!$A$1:$Q$500,7,0),0)</f>
        <v>0</v>
      </c>
      <c r="BE436" s="24">
        <f>IF(ISNUMBER(VLOOKUP($C436,'pp port max capa'!$A$1:$Q$500,8,0)),VLOOKUP($C436,'pp port max capa'!$A$1:$Q$500,8,0),0)</f>
        <v>0</v>
      </c>
      <c r="BF436" s="24">
        <f>IF(ISNUMBER(VLOOKUP($C436,'pp port max capa'!$A$1:$Q$500,9,0)),VLOOKUP($C436,'pp port max capa'!$A$1:$Q$500,9,0),0)</f>
        <v>0</v>
      </c>
      <c r="BG436" s="24">
        <f>IF(ISNUMBER(VLOOKUP($C436,'pp port max capa'!$A$1:$Q$500,10,0)),VLOOKUP($C436,'pp port max capa'!$A$1:$Q$500,10,0),0)</f>
        <v>0</v>
      </c>
      <c r="BH436" s="24">
        <f>IF(ISNUMBER(VLOOKUP($C436,'pp port max capa'!$A$1:$Q$500,11,0)),VLOOKUP($C436,'pp port max capa'!$A$1:$Q$500,11,0),0)</f>
        <v>0</v>
      </c>
      <c r="BI436" s="24">
        <f>IF(ISNUMBER(VLOOKUP($C436,'pp port max capa'!$A$1:$Q$500,12,0)),VLOOKUP($C436,'pp port max capa'!$A$1:$Q$500,12,0),0)</f>
        <v>0</v>
      </c>
      <c r="BJ436" s="24">
        <f>IF(ISNUMBER(VLOOKUP($C436,'pp port max capa'!$A$1:$Q$500,13,0)),VLOOKUP($C436,'pp port max capa'!$A$1:$Q$500,13,0),0)</f>
        <v>0</v>
      </c>
      <c r="BK436" s="24">
        <f>IF(ISNUMBER(VLOOKUP($C436,'pp port max capa'!$A$1:$Q$500,14,0)),VLOOKUP($C436,'pp port max capa'!$A$1:$Q$500,14,0),0)</f>
        <v>0</v>
      </c>
      <c r="BL436" s="24">
        <f>IF(ISNUMBER(VLOOKUP($C436,'pp port max capa'!$A$1:$Q$500,15,0)),VLOOKUP($C436,'pp port max capa'!$A$1:$Q$500,15,0),0)</f>
        <v>0</v>
      </c>
      <c r="BM436" s="24">
        <f>IF(ISNUMBER(VLOOKUP($C436,'pp port max capa'!$A$1:$Q$500,16,0)),VLOOKUP($C436,'pp port max capa'!$A$1:$Q$500,16,0),0)</f>
        <v>0</v>
      </c>
      <c r="BN436" s="24">
        <f>IF(ISNUMBER(VLOOKUP($C436,'pp port max capa'!$A$1:$Q$500,17,0)),VLOOKUP($C436,'pp port max capa'!$A$1:$Q$500,17,0),0)</f>
        <v>0</v>
      </c>
      <c r="BO436" s="22">
        <f>IF(ISNUMBER(VLOOKUP($C436,'stpl port max capa'!$A$1:$Q$500,2,0)),VLOOKUP($C436,'stpl port max capa'!$A$1:$Q$500,2,0),0)</f>
        <v>0</v>
      </c>
      <c r="BP436" s="22">
        <f>IF(ISNUMBER(VLOOKUP($C436,'stpl port max capa'!$A$1:$Q$500,3,0)),VLOOKUP($C436,'stpl port max capa'!$A$1:$Q$500,3,0),0)</f>
        <v>0</v>
      </c>
      <c r="BQ436" s="22">
        <f>IF(ISNUMBER(VLOOKUP($C436,'stpl port max capa'!$A$1:$Q$500,4,0)),VLOOKUP($C436,'stpl port max capa'!$A$1:$Q$500,4,0),0)</f>
        <v>0</v>
      </c>
      <c r="BR436" s="22">
        <f>IF(ISNUMBER(VLOOKUP($C436,'stpl port max capa'!$A$1:$Q$500,5,0)),VLOOKUP($C436,'stpl port max capa'!$A$1:$Q$500,5,0),0)</f>
        <v>0</v>
      </c>
      <c r="BS436" s="22">
        <f>IF(ISNUMBER(VLOOKUP($C436,'stpl port max capa'!$A$1:$Q$500,6,0)),VLOOKUP($C436,'stpl port max capa'!$A$1:$Q$500,6,0),0)</f>
        <v>0</v>
      </c>
      <c r="BT436" s="22">
        <f>IF(ISNUMBER(VLOOKUP($C436,'stpl port max capa'!$A$1:$Q$500,7,0)),VLOOKUP($C436,'stpl port max capa'!$A$1:$Q$500,7,0),0)</f>
        <v>0</v>
      </c>
      <c r="BU436" s="22">
        <f>IF(ISNUMBER(VLOOKUP($C436,'stpl port max capa'!$A$1:$Q$500,8,0)),VLOOKUP($C436,'stpl port max capa'!$A$1:$Q$500,8,0),0)</f>
        <v>0</v>
      </c>
      <c r="BV436" s="22">
        <f>IF(ISNUMBER(VLOOKUP($C436,'stpl port max capa'!$A$1:$Q$500,9,0)),VLOOKUP($C436,'stpl port max capa'!$A$1:$Q$500,9,0),0)</f>
        <v>0</v>
      </c>
      <c r="BW436" s="22">
        <f>IF(ISNUMBER(VLOOKUP($C436,'stpl port max capa'!$A$1:$Q$500,10,0)),VLOOKUP($C436,'stpl port max capa'!$A$1:$Q$500,10,0),0)</f>
        <v>0</v>
      </c>
      <c r="BX436" s="22">
        <f>IF(ISNUMBER(VLOOKUP($C436,'stpl port max capa'!$A$1:$Q$500,11,0)),VLOOKUP($C436,'stpl port max capa'!$A$1:$Q$500,11,0),0)</f>
        <v>0</v>
      </c>
      <c r="BY436" s="22">
        <f>IF(ISNUMBER(VLOOKUP($C436,'stpl port max capa'!$A$1:$Q$500,12,0)),VLOOKUP($C436,'stpl port max capa'!$A$1:$Q$500,12,0),0)</f>
        <v>0</v>
      </c>
      <c r="BZ436" s="22">
        <f>IF(ISNUMBER(VLOOKUP($C436,'stpl port max capa'!$A$1:$Q$500,13,0)),VLOOKUP($C436,'stpl port max capa'!$A$1:$Q$500,13,0),0)</f>
        <v>0</v>
      </c>
      <c r="CA436" s="22">
        <f>IF(ISNUMBER(VLOOKUP($C436,'stpl port max capa'!$A$1:$Q$500,14,0)),VLOOKUP($C436,'stpl port max capa'!$A$1:$Q$500,14,0),0)</f>
        <v>0</v>
      </c>
      <c r="CB436" s="22">
        <f>IF(ISNUMBER(VLOOKUP($C436,'stpl port max capa'!$A$1:$Q$500,15,0)),VLOOKUP($C436,'stpl port max capa'!$A$1:$Q$500,15,0),0)</f>
        <v>0</v>
      </c>
      <c r="CC436" s="22">
        <f>IF(ISNUMBER(VLOOKUP($C436,'stpl port max capa'!$A$1:$Q$500,16,0)),VLOOKUP($C436,'stpl port max capa'!$A$1:$Q$500,16,0),0)</f>
        <v>0</v>
      </c>
      <c r="CD436" s="22">
        <f>IF(ISNUMBER(VLOOKUP($C436,'stpl port max capa'!$A$1:$Q$500,17,0)),VLOOKUP($C436,'stpl port max capa'!$A$1:$Q$500,17,0),0)</f>
        <v>0</v>
      </c>
    </row>
    <row r="437" spans="1:82" customFormat="1">
      <c r="A437">
        <v>442</v>
      </c>
      <c r="B437" t="s">
        <v>957</v>
      </c>
      <c r="C437" t="str">
        <f t="shared" si="111"/>
        <v>port 442 Neijiang Baima power station</v>
      </c>
      <c r="D437" s="15" t="s">
        <v>1462</v>
      </c>
      <c r="E437" s="15">
        <f t="shared" si="113"/>
        <v>1</v>
      </c>
      <c r="F437" s="16" t="s">
        <v>2986</v>
      </c>
      <c r="G437" t="s">
        <v>973</v>
      </c>
      <c r="H437" t="s">
        <v>975</v>
      </c>
      <c r="I437" t="s">
        <v>2944</v>
      </c>
      <c r="J437" t="s">
        <v>1177</v>
      </c>
      <c r="K437" s="1">
        <v>29.527439900000001</v>
      </c>
      <c r="L437" s="1">
        <v>105.0051471</v>
      </c>
      <c r="M437" s="1" t="str">
        <f>VLOOKUP($F437,'[1]capi for highway network'!$D$1:$L$36,3,0)</f>
        <v>capi Sichuan</v>
      </c>
      <c r="N437" s="1">
        <f>VLOOKUP($F437,'[1]capi for highway network'!$D$1:$L$36,7,0)</f>
        <v>30.572814999999999</v>
      </c>
      <c r="O437" s="1">
        <f>VLOOKUP($F437,'[1]capi for highway network'!$D$1:$L$36,8,0)</f>
        <v>104.066801</v>
      </c>
      <c r="P437" s="13">
        <f t="shared" si="114"/>
        <v>2.4868890462688169</v>
      </c>
      <c r="Q437" s="13">
        <f t="shared" si="115"/>
        <v>2.4868890462688169</v>
      </c>
      <c r="R437" s="13">
        <f t="shared" si="116"/>
        <v>2.4868890462688169</v>
      </c>
      <c r="S437" s="13">
        <f t="shared" si="117"/>
        <v>0</v>
      </c>
      <c r="T437" s="13">
        <f t="shared" si="118"/>
        <v>0</v>
      </c>
      <c r="U437" s="13">
        <f t="shared" si="119"/>
        <v>0</v>
      </c>
      <c r="V437" s="13">
        <f t="shared" si="120"/>
        <v>0</v>
      </c>
      <c r="W437" s="13">
        <f t="shared" si="121"/>
        <v>0</v>
      </c>
      <c r="X437" s="13">
        <f t="shared" si="122"/>
        <v>0</v>
      </c>
      <c r="Y437" s="13">
        <f t="shared" si="123"/>
        <v>0</v>
      </c>
      <c r="Z437" s="13">
        <f t="shared" si="124"/>
        <v>0</v>
      </c>
      <c r="AA437" s="13">
        <f t="shared" si="125"/>
        <v>0</v>
      </c>
      <c r="AB437" s="13">
        <f t="shared" si="126"/>
        <v>0</v>
      </c>
      <c r="AC437" s="13">
        <f t="shared" si="127"/>
        <v>0</v>
      </c>
      <c r="AD437" s="13">
        <f t="shared" si="128"/>
        <v>0</v>
      </c>
      <c r="AE437" s="13">
        <f t="shared" si="129"/>
        <v>0</v>
      </c>
      <c r="AF437">
        <f t="shared" si="112"/>
        <v>1</v>
      </c>
      <c r="AI437" s="26">
        <f>IF(ISNUMBER(VLOOKUP($B437,'kpler max capa'!$A$1:$Q$263,2,0)),VLOOKUP($B437,'kpler max capa'!$A$1:$Q$263,2,0),0)</f>
        <v>0</v>
      </c>
      <c r="AJ437" s="26">
        <f>IF(ISNUMBER(VLOOKUP($B437,'kpler max capa'!$A$1:$Q$263,3,0)),VLOOKUP($B437,'kpler max capa'!$A$1:$Q$263,3,0),0)</f>
        <v>0</v>
      </c>
      <c r="AK437" s="26">
        <f>IF(ISNUMBER(VLOOKUP($B437,'kpler max capa'!$A$1:$Q$263,4,0)),VLOOKUP($B437,'kpler max capa'!$A$1:$Q$263,4,0),0)</f>
        <v>0</v>
      </c>
      <c r="AL437" s="26">
        <f>IF(ISNUMBER(VLOOKUP($B437,'kpler max capa'!$A$1:$Q$263,5,0)),VLOOKUP($B437,'kpler max capa'!$A$1:$Q$263,5,0),0)</f>
        <v>0</v>
      </c>
      <c r="AM437" s="26">
        <f>IF(ISNUMBER(VLOOKUP($B437,'kpler max capa'!$A$1:$Q$263,6,0)),VLOOKUP($B437,'kpler max capa'!$A$1:$Q$263,6,0),0)</f>
        <v>0</v>
      </c>
      <c r="AN437" s="26">
        <f>IF(ISNUMBER(VLOOKUP($B437,'kpler max capa'!$A$1:$Q$263,7,0)),VLOOKUP($B437,'kpler max capa'!$A$1:$Q$263,7,0),0)</f>
        <v>0</v>
      </c>
      <c r="AO437" s="26">
        <f>IF(ISNUMBER(VLOOKUP($B437,'kpler max capa'!$A$1:$Q$263,8,0)),VLOOKUP($B437,'kpler max capa'!$A$1:$Q$263,8,0),0)</f>
        <v>0</v>
      </c>
      <c r="AP437" s="26">
        <f>IF(ISNUMBER(VLOOKUP($B437,'kpler max capa'!$A$1:$Q$263,8,0)),VLOOKUP($B437,'kpler max capa'!$A$1:$Q$263,9,0),0)</f>
        <v>0</v>
      </c>
      <c r="AQ437" s="26">
        <f>IF(ISNUMBER(VLOOKUP($B437,'kpler max capa'!$A$1:$Q$263,8,0)),VLOOKUP($B437,'kpler max capa'!$A$1:$Q$263,10,0),0)</f>
        <v>0</v>
      </c>
      <c r="AR437" s="26">
        <f>IF(ISNUMBER(VLOOKUP($B437,'kpler max capa'!$A$1:$Q$263,8,0)),VLOOKUP($B437,'kpler max capa'!$A$1:$Q$263,11,0),0)</f>
        <v>0</v>
      </c>
      <c r="AS437" s="26">
        <f>IF(ISNUMBER(VLOOKUP($B437,'kpler max capa'!$A$1:$Q$263,9,0)),VLOOKUP($B437,'kpler max capa'!$A$1:$Q$263,12,0),0)</f>
        <v>0</v>
      </c>
      <c r="AT437" s="26">
        <f>IF(ISNUMBER(VLOOKUP($B437,'kpler max capa'!$A$1:$Q$263,9,0)),VLOOKUP($B437,'kpler max capa'!$A$1:$Q$263,13,0),0)</f>
        <v>0</v>
      </c>
      <c r="AU437" s="26">
        <f>IF(ISNUMBER(VLOOKUP($B437,'kpler max capa'!$A$1:$Q$263,9,0)),VLOOKUP($B437,'kpler max capa'!$A$1:$Q$263,14,0),0)</f>
        <v>0</v>
      </c>
      <c r="AV437" s="26">
        <f>IF(ISNUMBER(VLOOKUP($B437,'kpler max capa'!$A$1:$Q$263,9,0)),VLOOKUP($B437,'kpler max capa'!$A$1:$Q$263,15,0),0)</f>
        <v>0</v>
      </c>
      <c r="AW437" s="26">
        <f>IF(ISNUMBER(VLOOKUP($B437,'kpler max capa'!$A$1:$Q$263,9,0)),VLOOKUP($B437,'kpler max capa'!$A$1:$Q$263,16,0),0)</f>
        <v>0</v>
      </c>
      <c r="AX437" s="26">
        <f>IF(ISNUMBER(VLOOKUP($B437,'kpler max capa'!$A$1:$Q$263,10,0)),VLOOKUP($B437,'kpler max capa'!$A$1:$Q$263,17,0),0)</f>
        <v>0</v>
      </c>
      <c r="AY437" s="24">
        <f>IF(ISNUMBER(VLOOKUP($C437,'pp port max capa'!$A$1:$Q$500,2,0)),VLOOKUP($C437,'pp port max capa'!$A$1:$Q$500,2,0),0)</f>
        <v>2.4868890462688169</v>
      </c>
      <c r="AZ437" s="24">
        <f>IF(ISNUMBER(VLOOKUP($C437,'pp port max capa'!$A$1:$Q$500,3,0)),VLOOKUP($C437,'pp port max capa'!$A$1:$Q$500,3,0),0)</f>
        <v>2.4868890462688169</v>
      </c>
      <c r="BA437" s="24">
        <f>IF(ISNUMBER(VLOOKUP($C437,'pp port max capa'!$A$1:$Q$500,4,0)),VLOOKUP($C437,'pp port max capa'!$A$1:$Q$500,4,0),0)</f>
        <v>2.4868890462688169</v>
      </c>
      <c r="BB437" s="24">
        <f>IF(ISNUMBER(VLOOKUP($C437,'pp port max capa'!$A$1:$Q$500,5,0)),VLOOKUP($C437,'pp port max capa'!$A$1:$Q$500,5,0),0)</f>
        <v>0</v>
      </c>
      <c r="BC437" s="24">
        <f>IF(ISNUMBER(VLOOKUP($C437,'pp port max capa'!$A$1:$Q$500,6,0)),VLOOKUP($C437,'pp port max capa'!$A$1:$Q$500,6,0),0)</f>
        <v>0</v>
      </c>
      <c r="BD437" s="24">
        <f>IF(ISNUMBER(VLOOKUP($C437,'pp port max capa'!$A$1:$Q$500,7,0)),VLOOKUP($C437,'pp port max capa'!$A$1:$Q$500,7,0),0)</f>
        <v>0</v>
      </c>
      <c r="BE437" s="24">
        <f>IF(ISNUMBER(VLOOKUP($C437,'pp port max capa'!$A$1:$Q$500,8,0)),VLOOKUP($C437,'pp port max capa'!$A$1:$Q$500,8,0),0)</f>
        <v>0</v>
      </c>
      <c r="BF437" s="24">
        <f>IF(ISNUMBER(VLOOKUP($C437,'pp port max capa'!$A$1:$Q$500,9,0)),VLOOKUP($C437,'pp port max capa'!$A$1:$Q$500,9,0),0)</f>
        <v>0</v>
      </c>
      <c r="BG437" s="24">
        <f>IF(ISNUMBER(VLOOKUP($C437,'pp port max capa'!$A$1:$Q$500,10,0)),VLOOKUP($C437,'pp port max capa'!$A$1:$Q$500,10,0),0)</f>
        <v>0</v>
      </c>
      <c r="BH437" s="24">
        <f>IF(ISNUMBER(VLOOKUP($C437,'pp port max capa'!$A$1:$Q$500,11,0)),VLOOKUP($C437,'pp port max capa'!$A$1:$Q$500,11,0),0)</f>
        <v>0</v>
      </c>
      <c r="BI437" s="24">
        <f>IF(ISNUMBER(VLOOKUP($C437,'pp port max capa'!$A$1:$Q$500,12,0)),VLOOKUP($C437,'pp port max capa'!$A$1:$Q$500,12,0),0)</f>
        <v>0</v>
      </c>
      <c r="BJ437" s="24">
        <f>IF(ISNUMBER(VLOOKUP($C437,'pp port max capa'!$A$1:$Q$500,13,0)),VLOOKUP($C437,'pp port max capa'!$A$1:$Q$500,13,0),0)</f>
        <v>0</v>
      </c>
      <c r="BK437" s="24">
        <f>IF(ISNUMBER(VLOOKUP($C437,'pp port max capa'!$A$1:$Q$500,14,0)),VLOOKUP($C437,'pp port max capa'!$A$1:$Q$500,14,0),0)</f>
        <v>0</v>
      </c>
      <c r="BL437" s="24">
        <f>IF(ISNUMBER(VLOOKUP($C437,'pp port max capa'!$A$1:$Q$500,15,0)),VLOOKUP($C437,'pp port max capa'!$A$1:$Q$500,15,0),0)</f>
        <v>0</v>
      </c>
      <c r="BM437" s="24">
        <f>IF(ISNUMBER(VLOOKUP($C437,'pp port max capa'!$A$1:$Q$500,16,0)),VLOOKUP($C437,'pp port max capa'!$A$1:$Q$500,16,0),0)</f>
        <v>0</v>
      </c>
      <c r="BN437" s="24">
        <f>IF(ISNUMBER(VLOOKUP($C437,'pp port max capa'!$A$1:$Q$500,17,0)),VLOOKUP($C437,'pp port max capa'!$A$1:$Q$500,17,0),0)</f>
        <v>0</v>
      </c>
      <c r="BO437" s="22">
        <f>IF(ISNUMBER(VLOOKUP($C437,'stpl port max capa'!$A$1:$Q$500,2,0)),VLOOKUP($C437,'stpl port max capa'!$A$1:$Q$500,2,0),0)</f>
        <v>0</v>
      </c>
      <c r="BP437" s="22">
        <f>IF(ISNUMBER(VLOOKUP($C437,'stpl port max capa'!$A$1:$Q$500,3,0)),VLOOKUP($C437,'stpl port max capa'!$A$1:$Q$500,3,0),0)</f>
        <v>0</v>
      </c>
      <c r="BQ437" s="22">
        <f>IF(ISNUMBER(VLOOKUP($C437,'stpl port max capa'!$A$1:$Q$500,4,0)),VLOOKUP($C437,'stpl port max capa'!$A$1:$Q$500,4,0),0)</f>
        <v>0</v>
      </c>
      <c r="BR437" s="22">
        <f>IF(ISNUMBER(VLOOKUP($C437,'stpl port max capa'!$A$1:$Q$500,5,0)),VLOOKUP($C437,'stpl port max capa'!$A$1:$Q$500,5,0),0)</f>
        <v>0</v>
      </c>
      <c r="BS437" s="22">
        <f>IF(ISNUMBER(VLOOKUP($C437,'stpl port max capa'!$A$1:$Q$500,6,0)),VLOOKUP($C437,'stpl port max capa'!$A$1:$Q$500,6,0),0)</f>
        <v>0</v>
      </c>
      <c r="BT437" s="22">
        <f>IF(ISNUMBER(VLOOKUP($C437,'stpl port max capa'!$A$1:$Q$500,7,0)),VLOOKUP($C437,'stpl port max capa'!$A$1:$Q$500,7,0),0)</f>
        <v>0</v>
      </c>
      <c r="BU437" s="22">
        <f>IF(ISNUMBER(VLOOKUP($C437,'stpl port max capa'!$A$1:$Q$500,8,0)),VLOOKUP($C437,'stpl port max capa'!$A$1:$Q$500,8,0),0)</f>
        <v>0</v>
      </c>
      <c r="BV437" s="22">
        <f>IF(ISNUMBER(VLOOKUP($C437,'stpl port max capa'!$A$1:$Q$500,9,0)),VLOOKUP($C437,'stpl port max capa'!$A$1:$Q$500,9,0),0)</f>
        <v>0</v>
      </c>
      <c r="BW437" s="22">
        <f>IF(ISNUMBER(VLOOKUP($C437,'stpl port max capa'!$A$1:$Q$500,10,0)),VLOOKUP($C437,'stpl port max capa'!$A$1:$Q$500,10,0),0)</f>
        <v>0</v>
      </c>
      <c r="BX437" s="22">
        <f>IF(ISNUMBER(VLOOKUP($C437,'stpl port max capa'!$A$1:$Q$500,11,0)),VLOOKUP($C437,'stpl port max capa'!$A$1:$Q$500,11,0),0)</f>
        <v>0</v>
      </c>
      <c r="BY437" s="22">
        <f>IF(ISNUMBER(VLOOKUP($C437,'stpl port max capa'!$A$1:$Q$500,12,0)),VLOOKUP($C437,'stpl port max capa'!$A$1:$Q$500,12,0),0)</f>
        <v>0</v>
      </c>
      <c r="BZ437" s="22">
        <f>IF(ISNUMBER(VLOOKUP($C437,'stpl port max capa'!$A$1:$Q$500,13,0)),VLOOKUP($C437,'stpl port max capa'!$A$1:$Q$500,13,0),0)</f>
        <v>0</v>
      </c>
      <c r="CA437" s="22">
        <f>IF(ISNUMBER(VLOOKUP($C437,'stpl port max capa'!$A$1:$Q$500,14,0)),VLOOKUP($C437,'stpl port max capa'!$A$1:$Q$500,14,0),0)</f>
        <v>0</v>
      </c>
      <c r="CB437" s="22">
        <f>IF(ISNUMBER(VLOOKUP($C437,'stpl port max capa'!$A$1:$Q$500,15,0)),VLOOKUP($C437,'stpl port max capa'!$A$1:$Q$500,15,0),0)</f>
        <v>0</v>
      </c>
      <c r="CC437" s="22">
        <f>IF(ISNUMBER(VLOOKUP($C437,'stpl port max capa'!$A$1:$Q$500,16,0)),VLOOKUP($C437,'stpl port max capa'!$A$1:$Q$500,16,0),0)</f>
        <v>0</v>
      </c>
      <c r="CD437" s="22">
        <f>IF(ISNUMBER(VLOOKUP($C437,'stpl port max capa'!$A$1:$Q$500,17,0)),VLOOKUP($C437,'stpl port max capa'!$A$1:$Q$500,17,0),0)</f>
        <v>0</v>
      </c>
    </row>
    <row r="438" spans="1:82" customFormat="1">
      <c r="A438">
        <v>443</v>
      </c>
      <c r="B438" t="s">
        <v>958</v>
      </c>
      <c r="C438" t="str">
        <f t="shared" si="111"/>
        <v>port 443 Sichuan Emeishan power station</v>
      </c>
      <c r="D438" s="15" t="s">
        <v>1463</v>
      </c>
      <c r="E438" s="15">
        <f t="shared" si="113"/>
        <v>1</v>
      </c>
      <c r="F438" s="16" t="s">
        <v>2986</v>
      </c>
      <c r="G438" t="s">
        <v>973</v>
      </c>
      <c r="H438" t="s">
        <v>975</v>
      </c>
      <c r="I438" t="s">
        <v>2944</v>
      </c>
      <c r="J438" t="s">
        <v>1178</v>
      </c>
      <c r="K438" s="1">
        <v>29.481465</v>
      </c>
      <c r="L438" s="1">
        <v>103.587478</v>
      </c>
      <c r="M438" s="1" t="str">
        <f>VLOOKUP($F438,'[1]capi for highway network'!$D$1:$L$36,3,0)</f>
        <v>capi Sichuan</v>
      </c>
      <c r="N438" s="1">
        <f>VLOOKUP($F438,'[1]capi for highway network'!$D$1:$L$36,7,0)</f>
        <v>30.572814999999999</v>
      </c>
      <c r="O438" s="1">
        <f>VLOOKUP($F438,'[1]capi for highway network'!$D$1:$L$36,8,0)</f>
        <v>104.066801</v>
      </c>
      <c r="P438" s="13">
        <f t="shared" si="114"/>
        <v>1.598714386887097</v>
      </c>
      <c r="Q438" s="13">
        <f t="shared" si="115"/>
        <v>1.598714386887097</v>
      </c>
      <c r="R438" s="13">
        <f t="shared" si="116"/>
        <v>1.598714386887097</v>
      </c>
      <c r="S438" s="13">
        <f t="shared" si="117"/>
        <v>1.598714386887097</v>
      </c>
      <c r="T438" s="13">
        <f t="shared" si="118"/>
        <v>0</v>
      </c>
      <c r="U438" s="13">
        <f t="shared" si="119"/>
        <v>0</v>
      </c>
      <c r="V438" s="13">
        <f t="shared" si="120"/>
        <v>0</v>
      </c>
      <c r="W438" s="13">
        <f t="shared" si="121"/>
        <v>0</v>
      </c>
      <c r="X438" s="13">
        <f t="shared" si="122"/>
        <v>0</v>
      </c>
      <c r="Y438" s="13">
        <f t="shared" si="123"/>
        <v>0</v>
      </c>
      <c r="Z438" s="13">
        <f t="shared" si="124"/>
        <v>0</v>
      </c>
      <c r="AA438" s="13">
        <f t="shared" si="125"/>
        <v>0</v>
      </c>
      <c r="AB438" s="13">
        <f t="shared" si="126"/>
        <v>0</v>
      </c>
      <c r="AC438" s="13">
        <f t="shared" si="127"/>
        <v>0</v>
      </c>
      <c r="AD438" s="13">
        <f t="shared" si="128"/>
        <v>0</v>
      </c>
      <c r="AE438" s="13">
        <f t="shared" si="129"/>
        <v>0</v>
      </c>
      <c r="AF438">
        <f t="shared" si="112"/>
        <v>1</v>
      </c>
      <c r="AI438" s="26">
        <f>IF(ISNUMBER(VLOOKUP($B438,'kpler max capa'!$A$1:$Q$263,2,0)),VLOOKUP($B438,'kpler max capa'!$A$1:$Q$263,2,0),0)</f>
        <v>0</v>
      </c>
      <c r="AJ438" s="26">
        <f>IF(ISNUMBER(VLOOKUP($B438,'kpler max capa'!$A$1:$Q$263,3,0)),VLOOKUP($B438,'kpler max capa'!$A$1:$Q$263,3,0),0)</f>
        <v>0</v>
      </c>
      <c r="AK438" s="26">
        <f>IF(ISNUMBER(VLOOKUP($B438,'kpler max capa'!$A$1:$Q$263,4,0)),VLOOKUP($B438,'kpler max capa'!$A$1:$Q$263,4,0),0)</f>
        <v>0</v>
      </c>
      <c r="AL438" s="26">
        <f>IF(ISNUMBER(VLOOKUP($B438,'kpler max capa'!$A$1:$Q$263,5,0)),VLOOKUP($B438,'kpler max capa'!$A$1:$Q$263,5,0),0)</f>
        <v>0</v>
      </c>
      <c r="AM438" s="26">
        <f>IF(ISNUMBER(VLOOKUP($B438,'kpler max capa'!$A$1:$Q$263,6,0)),VLOOKUP($B438,'kpler max capa'!$A$1:$Q$263,6,0),0)</f>
        <v>0</v>
      </c>
      <c r="AN438" s="26">
        <f>IF(ISNUMBER(VLOOKUP($B438,'kpler max capa'!$A$1:$Q$263,7,0)),VLOOKUP($B438,'kpler max capa'!$A$1:$Q$263,7,0),0)</f>
        <v>0</v>
      </c>
      <c r="AO438" s="26">
        <f>IF(ISNUMBER(VLOOKUP($B438,'kpler max capa'!$A$1:$Q$263,8,0)),VLOOKUP($B438,'kpler max capa'!$A$1:$Q$263,8,0),0)</f>
        <v>0</v>
      </c>
      <c r="AP438" s="26">
        <f>IF(ISNUMBER(VLOOKUP($B438,'kpler max capa'!$A$1:$Q$263,8,0)),VLOOKUP($B438,'kpler max capa'!$A$1:$Q$263,9,0),0)</f>
        <v>0</v>
      </c>
      <c r="AQ438" s="26">
        <f>IF(ISNUMBER(VLOOKUP($B438,'kpler max capa'!$A$1:$Q$263,8,0)),VLOOKUP($B438,'kpler max capa'!$A$1:$Q$263,10,0),0)</f>
        <v>0</v>
      </c>
      <c r="AR438" s="26">
        <f>IF(ISNUMBER(VLOOKUP($B438,'kpler max capa'!$A$1:$Q$263,8,0)),VLOOKUP($B438,'kpler max capa'!$A$1:$Q$263,11,0),0)</f>
        <v>0</v>
      </c>
      <c r="AS438" s="26">
        <f>IF(ISNUMBER(VLOOKUP($B438,'kpler max capa'!$A$1:$Q$263,9,0)),VLOOKUP($B438,'kpler max capa'!$A$1:$Q$263,12,0),0)</f>
        <v>0</v>
      </c>
      <c r="AT438" s="26">
        <f>IF(ISNUMBER(VLOOKUP($B438,'kpler max capa'!$A$1:$Q$263,9,0)),VLOOKUP($B438,'kpler max capa'!$A$1:$Q$263,13,0),0)</f>
        <v>0</v>
      </c>
      <c r="AU438" s="26">
        <f>IF(ISNUMBER(VLOOKUP($B438,'kpler max capa'!$A$1:$Q$263,9,0)),VLOOKUP($B438,'kpler max capa'!$A$1:$Q$263,14,0),0)</f>
        <v>0</v>
      </c>
      <c r="AV438" s="26">
        <f>IF(ISNUMBER(VLOOKUP($B438,'kpler max capa'!$A$1:$Q$263,9,0)),VLOOKUP($B438,'kpler max capa'!$A$1:$Q$263,15,0),0)</f>
        <v>0</v>
      </c>
      <c r="AW438" s="26">
        <f>IF(ISNUMBER(VLOOKUP($B438,'kpler max capa'!$A$1:$Q$263,9,0)),VLOOKUP($B438,'kpler max capa'!$A$1:$Q$263,16,0),0)</f>
        <v>0</v>
      </c>
      <c r="AX438" s="26">
        <f>IF(ISNUMBER(VLOOKUP($B438,'kpler max capa'!$A$1:$Q$263,10,0)),VLOOKUP($B438,'kpler max capa'!$A$1:$Q$263,17,0),0)</f>
        <v>0</v>
      </c>
      <c r="AY438" s="24">
        <f>IF(ISNUMBER(VLOOKUP($C438,'pp port max capa'!$A$1:$Q$500,2,0)),VLOOKUP($C438,'pp port max capa'!$A$1:$Q$500,2,0),0)</f>
        <v>1.598714386887097</v>
      </c>
      <c r="AZ438" s="24">
        <f>IF(ISNUMBER(VLOOKUP($C438,'pp port max capa'!$A$1:$Q$500,3,0)),VLOOKUP($C438,'pp port max capa'!$A$1:$Q$500,3,0),0)</f>
        <v>1.598714386887097</v>
      </c>
      <c r="BA438" s="24">
        <f>IF(ISNUMBER(VLOOKUP($C438,'pp port max capa'!$A$1:$Q$500,4,0)),VLOOKUP($C438,'pp port max capa'!$A$1:$Q$500,4,0),0)</f>
        <v>1.598714386887097</v>
      </c>
      <c r="BB438" s="24">
        <f>IF(ISNUMBER(VLOOKUP($C438,'pp port max capa'!$A$1:$Q$500,5,0)),VLOOKUP($C438,'pp port max capa'!$A$1:$Q$500,5,0),0)</f>
        <v>1.598714386887097</v>
      </c>
      <c r="BC438" s="24">
        <f>IF(ISNUMBER(VLOOKUP($C438,'pp port max capa'!$A$1:$Q$500,6,0)),VLOOKUP($C438,'pp port max capa'!$A$1:$Q$500,6,0),0)</f>
        <v>0</v>
      </c>
      <c r="BD438" s="24">
        <f>IF(ISNUMBER(VLOOKUP($C438,'pp port max capa'!$A$1:$Q$500,7,0)),VLOOKUP($C438,'pp port max capa'!$A$1:$Q$500,7,0),0)</f>
        <v>0</v>
      </c>
      <c r="BE438" s="24">
        <f>IF(ISNUMBER(VLOOKUP($C438,'pp port max capa'!$A$1:$Q$500,8,0)),VLOOKUP($C438,'pp port max capa'!$A$1:$Q$500,8,0),0)</f>
        <v>0</v>
      </c>
      <c r="BF438" s="24">
        <f>IF(ISNUMBER(VLOOKUP($C438,'pp port max capa'!$A$1:$Q$500,9,0)),VLOOKUP($C438,'pp port max capa'!$A$1:$Q$500,9,0),0)</f>
        <v>0</v>
      </c>
      <c r="BG438" s="24">
        <f>IF(ISNUMBER(VLOOKUP($C438,'pp port max capa'!$A$1:$Q$500,10,0)),VLOOKUP($C438,'pp port max capa'!$A$1:$Q$500,10,0),0)</f>
        <v>0</v>
      </c>
      <c r="BH438" s="24">
        <f>IF(ISNUMBER(VLOOKUP($C438,'pp port max capa'!$A$1:$Q$500,11,0)),VLOOKUP($C438,'pp port max capa'!$A$1:$Q$500,11,0),0)</f>
        <v>0</v>
      </c>
      <c r="BI438" s="24">
        <f>IF(ISNUMBER(VLOOKUP($C438,'pp port max capa'!$A$1:$Q$500,12,0)),VLOOKUP($C438,'pp port max capa'!$A$1:$Q$500,12,0),0)</f>
        <v>0</v>
      </c>
      <c r="BJ438" s="24">
        <f>IF(ISNUMBER(VLOOKUP($C438,'pp port max capa'!$A$1:$Q$500,13,0)),VLOOKUP($C438,'pp port max capa'!$A$1:$Q$500,13,0),0)</f>
        <v>0</v>
      </c>
      <c r="BK438" s="24">
        <f>IF(ISNUMBER(VLOOKUP($C438,'pp port max capa'!$A$1:$Q$500,14,0)),VLOOKUP($C438,'pp port max capa'!$A$1:$Q$500,14,0),0)</f>
        <v>0</v>
      </c>
      <c r="BL438" s="24">
        <f>IF(ISNUMBER(VLOOKUP($C438,'pp port max capa'!$A$1:$Q$500,15,0)),VLOOKUP($C438,'pp port max capa'!$A$1:$Q$500,15,0),0)</f>
        <v>0</v>
      </c>
      <c r="BM438" s="24">
        <f>IF(ISNUMBER(VLOOKUP($C438,'pp port max capa'!$A$1:$Q$500,16,0)),VLOOKUP($C438,'pp port max capa'!$A$1:$Q$500,16,0),0)</f>
        <v>0</v>
      </c>
      <c r="BN438" s="24">
        <f>IF(ISNUMBER(VLOOKUP($C438,'pp port max capa'!$A$1:$Q$500,17,0)),VLOOKUP($C438,'pp port max capa'!$A$1:$Q$500,17,0),0)</f>
        <v>0</v>
      </c>
      <c r="BO438" s="22">
        <f>IF(ISNUMBER(VLOOKUP($C438,'stpl port max capa'!$A$1:$Q$500,2,0)),VLOOKUP($C438,'stpl port max capa'!$A$1:$Q$500,2,0),0)</f>
        <v>0</v>
      </c>
      <c r="BP438" s="22">
        <f>IF(ISNUMBER(VLOOKUP($C438,'stpl port max capa'!$A$1:$Q$500,3,0)),VLOOKUP($C438,'stpl port max capa'!$A$1:$Q$500,3,0),0)</f>
        <v>0</v>
      </c>
      <c r="BQ438" s="22">
        <f>IF(ISNUMBER(VLOOKUP($C438,'stpl port max capa'!$A$1:$Q$500,4,0)),VLOOKUP($C438,'stpl port max capa'!$A$1:$Q$500,4,0),0)</f>
        <v>0</v>
      </c>
      <c r="BR438" s="22">
        <f>IF(ISNUMBER(VLOOKUP($C438,'stpl port max capa'!$A$1:$Q$500,5,0)),VLOOKUP($C438,'stpl port max capa'!$A$1:$Q$500,5,0),0)</f>
        <v>0</v>
      </c>
      <c r="BS438" s="22">
        <f>IF(ISNUMBER(VLOOKUP($C438,'stpl port max capa'!$A$1:$Q$500,6,0)),VLOOKUP($C438,'stpl port max capa'!$A$1:$Q$500,6,0),0)</f>
        <v>0</v>
      </c>
      <c r="BT438" s="22">
        <f>IF(ISNUMBER(VLOOKUP($C438,'stpl port max capa'!$A$1:$Q$500,7,0)),VLOOKUP($C438,'stpl port max capa'!$A$1:$Q$500,7,0),0)</f>
        <v>0</v>
      </c>
      <c r="BU438" s="22">
        <f>IF(ISNUMBER(VLOOKUP($C438,'stpl port max capa'!$A$1:$Q$500,8,0)),VLOOKUP($C438,'stpl port max capa'!$A$1:$Q$500,8,0),0)</f>
        <v>0</v>
      </c>
      <c r="BV438" s="22">
        <f>IF(ISNUMBER(VLOOKUP($C438,'stpl port max capa'!$A$1:$Q$500,9,0)),VLOOKUP($C438,'stpl port max capa'!$A$1:$Q$500,9,0),0)</f>
        <v>0</v>
      </c>
      <c r="BW438" s="22">
        <f>IF(ISNUMBER(VLOOKUP($C438,'stpl port max capa'!$A$1:$Q$500,10,0)),VLOOKUP($C438,'stpl port max capa'!$A$1:$Q$500,10,0),0)</f>
        <v>0</v>
      </c>
      <c r="BX438" s="22">
        <f>IF(ISNUMBER(VLOOKUP($C438,'stpl port max capa'!$A$1:$Q$500,11,0)),VLOOKUP($C438,'stpl port max capa'!$A$1:$Q$500,11,0),0)</f>
        <v>0</v>
      </c>
      <c r="BY438" s="22">
        <f>IF(ISNUMBER(VLOOKUP($C438,'stpl port max capa'!$A$1:$Q$500,12,0)),VLOOKUP($C438,'stpl port max capa'!$A$1:$Q$500,12,0),0)</f>
        <v>0</v>
      </c>
      <c r="BZ438" s="22">
        <f>IF(ISNUMBER(VLOOKUP($C438,'stpl port max capa'!$A$1:$Q$500,13,0)),VLOOKUP($C438,'stpl port max capa'!$A$1:$Q$500,13,0),0)</f>
        <v>0</v>
      </c>
      <c r="CA438" s="22">
        <f>IF(ISNUMBER(VLOOKUP($C438,'stpl port max capa'!$A$1:$Q$500,14,0)),VLOOKUP($C438,'stpl port max capa'!$A$1:$Q$500,14,0),0)</f>
        <v>0</v>
      </c>
      <c r="CB438" s="22">
        <f>IF(ISNUMBER(VLOOKUP($C438,'stpl port max capa'!$A$1:$Q$500,15,0)),VLOOKUP($C438,'stpl port max capa'!$A$1:$Q$500,15,0),0)</f>
        <v>0</v>
      </c>
      <c r="CC438" s="22">
        <f>IF(ISNUMBER(VLOOKUP($C438,'stpl port max capa'!$A$1:$Q$500,16,0)),VLOOKUP($C438,'stpl port max capa'!$A$1:$Q$500,16,0),0)</f>
        <v>0</v>
      </c>
      <c r="CD438" s="22">
        <f>IF(ISNUMBER(VLOOKUP($C438,'stpl port max capa'!$A$1:$Q$500,17,0)),VLOOKUP($C438,'stpl port max capa'!$A$1:$Q$500,17,0),0)</f>
        <v>0</v>
      </c>
    </row>
    <row r="439" spans="1:82" customFormat="1">
      <c r="A439">
        <v>444</v>
      </c>
      <c r="B439" t="s">
        <v>959</v>
      </c>
      <c r="C439" t="str">
        <f t="shared" si="111"/>
        <v>port 444 Dagang Oilfield captive power station</v>
      </c>
      <c r="D439" s="15" t="s">
        <v>1464</v>
      </c>
      <c r="E439" s="15">
        <f t="shared" si="113"/>
        <v>1</v>
      </c>
      <c r="F439" s="16" t="s">
        <v>2987</v>
      </c>
      <c r="G439" t="s">
        <v>972</v>
      </c>
      <c r="H439" t="s">
        <v>975</v>
      </c>
      <c r="I439" t="s">
        <v>2944</v>
      </c>
      <c r="J439" t="s">
        <v>1179</v>
      </c>
      <c r="K439" s="1">
        <v>38.727600000000002</v>
      </c>
      <c r="L439" s="1">
        <v>117.43600000000001</v>
      </c>
      <c r="M439" s="1" t="str">
        <f>VLOOKUP($F439,'[1]capi for highway network'!$D$1:$L$36,3,0)</f>
        <v>capi Tianjin</v>
      </c>
      <c r="N439" s="1">
        <f>VLOOKUP($F439,'[1]capi for highway network'!$D$1:$L$36,7,0)</f>
        <v>39.343357400000002</v>
      </c>
      <c r="O439" s="1">
        <f>VLOOKUP($F439,'[1]capi for highway network'!$D$1:$L$36,8,0)</f>
        <v>117.3616476</v>
      </c>
      <c r="P439" s="13">
        <f t="shared" si="114"/>
        <v>0</v>
      </c>
      <c r="Q439" s="13">
        <f t="shared" si="115"/>
        <v>0</v>
      </c>
      <c r="R439" s="13">
        <f t="shared" si="116"/>
        <v>0</v>
      </c>
      <c r="S439" s="13">
        <f t="shared" si="117"/>
        <v>0</v>
      </c>
      <c r="T439" s="13">
        <f t="shared" si="118"/>
        <v>0</v>
      </c>
      <c r="U439" s="13">
        <f t="shared" si="119"/>
        <v>0</v>
      </c>
      <c r="V439" s="13">
        <f t="shared" si="120"/>
        <v>0</v>
      </c>
      <c r="W439" s="13">
        <f t="shared" si="121"/>
        <v>0</v>
      </c>
      <c r="X439" s="13">
        <f t="shared" si="122"/>
        <v>0</v>
      </c>
      <c r="Y439" s="13">
        <f t="shared" si="123"/>
        <v>0</v>
      </c>
      <c r="Z439" s="13">
        <f t="shared" si="124"/>
        <v>0</v>
      </c>
      <c r="AA439" s="13">
        <f t="shared" si="125"/>
        <v>0</v>
      </c>
      <c r="AB439" s="13">
        <f t="shared" si="126"/>
        <v>0</v>
      </c>
      <c r="AC439" s="13">
        <f t="shared" si="127"/>
        <v>0</v>
      </c>
      <c r="AD439" s="13">
        <f t="shared" si="128"/>
        <v>0</v>
      </c>
      <c r="AE439" s="13">
        <f t="shared" si="129"/>
        <v>0</v>
      </c>
      <c r="AF439">
        <f t="shared" si="112"/>
        <v>0</v>
      </c>
      <c r="AI439" s="26">
        <f>IF(ISNUMBER(VLOOKUP($B439,'kpler max capa'!$A$1:$Q$263,2,0)),VLOOKUP($B439,'kpler max capa'!$A$1:$Q$263,2,0),0)</f>
        <v>0</v>
      </c>
      <c r="AJ439" s="26">
        <f>IF(ISNUMBER(VLOOKUP($B439,'kpler max capa'!$A$1:$Q$263,3,0)),VLOOKUP($B439,'kpler max capa'!$A$1:$Q$263,3,0),0)</f>
        <v>0</v>
      </c>
      <c r="AK439" s="26">
        <f>IF(ISNUMBER(VLOOKUP($B439,'kpler max capa'!$A$1:$Q$263,4,0)),VLOOKUP($B439,'kpler max capa'!$A$1:$Q$263,4,0),0)</f>
        <v>0</v>
      </c>
      <c r="AL439" s="26">
        <f>IF(ISNUMBER(VLOOKUP($B439,'kpler max capa'!$A$1:$Q$263,5,0)),VLOOKUP($B439,'kpler max capa'!$A$1:$Q$263,5,0),0)</f>
        <v>0</v>
      </c>
      <c r="AM439" s="26">
        <f>IF(ISNUMBER(VLOOKUP($B439,'kpler max capa'!$A$1:$Q$263,6,0)),VLOOKUP($B439,'kpler max capa'!$A$1:$Q$263,6,0),0)</f>
        <v>0</v>
      </c>
      <c r="AN439" s="26">
        <f>IF(ISNUMBER(VLOOKUP($B439,'kpler max capa'!$A$1:$Q$263,7,0)),VLOOKUP($B439,'kpler max capa'!$A$1:$Q$263,7,0),0)</f>
        <v>0</v>
      </c>
      <c r="AO439" s="26">
        <f>IF(ISNUMBER(VLOOKUP($B439,'kpler max capa'!$A$1:$Q$263,8,0)),VLOOKUP($B439,'kpler max capa'!$A$1:$Q$263,8,0),0)</f>
        <v>0</v>
      </c>
      <c r="AP439" s="26">
        <f>IF(ISNUMBER(VLOOKUP($B439,'kpler max capa'!$A$1:$Q$263,8,0)),VLOOKUP($B439,'kpler max capa'!$A$1:$Q$263,9,0),0)</f>
        <v>0</v>
      </c>
      <c r="AQ439" s="26">
        <f>IF(ISNUMBER(VLOOKUP($B439,'kpler max capa'!$A$1:$Q$263,8,0)),VLOOKUP($B439,'kpler max capa'!$A$1:$Q$263,10,0),0)</f>
        <v>0</v>
      </c>
      <c r="AR439" s="26">
        <f>IF(ISNUMBER(VLOOKUP($B439,'kpler max capa'!$A$1:$Q$263,8,0)),VLOOKUP($B439,'kpler max capa'!$A$1:$Q$263,11,0),0)</f>
        <v>0</v>
      </c>
      <c r="AS439" s="26">
        <f>IF(ISNUMBER(VLOOKUP($B439,'kpler max capa'!$A$1:$Q$263,9,0)),VLOOKUP($B439,'kpler max capa'!$A$1:$Q$263,12,0),0)</f>
        <v>0</v>
      </c>
      <c r="AT439" s="26">
        <f>IF(ISNUMBER(VLOOKUP($B439,'kpler max capa'!$A$1:$Q$263,9,0)),VLOOKUP($B439,'kpler max capa'!$A$1:$Q$263,13,0),0)</f>
        <v>0</v>
      </c>
      <c r="AU439" s="26">
        <f>IF(ISNUMBER(VLOOKUP($B439,'kpler max capa'!$A$1:$Q$263,9,0)),VLOOKUP($B439,'kpler max capa'!$A$1:$Q$263,14,0),0)</f>
        <v>0</v>
      </c>
      <c r="AV439" s="26">
        <f>IF(ISNUMBER(VLOOKUP($B439,'kpler max capa'!$A$1:$Q$263,9,0)),VLOOKUP($B439,'kpler max capa'!$A$1:$Q$263,15,0),0)</f>
        <v>0</v>
      </c>
      <c r="AW439" s="26">
        <f>IF(ISNUMBER(VLOOKUP($B439,'kpler max capa'!$A$1:$Q$263,9,0)),VLOOKUP($B439,'kpler max capa'!$A$1:$Q$263,16,0),0)</f>
        <v>0</v>
      </c>
      <c r="AX439" s="26">
        <f>IF(ISNUMBER(VLOOKUP($B439,'kpler max capa'!$A$1:$Q$263,10,0)),VLOOKUP($B439,'kpler max capa'!$A$1:$Q$263,17,0),0)</f>
        <v>0</v>
      </c>
      <c r="AY439" s="24">
        <f>IF(ISNUMBER(VLOOKUP($C439,'pp port max capa'!$A$1:$Q$500,2,0)),VLOOKUP($C439,'pp port max capa'!$A$1:$Q$500,2,0),0)</f>
        <v>0</v>
      </c>
      <c r="AZ439" s="24">
        <f>IF(ISNUMBER(VLOOKUP($C439,'pp port max capa'!$A$1:$Q$500,3,0)),VLOOKUP($C439,'pp port max capa'!$A$1:$Q$500,3,0),0)</f>
        <v>0</v>
      </c>
      <c r="BA439" s="24">
        <f>IF(ISNUMBER(VLOOKUP($C439,'pp port max capa'!$A$1:$Q$500,4,0)),VLOOKUP($C439,'pp port max capa'!$A$1:$Q$500,4,0),0)</f>
        <v>0</v>
      </c>
      <c r="BB439" s="24">
        <f>IF(ISNUMBER(VLOOKUP($C439,'pp port max capa'!$A$1:$Q$500,5,0)),VLOOKUP($C439,'pp port max capa'!$A$1:$Q$500,5,0),0)</f>
        <v>0</v>
      </c>
      <c r="BC439" s="24">
        <f>IF(ISNUMBER(VLOOKUP($C439,'pp port max capa'!$A$1:$Q$500,6,0)),VLOOKUP($C439,'pp port max capa'!$A$1:$Q$500,6,0),0)</f>
        <v>0</v>
      </c>
      <c r="BD439" s="24">
        <f>IF(ISNUMBER(VLOOKUP($C439,'pp port max capa'!$A$1:$Q$500,7,0)),VLOOKUP($C439,'pp port max capa'!$A$1:$Q$500,7,0),0)</f>
        <v>0</v>
      </c>
      <c r="BE439" s="24">
        <f>IF(ISNUMBER(VLOOKUP($C439,'pp port max capa'!$A$1:$Q$500,8,0)),VLOOKUP($C439,'pp port max capa'!$A$1:$Q$500,8,0),0)</f>
        <v>0</v>
      </c>
      <c r="BF439" s="24">
        <f>IF(ISNUMBER(VLOOKUP($C439,'pp port max capa'!$A$1:$Q$500,9,0)),VLOOKUP($C439,'pp port max capa'!$A$1:$Q$500,9,0),0)</f>
        <v>0</v>
      </c>
      <c r="BG439" s="24">
        <f>IF(ISNUMBER(VLOOKUP($C439,'pp port max capa'!$A$1:$Q$500,10,0)),VLOOKUP($C439,'pp port max capa'!$A$1:$Q$500,10,0),0)</f>
        <v>0</v>
      </c>
      <c r="BH439" s="24">
        <f>IF(ISNUMBER(VLOOKUP($C439,'pp port max capa'!$A$1:$Q$500,11,0)),VLOOKUP($C439,'pp port max capa'!$A$1:$Q$500,11,0),0)</f>
        <v>0</v>
      </c>
      <c r="BI439" s="24">
        <f>IF(ISNUMBER(VLOOKUP($C439,'pp port max capa'!$A$1:$Q$500,12,0)),VLOOKUP($C439,'pp port max capa'!$A$1:$Q$500,12,0),0)</f>
        <v>0</v>
      </c>
      <c r="BJ439" s="24">
        <f>IF(ISNUMBER(VLOOKUP($C439,'pp port max capa'!$A$1:$Q$500,13,0)),VLOOKUP($C439,'pp port max capa'!$A$1:$Q$500,13,0),0)</f>
        <v>0</v>
      </c>
      <c r="BK439" s="24">
        <f>IF(ISNUMBER(VLOOKUP($C439,'pp port max capa'!$A$1:$Q$500,14,0)),VLOOKUP($C439,'pp port max capa'!$A$1:$Q$500,14,0),0)</f>
        <v>0</v>
      </c>
      <c r="BL439" s="24">
        <f>IF(ISNUMBER(VLOOKUP($C439,'pp port max capa'!$A$1:$Q$500,15,0)),VLOOKUP($C439,'pp port max capa'!$A$1:$Q$500,15,0),0)</f>
        <v>0</v>
      </c>
      <c r="BM439" s="24">
        <f>IF(ISNUMBER(VLOOKUP($C439,'pp port max capa'!$A$1:$Q$500,16,0)),VLOOKUP($C439,'pp port max capa'!$A$1:$Q$500,16,0),0)</f>
        <v>0</v>
      </c>
      <c r="BN439" s="24">
        <f>IF(ISNUMBER(VLOOKUP($C439,'pp port max capa'!$A$1:$Q$500,17,0)),VLOOKUP($C439,'pp port max capa'!$A$1:$Q$500,17,0),0)</f>
        <v>0</v>
      </c>
      <c r="BO439" s="22">
        <f>IF(ISNUMBER(VLOOKUP($C439,'stpl port max capa'!$A$1:$Q$500,2,0)),VLOOKUP($C439,'stpl port max capa'!$A$1:$Q$500,2,0),0)</f>
        <v>0</v>
      </c>
      <c r="BP439" s="22">
        <f>IF(ISNUMBER(VLOOKUP($C439,'stpl port max capa'!$A$1:$Q$500,3,0)),VLOOKUP($C439,'stpl port max capa'!$A$1:$Q$500,3,0),0)</f>
        <v>0</v>
      </c>
      <c r="BQ439" s="22">
        <f>IF(ISNUMBER(VLOOKUP($C439,'stpl port max capa'!$A$1:$Q$500,4,0)),VLOOKUP($C439,'stpl port max capa'!$A$1:$Q$500,4,0),0)</f>
        <v>0</v>
      </c>
      <c r="BR439" s="22">
        <f>IF(ISNUMBER(VLOOKUP($C439,'stpl port max capa'!$A$1:$Q$500,5,0)),VLOOKUP($C439,'stpl port max capa'!$A$1:$Q$500,5,0),0)</f>
        <v>0</v>
      </c>
      <c r="BS439" s="22">
        <f>IF(ISNUMBER(VLOOKUP($C439,'stpl port max capa'!$A$1:$Q$500,6,0)),VLOOKUP($C439,'stpl port max capa'!$A$1:$Q$500,6,0),0)</f>
        <v>0</v>
      </c>
      <c r="BT439" s="22">
        <f>IF(ISNUMBER(VLOOKUP($C439,'stpl port max capa'!$A$1:$Q$500,7,0)),VLOOKUP($C439,'stpl port max capa'!$A$1:$Q$500,7,0),0)</f>
        <v>0</v>
      </c>
      <c r="BU439" s="22">
        <f>IF(ISNUMBER(VLOOKUP($C439,'stpl port max capa'!$A$1:$Q$500,8,0)),VLOOKUP($C439,'stpl port max capa'!$A$1:$Q$500,8,0),0)</f>
        <v>0</v>
      </c>
      <c r="BV439" s="22">
        <f>IF(ISNUMBER(VLOOKUP($C439,'stpl port max capa'!$A$1:$Q$500,9,0)),VLOOKUP($C439,'stpl port max capa'!$A$1:$Q$500,9,0),0)</f>
        <v>0</v>
      </c>
      <c r="BW439" s="22">
        <f>IF(ISNUMBER(VLOOKUP($C439,'stpl port max capa'!$A$1:$Q$500,10,0)),VLOOKUP($C439,'stpl port max capa'!$A$1:$Q$500,10,0),0)</f>
        <v>0</v>
      </c>
      <c r="BX439" s="22">
        <f>IF(ISNUMBER(VLOOKUP($C439,'stpl port max capa'!$A$1:$Q$500,11,0)),VLOOKUP($C439,'stpl port max capa'!$A$1:$Q$500,11,0),0)</f>
        <v>0</v>
      </c>
      <c r="BY439" s="22">
        <f>IF(ISNUMBER(VLOOKUP($C439,'stpl port max capa'!$A$1:$Q$500,12,0)),VLOOKUP($C439,'stpl port max capa'!$A$1:$Q$500,12,0),0)</f>
        <v>0</v>
      </c>
      <c r="BZ439" s="22">
        <f>IF(ISNUMBER(VLOOKUP($C439,'stpl port max capa'!$A$1:$Q$500,13,0)),VLOOKUP($C439,'stpl port max capa'!$A$1:$Q$500,13,0),0)</f>
        <v>0</v>
      </c>
      <c r="CA439" s="22">
        <f>IF(ISNUMBER(VLOOKUP($C439,'stpl port max capa'!$A$1:$Q$500,14,0)),VLOOKUP($C439,'stpl port max capa'!$A$1:$Q$500,14,0),0)</f>
        <v>0</v>
      </c>
      <c r="CB439" s="22">
        <f>IF(ISNUMBER(VLOOKUP($C439,'stpl port max capa'!$A$1:$Q$500,15,0)),VLOOKUP($C439,'stpl port max capa'!$A$1:$Q$500,15,0),0)</f>
        <v>0</v>
      </c>
      <c r="CC439" s="22">
        <f>IF(ISNUMBER(VLOOKUP($C439,'stpl port max capa'!$A$1:$Q$500,16,0)),VLOOKUP($C439,'stpl port max capa'!$A$1:$Q$500,16,0),0)</f>
        <v>0</v>
      </c>
      <c r="CD439" s="22">
        <f>IF(ISNUMBER(VLOOKUP($C439,'stpl port max capa'!$A$1:$Q$500,17,0)),VLOOKUP($C439,'stpl port max capa'!$A$1:$Q$500,17,0),0)</f>
        <v>0</v>
      </c>
    </row>
    <row r="440" spans="1:82" customFormat="1">
      <c r="A440">
        <v>445</v>
      </c>
      <c r="B440" t="s">
        <v>960</v>
      </c>
      <c r="C440" t="str">
        <f t="shared" si="111"/>
        <v>port 445 GreenGen power station</v>
      </c>
      <c r="D440" s="15" t="s">
        <v>1465</v>
      </c>
      <c r="E440" s="15">
        <f t="shared" si="113"/>
        <v>1</v>
      </c>
      <c r="F440" s="16" t="s">
        <v>2987</v>
      </c>
      <c r="G440" t="s">
        <v>972</v>
      </c>
      <c r="H440" t="s">
        <v>975</v>
      </c>
      <c r="I440" t="s">
        <v>2943</v>
      </c>
      <c r="J440" t="s">
        <v>1180</v>
      </c>
      <c r="K440" s="1">
        <v>38.925040000000003</v>
      </c>
      <c r="L440" s="1">
        <v>117.727091</v>
      </c>
      <c r="M440" s="1" t="str">
        <f>VLOOKUP($F440,'[1]capi for highway network'!$D$1:$L$36,3,0)</f>
        <v>capi Tianjin</v>
      </c>
      <c r="N440" s="1">
        <f>VLOOKUP($F440,'[1]capi for highway network'!$D$1:$L$36,7,0)</f>
        <v>39.343357400000002</v>
      </c>
      <c r="O440" s="1">
        <f>VLOOKUP($F440,'[1]capi for highway network'!$D$1:$L$36,8,0)</f>
        <v>117.3616476</v>
      </c>
      <c r="P440" s="13">
        <f t="shared" si="114"/>
        <v>1.0597926494623653</v>
      </c>
      <c r="Q440" s="13">
        <f t="shared" si="115"/>
        <v>1.0597926494623653</v>
      </c>
      <c r="R440" s="13">
        <f t="shared" si="116"/>
        <v>1.0597926494623653</v>
      </c>
      <c r="S440" s="13">
        <f t="shared" si="117"/>
        <v>1.0597926494623653</v>
      </c>
      <c r="T440" s="13">
        <f t="shared" si="118"/>
        <v>1.0597926494623653</v>
      </c>
      <c r="U440" s="13">
        <f t="shared" si="119"/>
        <v>1.0597926494623653</v>
      </c>
      <c r="V440" s="13">
        <f t="shared" si="120"/>
        <v>1.0597926494623653</v>
      </c>
      <c r="W440" s="13">
        <f t="shared" si="121"/>
        <v>1.0597926494623653</v>
      </c>
      <c r="X440" s="13">
        <f t="shared" si="122"/>
        <v>1.0597926494623653</v>
      </c>
      <c r="Y440" s="13">
        <f t="shared" si="123"/>
        <v>1.0597926494623653</v>
      </c>
      <c r="Z440" s="13">
        <f t="shared" si="124"/>
        <v>1.0597926494623653</v>
      </c>
      <c r="AA440" s="13">
        <f t="shared" si="125"/>
        <v>1.0597926494623653</v>
      </c>
      <c r="AB440" s="13">
        <f t="shared" si="126"/>
        <v>1.0597926494623653</v>
      </c>
      <c r="AC440" s="13">
        <f t="shared" si="127"/>
        <v>1.0597926494623653</v>
      </c>
      <c r="AD440" s="13">
        <f t="shared" si="128"/>
        <v>1.0597926494623653</v>
      </c>
      <c r="AE440" s="13">
        <f t="shared" si="129"/>
        <v>1.0597926494623653</v>
      </c>
      <c r="AF440">
        <f t="shared" si="112"/>
        <v>1</v>
      </c>
      <c r="AI440" s="26">
        <f>IF(ISNUMBER(VLOOKUP($B440,'kpler max capa'!$A$1:$Q$263,2,0)),VLOOKUP($B440,'kpler max capa'!$A$1:$Q$263,2,0),0)</f>
        <v>0</v>
      </c>
      <c r="AJ440" s="26">
        <f>IF(ISNUMBER(VLOOKUP($B440,'kpler max capa'!$A$1:$Q$263,3,0)),VLOOKUP($B440,'kpler max capa'!$A$1:$Q$263,3,0),0)</f>
        <v>0</v>
      </c>
      <c r="AK440" s="26">
        <f>IF(ISNUMBER(VLOOKUP($B440,'kpler max capa'!$A$1:$Q$263,4,0)),VLOOKUP($B440,'kpler max capa'!$A$1:$Q$263,4,0),0)</f>
        <v>0</v>
      </c>
      <c r="AL440" s="26">
        <f>IF(ISNUMBER(VLOOKUP($B440,'kpler max capa'!$A$1:$Q$263,5,0)),VLOOKUP($B440,'kpler max capa'!$A$1:$Q$263,5,0),0)</f>
        <v>0</v>
      </c>
      <c r="AM440" s="26">
        <f>IF(ISNUMBER(VLOOKUP($B440,'kpler max capa'!$A$1:$Q$263,6,0)),VLOOKUP($B440,'kpler max capa'!$A$1:$Q$263,6,0),0)</f>
        <v>0</v>
      </c>
      <c r="AN440" s="26">
        <f>IF(ISNUMBER(VLOOKUP($B440,'kpler max capa'!$A$1:$Q$263,7,0)),VLOOKUP($B440,'kpler max capa'!$A$1:$Q$263,7,0),0)</f>
        <v>0</v>
      </c>
      <c r="AO440" s="26">
        <f>IF(ISNUMBER(VLOOKUP($B440,'kpler max capa'!$A$1:$Q$263,8,0)),VLOOKUP($B440,'kpler max capa'!$A$1:$Q$263,8,0),0)</f>
        <v>0</v>
      </c>
      <c r="AP440" s="26">
        <f>IF(ISNUMBER(VLOOKUP($B440,'kpler max capa'!$A$1:$Q$263,8,0)),VLOOKUP($B440,'kpler max capa'!$A$1:$Q$263,9,0),0)</f>
        <v>0</v>
      </c>
      <c r="AQ440" s="26">
        <f>IF(ISNUMBER(VLOOKUP($B440,'kpler max capa'!$A$1:$Q$263,8,0)),VLOOKUP($B440,'kpler max capa'!$A$1:$Q$263,10,0),0)</f>
        <v>0</v>
      </c>
      <c r="AR440" s="26">
        <f>IF(ISNUMBER(VLOOKUP($B440,'kpler max capa'!$A$1:$Q$263,8,0)),VLOOKUP($B440,'kpler max capa'!$A$1:$Q$263,11,0),0)</f>
        <v>0</v>
      </c>
      <c r="AS440" s="26">
        <f>IF(ISNUMBER(VLOOKUP($B440,'kpler max capa'!$A$1:$Q$263,9,0)),VLOOKUP($B440,'kpler max capa'!$A$1:$Q$263,12,0),0)</f>
        <v>0</v>
      </c>
      <c r="AT440" s="26">
        <f>IF(ISNUMBER(VLOOKUP($B440,'kpler max capa'!$A$1:$Q$263,9,0)),VLOOKUP($B440,'kpler max capa'!$A$1:$Q$263,13,0),0)</f>
        <v>0</v>
      </c>
      <c r="AU440" s="26">
        <f>IF(ISNUMBER(VLOOKUP($B440,'kpler max capa'!$A$1:$Q$263,9,0)),VLOOKUP($B440,'kpler max capa'!$A$1:$Q$263,14,0),0)</f>
        <v>0</v>
      </c>
      <c r="AV440" s="26">
        <f>IF(ISNUMBER(VLOOKUP($B440,'kpler max capa'!$A$1:$Q$263,9,0)),VLOOKUP($B440,'kpler max capa'!$A$1:$Q$263,15,0),0)</f>
        <v>0</v>
      </c>
      <c r="AW440" s="26">
        <f>IF(ISNUMBER(VLOOKUP($B440,'kpler max capa'!$A$1:$Q$263,9,0)),VLOOKUP($B440,'kpler max capa'!$A$1:$Q$263,16,0),0)</f>
        <v>0</v>
      </c>
      <c r="AX440" s="26">
        <f>IF(ISNUMBER(VLOOKUP($B440,'kpler max capa'!$A$1:$Q$263,10,0)),VLOOKUP($B440,'kpler max capa'!$A$1:$Q$263,17,0),0)</f>
        <v>0</v>
      </c>
      <c r="AY440" s="24">
        <f>IF(ISNUMBER(VLOOKUP($C440,'pp port max capa'!$A$1:$Q$500,2,0)),VLOOKUP($C440,'pp port max capa'!$A$1:$Q$500,2,0),0)</f>
        <v>1.0597926494623653</v>
      </c>
      <c r="AZ440" s="24">
        <f>IF(ISNUMBER(VLOOKUP($C440,'pp port max capa'!$A$1:$Q$500,3,0)),VLOOKUP($C440,'pp port max capa'!$A$1:$Q$500,3,0),0)</f>
        <v>1.0597926494623653</v>
      </c>
      <c r="BA440" s="24">
        <f>IF(ISNUMBER(VLOOKUP($C440,'pp port max capa'!$A$1:$Q$500,4,0)),VLOOKUP($C440,'pp port max capa'!$A$1:$Q$500,4,0),0)</f>
        <v>1.0597926494623653</v>
      </c>
      <c r="BB440" s="24">
        <f>IF(ISNUMBER(VLOOKUP($C440,'pp port max capa'!$A$1:$Q$500,5,0)),VLOOKUP($C440,'pp port max capa'!$A$1:$Q$500,5,0),0)</f>
        <v>1.0597926494623653</v>
      </c>
      <c r="BC440" s="24">
        <f>IF(ISNUMBER(VLOOKUP($C440,'pp port max capa'!$A$1:$Q$500,6,0)),VLOOKUP($C440,'pp port max capa'!$A$1:$Q$500,6,0),0)</f>
        <v>1.0597926494623653</v>
      </c>
      <c r="BD440" s="24">
        <f>IF(ISNUMBER(VLOOKUP($C440,'pp port max capa'!$A$1:$Q$500,7,0)),VLOOKUP($C440,'pp port max capa'!$A$1:$Q$500,7,0),0)</f>
        <v>1.0597926494623653</v>
      </c>
      <c r="BE440" s="24">
        <f>IF(ISNUMBER(VLOOKUP($C440,'pp port max capa'!$A$1:$Q$500,8,0)),VLOOKUP($C440,'pp port max capa'!$A$1:$Q$500,8,0),0)</f>
        <v>1.0597926494623653</v>
      </c>
      <c r="BF440" s="24">
        <f>IF(ISNUMBER(VLOOKUP($C440,'pp port max capa'!$A$1:$Q$500,9,0)),VLOOKUP($C440,'pp port max capa'!$A$1:$Q$500,9,0),0)</f>
        <v>1.0597926494623653</v>
      </c>
      <c r="BG440" s="24">
        <f>IF(ISNUMBER(VLOOKUP($C440,'pp port max capa'!$A$1:$Q$500,10,0)),VLOOKUP($C440,'pp port max capa'!$A$1:$Q$500,10,0),0)</f>
        <v>1.0597926494623653</v>
      </c>
      <c r="BH440" s="24">
        <f>IF(ISNUMBER(VLOOKUP($C440,'pp port max capa'!$A$1:$Q$500,11,0)),VLOOKUP($C440,'pp port max capa'!$A$1:$Q$500,11,0),0)</f>
        <v>1.0597926494623653</v>
      </c>
      <c r="BI440" s="24">
        <f>IF(ISNUMBER(VLOOKUP($C440,'pp port max capa'!$A$1:$Q$500,12,0)),VLOOKUP($C440,'pp port max capa'!$A$1:$Q$500,12,0),0)</f>
        <v>1.0597926494623653</v>
      </c>
      <c r="BJ440" s="24">
        <f>IF(ISNUMBER(VLOOKUP($C440,'pp port max capa'!$A$1:$Q$500,13,0)),VLOOKUP($C440,'pp port max capa'!$A$1:$Q$500,13,0),0)</f>
        <v>1.0597926494623653</v>
      </c>
      <c r="BK440" s="24">
        <f>IF(ISNUMBER(VLOOKUP($C440,'pp port max capa'!$A$1:$Q$500,14,0)),VLOOKUP($C440,'pp port max capa'!$A$1:$Q$500,14,0),0)</f>
        <v>1.0597926494623653</v>
      </c>
      <c r="BL440" s="24">
        <f>IF(ISNUMBER(VLOOKUP($C440,'pp port max capa'!$A$1:$Q$500,15,0)),VLOOKUP($C440,'pp port max capa'!$A$1:$Q$500,15,0),0)</f>
        <v>1.0597926494623653</v>
      </c>
      <c r="BM440" s="24">
        <f>IF(ISNUMBER(VLOOKUP($C440,'pp port max capa'!$A$1:$Q$500,16,0)),VLOOKUP($C440,'pp port max capa'!$A$1:$Q$500,16,0),0)</f>
        <v>1.0597926494623653</v>
      </c>
      <c r="BN440" s="24">
        <f>IF(ISNUMBER(VLOOKUP($C440,'pp port max capa'!$A$1:$Q$500,17,0)),VLOOKUP($C440,'pp port max capa'!$A$1:$Q$500,17,0),0)</f>
        <v>1.0597926494623653</v>
      </c>
      <c r="BO440" s="22">
        <f>IF(ISNUMBER(VLOOKUP($C440,'stpl port max capa'!$A$1:$Q$500,2,0)),VLOOKUP($C440,'stpl port max capa'!$A$1:$Q$500,2,0),0)</f>
        <v>0</v>
      </c>
      <c r="BP440" s="22">
        <f>IF(ISNUMBER(VLOOKUP($C440,'stpl port max capa'!$A$1:$Q$500,3,0)),VLOOKUP($C440,'stpl port max capa'!$A$1:$Q$500,3,0),0)</f>
        <v>0</v>
      </c>
      <c r="BQ440" s="22">
        <f>IF(ISNUMBER(VLOOKUP($C440,'stpl port max capa'!$A$1:$Q$500,4,0)),VLOOKUP($C440,'stpl port max capa'!$A$1:$Q$500,4,0),0)</f>
        <v>0</v>
      </c>
      <c r="BR440" s="22">
        <f>IF(ISNUMBER(VLOOKUP($C440,'stpl port max capa'!$A$1:$Q$500,5,0)),VLOOKUP($C440,'stpl port max capa'!$A$1:$Q$500,5,0),0)</f>
        <v>0</v>
      </c>
      <c r="BS440" s="22">
        <f>IF(ISNUMBER(VLOOKUP($C440,'stpl port max capa'!$A$1:$Q$500,6,0)),VLOOKUP($C440,'stpl port max capa'!$A$1:$Q$500,6,0),0)</f>
        <v>0</v>
      </c>
      <c r="BT440" s="22">
        <f>IF(ISNUMBER(VLOOKUP($C440,'stpl port max capa'!$A$1:$Q$500,7,0)),VLOOKUP($C440,'stpl port max capa'!$A$1:$Q$500,7,0),0)</f>
        <v>0</v>
      </c>
      <c r="BU440" s="22">
        <f>IF(ISNUMBER(VLOOKUP($C440,'stpl port max capa'!$A$1:$Q$500,8,0)),VLOOKUP($C440,'stpl port max capa'!$A$1:$Q$500,8,0),0)</f>
        <v>0</v>
      </c>
      <c r="BV440" s="22">
        <f>IF(ISNUMBER(VLOOKUP($C440,'stpl port max capa'!$A$1:$Q$500,9,0)),VLOOKUP($C440,'stpl port max capa'!$A$1:$Q$500,9,0),0)</f>
        <v>0</v>
      </c>
      <c r="BW440" s="22">
        <f>IF(ISNUMBER(VLOOKUP($C440,'stpl port max capa'!$A$1:$Q$500,10,0)),VLOOKUP($C440,'stpl port max capa'!$A$1:$Q$500,10,0),0)</f>
        <v>0</v>
      </c>
      <c r="BX440" s="22">
        <f>IF(ISNUMBER(VLOOKUP($C440,'stpl port max capa'!$A$1:$Q$500,11,0)),VLOOKUP($C440,'stpl port max capa'!$A$1:$Q$500,11,0),0)</f>
        <v>0</v>
      </c>
      <c r="BY440" s="22">
        <f>IF(ISNUMBER(VLOOKUP($C440,'stpl port max capa'!$A$1:$Q$500,12,0)),VLOOKUP($C440,'stpl port max capa'!$A$1:$Q$500,12,0),0)</f>
        <v>0</v>
      </c>
      <c r="BZ440" s="22">
        <f>IF(ISNUMBER(VLOOKUP($C440,'stpl port max capa'!$A$1:$Q$500,13,0)),VLOOKUP($C440,'stpl port max capa'!$A$1:$Q$500,13,0),0)</f>
        <v>0</v>
      </c>
      <c r="CA440" s="22">
        <f>IF(ISNUMBER(VLOOKUP($C440,'stpl port max capa'!$A$1:$Q$500,14,0)),VLOOKUP($C440,'stpl port max capa'!$A$1:$Q$500,14,0),0)</f>
        <v>0</v>
      </c>
      <c r="CB440" s="22">
        <f>IF(ISNUMBER(VLOOKUP($C440,'stpl port max capa'!$A$1:$Q$500,15,0)),VLOOKUP($C440,'stpl port max capa'!$A$1:$Q$500,15,0),0)</f>
        <v>0</v>
      </c>
      <c r="CC440" s="22">
        <f>IF(ISNUMBER(VLOOKUP($C440,'stpl port max capa'!$A$1:$Q$500,16,0)),VLOOKUP($C440,'stpl port max capa'!$A$1:$Q$500,16,0),0)</f>
        <v>0</v>
      </c>
      <c r="CD440" s="22">
        <f>IF(ISNUMBER(VLOOKUP($C440,'stpl port max capa'!$A$1:$Q$500,17,0)),VLOOKUP($C440,'stpl port max capa'!$A$1:$Q$500,17,0),0)</f>
        <v>0</v>
      </c>
    </row>
    <row r="441" spans="1:82" customFormat="1">
      <c r="A441">
        <v>446</v>
      </c>
      <c r="B441" t="s">
        <v>961</v>
      </c>
      <c r="C441" t="str">
        <f t="shared" si="111"/>
        <v>port 446 Huadian Tianjin Nangang Cogen power station</v>
      </c>
      <c r="D441" s="15" t="s">
        <v>1466</v>
      </c>
      <c r="E441" s="15">
        <f t="shared" si="113"/>
        <v>1</v>
      </c>
      <c r="F441" s="16" t="s">
        <v>2987</v>
      </c>
      <c r="G441" t="s">
        <v>972</v>
      </c>
      <c r="H441" t="s">
        <v>975</v>
      </c>
      <c r="I441" t="s">
        <v>2945</v>
      </c>
      <c r="J441" t="s">
        <v>1181</v>
      </c>
      <c r="K441" s="1">
        <v>38.741982999999998</v>
      </c>
      <c r="L441" s="1">
        <v>117.58295200000001</v>
      </c>
      <c r="M441" s="1" t="str">
        <f>VLOOKUP($F441,'[1]capi for highway network'!$D$1:$L$36,3,0)</f>
        <v>capi Tianjin</v>
      </c>
      <c r="N441" s="1">
        <f>VLOOKUP($F441,'[1]capi for highway network'!$D$1:$L$36,7,0)</f>
        <v>39.343357400000002</v>
      </c>
      <c r="O441" s="1">
        <f>VLOOKUP($F441,'[1]capi for highway network'!$D$1:$L$36,8,0)</f>
        <v>117.3616476</v>
      </c>
      <c r="P441" s="13">
        <f t="shared" si="114"/>
        <v>0</v>
      </c>
      <c r="Q441" s="13">
        <f t="shared" si="115"/>
        <v>0</v>
      </c>
      <c r="R441" s="13">
        <f t="shared" si="116"/>
        <v>0</v>
      </c>
      <c r="S441" s="13">
        <f t="shared" si="117"/>
        <v>0</v>
      </c>
      <c r="T441" s="13">
        <f t="shared" si="118"/>
        <v>0</v>
      </c>
      <c r="U441" s="13">
        <f t="shared" si="119"/>
        <v>0</v>
      </c>
      <c r="V441" s="13">
        <f t="shared" si="120"/>
        <v>3.0384711387634411</v>
      </c>
      <c r="W441" s="13">
        <f t="shared" si="121"/>
        <v>4.5577067081451617</v>
      </c>
      <c r="X441" s="13">
        <f t="shared" si="122"/>
        <v>4.5577067081451617</v>
      </c>
      <c r="Y441" s="13">
        <f t="shared" si="123"/>
        <v>4.5577067081451617</v>
      </c>
      <c r="Z441" s="13">
        <f t="shared" si="124"/>
        <v>4.5577067081451617</v>
      </c>
      <c r="AA441" s="13">
        <f t="shared" si="125"/>
        <v>4.5577067081451617</v>
      </c>
      <c r="AB441" s="13">
        <f t="shared" si="126"/>
        <v>4.5577067081451617</v>
      </c>
      <c r="AC441" s="13">
        <f t="shared" si="127"/>
        <v>4.5577067081451617</v>
      </c>
      <c r="AD441" s="13">
        <f t="shared" si="128"/>
        <v>4.5577067081451617</v>
      </c>
      <c r="AE441" s="13">
        <f t="shared" si="129"/>
        <v>4.5577067081451617</v>
      </c>
      <c r="AF441">
        <f t="shared" si="112"/>
        <v>1</v>
      </c>
      <c r="AG441" t="s">
        <v>2911</v>
      </c>
      <c r="AH441" t="s">
        <v>2904</v>
      </c>
      <c r="AI441" s="26">
        <f>IF(ISNUMBER(VLOOKUP($B441,'kpler max capa'!$A$1:$Q$263,2,0)),VLOOKUP($B441,'kpler max capa'!$A$1:$Q$263,2,0),0)</f>
        <v>0</v>
      </c>
      <c r="AJ441" s="26">
        <f>IF(ISNUMBER(VLOOKUP($B441,'kpler max capa'!$A$1:$Q$263,3,0)),VLOOKUP($B441,'kpler max capa'!$A$1:$Q$263,3,0),0)</f>
        <v>0</v>
      </c>
      <c r="AK441" s="26">
        <f>IF(ISNUMBER(VLOOKUP($B441,'kpler max capa'!$A$1:$Q$263,4,0)),VLOOKUP($B441,'kpler max capa'!$A$1:$Q$263,4,0),0)</f>
        <v>0</v>
      </c>
      <c r="AL441" s="26">
        <f>IF(ISNUMBER(VLOOKUP($B441,'kpler max capa'!$A$1:$Q$263,5,0)),VLOOKUP($B441,'kpler max capa'!$A$1:$Q$263,5,0),0)</f>
        <v>0</v>
      </c>
      <c r="AM441" s="26">
        <f>IF(ISNUMBER(VLOOKUP($B441,'kpler max capa'!$A$1:$Q$263,6,0)),VLOOKUP($B441,'kpler max capa'!$A$1:$Q$263,6,0),0)</f>
        <v>0</v>
      </c>
      <c r="AN441" s="26">
        <f>IF(ISNUMBER(VLOOKUP($B441,'kpler max capa'!$A$1:$Q$263,7,0)),VLOOKUP($B441,'kpler max capa'!$A$1:$Q$263,7,0),0)</f>
        <v>0</v>
      </c>
      <c r="AO441" s="26">
        <f>IF(ISNUMBER(VLOOKUP($B441,'kpler max capa'!$A$1:$Q$263,8,0)),VLOOKUP($B441,'kpler max capa'!$A$1:$Q$263,8,0),0)</f>
        <v>0</v>
      </c>
      <c r="AP441" s="26">
        <f>IF(ISNUMBER(VLOOKUP($B441,'kpler max capa'!$A$1:$Q$263,8,0)),VLOOKUP($B441,'kpler max capa'!$A$1:$Q$263,9,0),0)</f>
        <v>0</v>
      </c>
      <c r="AQ441" s="26">
        <f>IF(ISNUMBER(VLOOKUP($B441,'kpler max capa'!$A$1:$Q$263,8,0)),VLOOKUP($B441,'kpler max capa'!$A$1:$Q$263,10,0),0)</f>
        <v>0</v>
      </c>
      <c r="AR441" s="26">
        <f>IF(ISNUMBER(VLOOKUP($B441,'kpler max capa'!$A$1:$Q$263,8,0)),VLOOKUP($B441,'kpler max capa'!$A$1:$Q$263,11,0),0)</f>
        <v>0</v>
      </c>
      <c r="AS441" s="26">
        <f>IF(ISNUMBER(VLOOKUP($B441,'kpler max capa'!$A$1:$Q$263,9,0)),VLOOKUP($B441,'kpler max capa'!$A$1:$Q$263,12,0),0)</f>
        <v>0</v>
      </c>
      <c r="AT441" s="26">
        <f>IF(ISNUMBER(VLOOKUP($B441,'kpler max capa'!$A$1:$Q$263,9,0)),VLOOKUP($B441,'kpler max capa'!$A$1:$Q$263,13,0),0)</f>
        <v>0</v>
      </c>
      <c r="AU441" s="26">
        <f>IF(ISNUMBER(VLOOKUP($B441,'kpler max capa'!$A$1:$Q$263,9,0)),VLOOKUP($B441,'kpler max capa'!$A$1:$Q$263,14,0),0)</f>
        <v>0</v>
      </c>
      <c r="AV441" s="26">
        <f>IF(ISNUMBER(VLOOKUP($B441,'kpler max capa'!$A$1:$Q$263,9,0)),VLOOKUP($B441,'kpler max capa'!$A$1:$Q$263,15,0),0)</f>
        <v>0</v>
      </c>
      <c r="AW441" s="26">
        <f>IF(ISNUMBER(VLOOKUP($B441,'kpler max capa'!$A$1:$Q$263,9,0)),VLOOKUP($B441,'kpler max capa'!$A$1:$Q$263,16,0),0)</f>
        <v>0</v>
      </c>
      <c r="AX441" s="26">
        <f>IF(ISNUMBER(VLOOKUP($B441,'kpler max capa'!$A$1:$Q$263,10,0)),VLOOKUP($B441,'kpler max capa'!$A$1:$Q$263,17,0),0)</f>
        <v>0</v>
      </c>
      <c r="AY441" s="24">
        <f>IF(ISNUMBER(VLOOKUP($C441,'pp port max capa'!$A$1:$Q$500,2,0)),VLOOKUP($C441,'pp port max capa'!$A$1:$Q$500,2,0),0)</f>
        <v>0</v>
      </c>
      <c r="AZ441" s="24">
        <f>IF(ISNUMBER(VLOOKUP($C441,'pp port max capa'!$A$1:$Q$500,3,0)),VLOOKUP($C441,'pp port max capa'!$A$1:$Q$500,3,0),0)</f>
        <v>0</v>
      </c>
      <c r="BA441" s="24">
        <f>IF(ISNUMBER(VLOOKUP($C441,'pp port max capa'!$A$1:$Q$500,4,0)),VLOOKUP($C441,'pp port max capa'!$A$1:$Q$500,4,0),0)</f>
        <v>0</v>
      </c>
      <c r="BB441" s="24">
        <f>IF(ISNUMBER(VLOOKUP($C441,'pp port max capa'!$A$1:$Q$500,5,0)),VLOOKUP($C441,'pp port max capa'!$A$1:$Q$500,5,0),0)</f>
        <v>0</v>
      </c>
      <c r="BC441" s="24">
        <f>IF(ISNUMBER(VLOOKUP($C441,'pp port max capa'!$A$1:$Q$500,6,0)),VLOOKUP($C441,'pp port max capa'!$A$1:$Q$500,6,0),0)</f>
        <v>0</v>
      </c>
      <c r="BD441" s="24">
        <f>IF(ISNUMBER(VLOOKUP($C441,'pp port max capa'!$A$1:$Q$500,7,0)),VLOOKUP($C441,'pp port max capa'!$A$1:$Q$500,7,0),0)</f>
        <v>0</v>
      </c>
      <c r="BE441" s="24">
        <f>IF(ISNUMBER(VLOOKUP($C441,'pp port max capa'!$A$1:$Q$500,8,0)),VLOOKUP($C441,'pp port max capa'!$A$1:$Q$500,8,0),0)</f>
        <v>3.0384711387634411</v>
      </c>
      <c r="BF441" s="24">
        <f>IF(ISNUMBER(VLOOKUP($C441,'pp port max capa'!$A$1:$Q$500,9,0)),VLOOKUP($C441,'pp port max capa'!$A$1:$Q$500,9,0),0)</f>
        <v>4.5577067081451617</v>
      </c>
      <c r="BG441" s="24">
        <f>IF(ISNUMBER(VLOOKUP($C441,'pp port max capa'!$A$1:$Q$500,10,0)),VLOOKUP($C441,'pp port max capa'!$A$1:$Q$500,10,0),0)</f>
        <v>4.5577067081451617</v>
      </c>
      <c r="BH441" s="24">
        <f>IF(ISNUMBER(VLOOKUP($C441,'pp port max capa'!$A$1:$Q$500,11,0)),VLOOKUP($C441,'pp port max capa'!$A$1:$Q$500,11,0),0)</f>
        <v>4.5577067081451617</v>
      </c>
      <c r="BI441" s="24">
        <f>IF(ISNUMBER(VLOOKUP($C441,'pp port max capa'!$A$1:$Q$500,12,0)),VLOOKUP($C441,'pp port max capa'!$A$1:$Q$500,12,0),0)</f>
        <v>4.5577067081451617</v>
      </c>
      <c r="BJ441" s="24">
        <f>IF(ISNUMBER(VLOOKUP($C441,'pp port max capa'!$A$1:$Q$500,13,0)),VLOOKUP($C441,'pp port max capa'!$A$1:$Q$500,13,0),0)</f>
        <v>4.5577067081451617</v>
      </c>
      <c r="BK441" s="24">
        <f>IF(ISNUMBER(VLOOKUP($C441,'pp port max capa'!$A$1:$Q$500,14,0)),VLOOKUP($C441,'pp port max capa'!$A$1:$Q$500,14,0),0)</f>
        <v>4.5577067081451617</v>
      </c>
      <c r="BL441" s="24">
        <f>IF(ISNUMBER(VLOOKUP($C441,'pp port max capa'!$A$1:$Q$500,15,0)),VLOOKUP($C441,'pp port max capa'!$A$1:$Q$500,15,0),0)</f>
        <v>4.5577067081451617</v>
      </c>
      <c r="BM441" s="24">
        <f>IF(ISNUMBER(VLOOKUP($C441,'pp port max capa'!$A$1:$Q$500,16,0)),VLOOKUP($C441,'pp port max capa'!$A$1:$Q$500,16,0),0)</f>
        <v>4.5577067081451617</v>
      </c>
      <c r="BN441" s="24">
        <f>IF(ISNUMBER(VLOOKUP($C441,'pp port max capa'!$A$1:$Q$500,17,0)),VLOOKUP($C441,'pp port max capa'!$A$1:$Q$500,17,0),0)</f>
        <v>4.5577067081451617</v>
      </c>
      <c r="BO441" s="22">
        <f>IF(ISNUMBER(VLOOKUP($C441,'stpl port max capa'!$A$1:$Q$500,2,0)),VLOOKUP($C441,'stpl port max capa'!$A$1:$Q$500,2,0),0)</f>
        <v>0</v>
      </c>
      <c r="BP441" s="22">
        <f>IF(ISNUMBER(VLOOKUP($C441,'stpl port max capa'!$A$1:$Q$500,3,0)),VLOOKUP($C441,'stpl port max capa'!$A$1:$Q$500,3,0),0)</f>
        <v>0</v>
      </c>
      <c r="BQ441" s="22">
        <f>IF(ISNUMBER(VLOOKUP($C441,'stpl port max capa'!$A$1:$Q$500,4,0)),VLOOKUP($C441,'stpl port max capa'!$A$1:$Q$500,4,0),0)</f>
        <v>0</v>
      </c>
      <c r="BR441" s="22">
        <f>IF(ISNUMBER(VLOOKUP($C441,'stpl port max capa'!$A$1:$Q$500,5,0)),VLOOKUP($C441,'stpl port max capa'!$A$1:$Q$500,5,0),0)</f>
        <v>0</v>
      </c>
      <c r="BS441" s="22">
        <f>IF(ISNUMBER(VLOOKUP($C441,'stpl port max capa'!$A$1:$Q$500,6,0)),VLOOKUP($C441,'stpl port max capa'!$A$1:$Q$500,6,0),0)</f>
        <v>0</v>
      </c>
      <c r="BT441" s="22">
        <f>IF(ISNUMBER(VLOOKUP($C441,'stpl port max capa'!$A$1:$Q$500,7,0)),VLOOKUP($C441,'stpl port max capa'!$A$1:$Q$500,7,0),0)</f>
        <v>0</v>
      </c>
      <c r="BU441" s="22">
        <f>IF(ISNUMBER(VLOOKUP($C441,'stpl port max capa'!$A$1:$Q$500,8,0)),VLOOKUP($C441,'stpl port max capa'!$A$1:$Q$500,8,0),0)</f>
        <v>0</v>
      </c>
      <c r="BV441" s="22">
        <f>IF(ISNUMBER(VLOOKUP($C441,'stpl port max capa'!$A$1:$Q$500,9,0)),VLOOKUP($C441,'stpl port max capa'!$A$1:$Q$500,9,0),0)</f>
        <v>0</v>
      </c>
      <c r="BW441" s="22">
        <f>IF(ISNUMBER(VLOOKUP($C441,'stpl port max capa'!$A$1:$Q$500,10,0)),VLOOKUP($C441,'stpl port max capa'!$A$1:$Q$500,10,0),0)</f>
        <v>0</v>
      </c>
      <c r="BX441" s="22">
        <f>IF(ISNUMBER(VLOOKUP($C441,'stpl port max capa'!$A$1:$Q$500,11,0)),VLOOKUP($C441,'stpl port max capa'!$A$1:$Q$500,11,0),0)</f>
        <v>0</v>
      </c>
      <c r="BY441" s="22">
        <f>IF(ISNUMBER(VLOOKUP($C441,'stpl port max capa'!$A$1:$Q$500,12,0)),VLOOKUP($C441,'stpl port max capa'!$A$1:$Q$500,12,0),0)</f>
        <v>0</v>
      </c>
      <c r="BZ441" s="22">
        <f>IF(ISNUMBER(VLOOKUP($C441,'stpl port max capa'!$A$1:$Q$500,13,0)),VLOOKUP($C441,'stpl port max capa'!$A$1:$Q$500,13,0),0)</f>
        <v>0</v>
      </c>
      <c r="CA441" s="22">
        <f>IF(ISNUMBER(VLOOKUP($C441,'stpl port max capa'!$A$1:$Q$500,14,0)),VLOOKUP($C441,'stpl port max capa'!$A$1:$Q$500,14,0),0)</f>
        <v>0</v>
      </c>
      <c r="CB441" s="22">
        <f>IF(ISNUMBER(VLOOKUP($C441,'stpl port max capa'!$A$1:$Q$500,15,0)),VLOOKUP($C441,'stpl port max capa'!$A$1:$Q$500,15,0),0)</f>
        <v>0</v>
      </c>
      <c r="CC441" s="22">
        <f>IF(ISNUMBER(VLOOKUP($C441,'stpl port max capa'!$A$1:$Q$500,16,0)),VLOOKUP($C441,'stpl port max capa'!$A$1:$Q$500,16,0),0)</f>
        <v>0</v>
      </c>
      <c r="CD441" s="22">
        <f>IF(ISNUMBER(VLOOKUP($C441,'stpl port max capa'!$A$1:$Q$500,17,0)),VLOOKUP($C441,'stpl port max capa'!$A$1:$Q$500,17,0),0)</f>
        <v>0</v>
      </c>
    </row>
    <row r="442" spans="1:82" customFormat="1">
      <c r="A442">
        <v>447</v>
      </c>
      <c r="B442" t="s">
        <v>962</v>
      </c>
      <c r="C442" t="str">
        <f t="shared" si="111"/>
        <v>port 447 Tianjin Nanjiang power station</v>
      </c>
      <c r="D442" s="15" t="s">
        <v>1467</v>
      </c>
      <c r="E442" s="15">
        <f t="shared" si="113"/>
        <v>1</v>
      </c>
      <c r="F442" s="16" t="s">
        <v>2987</v>
      </c>
      <c r="G442" t="s">
        <v>972</v>
      </c>
      <c r="H442" t="s">
        <v>975</v>
      </c>
      <c r="I442" t="s">
        <v>2946</v>
      </c>
      <c r="J442" t="s">
        <v>1182</v>
      </c>
      <c r="K442" s="1">
        <v>39.003</v>
      </c>
      <c r="L442" s="1">
        <v>117.71</v>
      </c>
      <c r="M442" s="1" t="str">
        <f>VLOOKUP($F442,'[1]capi for highway network'!$D$1:$L$36,3,0)</f>
        <v>capi Tianjin</v>
      </c>
      <c r="N442" s="1">
        <f>VLOOKUP($F442,'[1]capi for highway network'!$D$1:$L$36,7,0)</f>
        <v>39.343357400000002</v>
      </c>
      <c r="O442" s="1">
        <f>VLOOKUP($F442,'[1]capi for highway network'!$D$1:$L$36,8,0)</f>
        <v>117.3616476</v>
      </c>
      <c r="P442" s="13">
        <f t="shared" si="114"/>
        <v>0</v>
      </c>
      <c r="Q442" s="13">
        <f t="shared" si="115"/>
        <v>0</v>
      </c>
      <c r="R442" s="13">
        <f t="shared" si="116"/>
        <v>0</v>
      </c>
      <c r="S442" s="13">
        <f t="shared" si="117"/>
        <v>0</v>
      </c>
      <c r="T442" s="13">
        <f t="shared" si="118"/>
        <v>0</v>
      </c>
      <c r="U442" s="13">
        <f t="shared" si="119"/>
        <v>0</v>
      </c>
      <c r="V442" s="13">
        <f t="shared" si="120"/>
        <v>0</v>
      </c>
      <c r="W442" s="13">
        <f t="shared" si="121"/>
        <v>0</v>
      </c>
      <c r="X442" s="13">
        <f t="shared" si="122"/>
        <v>0</v>
      </c>
      <c r="Y442" s="13">
        <f t="shared" si="123"/>
        <v>0</v>
      </c>
      <c r="Z442" s="13">
        <f t="shared" si="124"/>
        <v>0</v>
      </c>
      <c r="AA442" s="13">
        <f t="shared" si="125"/>
        <v>0</v>
      </c>
      <c r="AB442" s="13">
        <f t="shared" si="126"/>
        <v>0</v>
      </c>
      <c r="AC442" s="13">
        <f t="shared" si="127"/>
        <v>0</v>
      </c>
      <c r="AD442" s="13">
        <f t="shared" si="128"/>
        <v>0</v>
      </c>
      <c r="AE442" s="13">
        <f t="shared" si="129"/>
        <v>0</v>
      </c>
      <c r="AF442">
        <f t="shared" si="112"/>
        <v>0</v>
      </c>
      <c r="AG442" t="s">
        <v>2911</v>
      </c>
      <c r="AH442" t="s">
        <v>2904</v>
      </c>
      <c r="AI442" s="26">
        <f>IF(ISNUMBER(VLOOKUP($B442,'kpler max capa'!$A$1:$Q$263,2,0)),VLOOKUP($B442,'kpler max capa'!$A$1:$Q$263,2,0),0)</f>
        <v>0</v>
      </c>
      <c r="AJ442" s="26">
        <f>IF(ISNUMBER(VLOOKUP($B442,'kpler max capa'!$A$1:$Q$263,3,0)),VLOOKUP($B442,'kpler max capa'!$A$1:$Q$263,3,0),0)</f>
        <v>0</v>
      </c>
      <c r="AK442" s="26">
        <f>IF(ISNUMBER(VLOOKUP($B442,'kpler max capa'!$A$1:$Q$263,4,0)),VLOOKUP($B442,'kpler max capa'!$A$1:$Q$263,4,0),0)</f>
        <v>0</v>
      </c>
      <c r="AL442" s="26">
        <f>IF(ISNUMBER(VLOOKUP($B442,'kpler max capa'!$A$1:$Q$263,5,0)),VLOOKUP($B442,'kpler max capa'!$A$1:$Q$263,5,0),0)</f>
        <v>0</v>
      </c>
      <c r="AM442" s="26">
        <f>IF(ISNUMBER(VLOOKUP($B442,'kpler max capa'!$A$1:$Q$263,6,0)),VLOOKUP($B442,'kpler max capa'!$A$1:$Q$263,6,0),0)</f>
        <v>0</v>
      </c>
      <c r="AN442" s="26">
        <f>IF(ISNUMBER(VLOOKUP($B442,'kpler max capa'!$A$1:$Q$263,7,0)),VLOOKUP($B442,'kpler max capa'!$A$1:$Q$263,7,0),0)</f>
        <v>0</v>
      </c>
      <c r="AO442" s="26">
        <f>IF(ISNUMBER(VLOOKUP($B442,'kpler max capa'!$A$1:$Q$263,8,0)),VLOOKUP($B442,'kpler max capa'!$A$1:$Q$263,8,0),0)</f>
        <v>0</v>
      </c>
      <c r="AP442" s="26">
        <f>IF(ISNUMBER(VLOOKUP($B442,'kpler max capa'!$A$1:$Q$263,8,0)),VLOOKUP($B442,'kpler max capa'!$A$1:$Q$263,9,0),0)</f>
        <v>0</v>
      </c>
      <c r="AQ442" s="26">
        <f>IF(ISNUMBER(VLOOKUP($B442,'kpler max capa'!$A$1:$Q$263,8,0)),VLOOKUP($B442,'kpler max capa'!$A$1:$Q$263,10,0),0)</f>
        <v>0</v>
      </c>
      <c r="AR442" s="26">
        <f>IF(ISNUMBER(VLOOKUP($B442,'kpler max capa'!$A$1:$Q$263,8,0)),VLOOKUP($B442,'kpler max capa'!$A$1:$Q$263,11,0),0)</f>
        <v>0</v>
      </c>
      <c r="AS442" s="26">
        <f>IF(ISNUMBER(VLOOKUP($B442,'kpler max capa'!$A$1:$Q$263,9,0)),VLOOKUP($B442,'kpler max capa'!$A$1:$Q$263,12,0),0)</f>
        <v>0</v>
      </c>
      <c r="AT442" s="26">
        <f>IF(ISNUMBER(VLOOKUP($B442,'kpler max capa'!$A$1:$Q$263,9,0)),VLOOKUP($B442,'kpler max capa'!$A$1:$Q$263,13,0),0)</f>
        <v>0</v>
      </c>
      <c r="AU442" s="26">
        <f>IF(ISNUMBER(VLOOKUP($B442,'kpler max capa'!$A$1:$Q$263,9,0)),VLOOKUP($B442,'kpler max capa'!$A$1:$Q$263,14,0),0)</f>
        <v>0</v>
      </c>
      <c r="AV442" s="26">
        <f>IF(ISNUMBER(VLOOKUP($B442,'kpler max capa'!$A$1:$Q$263,9,0)),VLOOKUP($B442,'kpler max capa'!$A$1:$Q$263,15,0),0)</f>
        <v>0</v>
      </c>
      <c r="AW442" s="26">
        <f>IF(ISNUMBER(VLOOKUP($B442,'kpler max capa'!$A$1:$Q$263,9,0)),VLOOKUP($B442,'kpler max capa'!$A$1:$Q$263,16,0),0)</f>
        <v>0</v>
      </c>
      <c r="AX442" s="26">
        <f>IF(ISNUMBER(VLOOKUP($B442,'kpler max capa'!$A$1:$Q$263,10,0)),VLOOKUP($B442,'kpler max capa'!$A$1:$Q$263,17,0),0)</f>
        <v>0</v>
      </c>
      <c r="AY442" s="24">
        <f>IF(ISNUMBER(VLOOKUP($C442,'pp port max capa'!$A$1:$Q$500,2,0)),VLOOKUP($C442,'pp port max capa'!$A$1:$Q$500,2,0),0)</f>
        <v>0</v>
      </c>
      <c r="AZ442" s="24">
        <f>IF(ISNUMBER(VLOOKUP($C442,'pp port max capa'!$A$1:$Q$500,3,0)),VLOOKUP($C442,'pp port max capa'!$A$1:$Q$500,3,0),0)</f>
        <v>0</v>
      </c>
      <c r="BA442" s="24">
        <f>IF(ISNUMBER(VLOOKUP($C442,'pp port max capa'!$A$1:$Q$500,4,0)),VLOOKUP($C442,'pp port max capa'!$A$1:$Q$500,4,0),0)</f>
        <v>0</v>
      </c>
      <c r="BB442" s="24">
        <f>IF(ISNUMBER(VLOOKUP($C442,'pp port max capa'!$A$1:$Q$500,5,0)),VLOOKUP($C442,'pp port max capa'!$A$1:$Q$500,5,0),0)</f>
        <v>0</v>
      </c>
      <c r="BC442" s="24">
        <f>IF(ISNUMBER(VLOOKUP($C442,'pp port max capa'!$A$1:$Q$500,6,0)),VLOOKUP($C442,'pp port max capa'!$A$1:$Q$500,6,0),0)</f>
        <v>0</v>
      </c>
      <c r="BD442" s="24">
        <f>IF(ISNUMBER(VLOOKUP($C442,'pp port max capa'!$A$1:$Q$500,7,0)),VLOOKUP($C442,'pp port max capa'!$A$1:$Q$500,7,0),0)</f>
        <v>0</v>
      </c>
      <c r="BE442" s="24">
        <f>IF(ISNUMBER(VLOOKUP($C442,'pp port max capa'!$A$1:$Q$500,8,0)),VLOOKUP($C442,'pp port max capa'!$A$1:$Q$500,8,0),0)</f>
        <v>0</v>
      </c>
      <c r="BF442" s="24">
        <f>IF(ISNUMBER(VLOOKUP($C442,'pp port max capa'!$A$1:$Q$500,9,0)),VLOOKUP($C442,'pp port max capa'!$A$1:$Q$500,9,0),0)</f>
        <v>0</v>
      </c>
      <c r="BG442" s="24">
        <f>IF(ISNUMBER(VLOOKUP($C442,'pp port max capa'!$A$1:$Q$500,10,0)),VLOOKUP($C442,'pp port max capa'!$A$1:$Q$500,10,0),0)</f>
        <v>0</v>
      </c>
      <c r="BH442" s="24">
        <f>IF(ISNUMBER(VLOOKUP($C442,'pp port max capa'!$A$1:$Q$500,11,0)),VLOOKUP($C442,'pp port max capa'!$A$1:$Q$500,11,0),0)</f>
        <v>0</v>
      </c>
      <c r="BI442" s="24">
        <f>IF(ISNUMBER(VLOOKUP($C442,'pp port max capa'!$A$1:$Q$500,12,0)),VLOOKUP($C442,'pp port max capa'!$A$1:$Q$500,12,0),0)</f>
        <v>0</v>
      </c>
      <c r="BJ442" s="24">
        <f>IF(ISNUMBER(VLOOKUP($C442,'pp port max capa'!$A$1:$Q$500,13,0)),VLOOKUP($C442,'pp port max capa'!$A$1:$Q$500,13,0),0)</f>
        <v>0</v>
      </c>
      <c r="BK442" s="24">
        <f>IF(ISNUMBER(VLOOKUP($C442,'pp port max capa'!$A$1:$Q$500,14,0)),VLOOKUP($C442,'pp port max capa'!$A$1:$Q$500,14,0),0)</f>
        <v>0</v>
      </c>
      <c r="BL442" s="24">
        <f>IF(ISNUMBER(VLOOKUP($C442,'pp port max capa'!$A$1:$Q$500,15,0)),VLOOKUP($C442,'pp port max capa'!$A$1:$Q$500,15,0),0)</f>
        <v>0</v>
      </c>
      <c r="BM442" s="24">
        <f>IF(ISNUMBER(VLOOKUP($C442,'pp port max capa'!$A$1:$Q$500,16,0)),VLOOKUP($C442,'pp port max capa'!$A$1:$Q$500,16,0),0)</f>
        <v>0</v>
      </c>
      <c r="BN442" s="24">
        <f>IF(ISNUMBER(VLOOKUP($C442,'pp port max capa'!$A$1:$Q$500,17,0)),VLOOKUP($C442,'pp port max capa'!$A$1:$Q$500,17,0),0)</f>
        <v>0</v>
      </c>
      <c r="BO442" s="22">
        <f>IF(ISNUMBER(VLOOKUP($C442,'stpl port max capa'!$A$1:$Q$500,2,0)),VLOOKUP($C442,'stpl port max capa'!$A$1:$Q$500,2,0),0)</f>
        <v>0</v>
      </c>
      <c r="BP442" s="22">
        <f>IF(ISNUMBER(VLOOKUP($C442,'stpl port max capa'!$A$1:$Q$500,3,0)),VLOOKUP($C442,'stpl port max capa'!$A$1:$Q$500,3,0),0)</f>
        <v>0</v>
      </c>
      <c r="BQ442" s="22">
        <f>IF(ISNUMBER(VLOOKUP($C442,'stpl port max capa'!$A$1:$Q$500,4,0)),VLOOKUP($C442,'stpl port max capa'!$A$1:$Q$500,4,0),0)</f>
        <v>0</v>
      </c>
      <c r="BR442" s="22">
        <f>IF(ISNUMBER(VLOOKUP($C442,'stpl port max capa'!$A$1:$Q$500,5,0)),VLOOKUP($C442,'stpl port max capa'!$A$1:$Q$500,5,0),0)</f>
        <v>0</v>
      </c>
      <c r="BS442" s="22">
        <f>IF(ISNUMBER(VLOOKUP($C442,'stpl port max capa'!$A$1:$Q$500,6,0)),VLOOKUP($C442,'stpl port max capa'!$A$1:$Q$500,6,0),0)</f>
        <v>0</v>
      </c>
      <c r="BT442" s="22">
        <f>IF(ISNUMBER(VLOOKUP($C442,'stpl port max capa'!$A$1:$Q$500,7,0)),VLOOKUP($C442,'stpl port max capa'!$A$1:$Q$500,7,0),0)</f>
        <v>0</v>
      </c>
      <c r="BU442" s="22">
        <f>IF(ISNUMBER(VLOOKUP($C442,'stpl port max capa'!$A$1:$Q$500,8,0)),VLOOKUP($C442,'stpl port max capa'!$A$1:$Q$500,8,0),0)</f>
        <v>0</v>
      </c>
      <c r="BV442" s="22">
        <f>IF(ISNUMBER(VLOOKUP($C442,'stpl port max capa'!$A$1:$Q$500,9,0)),VLOOKUP($C442,'stpl port max capa'!$A$1:$Q$500,9,0),0)</f>
        <v>0</v>
      </c>
      <c r="BW442" s="22">
        <f>IF(ISNUMBER(VLOOKUP($C442,'stpl port max capa'!$A$1:$Q$500,10,0)),VLOOKUP($C442,'stpl port max capa'!$A$1:$Q$500,10,0),0)</f>
        <v>0</v>
      </c>
      <c r="BX442" s="22">
        <f>IF(ISNUMBER(VLOOKUP($C442,'stpl port max capa'!$A$1:$Q$500,11,0)),VLOOKUP($C442,'stpl port max capa'!$A$1:$Q$500,11,0),0)</f>
        <v>0</v>
      </c>
      <c r="BY442" s="22">
        <f>IF(ISNUMBER(VLOOKUP($C442,'stpl port max capa'!$A$1:$Q$500,12,0)),VLOOKUP($C442,'stpl port max capa'!$A$1:$Q$500,12,0),0)</f>
        <v>0</v>
      </c>
      <c r="BZ442" s="22">
        <f>IF(ISNUMBER(VLOOKUP($C442,'stpl port max capa'!$A$1:$Q$500,13,0)),VLOOKUP($C442,'stpl port max capa'!$A$1:$Q$500,13,0),0)</f>
        <v>0</v>
      </c>
      <c r="CA442" s="22">
        <f>IF(ISNUMBER(VLOOKUP($C442,'stpl port max capa'!$A$1:$Q$500,14,0)),VLOOKUP($C442,'stpl port max capa'!$A$1:$Q$500,14,0),0)</f>
        <v>0</v>
      </c>
      <c r="CB442" s="22">
        <f>IF(ISNUMBER(VLOOKUP($C442,'stpl port max capa'!$A$1:$Q$500,15,0)),VLOOKUP($C442,'stpl port max capa'!$A$1:$Q$500,15,0),0)</f>
        <v>0</v>
      </c>
      <c r="CC442" s="22">
        <f>IF(ISNUMBER(VLOOKUP($C442,'stpl port max capa'!$A$1:$Q$500,16,0)),VLOOKUP($C442,'stpl port max capa'!$A$1:$Q$500,16,0),0)</f>
        <v>0</v>
      </c>
      <c r="CD442" s="22">
        <f>IF(ISNUMBER(VLOOKUP($C442,'stpl port max capa'!$A$1:$Q$500,17,0)),VLOOKUP($C442,'stpl port max capa'!$A$1:$Q$500,17,0),0)</f>
        <v>0</v>
      </c>
    </row>
    <row r="443" spans="1:82" customFormat="1">
      <c r="A443">
        <v>448</v>
      </c>
      <c r="B443" t="s">
        <v>963</v>
      </c>
      <c r="C443" t="str">
        <f t="shared" si="111"/>
        <v>port 448 Ningbo Boxboard Mill power station</v>
      </c>
      <c r="D443" s="15" t="s">
        <v>1468</v>
      </c>
      <c r="E443" s="15">
        <f t="shared" si="113"/>
        <v>1</v>
      </c>
      <c r="F443" s="16" t="s">
        <v>2979</v>
      </c>
      <c r="G443" t="s">
        <v>972</v>
      </c>
      <c r="H443" t="s">
        <v>975</v>
      </c>
      <c r="I443" t="s">
        <v>2943</v>
      </c>
      <c r="J443" t="s">
        <v>1183</v>
      </c>
      <c r="K443" s="1">
        <v>29.963037</v>
      </c>
      <c r="L443" s="1">
        <v>121.769786</v>
      </c>
      <c r="M443" s="1" t="str">
        <f>VLOOKUP($F443,'[1]capi for highway network'!$D$1:$L$36,3,0)</f>
        <v>capi Zhejiang</v>
      </c>
      <c r="N443" s="1">
        <f>VLOOKUP($F443,'[1]capi for highway network'!$D$1:$L$36,7,0)</f>
        <v>30.274083999999998</v>
      </c>
      <c r="O443" s="1">
        <f>VLOOKUP($F443,'[1]capi for highway network'!$D$1:$L$36,8,0)</f>
        <v>120.15506999999999</v>
      </c>
      <c r="P443" s="13">
        <f t="shared" si="114"/>
        <v>1.0854234512523295</v>
      </c>
      <c r="Q443" s="13">
        <f t="shared" si="115"/>
        <v>1.0854234512523295</v>
      </c>
      <c r="R443" s="13">
        <f t="shared" si="116"/>
        <v>1.0854234512523295</v>
      </c>
      <c r="S443" s="13">
        <f t="shared" si="117"/>
        <v>1.0854234512523295</v>
      </c>
      <c r="T443" s="13">
        <f t="shared" si="118"/>
        <v>1.0854234512523295</v>
      </c>
      <c r="U443" s="13">
        <f t="shared" si="119"/>
        <v>1.0854234512523295</v>
      </c>
      <c r="V443" s="13">
        <f t="shared" si="120"/>
        <v>1.0854234512523295</v>
      </c>
      <c r="W443" s="13">
        <f t="shared" si="121"/>
        <v>1.0854234512523295</v>
      </c>
      <c r="X443" s="13">
        <f t="shared" si="122"/>
        <v>1.0854234512523295</v>
      </c>
      <c r="Y443" s="13">
        <f t="shared" si="123"/>
        <v>1.0854234512523295</v>
      </c>
      <c r="Z443" s="13">
        <f t="shared" si="124"/>
        <v>1.0854234512523295</v>
      </c>
      <c r="AA443" s="13">
        <f t="shared" si="125"/>
        <v>1.0854234512523295</v>
      </c>
      <c r="AB443" s="13">
        <f t="shared" si="126"/>
        <v>1.0854234512523295</v>
      </c>
      <c r="AC443" s="13">
        <f t="shared" si="127"/>
        <v>0.65093249144444432</v>
      </c>
      <c r="AD443" s="13">
        <f t="shared" si="128"/>
        <v>0.65093249144444432</v>
      </c>
      <c r="AE443" s="13">
        <f t="shared" si="129"/>
        <v>0.65093249144444432</v>
      </c>
      <c r="AF443">
        <f t="shared" si="112"/>
        <v>1</v>
      </c>
      <c r="AI443" s="26">
        <f>IF(ISNUMBER(VLOOKUP($B443,'kpler max capa'!$A$1:$Q$263,2,0)),VLOOKUP($B443,'kpler max capa'!$A$1:$Q$263,2,0),0)</f>
        <v>0</v>
      </c>
      <c r="AJ443" s="26">
        <f>IF(ISNUMBER(VLOOKUP($B443,'kpler max capa'!$A$1:$Q$263,3,0)),VLOOKUP($B443,'kpler max capa'!$A$1:$Q$263,3,0),0)</f>
        <v>0</v>
      </c>
      <c r="AK443" s="26">
        <f>IF(ISNUMBER(VLOOKUP($B443,'kpler max capa'!$A$1:$Q$263,4,0)),VLOOKUP($B443,'kpler max capa'!$A$1:$Q$263,4,0),0)</f>
        <v>0</v>
      </c>
      <c r="AL443" s="26">
        <f>IF(ISNUMBER(VLOOKUP($B443,'kpler max capa'!$A$1:$Q$263,5,0)),VLOOKUP($B443,'kpler max capa'!$A$1:$Q$263,5,0),0)</f>
        <v>0</v>
      </c>
      <c r="AM443" s="26">
        <f>IF(ISNUMBER(VLOOKUP($B443,'kpler max capa'!$A$1:$Q$263,6,0)),VLOOKUP($B443,'kpler max capa'!$A$1:$Q$263,6,0),0)</f>
        <v>0</v>
      </c>
      <c r="AN443" s="26">
        <f>IF(ISNUMBER(VLOOKUP($B443,'kpler max capa'!$A$1:$Q$263,7,0)),VLOOKUP($B443,'kpler max capa'!$A$1:$Q$263,7,0),0)</f>
        <v>0</v>
      </c>
      <c r="AO443" s="26">
        <f>IF(ISNUMBER(VLOOKUP($B443,'kpler max capa'!$A$1:$Q$263,8,0)),VLOOKUP($B443,'kpler max capa'!$A$1:$Q$263,8,0),0)</f>
        <v>0</v>
      </c>
      <c r="AP443" s="26">
        <f>IF(ISNUMBER(VLOOKUP($B443,'kpler max capa'!$A$1:$Q$263,8,0)),VLOOKUP($B443,'kpler max capa'!$A$1:$Q$263,9,0),0)</f>
        <v>0</v>
      </c>
      <c r="AQ443" s="26">
        <f>IF(ISNUMBER(VLOOKUP($B443,'kpler max capa'!$A$1:$Q$263,8,0)),VLOOKUP($B443,'kpler max capa'!$A$1:$Q$263,10,0),0)</f>
        <v>0</v>
      </c>
      <c r="AR443" s="26">
        <f>IF(ISNUMBER(VLOOKUP($B443,'kpler max capa'!$A$1:$Q$263,8,0)),VLOOKUP($B443,'kpler max capa'!$A$1:$Q$263,11,0),0)</f>
        <v>0</v>
      </c>
      <c r="AS443" s="26">
        <f>IF(ISNUMBER(VLOOKUP($B443,'kpler max capa'!$A$1:$Q$263,9,0)),VLOOKUP($B443,'kpler max capa'!$A$1:$Q$263,12,0),0)</f>
        <v>0</v>
      </c>
      <c r="AT443" s="26">
        <f>IF(ISNUMBER(VLOOKUP($B443,'kpler max capa'!$A$1:$Q$263,9,0)),VLOOKUP($B443,'kpler max capa'!$A$1:$Q$263,13,0),0)</f>
        <v>0</v>
      </c>
      <c r="AU443" s="26">
        <f>IF(ISNUMBER(VLOOKUP($B443,'kpler max capa'!$A$1:$Q$263,9,0)),VLOOKUP($B443,'kpler max capa'!$A$1:$Q$263,14,0),0)</f>
        <v>0</v>
      </c>
      <c r="AV443" s="26">
        <f>IF(ISNUMBER(VLOOKUP($B443,'kpler max capa'!$A$1:$Q$263,9,0)),VLOOKUP($B443,'kpler max capa'!$A$1:$Q$263,15,0),0)</f>
        <v>0</v>
      </c>
      <c r="AW443" s="26">
        <f>IF(ISNUMBER(VLOOKUP($B443,'kpler max capa'!$A$1:$Q$263,9,0)),VLOOKUP($B443,'kpler max capa'!$A$1:$Q$263,16,0),0)</f>
        <v>0</v>
      </c>
      <c r="AX443" s="26">
        <f>IF(ISNUMBER(VLOOKUP($B443,'kpler max capa'!$A$1:$Q$263,10,0)),VLOOKUP($B443,'kpler max capa'!$A$1:$Q$263,17,0),0)</f>
        <v>0</v>
      </c>
      <c r="AY443" s="24">
        <f>IF(ISNUMBER(VLOOKUP($C443,'pp port max capa'!$A$1:$Q$500,2,0)),VLOOKUP($C443,'pp port max capa'!$A$1:$Q$500,2,0),0)</f>
        <v>1.0854234512523295</v>
      </c>
      <c r="AZ443" s="24">
        <f>IF(ISNUMBER(VLOOKUP($C443,'pp port max capa'!$A$1:$Q$500,3,0)),VLOOKUP($C443,'pp port max capa'!$A$1:$Q$500,3,0),0)</f>
        <v>1.0854234512523295</v>
      </c>
      <c r="BA443" s="24">
        <f>IF(ISNUMBER(VLOOKUP($C443,'pp port max capa'!$A$1:$Q$500,4,0)),VLOOKUP($C443,'pp port max capa'!$A$1:$Q$500,4,0),0)</f>
        <v>1.0854234512523295</v>
      </c>
      <c r="BB443" s="24">
        <f>IF(ISNUMBER(VLOOKUP($C443,'pp port max capa'!$A$1:$Q$500,5,0)),VLOOKUP($C443,'pp port max capa'!$A$1:$Q$500,5,0),0)</f>
        <v>1.0854234512523295</v>
      </c>
      <c r="BC443" s="24">
        <f>IF(ISNUMBER(VLOOKUP($C443,'pp port max capa'!$A$1:$Q$500,6,0)),VLOOKUP($C443,'pp port max capa'!$A$1:$Q$500,6,0),0)</f>
        <v>1.0854234512523295</v>
      </c>
      <c r="BD443" s="24">
        <f>IF(ISNUMBER(VLOOKUP($C443,'pp port max capa'!$A$1:$Q$500,7,0)),VLOOKUP($C443,'pp port max capa'!$A$1:$Q$500,7,0),0)</f>
        <v>1.0854234512523295</v>
      </c>
      <c r="BE443" s="24">
        <f>IF(ISNUMBER(VLOOKUP($C443,'pp port max capa'!$A$1:$Q$500,8,0)),VLOOKUP($C443,'pp port max capa'!$A$1:$Q$500,8,0),0)</f>
        <v>1.0854234512523295</v>
      </c>
      <c r="BF443" s="24">
        <f>IF(ISNUMBER(VLOOKUP($C443,'pp port max capa'!$A$1:$Q$500,9,0)),VLOOKUP($C443,'pp port max capa'!$A$1:$Q$500,9,0),0)</f>
        <v>1.0854234512523295</v>
      </c>
      <c r="BG443" s="24">
        <f>IF(ISNUMBER(VLOOKUP($C443,'pp port max capa'!$A$1:$Q$500,10,0)),VLOOKUP($C443,'pp port max capa'!$A$1:$Q$500,10,0),0)</f>
        <v>1.0854234512523295</v>
      </c>
      <c r="BH443" s="24">
        <f>IF(ISNUMBER(VLOOKUP($C443,'pp port max capa'!$A$1:$Q$500,11,0)),VLOOKUP($C443,'pp port max capa'!$A$1:$Q$500,11,0),0)</f>
        <v>1.0854234512523295</v>
      </c>
      <c r="BI443" s="24">
        <f>IF(ISNUMBER(VLOOKUP($C443,'pp port max capa'!$A$1:$Q$500,12,0)),VLOOKUP($C443,'pp port max capa'!$A$1:$Q$500,12,0),0)</f>
        <v>1.0854234512523295</v>
      </c>
      <c r="BJ443" s="24">
        <f>IF(ISNUMBER(VLOOKUP($C443,'pp port max capa'!$A$1:$Q$500,13,0)),VLOOKUP($C443,'pp port max capa'!$A$1:$Q$500,13,0),0)</f>
        <v>1.0854234512523295</v>
      </c>
      <c r="BK443" s="24">
        <f>IF(ISNUMBER(VLOOKUP($C443,'pp port max capa'!$A$1:$Q$500,14,0)),VLOOKUP($C443,'pp port max capa'!$A$1:$Q$500,14,0),0)</f>
        <v>1.0854234512523295</v>
      </c>
      <c r="BL443" s="24">
        <f>IF(ISNUMBER(VLOOKUP($C443,'pp port max capa'!$A$1:$Q$500,15,0)),VLOOKUP($C443,'pp port max capa'!$A$1:$Q$500,15,0),0)</f>
        <v>0.65093249144444432</v>
      </c>
      <c r="BM443" s="24">
        <f>IF(ISNUMBER(VLOOKUP($C443,'pp port max capa'!$A$1:$Q$500,16,0)),VLOOKUP($C443,'pp port max capa'!$A$1:$Q$500,16,0),0)</f>
        <v>0.65093249144444432</v>
      </c>
      <c r="BN443" s="24">
        <f>IF(ISNUMBER(VLOOKUP($C443,'pp port max capa'!$A$1:$Q$500,17,0)),VLOOKUP($C443,'pp port max capa'!$A$1:$Q$500,17,0),0)</f>
        <v>0.65093249144444432</v>
      </c>
      <c r="BO443" s="22">
        <f>IF(ISNUMBER(VLOOKUP($C443,'stpl port max capa'!$A$1:$Q$500,2,0)),VLOOKUP($C443,'stpl port max capa'!$A$1:$Q$500,2,0),0)</f>
        <v>0</v>
      </c>
      <c r="BP443" s="22">
        <f>IF(ISNUMBER(VLOOKUP($C443,'stpl port max capa'!$A$1:$Q$500,3,0)),VLOOKUP($C443,'stpl port max capa'!$A$1:$Q$500,3,0),0)</f>
        <v>0</v>
      </c>
      <c r="BQ443" s="22">
        <f>IF(ISNUMBER(VLOOKUP($C443,'stpl port max capa'!$A$1:$Q$500,4,0)),VLOOKUP($C443,'stpl port max capa'!$A$1:$Q$500,4,0),0)</f>
        <v>0</v>
      </c>
      <c r="BR443" s="22">
        <f>IF(ISNUMBER(VLOOKUP($C443,'stpl port max capa'!$A$1:$Q$500,5,0)),VLOOKUP($C443,'stpl port max capa'!$A$1:$Q$500,5,0),0)</f>
        <v>0</v>
      </c>
      <c r="BS443" s="22">
        <f>IF(ISNUMBER(VLOOKUP($C443,'stpl port max capa'!$A$1:$Q$500,6,0)),VLOOKUP($C443,'stpl port max capa'!$A$1:$Q$500,6,0),0)</f>
        <v>0</v>
      </c>
      <c r="BT443" s="22">
        <f>IF(ISNUMBER(VLOOKUP($C443,'stpl port max capa'!$A$1:$Q$500,7,0)),VLOOKUP($C443,'stpl port max capa'!$A$1:$Q$500,7,0),0)</f>
        <v>0</v>
      </c>
      <c r="BU443" s="22">
        <f>IF(ISNUMBER(VLOOKUP($C443,'stpl port max capa'!$A$1:$Q$500,8,0)),VLOOKUP($C443,'stpl port max capa'!$A$1:$Q$500,8,0),0)</f>
        <v>0</v>
      </c>
      <c r="BV443" s="22">
        <f>IF(ISNUMBER(VLOOKUP($C443,'stpl port max capa'!$A$1:$Q$500,9,0)),VLOOKUP($C443,'stpl port max capa'!$A$1:$Q$500,9,0),0)</f>
        <v>0</v>
      </c>
      <c r="BW443" s="22">
        <f>IF(ISNUMBER(VLOOKUP($C443,'stpl port max capa'!$A$1:$Q$500,10,0)),VLOOKUP($C443,'stpl port max capa'!$A$1:$Q$500,10,0),0)</f>
        <v>0</v>
      </c>
      <c r="BX443" s="22">
        <f>IF(ISNUMBER(VLOOKUP($C443,'stpl port max capa'!$A$1:$Q$500,11,0)),VLOOKUP($C443,'stpl port max capa'!$A$1:$Q$500,11,0),0)</f>
        <v>0</v>
      </c>
      <c r="BY443" s="22">
        <f>IF(ISNUMBER(VLOOKUP($C443,'stpl port max capa'!$A$1:$Q$500,12,0)),VLOOKUP($C443,'stpl port max capa'!$A$1:$Q$500,12,0),0)</f>
        <v>0</v>
      </c>
      <c r="BZ443" s="22">
        <f>IF(ISNUMBER(VLOOKUP($C443,'stpl port max capa'!$A$1:$Q$500,13,0)),VLOOKUP($C443,'stpl port max capa'!$A$1:$Q$500,13,0),0)</f>
        <v>0</v>
      </c>
      <c r="CA443" s="22">
        <f>IF(ISNUMBER(VLOOKUP($C443,'stpl port max capa'!$A$1:$Q$500,14,0)),VLOOKUP($C443,'stpl port max capa'!$A$1:$Q$500,14,0),0)</f>
        <v>0</v>
      </c>
      <c r="CB443" s="22">
        <f>IF(ISNUMBER(VLOOKUP($C443,'stpl port max capa'!$A$1:$Q$500,15,0)),VLOOKUP($C443,'stpl port max capa'!$A$1:$Q$500,15,0),0)</f>
        <v>0</v>
      </c>
      <c r="CC443" s="22">
        <f>IF(ISNUMBER(VLOOKUP($C443,'stpl port max capa'!$A$1:$Q$500,16,0)),VLOOKUP($C443,'stpl port max capa'!$A$1:$Q$500,16,0),0)</f>
        <v>0</v>
      </c>
      <c r="CD443" s="22">
        <f>IF(ISNUMBER(VLOOKUP($C443,'stpl port max capa'!$A$1:$Q$500,17,0)),VLOOKUP($C443,'stpl port max capa'!$A$1:$Q$500,17,0),0)</f>
        <v>0</v>
      </c>
    </row>
    <row r="444" spans="1:82" customFormat="1">
      <c r="A444">
        <v>449</v>
      </c>
      <c r="B444" t="s">
        <v>964</v>
      </c>
      <c r="C444" t="str">
        <f t="shared" si="111"/>
        <v>port 449 Ningbo Zheneng power station</v>
      </c>
      <c r="D444" s="15" t="s">
        <v>1469</v>
      </c>
      <c r="E444" s="15">
        <f t="shared" si="113"/>
        <v>1</v>
      </c>
      <c r="F444" s="16" t="s">
        <v>2979</v>
      </c>
      <c r="G444" t="s">
        <v>972</v>
      </c>
      <c r="H444" t="s">
        <v>975</v>
      </c>
      <c r="I444" t="s">
        <v>2944</v>
      </c>
      <c r="J444" t="s">
        <v>1184</v>
      </c>
      <c r="K444" s="1">
        <v>29.286999999999999</v>
      </c>
      <c r="L444" s="1">
        <v>121.429</v>
      </c>
      <c r="M444" s="1" t="str">
        <f>VLOOKUP($F444,'[1]capi for highway network'!$D$1:$L$36,3,0)</f>
        <v>capi Zhejiang</v>
      </c>
      <c r="N444" s="1">
        <f>VLOOKUP($F444,'[1]capi for highway network'!$D$1:$L$36,7,0)</f>
        <v>30.274083999999998</v>
      </c>
      <c r="O444" s="1">
        <f>VLOOKUP($F444,'[1]capi for highway network'!$D$1:$L$36,8,0)</f>
        <v>120.15506999999999</v>
      </c>
      <c r="P444" s="13">
        <f t="shared" si="114"/>
        <v>0.59211643958781357</v>
      </c>
      <c r="Q444" s="13">
        <f t="shared" si="115"/>
        <v>0.59211643958781357</v>
      </c>
      <c r="R444" s="13">
        <f t="shared" si="116"/>
        <v>0.59211643958781357</v>
      </c>
      <c r="S444" s="13">
        <f t="shared" si="117"/>
        <v>0.59211643958781357</v>
      </c>
      <c r="T444" s="13">
        <f t="shared" si="118"/>
        <v>0.59211643958781357</v>
      </c>
      <c r="U444" s="13">
        <f t="shared" si="119"/>
        <v>0.59211643958781357</v>
      </c>
      <c r="V444" s="13">
        <f t="shared" si="120"/>
        <v>0.59211643958781357</v>
      </c>
      <c r="W444" s="13">
        <f t="shared" si="121"/>
        <v>0.59211643958781357</v>
      </c>
      <c r="X444" s="13">
        <f t="shared" si="122"/>
        <v>0.59211643958781357</v>
      </c>
      <c r="Y444" s="13">
        <f t="shared" si="123"/>
        <v>0.59211643958781357</v>
      </c>
      <c r="Z444" s="13">
        <f t="shared" si="124"/>
        <v>0.59211643958781357</v>
      </c>
      <c r="AA444" s="13">
        <f t="shared" si="125"/>
        <v>0.59211643958781357</v>
      </c>
      <c r="AB444" s="13">
        <f t="shared" si="126"/>
        <v>0.29605821979390679</v>
      </c>
      <c r="AC444" s="13">
        <f t="shared" si="127"/>
        <v>0</v>
      </c>
      <c r="AD444" s="13">
        <f t="shared" si="128"/>
        <v>0</v>
      </c>
      <c r="AE444" s="13">
        <f t="shared" si="129"/>
        <v>0</v>
      </c>
      <c r="AF444">
        <f t="shared" si="112"/>
        <v>1</v>
      </c>
      <c r="AI444" s="26">
        <f>IF(ISNUMBER(VLOOKUP($B444,'kpler max capa'!$A$1:$Q$263,2,0)),VLOOKUP($B444,'kpler max capa'!$A$1:$Q$263,2,0),0)</f>
        <v>0</v>
      </c>
      <c r="AJ444" s="26">
        <f>IF(ISNUMBER(VLOOKUP($B444,'kpler max capa'!$A$1:$Q$263,3,0)),VLOOKUP($B444,'kpler max capa'!$A$1:$Q$263,3,0),0)</f>
        <v>0</v>
      </c>
      <c r="AK444" s="26">
        <f>IF(ISNUMBER(VLOOKUP($B444,'kpler max capa'!$A$1:$Q$263,4,0)),VLOOKUP($B444,'kpler max capa'!$A$1:$Q$263,4,0),0)</f>
        <v>0</v>
      </c>
      <c r="AL444" s="26">
        <f>IF(ISNUMBER(VLOOKUP($B444,'kpler max capa'!$A$1:$Q$263,5,0)),VLOOKUP($B444,'kpler max capa'!$A$1:$Q$263,5,0),0)</f>
        <v>0</v>
      </c>
      <c r="AM444" s="26">
        <f>IF(ISNUMBER(VLOOKUP($B444,'kpler max capa'!$A$1:$Q$263,6,0)),VLOOKUP($B444,'kpler max capa'!$A$1:$Q$263,6,0),0)</f>
        <v>0</v>
      </c>
      <c r="AN444" s="26">
        <f>IF(ISNUMBER(VLOOKUP($B444,'kpler max capa'!$A$1:$Q$263,7,0)),VLOOKUP($B444,'kpler max capa'!$A$1:$Q$263,7,0),0)</f>
        <v>0</v>
      </c>
      <c r="AO444" s="26">
        <f>IF(ISNUMBER(VLOOKUP($B444,'kpler max capa'!$A$1:$Q$263,8,0)),VLOOKUP($B444,'kpler max capa'!$A$1:$Q$263,8,0),0)</f>
        <v>0</v>
      </c>
      <c r="AP444" s="26">
        <f>IF(ISNUMBER(VLOOKUP($B444,'kpler max capa'!$A$1:$Q$263,8,0)),VLOOKUP($B444,'kpler max capa'!$A$1:$Q$263,9,0),0)</f>
        <v>0</v>
      </c>
      <c r="AQ444" s="26">
        <f>IF(ISNUMBER(VLOOKUP($B444,'kpler max capa'!$A$1:$Q$263,8,0)),VLOOKUP($B444,'kpler max capa'!$A$1:$Q$263,10,0),0)</f>
        <v>0</v>
      </c>
      <c r="AR444" s="26">
        <f>IF(ISNUMBER(VLOOKUP($B444,'kpler max capa'!$A$1:$Q$263,8,0)),VLOOKUP($B444,'kpler max capa'!$A$1:$Q$263,11,0),0)</f>
        <v>0</v>
      </c>
      <c r="AS444" s="26">
        <f>IF(ISNUMBER(VLOOKUP($B444,'kpler max capa'!$A$1:$Q$263,9,0)),VLOOKUP($B444,'kpler max capa'!$A$1:$Q$263,12,0),0)</f>
        <v>0</v>
      </c>
      <c r="AT444" s="26">
        <f>IF(ISNUMBER(VLOOKUP($B444,'kpler max capa'!$A$1:$Q$263,9,0)),VLOOKUP($B444,'kpler max capa'!$A$1:$Q$263,13,0),0)</f>
        <v>0</v>
      </c>
      <c r="AU444" s="26">
        <f>IF(ISNUMBER(VLOOKUP($B444,'kpler max capa'!$A$1:$Q$263,9,0)),VLOOKUP($B444,'kpler max capa'!$A$1:$Q$263,14,0),0)</f>
        <v>0</v>
      </c>
      <c r="AV444" s="26">
        <f>IF(ISNUMBER(VLOOKUP($B444,'kpler max capa'!$A$1:$Q$263,9,0)),VLOOKUP($B444,'kpler max capa'!$A$1:$Q$263,15,0),0)</f>
        <v>0</v>
      </c>
      <c r="AW444" s="26">
        <f>IF(ISNUMBER(VLOOKUP($B444,'kpler max capa'!$A$1:$Q$263,9,0)),VLOOKUP($B444,'kpler max capa'!$A$1:$Q$263,16,0),0)</f>
        <v>0</v>
      </c>
      <c r="AX444" s="26">
        <f>IF(ISNUMBER(VLOOKUP($B444,'kpler max capa'!$A$1:$Q$263,10,0)),VLOOKUP($B444,'kpler max capa'!$A$1:$Q$263,17,0),0)</f>
        <v>0</v>
      </c>
      <c r="AY444" s="24">
        <f>IF(ISNUMBER(VLOOKUP($C444,'pp port max capa'!$A$1:$Q$500,2,0)),VLOOKUP($C444,'pp port max capa'!$A$1:$Q$500,2,0),0)</f>
        <v>0.59211643958781357</v>
      </c>
      <c r="AZ444" s="24">
        <f>IF(ISNUMBER(VLOOKUP($C444,'pp port max capa'!$A$1:$Q$500,3,0)),VLOOKUP($C444,'pp port max capa'!$A$1:$Q$500,3,0),0)</f>
        <v>0.59211643958781357</v>
      </c>
      <c r="BA444" s="24">
        <f>IF(ISNUMBER(VLOOKUP($C444,'pp port max capa'!$A$1:$Q$500,4,0)),VLOOKUP($C444,'pp port max capa'!$A$1:$Q$500,4,0),0)</f>
        <v>0.59211643958781357</v>
      </c>
      <c r="BB444" s="24">
        <f>IF(ISNUMBER(VLOOKUP($C444,'pp port max capa'!$A$1:$Q$500,5,0)),VLOOKUP($C444,'pp port max capa'!$A$1:$Q$500,5,0),0)</f>
        <v>0.59211643958781357</v>
      </c>
      <c r="BC444" s="24">
        <f>IF(ISNUMBER(VLOOKUP($C444,'pp port max capa'!$A$1:$Q$500,6,0)),VLOOKUP($C444,'pp port max capa'!$A$1:$Q$500,6,0),0)</f>
        <v>0.59211643958781357</v>
      </c>
      <c r="BD444" s="24">
        <f>IF(ISNUMBER(VLOOKUP($C444,'pp port max capa'!$A$1:$Q$500,7,0)),VLOOKUP($C444,'pp port max capa'!$A$1:$Q$500,7,0),0)</f>
        <v>0.59211643958781357</v>
      </c>
      <c r="BE444" s="24">
        <f>IF(ISNUMBER(VLOOKUP($C444,'pp port max capa'!$A$1:$Q$500,8,0)),VLOOKUP($C444,'pp port max capa'!$A$1:$Q$500,8,0),0)</f>
        <v>0.59211643958781357</v>
      </c>
      <c r="BF444" s="24">
        <f>IF(ISNUMBER(VLOOKUP($C444,'pp port max capa'!$A$1:$Q$500,9,0)),VLOOKUP($C444,'pp port max capa'!$A$1:$Q$500,9,0),0)</f>
        <v>0.59211643958781357</v>
      </c>
      <c r="BG444" s="24">
        <f>IF(ISNUMBER(VLOOKUP($C444,'pp port max capa'!$A$1:$Q$500,10,0)),VLOOKUP($C444,'pp port max capa'!$A$1:$Q$500,10,0),0)</f>
        <v>0.59211643958781357</v>
      </c>
      <c r="BH444" s="24">
        <f>IF(ISNUMBER(VLOOKUP($C444,'pp port max capa'!$A$1:$Q$500,11,0)),VLOOKUP($C444,'pp port max capa'!$A$1:$Q$500,11,0),0)</f>
        <v>0.59211643958781357</v>
      </c>
      <c r="BI444" s="24">
        <f>IF(ISNUMBER(VLOOKUP($C444,'pp port max capa'!$A$1:$Q$500,12,0)),VLOOKUP($C444,'pp port max capa'!$A$1:$Q$500,12,0),0)</f>
        <v>0.59211643958781357</v>
      </c>
      <c r="BJ444" s="24">
        <f>IF(ISNUMBER(VLOOKUP($C444,'pp port max capa'!$A$1:$Q$500,13,0)),VLOOKUP($C444,'pp port max capa'!$A$1:$Q$500,13,0),0)</f>
        <v>0.59211643958781357</v>
      </c>
      <c r="BK444" s="24">
        <f>IF(ISNUMBER(VLOOKUP($C444,'pp port max capa'!$A$1:$Q$500,14,0)),VLOOKUP($C444,'pp port max capa'!$A$1:$Q$500,14,0),0)</f>
        <v>0.29605821979390679</v>
      </c>
      <c r="BL444" s="24">
        <f>IF(ISNUMBER(VLOOKUP($C444,'pp port max capa'!$A$1:$Q$500,15,0)),VLOOKUP($C444,'pp port max capa'!$A$1:$Q$500,15,0),0)</f>
        <v>0</v>
      </c>
      <c r="BM444" s="24">
        <f>IF(ISNUMBER(VLOOKUP($C444,'pp port max capa'!$A$1:$Q$500,16,0)),VLOOKUP($C444,'pp port max capa'!$A$1:$Q$500,16,0),0)</f>
        <v>0</v>
      </c>
      <c r="BN444" s="24">
        <f>IF(ISNUMBER(VLOOKUP($C444,'pp port max capa'!$A$1:$Q$500,17,0)),VLOOKUP($C444,'pp port max capa'!$A$1:$Q$500,17,0),0)</f>
        <v>0</v>
      </c>
      <c r="BO444" s="22">
        <f>IF(ISNUMBER(VLOOKUP($C444,'stpl port max capa'!$A$1:$Q$500,2,0)),VLOOKUP($C444,'stpl port max capa'!$A$1:$Q$500,2,0),0)</f>
        <v>0</v>
      </c>
      <c r="BP444" s="22">
        <f>IF(ISNUMBER(VLOOKUP($C444,'stpl port max capa'!$A$1:$Q$500,3,0)),VLOOKUP($C444,'stpl port max capa'!$A$1:$Q$500,3,0),0)</f>
        <v>0</v>
      </c>
      <c r="BQ444" s="22">
        <f>IF(ISNUMBER(VLOOKUP($C444,'stpl port max capa'!$A$1:$Q$500,4,0)),VLOOKUP($C444,'stpl port max capa'!$A$1:$Q$500,4,0),0)</f>
        <v>0</v>
      </c>
      <c r="BR444" s="22">
        <f>IF(ISNUMBER(VLOOKUP($C444,'stpl port max capa'!$A$1:$Q$500,5,0)),VLOOKUP($C444,'stpl port max capa'!$A$1:$Q$500,5,0),0)</f>
        <v>0</v>
      </c>
      <c r="BS444" s="22">
        <f>IF(ISNUMBER(VLOOKUP($C444,'stpl port max capa'!$A$1:$Q$500,6,0)),VLOOKUP($C444,'stpl port max capa'!$A$1:$Q$500,6,0),0)</f>
        <v>0</v>
      </c>
      <c r="BT444" s="22">
        <f>IF(ISNUMBER(VLOOKUP($C444,'stpl port max capa'!$A$1:$Q$500,7,0)),VLOOKUP($C444,'stpl port max capa'!$A$1:$Q$500,7,0),0)</f>
        <v>0</v>
      </c>
      <c r="BU444" s="22">
        <f>IF(ISNUMBER(VLOOKUP($C444,'stpl port max capa'!$A$1:$Q$500,8,0)),VLOOKUP($C444,'stpl port max capa'!$A$1:$Q$500,8,0),0)</f>
        <v>0</v>
      </c>
      <c r="BV444" s="22">
        <f>IF(ISNUMBER(VLOOKUP($C444,'stpl port max capa'!$A$1:$Q$500,9,0)),VLOOKUP($C444,'stpl port max capa'!$A$1:$Q$500,9,0),0)</f>
        <v>0</v>
      </c>
      <c r="BW444" s="22">
        <f>IF(ISNUMBER(VLOOKUP($C444,'stpl port max capa'!$A$1:$Q$500,10,0)),VLOOKUP($C444,'stpl port max capa'!$A$1:$Q$500,10,0),0)</f>
        <v>0</v>
      </c>
      <c r="BX444" s="22">
        <f>IF(ISNUMBER(VLOOKUP($C444,'stpl port max capa'!$A$1:$Q$500,11,0)),VLOOKUP($C444,'stpl port max capa'!$A$1:$Q$500,11,0),0)</f>
        <v>0</v>
      </c>
      <c r="BY444" s="22">
        <f>IF(ISNUMBER(VLOOKUP($C444,'stpl port max capa'!$A$1:$Q$500,12,0)),VLOOKUP($C444,'stpl port max capa'!$A$1:$Q$500,12,0),0)</f>
        <v>0</v>
      </c>
      <c r="BZ444" s="22">
        <f>IF(ISNUMBER(VLOOKUP($C444,'stpl port max capa'!$A$1:$Q$500,13,0)),VLOOKUP($C444,'stpl port max capa'!$A$1:$Q$500,13,0),0)</f>
        <v>0</v>
      </c>
      <c r="CA444" s="22">
        <f>IF(ISNUMBER(VLOOKUP($C444,'stpl port max capa'!$A$1:$Q$500,14,0)),VLOOKUP($C444,'stpl port max capa'!$A$1:$Q$500,14,0),0)</f>
        <v>0</v>
      </c>
      <c r="CB444" s="22">
        <f>IF(ISNUMBER(VLOOKUP($C444,'stpl port max capa'!$A$1:$Q$500,15,0)),VLOOKUP($C444,'stpl port max capa'!$A$1:$Q$500,15,0),0)</f>
        <v>0</v>
      </c>
      <c r="CC444" s="22">
        <f>IF(ISNUMBER(VLOOKUP($C444,'stpl port max capa'!$A$1:$Q$500,16,0)),VLOOKUP($C444,'stpl port max capa'!$A$1:$Q$500,16,0),0)</f>
        <v>0</v>
      </c>
      <c r="CD444" s="22">
        <f>IF(ISNUMBER(VLOOKUP($C444,'stpl port max capa'!$A$1:$Q$500,17,0)),VLOOKUP($C444,'stpl port max capa'!$A$1:$Q$500,17,0),0)</f>
        <v>0</v>
      </c>
    </row>
    <row r="445" spans="1:82" customFormat="1">
      <c r="A445">
        <v>450</v>
      </c>
      <c r="B445" t="s">
        <v>965</v>
      </c>
      <c r="C445" t="str">
        <f t="shared" si="111"/>
        <v>port 450 Shaoxing Binhai power station</v>
      </c>
      <c r="D445" s="15" t="s">
        <v>1470</v>
      </c>
      <c r="E445" s="15">
        <f t="shared" si="113"/>
        <v>1</v>
      </c>
      <c r="F445" s="16" t="s">
        <v>2979</v>
      </c>
      <c r="G445" t="s">
        <v>972</v>
      </c>
      <c r="H445" t="s">
        <v>975</v>
      </c>
      <c r="I445" t="s">
        <v>2943</v>
      </c>
      <c r="J445" t="s">
        <v>1185</v>
      </c>
      <c r="K445" s="1">
        <v>30.226520000000001</v>
      </c>
      <c r="L445" s="1">
        <v>120.717248</v>
      </c>
      <c r="M445" s="1" t="str">
        <f>VLOOKUP($F445,'[1]capi for highway network'!$D$1:$L$36,3,0)</f>
        <v>capi Zhejiang</v>
      </c>
      <c r="N445" s="1">
        <f>VLOOKUP($F445,'[1]capi for highway network'!$D$1:$L$36,7,0)</f>
        <v>30.274083999999998</v>
      </c>
      <c r="O445" s="1">
        <f>VLOOKUP($F445,'[1]capi for highway network'!$D$1:$L$36,8,0)</f>
        <v>120.15506999999999</v>
      </c>
      <c r="P445" s="13">
        <f t="shared" si="114"/>
        <v>2.6951506905376337</v>
      </c>
      <c r="Q445" s="13">
        <f t="shared" si="115"/>
        <v>2.6951506905376337</v>
      </c>
      <c r="R445" s="13">
        <f t="shared" si="116"/>
        <v>2.6951506905376337</v>
      </c>
      <c r="S445" s="13">
        <f t="shared" si="117"/>
        <v>3.5237570630215043</v>
      </c>
      <c r="T445" s="13">
        <f t="shared" si="118"/>
        <v>3.7999591871827945</v>
      </c>
      <c r="U445" s="13">
        <f t="shared" si="119"/>
        <v>3.7999591871827945</v>
      </c>
      <c r="V445" s="13">
        <f t="shared" si="120"/>
        <v>3.7999591871827945</v>
      </c>
      <c r="W445" s="13">
        <f t="shared" si="121"/>
        <v>3.7999591871827945</v>
      </c>
      <c r="X445" s="13">
        <f t="shared" si="122"/>
        <v>3.7999591871827945</v>
      </c>
      <c r="Y445" s="13">
        <f t="shared" si="123"/>
        <v>3.7999591871827945</v>
      </c>
      <c r="Z445" s="13">
        <f t="shared" si="124"/>
        <v>3.7999591871827945</v>
      </c>
      <c r="AA445" s="13">
        <f t="shared" si="125"/>
        <v>3.7999591871827945</v>
      </c>
      <c r="AB445" s="13">
        <f t="shared" si="126"/>
        <v>3.7999591871827945</v>
      </c>
      <c r="AC445" s="13">
        <f t="shared" si="127"/>
        <v>3.7999591871827945</v>
      </c>
      <c r="AD445" s="13">
        <f t="shared" si="128"/>
        <v>3.7999591871827945</v>
      </c>
      <c r="AE445" s="13">
        <f t="shared" si="129"/>
        <v>3.7999591871827945</v>
      </c>
      <c r="AF445">
        <f t="shared" si="112"/>
        <v>1</v>
      </c>
      <c r="AI445" s="26">
        <f>IF(ISNUMBER(VLOOKUP($B445,'kpler max capa'!$A$1:$Q$263,2,0)),VLOOKUP($B445,'kpler max capa'!$A$1:$Q$263,2,0),0)</f>
        <v>0</v>
      </c>
      <c r="AJ445" s="26">
        <f>IF(ISNUMBER(VLOOKUP($B445,'kpler max capa'!$A$1:$Q$263,3,0)),VLOOKUP($B445,'kpler max capa'!$A$1:$Q$263,3,0),0)</f>
        <v>0</v>
      </c>
      <c r="AK445" s="26">
        <f>IF(ISNUMBER(VLOOKUP($B445,'kpler max capa'!$A$1:$Q$263,4,0)),VLOOKUP($B445,'kpler max capa'!$A$1:$Q$263,4,0),0)</f>
        <v>0</v>
      </c>
      <c r="AL445" s="26">
        <f>IF(ISNUMBER(VLOOKUP($B445,'kpler max capa'!$A$1:$Q$263,5,0)),VLOOKUP($B445,'kpler max capa'!$A$1:$Q$263,5,0),0)</f>
        <v>0</v>
      </c>
      <c r="AM445" s="26">
        <f>IF(ISNUMBER(VLOOKUP($B445,'kpler max capa'!$A$1:$Q$263,6,0)),VLOOKUP($B445,'kpler max capa'!$A$1:$Q$263,6,0),0)</f>
        <v>0</v>
      </c>
      <c r="AN445" s="26">
        <f>IF(ISNUMBER(VLOOKUP($B445,'kpler max capa'!$A$1:$Q$263,7,0)),VLOOKUP($B445,'kpler max capa'!$A$1:$Q$263,7,0),0)</f>
        <v>0</v>
      </c>
      <c r="AO445" s="26">
        <f>IF(ISNUMBER(VLOOKUP($B445,'kpler max capa'!$A$1:$Q$263,8,0)),VLOOKUP($B445,'kpler max capa'!$A$1:$Q$263,8,0),0)</f>
        <v>0</v>
      </c>
      <c r="AP445" s="26">
        <f>IF(ISNUMBER(VLOOKUP($B445,'kpler max capa'!$A$1:$Q$263,8,0)),VLOOKUP($B445,'kpler max capa'!$A$1:$Q$263,9,0),0)</f>
        <v>0</v>
      </c>
      <c r="AQ445" s="26">
        <f>IF(ISNUMBER(VLOOKUP($B445,'kpler max capa'!$A$1:$Q$263,8,0)),VLOOKUP($B445,'kpler max capa'!$A$1:$Q$263,10,0),0)</f>
        <v>0</v>
      </c>
      <c r="AR445" s="26">
        <f>IF(ISNUMBER(VLOOKUP($B445,'kpler max capa'!$A$1:$Q$263,8,0)),VLOOKUP($B445,'kpler max capa'!$A$1:$Q$263,11,0),0)</f>
        <v>0</v>
      </c>
      <c r="AS445" s="26">
        <f>IF(ISNUMBER(VLOOKUP($B445,'kpler max capa'!$A$1:$Q$263,9,0)),VLOOKUP($B445,'kpler max capa'!$A$1:$Q$263,12,0),0)</f>
        <v>0</v>
      </c>
      <c r="AT445" s="26">
        <f>IF(ISNUMBER(VLOOKUP($B445,'kpler max capa'!$A$1:$Q$263,9,0)),VLOOKUP($B445,'kpler max capa'!$A$1:$Q$263,13,0),0)</f>
        <v>0</v>
      </c>
      <c r="AU445" s="26">
        <f>IF(ISNUMBER(VLOOKUP($B445,'kpler max capa'!$A$1:$Q$263,9,0)),VLOOKUP($B445,'kpler max capa'!$A$1:$Q$263,14,0),0)</f>
        <v>0</v>
      </c>
      <c r="AV445" s="26">
        <f>IF(ISNUMBER(VLOOKUP($B445,'kpler max capa'!$A$1:$Q$263,9,0)),VLOOKUP($B445,'kpler max capa'!$A$1:$Q$263,15,0),0)</f>
        <v>0</v>
      </c>
      <c r="AW445" s="26">
        <f>IF(ISNUMBER(VLOOKUP($B445,'kpler max capa'!$A$1:$Q$263,9,0)),VLOOKUP($B445,'kpler max capa'!$A$1:$Q$263,16,0),0)</f>
        <v>0</v>
      </c>
      <c r="AX445" s="26">
        <f>IF(ISNUMBER(VLOOKUP($B445,'kpler max capa'!$A$1:$Q$263,10,0)),VLOOKUP($B445,'kpler max capa'!$A$1:$Q$263,17,0),0)</f>
        <v>0</v>
      </c>
      <c r="AY445" s="24">
        <f>IF(ISNUMBER(VLOOKUP($C445,'pp port max capa'!$A$1:$Q$500,2,0)),VLOOKUP($C445,'pp port max capa'!$A$1:$Q$500,2,0),0)</f>
        <v>2.6951506905376337</v>
      </c>
      <c r="AZ445" s="24">
        <f>IF(ISNUMBER(VLOOKUP($C445,'pp port max capa'!$A$1:$Q$500,3,0)),VLOOKUP($C445,'pp port max capa'!$A$1:$Q$500,3,0),0)</f>
        <v>2.6951506905376337</v>
      </c>
      <c r="BA445" s="24">
        <f>IF(ISNUMBER(VLOOKUP($C445,'pp port max capa'!$A$1:$Q$500,4,0)),VLOOKUP($C445,'pp port max capa'!$A$1:$Q$500,4,0),0)</f>
        <v>2.6951506905376337</v>
      </c>
      <c r="BB445" s="24">
        <f>IF(ISNUMBER(VLOOKUP($C445,'pp port max capa'!$A$1:$Q$500,5,0)),VLOOKUP($C445,'pp port max capa'!$A$1:$Q$500,5,0),0)</f>
        <v>3.5237570630215043</v>
      </c>
      <c r="BC445" s="24">
        <f>IF(ISNUMBER(VLOOKUP($C445,'pp port max capa'!$A$1:$Q$500,6,0)),VLOOKUP($C445,'pp port max capa'!$A$1:$Q$500,6,0),0)</f>
        <v>3.7999591871827945</v>
      </c>
      <c r="BD445" s="24">
        <f>IF(ISNUMBER(VLOOKUP($C445,'pp port max capa'!$A$1:$Q$500,7,0)),VLOOKUP($C445,'pp port max capa'!$A$1:$Q$500,7,0),0)</f>
        <v>3.7999591871827945</v>
      </c>
      <c r="BE445" s="24">
        <f>IF(ISNUMBER(VLOOKUP($C445,'pp port max capa'!$A$1:$Q$500,8,0)),VLOOKUP($C445,'pp port max capa'!$A$1:$Q$500,8,0),0)</f>
        <v>3.7999591871827945</v>
      </c>
      <c r="BF445" s="24">
        <f>IF(ISNUMBER(VLOOKUP($C445,'pp port max capa'!$A$1:$Q$500,9,0)),VLOOKUP($C445,'pp port max capa'!$A$1:$Q$500,9,0),0)</f>
        <v>3.7999591871827945</v>
      </c>
      <c r="BG445" s="24">
        <f>IF(ISNUMBER(VLOOKUP($C445,'pp port max capa'!$A$1:$Q$500,10,0)),VLOOKUP($C445,'pp port max capa'!$A$1:$Q$500,10,0),0)</f>
        <v>3.7999591871827945</v>
      </c>
      <c r="BH445" s="24">
        <f>IF(ISNUMBER(VLOOKUP($C445,'pp port max capa'!$A$1:$Q$500,11,0)),VLOOKUP($C445,'pp port max capa'!$A$1:$Q$500,11,0),0)</f>
        <v>3.7999591871827945</v>
      </c>
      <c r="BI445" s="24">
        <f>IF(ISNUMBER(VLOOKUP($C445,'pp port max capa'!$A$1:$Q$500,12,0)),VLOOKUP($C445,'pp port max capa'!$A$1:$Q$500,12,0),0)</f>
        <v>3.7999591871827945</v>
      </c>
      <c r="BJ445" s="24">
        <f>IF(ISNUMBER(VLOOKUP($C445,'pp port max capa'!$A$1:$Q$500,13,0)),VLOOKUP($C445,'pp port max capa'!$A$1:$Q$500,13,0),0)</f>
        <v>3.7999591871827945</v>
      </c>
      <c r="BK445" s="24">
        <f>IF(ISNUMBER(VLOOKUP($C445,'pp port max capa'!$A$1:$Q$500,14,0)),VLOOKUP($C445,'pp port max capa'!$A$1:$Q$500,14,0),0)</f>
        <v>3.7999591871827945</v>
      </c>
      <c r="BL445" s="24">
        <f>IF(ISNUMBER(VLOOKUP($C445,'pp port max capa'!$A$1:$Q$500,15,0)),VLOOKUP($C445,'pp port max capa'!$A$1:$Q$500,15,0),0)</f>
        <v>3.7999591871827945</v>
      </c>
      <c r="BM445" s="24">
        <f>IF(ISNUMBER(VLOOKUP($C445,'pp port max capa'!$A$1:$Q$500,16,0)),VLOOKUP($C445,'pp port max capa'!$A$1:$Q$500,16,0),0)</f>
        <v>3.7999591871827945</v>
      </c>
      <c r="BN445" s="24">
        <f>IF(ISNUMBER(VLOOKUP($C445,'pp port max capa'!$A$1:$Q$500,17,0)),VLOOKUP($C445,'pp port max capa'!$A$1:$Q$500,17,0),0)</f>
        <v>3.7999591871827945</v>
      </c>
      <c r="BO445" s="22">
        <f>IF(ISNUMBER(VLOOKUP($C445,'stpl port max capa'!$A$1:$Q$500,2,0)),VLOOKUP($C445,'stpl port max capa'!$A$1:$Q$500,2,0),0)</f>
        <v>0</v>
      </c>
      <c r="BP445" s="22">
        <f>IF(ISNUMBER(VLOOKUP($C445,'stpl port max capa'!$A$1:$Q$500,3,0)),VLOOKUP($C445,'stpl port max capa'!$A$1:$Q$500,3,0),0)</f>
        <v>0</v>
      </c>
      <c r="BQ445" s="22">
        <f>IF(ISNUMBER(VLOOKUP($C445,'stpl port max capa'!$A$1:$Q$500,4,0)),VLOOKUP($C445,'stpl port max capa'!$A$1:$Q$500,4,0),0)</f>
        <v>0</v>
      </c>
      <c r="BR445" s="22">
        <f>IF(ISNUMBER(VLOOKUP($C445,'stpl port max capa'!$A$1:$Q$500,5,0)),VLOOKUP($C445,'stpl port max capa'!$A$1:$Q$500,5,0),0)</f>
        <v>0</v>
      </c>
      <c r="BS445" s="22">
        <f>IF(ISNUMBER(VLOOKUP($C445,'stpl port max capa'!$A$1:$Q$500,6,0)),VLOOKUP($C445,'stpl port max capa'!$A$1:$Q$500,6,0),0)</f>
        <v>0</v>
      </c>
      <c r="BT445" s="22">
        <f>IF(ISNUMBER(VLOOKUP($C445,'stpl port max capa'!$A$1:$Q$500,7,0)),VLOOKUP($C445,'stpl port max capa'!$A$1:$Q$500,7,0),0)</f>
        <v>0</v>
      </c>
      <c r="BU445" s="22">
        <f>IF(ISNUMBER(VLOOKUP($C445,'stpl port max capa'!$A$1:$Q$500,8,0)),VLOOKUP($C445,'stpl port max capa'!$A$1:$Q$500,8,0),0)</f>
        <v>0</v>
      </c>
      <c r="BV445" s="22">
        <f>IF(ISNUMBER(VLOOKUP($C445,'stpl port max capa'!$A$1:$Q$500,9,0)),VLOOKUP($C445,'stpl port max capa'!$A$1:$Q$500,9,0),0)</f>
        <v>0</v>
      </c>
      <c r="BW445" s="22">
        <f>IF(ISNUMBER(VLOOKUP($C445,'stpl port max capa'!$A$1:$Q$500,10,0)),VLOOKUP($C445,'stpl port max capa'!$A$1:$Q$500,10,0),0)</f>
        <v>0</v>
      </c>
      <c r="BX445" s="22">
        <f>IF(ISNUMBER(VLOOKUP($C445,'stpl port max capa'!$A$1:$Q$500,11,0)),VLOOKUP($C445,'stpl port max capa'!$A$1:$Q$500,11,0),0)</f>
        <v>0</v>
      </c>
      <c r="BY445" s="22">
        <f>IF(ISNUMBER(VLOOKUP($C445,'stpl port max capa'!$A$1:$Q$500,12,0)),VLOOKUP($C445,'stpl port max capa'!$A$1:$Q$500,12,0),0)</f>
        <v>0</v>
      </c>
      <c r="BZ445" s="22">
        <f>IF(ISNUMBER(VLOOKUP($C445,'stpl port max capa'!$A$1:$Q$500,13,0)),VLOOKUP($C445,'stpl port max capa'!$A$1:$Q$500,13,0),0)</f>
        <v>0</v>
      </c>
      <c r="CA445" s="22">
        <f>IF(ISNUMBER(VLOOKUP($C445,'stpl port max capa'!$A$1:$Q$500,14,0)),VLOOKUP($C445,'stpl port max capa'!$A$1:$Q$500,14,0),0)</f>
        <v>0</v>
      </c>
      <c r="CB445" s="22">
        <f>IF(ISNUMBER(VLOOKUP($C445,'stpl port max capa'!$A$1:$Q$500,15,0)),VLOOKUP($C445,'stpl port max capa'!$A$1:$Q$500,15,0),0)</f>
        <v>0</v>
      </c>
      <c r="CC445" s="22">
        <f>IF(ISNUMBER(VLOOKUP($C445,'stpl port max capa'!$A$1:$Q$500,16,0)),VLOOKUP($C445,'stpl port max capa'!$A$1:$Q$500,16,0),0)</f>
        <v>0</v>
      </c>
      <c r="CD445" s="22">
        <f>IF(ISNUMBER(VLOOKUP($C445,'stpl port max capa'!$A$1:$Q$500,17,0)),VLOOKUP($C445,'stpl port max capa'!$A$1:$Q$500,17,0),0)</f>
        <v>0</v>
      </c>
    </row>
    <row r="446" spans="1:82" customFormat="1">
      <c r="A446">
        <v>451</v>
      </c>
      <c r="B446" t="s">
        <v>966</v>
      </c>
      <c r="C446" t="str">
        <f t="shared" si="111"/>
        <v>port 451 Wenzhou Rui'an power station</v>
      </c>
      <c r="D446" s="15" t="s">
        <v>1471</v>
      </c>
      <c r="E446" s="15">
        <f t="shared" si="113"/>
        <v>1</v>
      </c>
      <c r="F446" s="16" t="s">
        <v>2979</v>
      </c>
      <c r="G446" t="s">
        <v>972</v>
      </c>
      <c r="H446" t="s">
        <v>975</v>
      </c>
      <c r="I446" t="s">
        <v>2944</v>
      </c>
      <c r="J446" t="s">
        <v>1186</v>
      </c>
      <c r="K446" s="1">
        <v>27.777999999999999</v>
      </c>
      <c r="L446" s="1">
        <v>120.655</v>
      </c>
      <c r="M446" s="1" t="str">
        <f>VLOOKUP($F446,'[1]capi for highway network'!$D$1:$L$36,3,0)</f>
        <v>capi Zhejiang</v>
      </c>
      <c r="N446" s="1">
        <f>VLOOKUP($F446,'[1]capi for highway network'!$D$1:$L$36,7,0)</f>
        <v>30.274083999999998</v>
      </c>
      <c r="O446" s="1">
        <f>VLOOKUP($F446,'[1]capi for highway network'!$D$1:$L$36,8,0)</f>
        <v>120.15506999999999</v>
      </c>
      <c r="P446" s="13">
        <f t="shared" si="114"/>
        <v>0</v>
      </c>
      <c r="Q446" s="13">
        <f t="shared" si="115"/>
        <v>0</v>
      </c>
      <c r="R446" s="13">
        <f t="shared" si="116"/>
        <v>0</v>
      </c>
      <c r="S446" s="13">
        <f t="shared" si="117"/>
        <v>0</v>
      </c>
      <c r="T446" s="13">
        <f t="shared" si="118"/>
        <v>0</v>
      </c>
      <c r="U446" s="13">
        <f t="shared" si="119"/>
        <v>0</v>
      </c>
      <c r="V446" s="13">
        <f t="shared" si="120"/>
        <v>0</v>
      </c>
      <c r="W446" s="13">
        <f t="shared" si="121"/>
        <v>0</v>
      </c>
      <c r="X446" s="13">
        <f t="shared" si="122"/>
        <v>0</v>
      </c>
      <c r="Y446" s="13">
        <f t="shared" si="123"/>
        <v>0</v>
      </c>
      <c r="Z446" s="13">
        <f t="shared" si="124"/>
        <v>0</v>
      </c>
      <c r="AA446" s="13">
        <f t="shared" si="125"/>
        <v>0</v>
      </c>
      <c r="AB446" s="13">
        <f t="shared" si="126"/>
        <v>0</v>
      </c>
      <c r="AC446" s="13">
        <f t="shared" si="127"/>
        <v>0</v>
      </c>
      <c r="AD446" s="13">
        <f t="shared" si="128"/>
        <v>0</v>
      </c>
      <c r="AE446" s="13">
        <f t="shared" si="129"/>
        <v>0</v>
      </c>
      <c r="AF446">
        <f t="shared" si="112"/>
        <v>0</v>
      </c>
      <c r="AI446" s="26">
        <f>IF(ISNUMBER(VLOOKUP($B446,'kpler max capa'!$A$1:$Q$263,2,0)),VLOOKUP($B446,'kpler max capa'!$A$1:$Q$263,2,0),0)</f>
        <v>0</v>
      </c>
      <c r="AJ446" s="26">
        <f>IF(ISNUMBER(VLOOKUP($B446,'kpler max capa'!$A$1:$Q$263,3,0)),VLOOKUP($B446,'kpler max capa'!$A$1:$Q$263,3,0),0)</f>
        <v>0</v>
      </c>
      <c r="AK446" s="26">
        <f>IF(ISNUMBER(VLOOKUP($B446,'kpler max capa'!$A$1:$Q$263,4,0)),VLOOKUP($B446,'kpler max capa'!$A$1:$Q$263,4,0),0)</f>
        <v>0</v>
      </c>
      <c r="AL446" s="26">
        <f>IF(ISNUMBER(VLOOKUP($B446,'kpler max capa'!$A$1:$Q$263,5,0)),VLOOKUP($B446,'kpler max capa'!$A$1:$Q$263,5,0),0)</f>
        <v>0</v>
      </c>
      <c r="AM446" s="26">
        <f>IF(ISNUMBER(VLOOKUP($B446,'kpler max capa'!$A$1:$Q$263,6,0)),VLOOKUP($B446,'kpler max capa'!$A$1:$Q$263,6,0),0)</f>
        <v>0</v>
      </c>
      <c r="AN446" s="26">
        <f>IF(ISNUMBER(VLOOKUP($B446,'kpler max capa'!$A$1:$Q$263,7,0)),VLOOKUP($B446,'kpler max capa'!$A$1:$Q$263,7,0),0)</f>
        <v>0</v>
      </c>
      <c r="AO446" s="26">
        <f>IF(ISNUMBER(VLOOKUP($B446,'kpler max capa'!$A$1:$Q$263,8,0)),VLOOKUP($B446,'kpler max capa'!$A$1:$Q$263,8,0),0)</f>
        <v>0</v>
      </c>
      <c r="AP446" s="26">
        <f>IF(ISNUMBER(VLOOKUP($B446,'kpler max capa'!$A$1:$Q$263,8,0)),VLOOKUP($B446,'kpler max capa'!$A$1:$Q$263,9,0),0)</f>
        <v>0</v>
      </c>
      <c r="AQ446" s="26">
        <f>IF(ISNUMBER(VLOOKUP($B446,'kpler max capa'!$A$1:$Q$263,8,0)),VLOOKUP($B446,'kpler max capa'!$A$1:$Q$263,10,0),0)</f>
        <v>0</v>
      </c>
      <c r="AR446" s="26">
        <f>IF(ISNUMBER(VLOOKUP($B446,'kpler max capa'!$A$1:$Q$263,8,0)),VLOOKUP($B446,'kpler max capa'!$A$1:$Q$263,11,0),0)</f>
        <v>0</v>
      </c>
      <c r="AS446" s="26">
        <f>IF(ISNUMBER(VLOOKUP($B446,'kpler max capa'!$A$1:$Q$263,9,0)),VLOOKUP($B446,'kpler max capa'!$A$1:$Q$263,12,0),0)</f>
        <v>0</v>
      </c>
      <c r="AT446" s="26">
        <f>IF(ISNUMBER(VLOOKUP($B446,'kpler max capa'!$A$1:$Q$263,9,0)),VLOOKUP($B446,'kpler max capa'!$A$1:$Q$263,13,0),0)</f>
        <v>0</v>
      </c>
      <c r="AU446" s="26">
        <f>IF(ISNUMBER(VLOOKUP($B446,'kpler max capa'!$A$1:$Q$263,9,0)),VLOOKUP($B446,'kpler max capa'!$A$1:$Q$263,14,0),0)</f>
        <v>0</v>
      </c>
      <c r="AV446" s="26">
        <f>IF(ISNUMBER(VLOOKUP($B446,'kpler max capa'!$A$1:$Q$263,9,0)),VLOOKUP($B446,'kpler max capa'!$A$1:$Q$263,15,0),0)</f>
        <v>0</v>
      </c>
      <c r="AW446" s="26">
        <f>IF(ISNUMBER(VLOOKUP($B446,'kpler max capa'!$A$1:$Q$263,9,0)),VLOOKUP($B446,'kpler max capa'!$A$1:$Q$263,16,0),0)</f>
        <v>0</v>
      </c>
      <c r="AX446" s="26">
        <f>IF(ISNUMBER(VLOOKUP($B446,'kpler max capa'!$A$1:$Q$263,10,0)),VLOOKUP($B446,'kpler max capa'!$A$1:$Q$263,17,0),0)</f>
        <v>0</v>
      </c>
      <c r="AY446" s="24">
        <f>IF(ISNUMBER(VLOOKUP($C446,'pp port max capa'!$A$1:$Q$500,2,0)),VLOOKUP($C446,'pp port max capa'!$A$1:$Q$500,2,0),0)</f>
        <v>0</v>
      </c>
      <c r="AZ446" s="24">
        <f>IF(ISNUMBER(VLOOKUP($C446,'pp port max capa'!$A$1:$Q$500,3,0)),VLOOKUP($C446,'pp port max capa'!$A$1:$Q$500,3,0),0)</f>
        <v>0</v>
      </c>
      <c r="BA446" s="24">
        <f>IF(ISNUMBER(VLOOKUP($C446,'pp port max capa'!$A$1:$Q$500,4,0)),VLOOKUP($C446,'pp port max capa'!$A$1:$Q$500,4,0),0)</f>
        <v>0</v>
      </c>
      <c r="BB446" s="24">
        <f>IF(ISNUMBER(VLOOKUP($C446,'pp port max capa'!$A$1:$Q$500,5,0)),VLOOKUP($C446,'pp port max capa'!$A$1:$Q$500,5,0),0)</f>
        <v>0</v>
      </c>
      <c r="BC446" s="24">
        <f>IF(ISNUMBER(VLOOKUP($C446,'pp port max capa'!$A$1:$Q$500,6,0)),VLOOKUP($C446,'pp port max capa'!$A$1:$Q$500,6,0),0)</f>
        <v>0</v>
      </c>
      <c r="BD446" s="24">
        <f>IF(ISNUMBER(VLOOKUP($C446,'pp port max capa'!$A$1:$Q$500,7,0)),VLOOKUP($C446,'pp port max capa'!$A$1:$Q$500,7,0),0)</f>
        <v>0</v>
      </c>
      <c r="BE446" s="24">
        <f>IF(ISNUMBER(VLOOKUP($C446,'pp port max capa'!$A$1:$Q$500,8,0)),VLOOKUP($C446,'pp port max capa'!$A$1:$Q$500,8,0),0)</f>
        <v>0</v>
      </c>
      <c r="BF446" s="24">
        <f>IF(ISNUMBER(VLOOKUP($C446,'pp port max capa'!$A$1:$Q$500,9,0)),VLOOKUP($C446,'pp port max capa'!$A$1:$Q$500,9,0),0)</f>
        <v>0</v>
      </c>
      <c r="BG446" s="24">
        <f>IF(ISNUMBER(VLOOKUP($C446,'pp port max capa'!$A$1:$Q$500,10,0)),VLOOKUP($C446,'pp port max capa'!$A$1:$Q$500,10,0),0)</f>
        <v>0</v>
      </c>
      <c r="BH446" s="24">
        <f>IF(ISNUMBER(VLOOKUP($C446,'pp port max capa'!$A$1:$Q$500,11,0)),VLOOKUP($C446,'pp port max capa'!$A$1:$Q$500,11,0),0)</f>
        <v>0</v>
      </c>
      <c r="BI446" s="24">
        <f>IF(ISNUMBER(VLOOKUP($C446,'pp port max capa'!$A$1:$Q$500,12,0)),VLOOKUP($C446,'pp port max capa'!$A$1:$Q$500,12,0),0)</f>
        <v>0</v>
      </c>
      <c r="BJ446" s="24">
        <f>IF(ISNUMBER(VLOOKUP($C446,'pp port max capa'!$A$1:$Q$500,13,0)),VLOOKUP($C446,'pp port max capa'!$A$1:$Q$500,13,0),0)</f>
        <v>0</v>
      </c>
      <c r="BK446" s="24">
        <f>IF(ISNUMBER(VLOOKUP($C446,'pp port max capa'!$A$1:$Q$500,14,0)),VLOOKUP($C446,'pp port max capa'!$A$1:$Q$500,14,0),0)</f>
        <v>0</v>
      </c>
      <c r="BL446" s="24">
        <f>IF(ISNUMBER(VLOOKUP($C446,'pp port max capa'!$A$1:$Q$500,15,0)),VLOOKUP($C446,'pp port max capa'!$A$1:$Q$500,15,0),0)</f>
        <v>0</v>
      </c>
      <c r="BM446" s="24">
        <f>IF(ISNUMBER(VLOOKUP($C446,'pp port max capa'!$A$1:$Q$500,16,0)),VLOOKUP($C446,'pp port max capa'!$A$1:$Q$500,16,0),0)</f>
        <v>0</v>
      </c>
      <c r="BN446" s="24">
        <f>IF(ISNUMBER(VLOOKUP($C446,'pp port max capa'!$A$1:$Q$500,17,0)),VLOOKUP($C446,'pp port max capa'!$A$1:$Q$500,17,0),0)</f>
        <v>0</v>
      </c>
      <c r="BO446" s="22">
        <f>IF(ISNUMBER(VLOOKUP($C446,'stpl port max capa'!$A$1:$Q$500,2,0)),VLOOKUP($C446,'stpl port max capa'!$A$1:$Q$500,2,0),0)</f>
        <v>0</v>
      </c>
      <c r="BP446" s="22">
        <f>IF(ISNUMBER(VLOOKUP($C446,'stpl port max capa'!$A$1:$Q$500,3,0)),VLOOKUP($C446,'stpl port max capa'!$A$1:$Q$500,3,0),0)</f>
        <v>0</v>
      </c>
      <c r="BQ446" s="22">
        <f>IF(ISNUMBER(VLOOKUP($C446,'stpl port max capa'!$A$1:$Q$500,4,0)),VLOOKUP($C446,'stpl port max capa'!$A$1:$Q$500,4,0),0)</f>
        <v>0</v>
      </c>
      <c r="BR446" s="22">
        <f>IF(ISNUMBER(VLOOKUP($C446,'stpl port max capa'!$A$1:$Q$500,5,0)),VLOOKUP($C446,'stpl port max capa'!$A$1:$Q$500,5,0),0)</f>
        <v>0</v>
      </c>
      <c r="BS446" s="22">
        <f>IF(ISNUMBER(VLOOKUP($C446,'stpl port max capa'!$A$1:$Q$500,6,0)),VLOOKUP($C446,'stpl port max capa'!$A$1:$Q$500,6,0),0)</f>
        <v>0</v>
      </c>
      <c r="BT446" s="22">
        <f>IF(ISNUMBER(VLOOKUP($C446,'stpl port max capa'!$A$1:$Q$500,7,0)),VLOOKUP($C446,'stpl port max capa'!$A$1:$Q$500,7,0),0)</f>
        <v>0</v>
      </c>
      <c r="BU446" s="22">
        <f>IF(ISNUMBER(VLOOKUP($C446,'stpl port max capa'!$A$1:$Q$500,8,0)),VLOOKUP($C446,'stpl port max capa'!$A$1:$Q$500,8,0),0)</f>
        <v>0</v>
      </c>
      <c r="BV446" s="22">
        <f>IF(ISNUMBER(VLOOKUP($C446,'stpl port max capa'!$A$1:$Q$500,9,0)),VLOOKUP($C446,'stpl port max capa'!$A$1:$Q$500,9,0),0)</f>
        <v>0</v>
      </c>
      <c r="BW446" s="22">
        <f>IF(ISNUMBER(VLOOKUP($C446,'stpl port max capa'!$A$1:$Q$500,10,0)),VLOOKUP($C446,'stpl port max capa'!$A$1:$Q$500,10,0),0)</f>
        <v>0</v>
      </c>
      <c r="BX446" s="22">
        <f>IF(ISNUMBER(VLOOKUP($C446,'stpl port max capa'!$A$1:$Q$500,11,0)),VLOOKUP($C446,'stpl port max capa'!$A$1:$Q$500,11,0),0)</f>
        <v>0</v>
      </c>
      <c r="BY446" s="22">
        <f>IF(ISNUMBER(VLOOKUP($C446,'stpl port max capa'!$A$1:$Q$500,12,0)),VLOOKUP($C446,'stpl port max capa'!$A$1:$Q$500,12,0),0)</f>
        <v>0</v>
      </c>
      <c r="BZ446" s="22">
        <f>IF(ISNUMBER(VLOOKUP($C446,'stpl port max capa'!$A$1:$Q$500,13,0)),VLOOKUP($C446,'stpl port max capa'!$A$1:$Q$500,13,0),0)</f>
        <v>0</v>
      </c>
      <c r="CA446" s="22">
        <f>IF(ISNUMBER(VLOOKUP($C446,'stpl port max capa'!$A$1:$Q$500,14,0)),VLOOKUP($C446,'stpl port max capa'!$A$1:$Q$500,14,0),0)</f>
        <v>0</v>
      </c>
      <c r="CB446" s="22">
        <f>IF(ISNUMBER(VLOOKUP($C446,'stpl port max capa'!$A$1:$Q$500,15,0)),VLOOKUP($C446,'stpl port max capa'!$A$1:$Q$500,15,0),0)</f>
        <v>0</v>
      </c>
      <c r="CC446" s="22">
        <f>IF(ISNUMBER(VLOOKUP($C446,'stpl port max capa'!$A$1:$Q$500,16,0)),VLOOKUP($C446,'stpl port max capa'!$A$1:$Q$500,16,0),0)</f>
        <v>0</v>
      </c>
      <c r="CD446" s="22">
        <f>IF(ISNUMBER(VLOOKUP($C446,'stpl port max capa'!$A$1:$Q$500,17,0)),VLOOKUP($C446,'stpl port max capa'!$A$1:$Q$500,17,0),0)</f>
        <v>0</v>
      </c>
    </row>
    <row r="447" spans="1:82" customFormat="1">
      <c r="A447">
        <v>452</v>
      </c>
      <c r="B447" t="s">
        <v>967</v>
      </c>
      <c r="C447" t="str">
        <f>CONCATENATE("port ",A447, " ", B447)</f>
        <v>port 452 Ying Long Shan power station</v>
      </c>
      <c r="D447" s="15" t="s">
        <v>1472</v>
      </c>
      <c r="E447" s="15">
        <f t="shared" si="113"/>
        <v>1</v>
      </c>
      <c r="F447" s="16" t="s">
        <v>2979</v>
      </c>
      <c r="G447" t="s">
        <v>973</v>
      </c>
      <c r="H447" t="s">
        <v>975</v>
      </c>
      <c r="I447" t="s">
        <v>2946</v>
      </c>
      <c r="J447" t="s">
        <v>1187</v>
      </c>
      <c r="K447" s="1">
        <v>29.873999999999999</v>
      </c>
      <c r="L447" s="1">
        <v>121.55</v>
      </c>
      <c r="M447" s="1" t="str">
        <f>VLOOKUP($F447,'[1]capi for highway network'!$D$1:$L$36,3,0)</f>
        <v>capi Zhejiang</v>
      </c>
      <c r="N447" s="1">
        <f>VLOOKUP($F447,'[1]capi for highway network'!$D$1:$L$36,7,0)</f>
        <v>30.274083999999998</v>
      </c>
      <c r="O447" s="1">
        <f>VLOOKUP($F447,'[1]capi for highway network'!$D$1:$L$36,8,0)</f>
        <v>120.15506999999999</v>
      </c>
      <c r="P447" s="13">
        <f t="shared" si="114"/>
        <v>0</v>
      </c>
      <c r="Q447" s="13">
        <f t="shared" si="115"/>
        <v>0</v>
      </c>
      <c r="R447" s="13">
        <f t="shared" si="116"/>
        <v>0</v>
      </c>
      <c r="S447" s="13">
        <f t="shared" si="117"/>
        <v>0</v>
      </c>
      <c r="T447" s="13">
        <f t="shared" si="118"/>
        <v>0</v>
      </c>
      <c r="U447" s="13">
        <f t="shared" si="119"/>
        <v>0</v>
      </c>
      <c r="V447" s="13">
        <f t="shared" si="120"/>
        <v>0</v>
      </c>
      <c r="W447" s="13">
        <f t="shared" si="121"/>
        <v>0</v>
      </c>
      <c r="X447" s="13">
        <f t="shared" si="122"/>
        <v>0</v>
      </c>
      <c r="Y447" s="13">
        <f t="shared" si="123"/>
        <v>0</v>
      </c>
      <c r="Z447" s="13">
        <f t="shared" si="124"/>
        <v>0</v>
      </c>
      <c r="AA447" s="13">
        <f t="shared" si="125"/>
        <v>0</v>
      </c>
      <c r="AB447" s="13">
        <f t="shared" si="126"/>
        <v>0</v>
      </c>
      <c r="AC447" s="13">
        <f t="shared" si="127"/>
        <v>0</v>
      </c>
      <c r="AD447" s="13">
        <f t="shared" si="128"/>
        <v>0</v>
      </c>
      <c r="AE447" s="13">
        <f t="shared" si="129"/>
        <v>0</v>
      </c>
      <c r="AF447">
        <f t="shared" si="112"/>
        <v>0</v>
      </c>
      <c r="AI447" s="26">
        <f>IF(ISNUMBER(VLOOKUP($B447,'kpler max capa'!$A$1:$Q$263,2,0)),VLOOKUP($B447,'kpler max capa'!$A$1:$Q$263,2,0),0)</f>
        <v>0</v>
      </c>
      <c r="AJ447" s="26">
        <f>IF(ISNUMBER(VLOOKUP($B447,'kpler max capa'!$A$1:$Q$263,3,0)),VLOOKUP($B447,'kpler max capa'!$A$1:$Q$263,3,0),0)</f>
        <v>0</v>
      </c>
      <c r="AK447" s="26">
        <f>IF(ISNUMBER(VLOOKUP($B447,'kpler max capa'!$A$1:$Q$263,4,0)),VLOOKUP($B447,'kpler max capa'!$A$1:$Q$263,4,0),0)</f>
        <v>0</v>
      </c>
      <c r="AL447" s="26">
        <f>IF(ISNUMBER(VLOOKUP($B447,'kpler max capa'!$A$1:$Q$263,5,0)),VLOOKUP($B447,'kpler max capa'!$A$1:$Q$263,5,0),0)</f>
        <v>0</v>
      </c>
      <c r="AM447" s="26">
        <f>IF(ISNUMBER(VLOOKUP($B447,'kpler max capa'!$A$1:$Q$263,6,0)),VLOOKUP($B447,'kpler max capa'!$A$1:$Q$263,6,0),0)</f>
        <v>0</v>
      </c>
      <c r="AN447" s="26">
        <f>IF(ISNUMBER(VLOOKUP($B447,'kpler max capa'!$A$1:$Q$263,7,0)),VLOOKUP($B447,'kpler max capa'!$A$1:$Q$263,7,0),0)</f>
        <v>0</v>
      </c>
      <c r="AO447" s="26">
        <f>IF(ISNUMBER(VLOOKUP($B447,'kpler max capa'!$A$1:$Q$263,8,0)),VLOOKUP($B447,'kpler max capa'!$A$1:$Q$263,8,0),0)</f>
        <v>0</v>
      </c>
      <c r="AP447" s="26">
        <f>IF(ISNUMBER(VLOOKUP($B447,'kpler max capa'!$A$1:$Q$263,8,0)),VLOOKUP($B447,'kpler max capa'!$A$1:$Q$263,9,0),0)</f>
        <v>0</v>
      </c>
      <c r="AQ447" s="26">
        <f>IF(ISNUMBER(VLOOKUP($B447,'kpler max capa'!$A$1:$Q$263,8,0)),VLOOKUP($B447,'kpler max capa'!$A$1:$Q$263,10,0),0)</f>
        <v>0</v>
      </c>
      <c r="AR447" s="26">
        <f>IF(ISNUMBER(VLOOKUP($B447,'kpler max capa'!$A$1:$Q$263,8,0)),VLOOKUP($B447,'kpler max capa'!$A$1:$Q$263,11,0),0)</f>
        <v>0</v>
      </c>
      <c r="AS447" s="26">
        <f>IF(ISNUMBER(VLOOKUP($B447,'kpler max capa'!$A$1:$Q$263,9,0)),VLOOKUP($B447,'kpler max capa'!$A$1:$Q$263,12,0),0)</f>
        <v>0</v>
      </c>
      <c r="AT447" s="26">
        <f>IF(ISNUMBER(VLOOKUP($B447,'kpler max capa'!$A$1:$Q$263,9,0)),VLOOKUP($B447,'kpler max capa'!$A$1:$Q$263,13,0),0)</f>
        <v>0</v>
      </c>
      <c r="AU447" s="26">
        <f>IF(ISNUMBER(VLOOKUP($B447,'kpler max capa'!$A$1:$Q$263,9,0)),VLOOKUP($B447,'kpler max capa'!$A$1:$Q$263,14,0),0)</f>
        <v>0</v>
      </c>
      <c r="AV447" s="26">
        <f>IF(ISNUMBER(VLOOKUP($B447,'kpler max capa'!$A$1:$Q$263,9,0)),VLOOKUP($B447,'kpler max capa'!$A$1:$Q$263,15,0),0)</f>
        <v>0</v>
      </c>
      <c r="AW447" s="26">
        <f>IF(ISNUMBER(VLOOKUP($B447,'kpler max capa'!$A$1:$Q$263,9,0)),VLOOKUP($B447,'kpler max capa'!$A$1:$Q$263,16,0),0)</f>
        <v>0</v>
      </c>
      <c r="AX447" s="26">
        <f>IF(ISNUMBER(VLOOKUP($B447,'kpler max capa'!$A$1:$Q$263,10,0)),VLOOKUP($B447,'kpler max capa'!$A$1:$Q$263,17,0),0)</f>
        <v>0</v>
      </c>
      <c r="AY447" s="24">
        <f>IF(ISNUMBER(VLOOKUP($C447,'pp port max capa'!$A$1:$Q$500,2,0)),VLOOKUP($C447,'pp port max capa'!$A$1:$Q$500,2,0),0)</f>
        <v>0</v>
      </c>
      <c r="AZ447" s="24">
        <f>IF(ISNUMBER(VLOOKUP($C447,'pp port max capa'!$A$1:$Q$500,3,0)),VLOOKUP($C447,'pp port max capa'!$A$1:$Q$500,3,0),0)</f>
        <v>0</v>
      </c>
      <c r="BA447" s="24">
        <f>IF(ISNUMBER(VLOOKUP($C447,'pp port max capa'!$A$1:$Q$500,4,0)),VLOOKUP($C447,'pp port max capa'!$A$1:$Q$500,4,0),0)</f>
        <v>0</v>
      </c>
      <c r="BB447" s="24">
        <f>IF(ISNUMBER(VLOOKUP($C447,'pp port max capa'!$A$1:$Q$500,5,0)),VLOOKUP($C447,'pp port max capa'!$A$1:$Q$500,5,0),0)</f>
        <v>0</v>
      </c>
      <c r="BC447" s="24">
        <f>IF(ISNUMBER(VLOOKUP($C447,'pp port max capa'!$A$1:$Q$500,6,0)),VLOOKUP($C447,'pp port max capa'!$A$1:$Q$500,6,0),0)</f>
        <v>0</v>
      </c>
      <c r="BD447" s="24">
        <f>IF(ISNUMBER(VLOOKUP($C447,'pp port max capa'!$A$1:$Q$500,7,0)),VLOOKUP($C447,'pp port max capa'!$A$1:$Q$500,7,0),0)</f>
        <v>0</v>
      </c>
      <c r="BE447" s="24">
        <f>IF(ISNUMBER(VLOOKUP($C447,'pp port max capa'!$A$1:$Q$500,8,0)),VLOOKUP($C447,'pp port max capa'!$A$1:$Q$500,8,0),0)</f>
        <v>0</v>
      </c>
      <c r="BF447" s="24">
        <f>IF(ISNUMBER(VLOOKUP($C447,'pp port max capa'!$A$1:$Q$500,9,0)),VLOOKUP($C447,'pp port max capa'!$A$1:$Q$500,9,0),0)</f>
        <v>0</v>
      </c>
      <c r="BG447" s="24">
        <f>IF(ISNUMBER(VLOOKUP($C447,'pp port max capa'!$A$1:$Q$500,10,0)),VLOOKUP($C447,'pp port max capa'!$A$1:$Q$500,10,0),0)</f>
        <v>0</v>
      </c>
      <c r="BH447" s="24">
        <f>IF(ISNUMBER(VLOOKUP($C447,'pp port max capa'!$A$1:$Q$500,11,0)),VLOOKUP($C447,'pp port max capa'!$A$1:$Q$500,11,0),0)</f>
        <v>0</v>
      </c>
      <c r="BI447" s="24">
        <f>IF(ISNUMBER(VLOOKUP($C447,'pp port max capa'!$A$1:$Q$500,12,0)),VLOOKUP($C447,'pp port max capa'!$A$1:$Q$500,12,0),0)</f>
        <v>0</v>
      </c>
      <c r="BJ447" s="24">
        <f>IF(ISNUMBER(VLOOKUP($C447,'pp port max capa'!$A$1:$Q$500,13,0)),VLOOKUP($C447,'pp port max capa'!$A$1:$Q$500,13,0),0)</f>
        <v>0</v>
      </c>
      <c r="BK447" s="24">
        <f>IF(ISNUMBER(VLOOKUP($C447,'pp port max capa'!$A$1:$Q$500,14,0)),VLOOKUP($C447,'pp port max capa'!$A$1:$Q$500,14,0),0)</f>
        <v>0</v>
      </c>
      <c r="BL447" s="24">
        <f>IF(ISNUMBER(VLOOKUP($C447,'pp port max capa'!$A$1:$Q$500,15,0)),VLOOKUP($C447,'pp port max capa'!$A$1:$Q$500,15,0),0)</f>
        <v>0</v>
      </c>
      <c r="BM447" s="24">
        <f>IF(ISNUMBER(VLOOKUP($C447,'pp port max capa'!$A$1:$Q$500,16,0)),VLOOKUP($C447,'pp port max capa'!$A$1:$Q$500,16,0),0)</f>
        <v>0</v>
      </c>
      <c r="BN447" s="24">
        <f>IF(ISNUMBER(VLOOKUP($C447,'pp port max capa'!$A$1:$Q$500,17,0)),VLOOKUP($C447,'pp port max capa'!$A$1:$Q$500,17,0),0)</f>
        <v>0</v>
      </c>
      <c r="BO447" s="22">
        <f>IF(ISNUMBER(VLOOKUP($C447,'stpl port max capa'!$A$1:$Q$500,2,0)),VLOOKUP($C447,'stpl port max capa'!$A$1:$Q$500,2,0),0)</f>
        <v>0</v>
      </c>
      <c r="BP447" s="22">
        <f>IF(ISNUMBER(VLOOKUP($C447,'stpl port max capa'!$A$1:$Q$500,3,0)),VLOOKUP($C447,'stpl port max capa'!$A$1:$Q$500,3,0),0)</f>
        <v>0</v>
      </c>
      <c r="BQ447" s="22">
        <f>IF(ISNUMBER(VLOOKUP($C447,'stpl port max capa'!$A$1:$Q$500,4,0)),VLOOKUP($C447,'stpl port max capa'!$A$1:$Q$500,4,0),0)</f>
        <v>0</v>
      </c>
      <c r="BR447" s="22">
        <f>IF(ISNUMBER(VLOOKUP($C447,'stpl port max capa'!$A$1:$Q$500,5,0)),VLOOKUP($C447,'stpl port max capa'!$A$1:$Q$500,5,0),0)</f>
        <v>0</v>
      </c>
      <c r="BS447" s="22">
        <f>IF(ISNUMBER(VLOOKUP($C447,'stpl port max capa'!$A$1:$Q$500,6,0)),VLOOKUP($C447,'stpl port max capa'!$A$1:$Q$500,6,0),0)</f>
        <v>0</v>
      </c>
      <c r="BT447" s="22">
        <f>IF(ISNUMBER(VLOOKUP($C447,'stpl port max capa'!$A$1:$Q$500,7,0)),VLOOKUP($C447,'stpl port max capa'!$A$1:$Q$500,7,0),0)</f>
        <v>0</v>
      </c>
      <c r="BU447" s="22">
        <f>IF(ISNUMBER(VLOOKUP($C447,'stpl port max capa'!$A$1:$Q$500,8,0)),VLOOKUP($C447,'stpl port max capa'!$A$1:$Q$500,8,0),0)</f>
        <v>0</v>
      </c>
      <c r="BV447" s="22">
        <f>IF(ISNUMBER(VLOOKUP($C447,'stpl port max capa'!$A$1:$Q$500,9,0)),VLOOKUP($C447,'stpl port max capa'!$A$1:$Q$500,9,0),0)</f>
        <v>0</v>
      </c>
      <c r="BW447" s="22">
        <f>IF(ISNUMBER(VLOOKUP($C447,'stpl port max capa'!$A$1:$Q$500,10,0)),VLOOKUP($C447,'stpl port max capa'!$A$1:$Q$500,10,0),0)</f>
        <v>0</v>
      </c>
      <c r="BX447" s="22">
        <f>IF(ISNUMBER(VLOOKUP($C447,'stpl port max capa'!$A$1:$Q$500,11,0)),VLOOKUP($C447,'stpl port max capa'!$A$1:$Q$500,11,0),0)</f>
        <v>0</v>
      </c>
      <c r="BY447" s="22">
        <f>IF(ISNUMBER(VLOOKUP($C447,'stpl port max capa'!$A$1:$Q$500,12,0)),VLOOKUP($C447,'stpl port max capa'!$A$1:$Q$500,12,0),0)</f>
        <v>0</v>
      </c>
      <c r="BZ447" s="22">
        <f>IF(ISNUMBER(VLOOKUP($C447,'stpl port max capa'!$A$1:$Q$500,13,0)),VLOOKUP($C447,'stpl port max capa'!$A$1:$Q$500,13,0),0)</f>
        <v>0</v>
      </c>
      <c r="CA447" s="22">
        <f>IF(ISNUMBER(VLOOKUP($C447,'stpl port max capa'!$A$1:$Q$500,14,0)),VLOOKUP($C447,'stpl port max capa'!$A$1:$Q$500,14,0),0)</f>
        <v>0</v>
      </c>
      <c r="CB447" s="22">
        <f>IF(ISNUMBER(VLOOKUP($C447,'stpl port max capa'!$A$1:$Q$500,15,0)),VLOOKUP($C447,'stpl port max capa'!$A$1:$Q$500,15,0),0)</f>
        <v>0</v>
      </c>
      <c r="CC447" s="22">
        <f>IF(ISNUMBER(VLOOKUP($C447,'stpl port max capa'!$A$1:$Q$500,16,0)),VLOOKUP($C447,'stpl port max capa'!$A$1:$Q$500,16,0),0)</f>
        <v>0</v>
      </c>
      <c r="CD447" s="22">
        <f>IF(ISNUMBER(VLOOKUP($C447,'stpl port max capa'!$A$1:$Q$500,17,0)),VLOOKUP($C447,'stpl port max capa'!$A$1:$Q$500,17,0),0)</f>
        <v>0</v>
      </c>
    </row>
    <row r="448" spans="1:82" customFormat="1">
      <c r="A448">
        <v>453</v>
      </c>
      <c r="B448" t="s">
        <v>968</v>
      </c>
      <c r="C448" t="str">
        <f t="shared" ref="C448:C484" si="130">CONCATENATE("port ",A448, " ", B448)</f>
        <v>port 453 Zhejiang Taizhou-1 power station</v>
      </c>
      <c r="D448" s="15" t="s">
        <v>1473</v>
      </c>
      <c r="E448" s="15">
        <f t="shared" si="113"/>
        <v>1</v>
      </c>
      <c r="F448" s="16" t="s">
        <v>2979</v>
      </c>
      <c r="G448" t="s">
        <v>972</v>
      </c>
      <c r="H448" t="s">
        <v>975</v>
      </c>
      <c r="I448" t="s">
        <v>2944</v>
      </c>
      <c r="J448" t="s">
        <v>1188</v>
      </c>
      <c r="K448" s="1">
        <v>28.696962599999999</v>
      </c>
      <c r="L448" s="1">
        <v>121.45359500000001</v>
      </c>
      <c r="M448" s="1" t="str">
        <f>VLOOKUP($F448,'[1]capi for highway network'!$D$1:$L$36,3,0)</f>
        <v>capi Zhejiang</v>
      </c>
      <c r="N448" s="1">
        <f>VLOOKUP($F448,'[1]capi for highway network'!$D$1:$L$36,7,0)</f>
        <v>30.274083999999998</v>
      </c>
      <c r="O448" s="1">
        <f>VLOOKUP($F448,'[1]capi for highway network'!$D$1:$L$36,8,0)</f>
        <v>120.15506999999999</v>
      </c>
      <c r="P448" s="13">
        <f t="shared" si="114"/>
        <v>6.443860287376344</v>
      </c>
      <c r="Q448" s="13">
        <f t="shared" si="115"/>
        <v>6.443860287376344</v>
      </c>
      <c r="R448" s="13">
        <f t="shared" si="116"/>
        <v>6.443860287376344</v>
      </c>
      <c r="S448" s="13">
        <f t="shared" si="117"/>
        <v>6.443860287376344</v>
      </c>
      <c r="T448" s="13">
        <f t="shared" si="118"/>
        <v>6.443860287376344</v>
      </c>
      <c r="U448" s="13">
        <f t="shared" si="119"/>
        <v>6.443860287376344</v>
      </c>
      <c r="V448" s="13">
        <f t="shared" si="120"/>
        <v>6.443860287376344</v>
      </c>
      <c r="W448" s="13">
        <f t="shared" si="121"/>
        <v>6.443860287376344</v>
      </c>
      <c r="X448" s="13">
        <f t="shared" si="122"/>
        <v>6.443860287376344</v>
      </c>
      <c r="Y448" s="13">
        <f t="shared" si="123"/>
        <v>6.443860287376344</v>
      </c>
      <c r="Z448" s="13">
        <f t="shared" si="124"/>
        <v>4.6920123385268813</v>
      </c>
      <c r="AA448" s="13">
        <f t="shared" si="125"/>
        <v>2.9401643896774186</v>
      </c>
      <c r="AB448" s="13">
        <f t="shared" si="126"/>
        <v>2.9401643896774186</v>
      </c>
      <c r="AC448" s="13">
        <f t="shared" si="127"/>
        <v>2.9401643896774186</v>
      </c>
      <c r="AD448" s="13">
        <f t="shared" si="128"/>
        <v>2.9401643896774186</v>
      </c>
      <c r="AE448" s="13">
        <f t="shared" si="129"/>
        <v>2.9401643896774186</v>
      </c>
      <c r="AF448">
        <f t="shared" ref="AF448:AF451" si="131">IF(SUM(P448:AE448)&gt;0,1,0)</f>
        <v>1</v>
      </c>
      <c r="AI448" s="26">
        <f>IF(ISNUMBER(VLOOKUP($B448,'kpler max capa'!$A$1:$Q$263,2,0)),VLOOKUP($B448,'kpler max capa'!$A$1:$Q$263,2,0),0)</f>
        <v>0</v>
      </c>
      <c r="AJ448" s="26">
        <f>IF(ISNUMBER(VLOOKUP($B448,'kpler max capa'!$A$1:$Q$263,3,0)),VLOOKUP($B448,'kpler max capa'!$A$1:$Q$263,3,0),0)</f>
        <v>0</v>
      </c>
      <c r="AK448" s="26">
        <f>IF(ISNUMBER(VLOOKUP($B448,'kpler max capa'!$A$1:$Q$263,4,0)),VLOOKUP($B448,'kpler max capa'!$A$1:$Q$263,4,0),0)</f>
        <v>0</v>
      </c>
      <c r="AL448" s="26">
        <f>IF(ISNUMBER(VLOOKUP($B448,'kpler max capa'!$A$1:$Q$263,5,0)),VLOOKUP($B448,'kpler max capa'!$A$1:$Q$263,5,0),0)</f>
        <v>0</v>
      </c>
      <c r="AM448" s="26">
        <f>IF(ISNUMBER(VLOOKUP($B448,'kpler max capa'!$A$1:$Q$263,6,0)),VLOOKUP($B448,'kpler max capa'!$A$1:$Q$263,6,0),0)</f>
        <v>0</v>
      </c>
      <c r="AN448" s="26">
        <f>IF(ISNUMBER(VLOOKUP($B448,'kpler max capa'!$A$1:$Q$263,7,0)),VLOOKUP($B448,'kpler max capa'!$A$1:$Q$263,7,0),0)</f>
        <v>0</v>
      </c>
      <c r="AO448" s="26">
        <f>IF(ISNUMBER(VLOOKUP($B448,'kpler max capa'!$A$1:$Q$263,8,0)),VLOOKUP($B448,'kpler max capa'!$A$1:$Q$263,8,0),0)</f>
        <v>0</v>
      </c>
      <c r="AP448" s="26">
        <f>IF(ISNUMBER(VLOOKUP($B448,'kpler max capa'!$A$1:$Q$263,8,0)),VLOOKUP($B448,'kpler max capa'!$A$1:$Q$263,9,0),0)</f>
        <v>0</v>
      </c>
      <c r="AQ448" s="26">
        <f>IF(ISNUMBER(VLOOKUP($B448,'kpler max capa'!$A$1:$Q$263,8,0)),VLOOKUP($B448,'kpler max capa'!$A$1:$Q$263,10,0),0)</f>
        <v>0</v>
      </c>
      <c r="AR448" s="26">
        <f>IF(ISNUMBER(VLOOKUP($B448,'kpler max capa'!$A$1:$Q$263,8,0)),VLOOKUP($B448,'kpler max capa'!$A$1:$Q$263,11,0),0)</f>
        <v>0</v>
      </c>
      <c r="AS448" s="26">
        <f>IF(ISNUMBER(VLOOKUP($B448,'kpler max capa'!$A$1:$Q$263,9,0)),VLOOKUP($B448,'kpler max capa'!$A$1:$Q$263,12,0),0)</f>
        <v>0</v>
      </c>
      <c r="AT448" s="26">
        <f>IF(ISNUMBER(VLOOKUP($B448,'kpler max capa'!$A$1:$Q$263,9,0)),VLOOKUP($B448,'kpler max capa'!$A$1:$Q$263,13,0),0)</f>
        <v>0</v>
      </c>
      <c r="AU448" s="26">
        <f>IF(ISNUMBER(VLOOKUP($B448,'kpler max capa'!$A$1:$Q$263,9,0)),VLOOKUP($B448,'kpler max capa'!$A$1:$Q$263,14,0),0)</f>
        <v>0</v>
      </c>
      <c r="AV448" s="26">
        <f>IF(ISNUMBER(VLOOKUP($B448,'kpler max capa'!$A$1:$Q$263,9,0)),VLOOKUP($B448,'kpler max capa'!$A$1:$Q$263,15,0),0)</f>
        <v>0</v>
      </c>
      <c r="AW448" s="26">
        <f>IF(ISNUMBER(VLOOKUP($B448,'kpler max capa'!$A$1:$Q$263,9,0)),VLOOKUP($B448,'kpler max capa'!$A$1:$Q$263,16,0),0)</f>
        <v>0</v>
      </c>
      <c r="AX448" s="26">
        <f>IF(ISNUMBER(VLOOKUP($B448,'kpler max capa'!$A$1:$Q$263,10,0)),VLOOKUP($B448,'kpler max capa'!$A$1:$Q$263,17,0),0)</f>
        <v>0</v>
      </c>
      <c r="AY448" s="24">
        <f>IF(ISNUMBER(VLOOKUP($C448,'pp port max capa'!$A$1:$Q$500,2,0)),VLOOKUP($C448,'pp port max capa'!$A$1:$Q$500,2,0),0)</f>
        <v>6.443860287376344</v>
      </c>
      <c r="AZ448" s="24">
        <f>IF(ISNUMBER(VLOOKUP($C448,'pp port max capa'!$A$1:$Q$500,3,0)),VLOOKUP($C448,'pp port max capa'!$A$1:$Q$500,3,0),0)</f>
        <v>6.443860287376344</v>
      </c>
      <c r="BA448" s="24">
        <f>IF(ISNUMBER(VLOOKUP($C448,'pp port max capa'!$A$1:$Q$500,4,0)),VLOOKUP($C448,'pp port max capa'!$A$1:$Q$500,4,0),0)</f>
        <v>6.443860287376344</v>
      </c>
      <c r="BB448" s="24">
        <f>IF(ISNUMBER(VLOOKUP($C448,'pp port max capa'!$A$1:$Q$500,5,0)),VLOOKUP($C448,'pp port max capa'!$A$1:$Q$500,5,0),0)</f>
        <v>6.443860287376344</v>
      </c>
      <c r="BC448" s="24">
        <f>IF(ISNUMBER(VLOOKUP($C448,'pp port max capa'!$A$1:$Q$500,6,0)),VLOOKUP($C448,'pp port max capa'!$A$1:$Q$500,6,0),0)</f>
        <v>6.443860287376344</v>
      </c>
      <c r="BD448" s="24">
        <f>IF(ISNUMBER(VLOOKUP($C448,'pp port max capa'!$A$1:$Q$500,7,0)),VLOOKUP($C448,'pp port max capa'!$A$1:$Q$500,7,0),0)</f>
        <v>6.443860287376344</v>
      </c>
      <c r="BE448" s="24">
        <f>IF(ISNUMBER(VLOOKUP($C448,'pp port max capa'!$A$1:$Q$500,8,0)),VLOOKUP($C448,'pp port max capa'!$A$1:$Q$500,8,0),0)</f>
        <v>6.443860287376344</v>
      </c>
      <c r="BF448" s="24">
        <f>IF(ISNUMBER(VLOOKUP($C448,'pp port max capa'!$A$1:$Q$500,9,0)),VLOOKUP($C448,'pp port max capa'!$A$1:$Q$500,9,0),0)</f>
        <v>6.443860287376344</v>
      </c>
      <c r="BG448" s="24">
        <f>IF(ISNUMBER(VLOOKUP($C448,'pp port max capa'!$A$1:$Q$500,10,0)),VLOOKUP($C448,'pp port max capa'!$A$1:$Q$500,10,0),0)</f>
        <v>6.443860287376344</v>
      </c>
      <c r="BH448" s="24">
        <f>IF(ISNUMBER(VLOOKUP($C448,'pp port max capa'!$A$1:$Q$500,11,0)),VLOOKUP($C448,'pp port max capa'!$A$1:$Q$500,11,0),0)</f>
        <v>6.443860287376344</v>
      </c>
      <c r="BI448" s="24">
        <f>IF(ISNUMBER(VLOOKUP($C448,'pp port max capa'!$A$1:$Q$500,12,0)),VLOOKUP($C448,'pp port max capa'!$A$1:$Q$500,12,0),0)</f>
        <v>4.6920123385268813</v>
      </c>
      <c r="BJ448" s="24">
        <f>IF(ISNUMBER(VLOOKUP($C448,'pp port max capa'!$A$1:$Q$500,13,0)),VLOOKUP($C448,'pp port max capa'!$A$1:$Q$500,13,0),0)</f>
        <v>2.9401643896774186</v>
      </c>
      <c r="BK448" s="24">
        <f>IF(ISNUMBER(VLOOKUP($C448,'pp port max capa'!$A$1:$Q$500,14,0)),VLOOKUP($C448,'pp port max capa'!$A$1:$Q$500,14,0),0)</f>
        <v>2.9401643896774186</v>
      </c>
      <c r="BL448" s="24">
        <f>IF(ISNUMBER(VLOOKUP($C448,'pp port max capa'!$A$1:$Q$500,15,0)),VLOOKUP($C448,'pp port max capa'!$A$1:$Q$500,15,0),0)</f>
        <v>2.9401643896774186</v>
      </c>
      <c r="BM448" s="24">
        <f>IF(ISNUMBER(VLOOKUP($C448,'pp port max capa'!$A$1:$Q$500,16,0)),VLOOKUP($C448,'pp port max capa'!$A$1:$Q$500,16,0),0)</f>
        <v>2.9401643896774186</v>
      </c>
      <c r="BN448" s="24">
        <f>IF(ISNUMBER(VLOOKUP($C448,'pp port max capa'!$A$1:$Q$500,17,0)),VLOOKUP($C448,'pp port max capa'!$A$1:$Q$500,17,0),0)</f>
        <v>2.9401643896774186</v>
      </c>
      <c r="BO448" s="22">
        <f>IF(ISNUMBER(VLOOKUP($C448,'stpl port max capa'!$A$1:$Q$500,2,0)),VLOOKUP($C448,'stpl port max capa'!$A$1:$Q$500,2,0),0)</f>
        <v>0</v>
      </c>
      <c r="BP448" s="22">
        <f>IF(ISNUMBER(VLOOKUP($C448,'stpl port max capa'!$A$1:$Q$500,3,0)),VLOOKUP($C448,'stpl port max capa'!$A$1:$Q$500,3,0),0)</f>
        <v>0</v>
      </c>
      <c r="BQ448" s="22">
        <f>IF(ISNUMBER(VLOOKUP($C448,'stpl port max capa'!$A$1:$Q$500,4,0)),VLOOKUP($C448,'stpl port max capa'!$A$1:$Q$500,4,0),0)</f>
        <v>0</v>
      </c>
      <c r="BR448" s="22">
        <f>IF(ISNUMBER(VLOOKUP($C448,'stpl port max capa'!$A$1:$Q$500,5,0)),VLOOKUP($C448,'stpl port max capa'!$A$1:$Q$500,5,0),0)</f>
        <v>0</v>
      </c>
      <c r="BS448" s="22">
        <f>IF(ISNUMBER(VLOOKUP($C448,'stpl port max capa'!$A$1:$Q$500,6,0)),VLOOKUP($C448,'stpl port max capa'!$A$1:$Q$500,6,0),0)</f>
        <v>0</v>
      </c>
      <c r="BT448" s="22">
        <f>IF(ISNUMBER(VLOOKUP($C448,'stpl port max capa'!$A$1:$Q$500,7,0)),VLOOKUP($C448,'stpl port max capa'!$A$1:$Q$500,7,0),0)</f>
        <v>0</v>
      </c>
      <c r="BU448" s="22">
        <f>IF(ISNUMBER(VLOOKUP($C448,'stpl port max capa'!$A$1:$Q$500,8,0)),VLOOKUP($C448,'stpl port max capa'!$A$1:$Q$500,8,0),0)</f>
        <v>0</v>
      </c>
      <c r="BV448" s="22">
        <f>IF(ISNUMBER(VLOOKUP($C448,'stpl port max capa'!$A$1:$Q$500,9,0)),VLOOKUP($C448,'stpl port max capa'!$A$1:$Q$500,9,0),0)</f>
        <v>0</v>
      </c>
      <c r="BW448" s="22">
        <f>IF(ISNUMBER(VLOOKUP($C448,'stpl port max capa'!$A$1:$Q$500,10,0)),VLOOKUP($C448,'stpl port max capa'!$A$1:$Q$500,10,0),0)</f>
        <v>0</v>
      </c>
      <c r="BX448" s="22">
        <f>IF(ISNUMBER(VLOOKUP($C448,'stpl port max capa'!$A$1:$Q$500,11,0)),VLOOKUP($C448,'stpl port max capa'!$A$1:$Q$500,11,0),0)</f>
        <v>0</v>
      </c>
      <c r="BY448" s="22">
        <f>IF(ISNUMBER(VLOOKUP($C448,'stpl port max capa'!$A$1:$Q$500,12,0)),VLOOKUP($C448,'stpl port max capa'!$A$1:$Q$500,12,0),0)</f>
        <v>0</v>
      </c>
      <c r="BZ448" s="22">
        <f>IF(ISNUMBER(VLOOKUP($C448,'stpl port max capa'!$A$1:$Q$500,13,0)),VLOOKUP($C448,'stpl port max capa'!$A$1:$Q$500,13,0),0)</f>
        <v>0</v>
      </c>
      <c r="CA448" s="22">
        <f>IF(ISNUMBER(VLOOKUP($C448,'stpl port max capa'!$A$1:$Q$500,14,0)),VLOOKUP($C448,'stpl port max capa'!$A$1:$Q$500,14,0),0)</f>
        <v>0</v>
      </c>
      <c r="CB448" s="22">
        <f>IF(ISNUMBER(VLOOKUP($C448,'stpl port max capa'!$A$1:$Q$500,15,0)),VLOOKUP($C448,'stpl port max capa'!$A$1:$Q$500,15,0),0)</f>
        <v>0</v>
      </c>
      <c r="CC448" s="22">
        <f>IF(ISNUMBER(VLOOKUP($C448,'stpl port max capa'!$A$1:$Q$500,16,0)),VLOOKUP($C448,'stpl port max capa'!$A$1:$Q$500,16,0),0)</f>
        <v>0</v>
      </c>
      <c r="CD448" s="22">
        <f>IF(ISNUMBER(VLOOKUP($C448,'stpl port max capa'!$A$1:$Q$500,17,0)),VLOOKUP($C448,'stpl port max capa'!$A$1:$Q$500,17,0),0)</f>
        <v>0</v>
      </c>
    </row>
    <row r="449" spans="1:82" customFormat="1">
      <c r="A449">
        <v>454</v>
      </c>
      <c r="B449" t="s">
        <v>969</v>
      </c>
      <c r="C449" t="str">
        <f t="shared" si="130"/>
        <v>port 454 Zhejiang Zhenhai power station</v>
      </c>
      <c r="D449" s="15" t="s">
        <v>1474</v>
      </c>
      <c r="E449" s="15">
        <f t="shared" si="113"/>
        <v>1</v>
      </c>
      <c r="F449" s="16" t="s">
        <v>2979</v>
      </c>
      <c r="G449" t="s">
        <v>972</v>
      </c>
      <c r="H449" t="s">
        <v>975</v>
      </c>
      <c r="I449" t="s">
        <v>2944</v>
      </c>
      <c r="J449" t="s">
        <v>1189</v>
      </c>
      <c r="K449" s="1">
        <v>29.944009600000001</v>
      </c>
      <c r="L449" s="1">
        <v>121.6881219</v>
      </c>
      <c r="M449" s="1" t="str">
        <f>VLOOKUP($F449,'[1]capi for highway network'!$D$1:$L$36,3,0)</f>
        <v>capi Zhejiang</v>
      </c>
      <c r="N449" s="1">
        <f>VLOOKUP($F449,'[1]capi for highway network'!$D$1:$L$36,7,0)</f>
        <v>30.274083999999998</v>
      </c>
      <c r="O449" s="1">
        <f>VLOOKUP($F449,'[1]capi for highway network'!$D$1:$L$36,8,0)</f>
        <v>120.15506999999999</v>
      </c>
      <c r="P449" s="13">
        <f t="shared" si="114"/>
        <v>5.0922013804551973</v>
      </c>
      <c r="Q449" s="13">
        <f t="shared" si="115"/>
        <v>5.0922013804551973</v>
      </c>
      <c r="R449" s="13">
        <f t="shared" si="116"/>
        <v>5.0922013804551973</v>
      </c>
      <c r="S449" s="13">
        <f t="shared" si="117"/>
        <v>2.5461006902275987</v>
      </c>
      <c r="T449" s="13">
        <f t="shared" si="118"/>
        <v>2.5461006902275987</v>
      </c>
      <c r="U449" s="13">
        <f t="shared" si="119"/>
        <v>1.2730503451137993</v>
      </c>
      <c r="V449" s="13">
        <f t="shared" si="120"/>
        <v>3.8350230539310033</v>
      </c>
      <c r="W449" s="13">
        <f t="shared" si="121"/>
        <v>3.8350230539310033</v>
      </c>
      <c r="X449" s="13">
        <f t="shared" si="122"/>
        <v>3.8350230539310033</v>
      </c>
      <c r="Y449" s="13">
        <f t="shared" si="123"/>
        <v>3.8350230539310033</v>
      </c>
      <c r="Z449" s="13">
        <f t="shared" si="124"/>
        <v>3.8350230539310033</v>
      </c>
      <c r="AA449" s="13">
        <f t="shared" si="125"/>
        <v>3.8350230539310033</v>
      </c>
      <c r="AB449" s="13">
        <f t="shared" si="126"/>
        <v>3.8350230539310033</v>
      </c>
      <c r="AC449" s="13">
        <f t="shared" si="127"/>
        <v>3.8350230539310033</v>
      </c>
      <c r="AD449" s="13">
        <f t="shared" si="128"/>
        <v>2.561972708817204</v>
      </c>
      <c r="AE449" s="13">
        <f t="shared" si="129"/>
        <v>2.561972708817204</v>
      </c>
      <c r="AF449">
        <f t="shared" si="131"/>
        <v>1</v>
      </c>
      <c r="AI449" s="26">
        <f>IF(ISNUMBER(VLOOKUP($B449,'kpler max capa'!$A$1:$Q$263,2,0)),VLOOKUP($B449,'kpler max capa'!$A$1:$Q$263,2,0),0)</f>
        <v>0</v>
      </c>
      <c r="AJ449" s="26">
        <f>IF(ISNUMBER(VLOOKUP($B449,'kpler max capa'!$A$1:$Q$263,3,0)),VLOOKUP($B449,'kpler max capa'!$A$1:$Q$263,3,0),0)</f>
        <v>0</v>
      </c>
      <c r="AK449" s="26">
        <f>IF(ISNUMBER(VLOOKUP($B449,'kpler max capa'!$A$1:$Q$263,4,0)),VLOOKUP($B449,'kpler max capa'!$A$1:$Q$263,4,0),0)</f>
        <v>0</v>
      </c>
      <c r="AL449" s="26">
        <f>IF(ISNUMBER(VLOOKUP($B449,'kpler max capa'!$A$1:$Q$263,5,0)),VLOOKUP($B449,'kpler max capa'!$A$1:$Q$263,5,0),0)</f>
        <v>0</v>
      </c>
      <c r="AM449" s="26">
        <f>IF(ISNUMBER(VLOOKUP($B449,'kpler max capa'!$A$1:$Q$263,6,0)),VLOOKUP($B449,'kpler max capa'!$A$1:$Q$263,6,0),0)</f>
        <v>0</v>
      </c>
      <c r="AN449" s="26">
        <f>IF(ISNUMBER(VLOOKUP($B449,'kpler max capa'!$A$1:$Q$263,7,0)),VLOOKUP($B449,'kpler max capa'!$A$1:$Q$263,7,0),0)</f>
        <v>0</v>
      </c>
      <c r="AO449" s="26">
        <f>IF(ISNUMBER(VLOOKUP($B449,'kpler max capa'!$A$1:$Q$263,8,0)),VLOOKUP($B449,'kpler max capa'!$A$1:$Q$263,8,0),0)</f>
        <v>0</v>
      </c>
      <c r="AP449" s="26">
        <f>IF(ISNUMBER(VLOOKUP($B449,'kpler max capa'!$A$1:$Q$263,8,0)),VLOOKUP($B449,'kpler max capa'!$A$1:$Q$263,9,0),0)</f>
        <v>0</v>
      </c>
      <c r="AQ449" s="26">
        <f>IF(ISNUMBER(VLOOKUP($B449,'kpler max capa'!$A$1:$Q$263,8,0)),VLOOKUP($B449,'kpler max capa'!$A$1:$Q$263,10,0),0)</f>
        <v>0</v>
      </c>
      <c r="AR449" s="26">
        <f>IF(ISNUMBER(VLOOKUP($B449,'kpler max capa'!$A$1:$Q$263,8,0)),VLOOKUP($B449,'kpler max capa'!$A$1:$Q$263,11,0),0)</f>
        <v>0</v>
      </c>
      <c r="AS449" s="26">
        <f>IF(ISNUMBER(VLOOKUP($B449,'kpler max capa'!$A$1:$Q$263,9,0)),VLOOKUP($B449,'kpler max capa'!$A$1:$Q$263,12,0),0)</f>
        <v>0</v>
      </c>
      <c r="AT449" s="26">
        <f>IF(ISNUMBER(VLOOKUP($B449,'kpler max capa'!$A$1:$Q$263,9,0)),VLOOKUP($B449,'kpler max capa'!$A$1:$Q$263,13,0),0)</f>
        <v>0</v>
      </c>
      <c r="AU449" s="26">
        <f>IF(ISNUMBER(VLOOKUP($B449,'kpler max capa'!$A$1:$Q$263,9,0)),VLOOKUP($B449,'kpler max capa'!$A$1:$Q$263,14,0),0)</f>
        <v>0</v>
      </c>
      <c r="AV449" s="26">
        <f>IF(ISNUMBER(VLOOKUP($B449,'kpler max capa'!$A$1:$Q$263,9,0)),VLOOKUP($B449,'kpler max capa'!$A$1:$Q$263,15,0),0)</f>
        <v>0</v>
      </c>
      <c r="AW449" s="26">
        <f>IF(ISNUMBER(VLOOKUP($B449,'kpler max capa'!$A$1:$Q$263,9,0)),VLOOKUP($B449,'kpler max capa'!$A$1:$Q$263,16,0),0)</f>
        <v>0</v>
      </c>
      <c r="AX449" s="26">
        <f>IF(ISNUMBER(VLOOKUP($B449,'kpler max capa'!$A$1:$Q$263,10,0)),VLOOKUP($B449,'kpler max capa'!$A$1:$Q$263,17,0),0)</f>
        <v>0</v>
      </c>
      <c r="AY449" s="24">
        <f>IF(ISNUMBER(VLOOKUP($C449,'pp port max capa'!$A$1:$Q$500,2,0)),VLOOKUP($C449,'pp port max capa'!$A$1:$Q$500,2,0),0)</f>
        <v>5.0922013804551973</v>
      </c>
      <c r="AZ449" s="24">
        <f>IF(ISNUMBER(VLOOKUP($C449,'pp port max capa'!$A$1:$Q$500,3,0)),VLOOKUP($C449,'pp port max capa'!$A$1:$Q$500,3,0),0)</f>
        <v>5.0922013804551973</v>
      </c>
      <c r="BA449" s="24">
        <f>IF(ISNUMBER(VLOOKUP($C449,'pp port max capa'!$A$1:$Q$500,4,0)),VLOOKUP($C449,'pp port max capa'!$A$1:$Q$500,4,0),0)</f>
        <v>5.0922013804551973</v>
      </c>
      <c r="BB449" s="24">
        <f>IF(ISNUMBER(VLOOKUP($C449,'pp port max capa'!$A$1:$Q$500,5,0)),VLOOKUP($C449,'pp port max capa'!$A$1:$Q$500,5,0),0)</f>
        <v>2.5461006902275987</v>
      </c>
      <c r="BC449" s="24">
        <f>IF(ISNUMBER(VLOOKUP($C449,'pp port max capa'!$A$1:$Q$500,6,0)),VLOOKUP($C449,'pp port max capa'!$A$1:$Q$500,6,0),0)</f>
        <v>2.5461006902275987</v>
      </c>
      <c r="BD449" s="24">
        <f>IF(ISNUMBER(VLOOKUP($C449,'pp port max capa'!$A$1:$Q$500,7,0)),VLOOKUP($C449,'pp port max capa'!$A$1:$Q$500,7,0),0)</f>
        <v>1.2730503451137993</v>
      </c>
      <c r="BE449" s="24">
        <f>IF(ISNUMBER(VLOOKUP($C449,'pp port max capa'!$A$1:$Q$500,8,0)),VLOOKUP($C449,'pp port max capa'!$A$1:$Q$500,8,0),0)</f>
        <v>3.8350230539310033</v>
      </c>
      <c r="BF449" s="24">
        <f>IF(ISNUMBER(VLOOKUP($C449,'pp port max capa'!$A$1:$Q$500,9,0)),VLOOKUP($C449,'pp port max capa'!$A$1:$Q$500,9,0),0)</f>
        <v>3.8350230539310033</v>
      </c>
      <c r="BG449" s="24">
        <f>IF(ISNUMBER(VLOOKUP($C449,'pp port max capa'!$A$1:$Q$500,10,0)),VLOOKUP($C449,'pp port max capa'!$A$1:$Q$500,10,0),0)</f>
        <v>3.8350230539310033</v>
      </c>
      <c r="BH449" s="24">
        <f>IF(ISNUMBER(VLOOKUP($C449,'pp port max capa'!$A$1:$Q$500,11,0)),VLOOKUP($C449,'pp port max capa'!$A$1:$Q$500,11,0),0)</f>
        <v>3.8350230539310033</v>
      </c>
      <c r="BI449" s="24">
        <f>IF(ISNUMBER(VLOOKUP($C449,'pp port max capa'!$A$1:$Q$500,12,0)),VLOOKUP($C449,'pp port max capa'!$A$1:$Q$500,12,0),0)</f>
        <v>3.8350230539310033</v>
      </c>
      <c r="BJ449" s="24">
        <f>IF(ISNUMBER(VLOOKUP($C449,'pp port max capa'!$A$1:$Q$500,13,0)),VLOOKUP($C449,'pp port max capa'!$A$1:$Q$500,13,0),0)</f>
        <v>3.8350230539310033</v>
      </c>
      <c r="BK449" s="24">
        <f>IF(ISNUMBER(VLOOKUP($C449,'pp port max capa'!$A$1:$Q$500,14,0)),VLOOKUP($C449,'pp port max capa'!$A$1:$Q$500,14,0),0)</f>
        <v>3.8350230539310033</v>
      </c>
      <c r="BL449" s="24">
        <f>IF(ISNUMBER(VLOOKUP($C449,'pp port max capa'!$A$1:$Q$500,15,0)),VLOOKUP($C449,'pp port max capa'!$A$1:$Q$500,15,0),0)</f>
        <v>3.8350230539310033</v>
      </c>
      <c r="BM449" s="24">
        <f>IF(ISNUMBER(VLOOKUP($C449,'pp port max capa'!$A$1:$Q$500,16,0)),VLOOKUP($C449,'pp port max capa'!$A$1:$Q$500,16,0),0)</f>
        <v>2.561972708817204</v>
      </c>
      <c r="BN449" s="24">
        <f>IF(ISNUMBER(VLOOKUP($C449,'pp port max capa'!$A$1:$Q$500,17,0)),VLOOKUP($C449,'pp port max capa'!$A$1:$Q$500,17,0),0)</f>
        <v>2.561972708817204</v>
      </c>
      <c r="BO449" s="22">
        <f>IF(ISNUMBER(VLOOKUP($C449,'stpl port max capa'!$A$1:$Q$500,2,0)),VLOOKUP($C449,'stpl port max capa'!$A$1:$Q$500,2,0),0)</f>
        <v>0</v>
      </c>
      <c r="BP449" s="22">
        <f>IF(ISNUMBER(VLOOKUP($C449,'stpl port max capa'!$A$1:$Q$500,3,0)),VLOOKUP($C449,'stpl port max capa'!$A$1:$Q$500,3,0),0)</f>
        <v>0</v>
      </c>
      <c r="BQ449" s="22">
        <f>IF(ISNUMBER(VLOOKUP($C449,'stpl port max capa'!$A$1:$Q$500,4,0)),VLOOKUP($C449,'stpl port max capa'!$A$1:$Q$500,4,0),0)</f>
        <v>0</v>
      </c>
      <c r="BR449" s="22">
        <f>IF(ISNUMBER(VLOOKUP($C449,'stpl port max capa'!$A$1:$Q$500,5,0)),VLOOKUP($C449,'stpl port max capa'!$A$1:$Q$500,5,0),0)</f>
        <v>0</v>
      </c>
      <c r="BS449" s="22">
        <f>IF(ISNUMBER(VLOOKUP($C449,'stpl port max capa'!$A$1:$Q$500,6,0)),VLOOKUP($C449,'stpl port max capa'!$A$1:$Q$500,6,0),0)</f>
        <v>0</v>
      </c>
      <c r="BT449" s="22">
        <f>IF(ISNUMBER(VLOOKUP($C449,'stpl port max capa'!$A$1:$Q$500,7,0)),VLOOKUP($C449,'stpl port max capa'!$A$1:$Q$500,7,0),0)</f>
        <v>0</v>
      </c>
      <c r="BU449" s="22">
        <f>IF(ISNUMBER(VLOOKUP($C449,'stpl port max capa'!$A$1:$Q$500,8,0)),VLOOKUP($C449,'stpl port max capa'!$A$1:$Q$500,8,0),0)</f>
        <v>0</v>
      </c>
      <c r="BV449" s="22">
        <f>IF(ISNUMBER(VLOOKUP($C449,'stpl port max capa'!$A$1:$Q$500,9,0)),VLOOKUP($C449,'stpl port max capa'!$A$1:$Q$500,9,0),0)</f>
        <v>0</v>
      </c>
      <c r="BW449" s="22">
        <f>IF(ISNUMBER(VLOOKUP($C449,'stpl port max capa'!$A$1:$Q$500,10,0)),VLOOKUP($C449,'stpl port max capa'!$A$1:$Q$500,10,0),0)</f>
        <v>0</v>
      </c>
      <c r="BX449" s="22">
        <f>IF(ISNUMBER(VLOOKUP($C449,'stpl port max capa'!$A$1:$Q$500,11,0)),VLOOKUP($C449,'stpl port max capa'!$A$1:$Q$500,11,0),0)</f>
        <v>0</v>
      </c>
      <c r="BY449" s="22">
        <f>IF(ISNUMBER(VLOOKUP($C449,'stpl port max capa'!$A$1:$Q$500,12,0)),VLOOKUP($C449,'stpl port max capa'!$A$1:$Q$500,12,0),0)</f>
        <v>0</v>
      </c>
      <c r="BZ449" s="22">
        <f>IF(ISNUMBER(VLOOKUP($C449,'stpl port max capa'!$A$1:$Q$500,13,0)),VLOOKUP($C449,'stpl port max capa'!$A$1:$Q$500,13,0),0)</f>
        <v>0</v>
      </c>
      <c r="CA449" s="22">
        <f>IF(ISNUMBER(VLOOKUP($C449,'stpl port max capa'!$A$1:$Q$500,14,0)),VLOOKUP($C449,'stpl port max capa'!$A$1:$Q$500,14,0),0)</f>
        <v>0</v>
      </c>
      <c r="CB449" s="22">
        <f>IF(ISNUMBER(VLOOKUP($C449,'stpl port max capa'!$A$1:$Q$500,15,0)),VLOOKUP($C449,'stpl port max capa'!$A$1:$Q$500,15,0),0)</f>
        <v>0</v>
      </c>
      <c r="CC449" s="22">
        <f>IF(ISNUMBER(VLOOKUP($C449,'stpl port max capa'!$A$1:$Q$500,16,0)),VLOOKUP($C449,'stpl port max capa'!$A$1:$Q$500,16,0),0)</f>
        <v>0</v>
      </c>
      <c r="CD449" s="22">
        <f>IF(ISNUMBER(VLOOKUP($C449,'stpl port max capa'!$A$1:$Q$500,17,0)),VLOOKUP($C449,'stpl port max capa'!$A$1:$Q$500,17,0),0)</f>
        <v>0</v>
      </c>
    </row>
    <row r="450" spans="1:82" customFormat="1">
      <c r="A450">
        <v>455</v>
      </c>
      <c r="B450" t="s">
        <v>970</v>
      </c>
      <c r="C450" t="str">
        <f t="shared" si="130"/>
        <v>port 455 Castle Peak power station</v>
      </c>
      <c r="D450" s="15" t="s">
        <v>1475</v>
      </c>
      <c r="E450" s="15">
        <f t="shared" si="113"/>
        <v>1</v>
      </c>
      <c r="F450" s="16" t="s">
        <v>2997</v>
      </c>
      <c r="G450" t="s">
        <v>972</v>
      </c>
      <c r="H450" t="s">
        <v>975</v>
      </c>
      <c r="I450" t="s">
        <v>2943</v>
      </c>
      <c r="J450" t="s">
        <v>1190</v>
      </c>
      <c r="K450" s="1">
        <v>22.3750979</v>
      </c>
      <c r="L450" s="1">
        <v>113.9205405</v>
      </c>
      <c r="M450" s="1" t="str">
        <f>VLOOKUP($F450,'[1]capi for highway network'!$D$1:$L$36,3,0)</f>
        <v>capi Guangdong</v>
      </c>
      <c r="N450" s="1">
        <f>VLOOKUP($F450,'[1]capi for highway network'!$D$1:$L$36,7,0)</f>
        <v>23.129110000000001</v>
      </c>
      <c r="O450" s="1">
        <f>VLOOKUP($F450,'[1]capi for highway network'!$D$1:$L$36,8,0)</f>
        <v>113.264385</v>
      </c>
      <c r="P450" s="13">
        <f t="shared" si="114"/>
        <v>21.550996620170249</v>
      </c>
      <c r="Q450" s="13">
        <f t="shared" si="115"/>
        <v>21.550996620170249</v>
      </c>
      <c r="R450" s="13">
        <f t="shared" si="116"/>
        <v>21.550996620170249</v>
      </c>
      <c r="S450" s="13">
        <f t="shared" si="117"/>
        <v>21.550996620170249</v>
      </c>
      <c r="T450" s="13">
        <f t="shared" si="118"/>
        <v>21.550996620170249</v>
      </c>
      <c r="U450" s="13">
        <f t="shared" si="119"/>
        <v>18.092730345853493</v>
      </c>
      <c r="V450" s="13">
        <f t="shared" si="120"/>
        <v>18.092730345853493</v>
      </c>
      <c r="W450" s="13">
        <f t="shared" si="121"/>
        <v>16.163247465127686</v>
      </c>
      <c r="X450" s="13">
        <f t="shared" si="122"/>
        <v>12.304281703676072</v>
      </c>
      <c r="Y450" s="13">
        <f t="shared" si="123"/>
        <v>12.304281703676072</v>
      </c>
      <c r="Z450" s="13">
        <f t="shared" si="124"/>
        <v>10.374798822950265</v>
      </c>
      <c r="AA450" s="13">
        <f t="shared" si="125"/>
        <v>6.9165325486335103</v>
      </c>
      <c r="AB450" s="13">
        <f t="shared" si="126"/>
        <v>3.4582662743167552</v>
      </c>
      <c r="AC450" s="13">
        <f t="shared" si="127"/>
        <v>0</v>
      </c>
      <c r="AD450" s="13">
        <f t="shared" si="128"/>
        <v>0</v>
      </c>
      <c r="AE450" s="13">
        <f t="shared" si="129"/>
        <v>0</v>
      </c>
      <c r="AF450">
        <f t="shared" si="131"/>
        <v>1</v>
      </c>
      <c r="AI450" s="26">
        <f>IF(ISNUMBER(VLOOKUP($B450,'kpler max capa'!$A$1:$Q$263,2,0)),VLOOKUP($B450,'kpler max capa'!$A$1:$Q$263,2,0),0)</f>
        <v>0</v>
      </c>
      <c r="AJ450" s="26">
        <f>IF(ISNUMBER(VLOOKUP($B450,'kpler max capa'!$A$1:$Q$263,3,0)),VLOOKUP($B450,'kpler max capa'!$A$1:$Q$263,3,0),0)</f>
        <v>0</v>
      </c>
      <c r="AK450" s="26">
        <f>IF(ISNUMBER(VLOOKUP($B450,'kpler max capa'!$A$1:$Q$263,4,0)),VLOOKUP($B450,'kpler max capa'!$A$1:$Q$263,4,0),0)</f>
        <v>0</v>
      </c>
      <c r="AL450" s="26">
        <f>IF(ISNUMBER(VLOOKUP($B450,'kpler max capa'!$A$1:$Q$263,5,0)),VLOOKUP($B450,'kpler max capa'!$A$1:$Q$263,5,0),0)</f>
        <v>0</v>
      </c>
      <c r="AM450" s="26">
        <f>IF(ISNUMBER(VLOOKUP($B450,'kpler max capa'!$A$1:$Q$263,6,0)),VLOOKUP($B450,'kpler max capa'!$A$1:$Q$263,6,0),0)</f>
        <v>0</v>
      </c>
      <c r="AN450" s="26">
        <f>IF(ISNUMBER(VLOOKUP($B450,'kpler max capa'!$A$1:$Q$263,7,0)),VLOOKUP($B450,'kpler max capa'!$A$1:$Q$263,7,0),0)</f>
        <v>0</v>
      </c>
      <c r="AO450" s="26">
        <f>IF(ISNUMBER(VLOOKUP($B450,'kpler max capa'!$A$1:$Q$263,8,0)),VLOOKUP($B450,'kpler max capa'!$A$1:$Q$263,8,0),0)</f>
        <v>0</v>
      </c>
      <c r="AP450" s="26">
        <f>IF(ISNUMBER(VLOOKUP($B450,'kpler max capa'!$A$1:$Q$263,8,0)),VLOOKUP($B450,'kpler max capa'!$A$1:$Q$263,9,0),0)</f>
        <v>0</v>
      </c>
      <c r="AQ450" s="26">
        <f>IF(ISNUMBER(VLOOKUP($B450,'kpler max capa'!$A$1:$Q$263,8,0)),VLOOKUP($B450,'kpler max capa'!$A$1:$Q$263,10,0),0)</f>
        <v>0</v>
      </c>
      <c r="AR450" s="26">
        <f>IF(ISNUMBER(VLOOKUP($B450,'kpler max capa'!$A$1:$Q$263,8,0)),VLOOKUP($B450,'kpler max capa'!$A$1:$Q$263,11,0),0)</f>
        <v>0</v>
      </c>
      <c r="AS450" s="26">
        <f>IF(ISNUMBER(VLOOKUP($B450,'kpler max capa'!$A$1:$Q$263,9,0)),VLOOKUP($B450,'kpler max capa'!$A$1:$Q$263,12,0),0)</f>
        <v>0</v>
      </c>
      <c r="AT450" s="26">
        <f>IF(ISNUMBER(VLOOKUP($B450,'kpler max capa'!$A$1:$Q$263,9,0)),VLOOKUP($B450,'kpler max capa'!$A$1:$Q$263,13,0),0)</f>
        <v>0</v>
      </c>
      <c r="AU450" s="26">
        <f>IF(ISNUMBER(VLOOKUP($B450,'kpler max capa'!$A$1:$Q$263,9,0)),VLOOKUP($B450,'kpler max capa'!$A$1:$Q$263,14,0),0)</f>
        <v>0</v>
      </c>
      <c r="AV450" s="26">
        <f>IF(ISNUMBER(VLOOKUP($B450,'kpler max capa'!$A$1:$Q$263,9,0)),VLOOKUP($B450,'kpler max capa'!$A$1:$Q$263,15,0),0)</f>
        <v>0</v>
      </c>
      <c r="AW450" s="26">
        <f>IF(ISNUMBER(VLOOKUP($B450,'kpler max capa'!$A$1:$Q$263,9,0)),VLOOKUP($B450,'kpler max capa'!$A$1:$Q$263,16,0),0)</f>
        <v>0</v>
      </c>
      <c r="AX450" s="26">
        <f>IF(ISNUMBER(VLOOKUP($B450,'kpler max capa'!$A$1:$Q$263,10,0)),VLOOKUP($B450,'kpler max capa'!$A$1:$Q$263,17,0),0)</f>
        <v>0</v>
      </c>
      <c r="AY450" s="24">
        <f>IF(ISNUMBER(VLOOKUP($C450,'pp port max capa'!$A$1:$Q$500,2,0)),VLOOKUP($C450,'pp port max capa'!$A$1:$Q$500,2,0),0)</f>
        <v>21.550996620170249</v>
      </c>
      <c r="AZ450" s="24">
        <f>IF(ISNUMBER(VLOOKUP($C450,'pp port max capa'!$A$1:$Q$500,3,0)),VLOOKUP($C450,'pp port max capa'!$A$1:$Q$500,3,0),0)</f>
        <v>21.550996620170249</v>
      </c>
      <c r="BA450" s="24">
        <f>IF(ISNUMBER(VLOOKUP($C450,'pp port max capa'!$A$1:$Q$500,4,0)),VLOOKUP($C450,'pp port max capa'!$A$1:$Q$500,4,0),0)</f>
        <v>21.550996620170249</v>
      </c>
      <c r="BB450" s="24">
        <f>IF(ISNUMBER(VLOOKUP($C450,'pp port max capa'!$A$1:$Q$500,5,0)),VLOOKUP($C450,'pp port max capa'!$A$1:$Q$500,5,0),0)</f>
        <v>21.550996620170249</v>
      </c>
      <c r="BC450" s="24">
        <f>IF(ISNUMBER(VLOOKUP($C450,'pp port max capa'!$A$1:$Q$500,6,0)),VLOOKUP($C450,'pp port max capa'!$A$1:$Q$500,6,0),0)</f>
        <v>21.550996620170249</v>
      </c>
      <c r="BD450" s="24">
        <f>IF(ISNUMBER(VLOOKUP($C450,'pp port max capa'!$A$1:$Q$500,7,0)),VLOOKUP($C450,'pp port max capa'!$A$1:$Q$500,7,0),0)</f>
        <v>18.092730345853493</v>
      </c>
      <c r="BE450" s="24">
        <f>IF(ISNUMBER(VLOOKUP($C450,'pp port max capa'!$A$1:$Q$500,8,0)),VLOOKUP($C450,'pp port max capa'!$A$1:$Q$500,8,0),0)</f>
        <v>18.092730345853493</v>
      </c>
      <c r="BF450" s="24">
        <f>IF(ISNUMBER(VLOOKUP($C450,'pp port max capa'!$A$1:$Q$500,9,0)),VLOOKUP($C450,'pp port max capa'!$A$1:$Q$500,9,0),0)</f>
        <v>16.163247465127686</v>
      </c>
      <c r="BG450" s="24">
        <f>IF(ISNUMBER(VLOOKUP($C450,'pp port max capa'!$A$1:$Q$500,10,0)),VLOOKUP($C450,'pp port max capa'!$A$1:$Q$500,10,0),0)</f>
        <v>12.304281703676072</v>
      </c>
      <c r="BH450" s="24">
        <f>IF(ISNUMBER(VLOOKUP($C450,'pp port max capa'!$A$1:$Q$500,11,0)),VLOOKUP($C450,'pp port max capa'!$A$1:$Q$500,11,0),0)</f>
        <v>12.304281703676072</v>
      </c>
      <c r="BI450" s="24">
        <f>IF(ISNUMBER(VLOOKUP($C450,'pp port max capa'!$A$1:$Q$500,12,0)),VLOOKUP($C450,'pp port max capa'!$A$1:$Q$500,12,0),0)</f>
        <v>10.374798822950265</v>
      </c>
      <c r="BJ450" s="24">
        <f>IF(ISNUMBER(VLOOKUP($C450,'pp port max capa'!$A$1:$Q$500,13,0)),VLOOKUP($C450,'pp port max capa'!$A$1:$Q$500,13,0),0)</f>
        <v>6.9165325486335103</v>
      </c>
      <c r="BK450" s="24">
        <f>IF(ISNUMBER(VLOOKUP($C450,'pp port max capa'!$A$1:$Q$500,14,0)),VLOOKUP($C450,'pp port max capa'!$A$1:$Q$500,14,0),0)</f>
        <v>3.4582662743167552</v>
      </c>
      <c r="BL450" s="24">
        <f>IF(ISNUMBER(VLOOKUP($C450,'pp port max capa'!$A$1:$Q$500,15,0)),VLOOKUP($C450,'pp port max capa'!$A$1:$Q$500,15,0),0)</f>
        <v>0</v>
      </c>
      <c r="BM450" s="24">
        <f>IF(ISNUMBER(VLOOKUP($C450,'pp port max capa'!$A$1:$Q$500,16,0)),VLOOKUP($C450,'pp port max capa'!$A$1:$Q$500,16,0),0)</f>
        <v>0</v>
      </c>
      <c r="BN450" s="24">
        <f>IF(ISNUMBER(VLOOKUP($C450,'pp port max capa'!$A$1:$Q$500,17,0)),VLOOKUP($C450,'pp port max capa'!$A$1:$Q$500,17,0),0)</f>
        <v>0</v>
      </c>
      <c r="BO450" s="22">
        <f>IF(ISNUMBER(VLOOKUP($C450,'stpl port max capa'!$A$1:$Q$500,2,0)),VLOOKUP($C450,'stpl port max capa'!$A$1:$Q$500,2,0),0)</f>
        <v>0</v>
      </c>
      <c r="BP450" s="22">
        <f>IF(ISNUMBER(VLOOKUP($C450,'stpl port max capa'!$A$1:$Q$500,3,0)),VLOOKUP($C450,'stpl port max capa'!$A$1:$Q$500,3,0),0)</f>
        <v>0</v>
      </c>
      <c r="BQ450" s="22">
        <f>IF(ISNUMBER(VLOOKUP($C450,'stpl port max capa'!$A$1:$Q$500,4,0)),VLOOKUP($C450,'stpl port max capa'!$A$1:$Q$500,4,0),0)</f>
        <v>0</v>
      </c>
      <c r="BR450" s="22">
        <f>IF(ISNUMBER(VLOOKUP($C450,'stpl port max capa'!$A$1:$Q$500,5,0)),VLOOKUP($C450,'stpl port max capa'!$A$1:$Q$500,5,0),0)</f>
        <v>0</v>
      </c>
      <c r="BS450" s="22">
        <f>IF(ISNUMBER(VLOOKUP($C450,'stpl port max capa'!$A$1:$Q$500,6,0)),VLOOKUP($C450,'stpl port max capa'!$A$1:$Q$500,6,0),0)</f>
        <v>0</v>
      </c>
      <c r="BT450" s="22">
        <f>IF(ISNUMBER(VLOOKUP($C450,'stpl port max capa'!$A$1:$Q$500,7,0)),VLOOKUP($C450,'stpl port max capa'!$A$1:$Q$500,7,0),0)</f>
        <v>0</v>
      </c>
      <c r="BU450" s="22">
        <f>IF(ISNUMBER(VLOOKUP($C450,'stpl port max capa'!$A$1:$Q$500,8,0)),VLOOKUP($C450,'stpl port max capa'!$A$1:$Q$500,8,0),0)</f>
        <v>0</v>
      </c>
      <c r="BV450" s="22">
        <f>IF(ISNUMBER(VLOOKUP($C450,'stpl port max capa'!$A$1:$Q$500,9,0)),VLOOKUP($C450,'stpl port max capa'!$A$1:$Q$500,9,0),0)</f>
        <v>0</v>
      </c>
      <c r="BW450" s="22">
        <f>IF(ISNUMBER(VLOOKUP($C450,'stpl port max capa'!$A$1:$Q$500,10,0)),VLOOKUP($C450,'stpl port max capa'!$A$1:$Q$500,10,0),0)</f>
        <v>0</v>
      </c>
      <c r="BX450" s="22">
        <f>IF(ISNUMBER(VLOOKUP($C450,'stpl port max capa'!$A$1:$Q$500,11,0)),VLOOKUP($C450,'stpl port max capa'!$A$1:$Q$500,11,0),0)</f>
        <v>0</v>
      </c>
      <c r="BY450" s="22">
        <f>IF(ISNUMBER(VLOOKUP($C450,'stpl port max capa'!$A$1:$Q$500,12,0)),VLOOKUP($C450,'stpl port max capa'!$A$1:$Q$500,12,0),0)</f>
        <v>0</v>
      </c>
      <c r="BZ450" s="22">
        <f>IF(ISNUMBER(VLOOKUP($C450,'stpl port max capa'!$A$1:$Q$500,13,0)),VLOOKUP($C450,'stpl port max capa'!$A$1:$Q$500,13,0),0)</f>
        <v>0</v>
      </c>
      <c r="CA450" s="22">
        <f>IF(ISNUMBER(VLOOKUP($C450,'stpl port max capa'!$A$1:$Q$500,14,0)),VLOOKUP($C450,'stpl port max capa'!$A$1:$Q$500,14,0),0)</f>
        <v>0</v>
      </c>
      <c r="CB450" s="22">
        <f>IF(ISNUMBER(VLOOKUP($C450,'stpl port max capa'!$A$1:$Q$500,15,0)),VLOOKUP($C450,'stpl port max capa'!$A$1:$Q$500,15,0),0)</f>
        <v>0</v>
      </c>
      <c r="CC450" s="22">
        <f>IF(ISNUMBER(VLOOKUP($C450,'stpl port max capa'!$A$1:$Q$500,16,0)),VLOOKUP($C450,'stpl port max capa'!$A$1:$Q$500,16,0),0)</f>
        <v>0</v>
      </c>
      <c r="CD450" s="22">
        <f>IF(ISNUMBER(VLOOKUP($C450,'stpl port max capa'!$A$1:$Q$500,17,0)),VLOOKUP($C450,'stpl port max capa'!$A$1:$Q$500,17,0),0)</f>
        <v>0</v>
      </c>
    </row>
    <row r="451" spans="1:82" customFormat="1">
      <c r="A451">
        <v>456</v>
      </c>
      <c r="B451" t="s">
        <v>971</v>
      </c>
      <c r="C451" t="str">
        <f t="shared" si="130"/>
        <v>port 456 CKI Lamma power station</v>
      </c>
      <c r="D451" s="15" t="s">
        <v>1476</v>
      </c>
      <c r="E451" s="15">
        <f t="shared" ref="E451:E484" si="132">COUNTIF($D$1:$D$5000,D451)</f>
        <v>1</v>
      </c>
      <c r="F451" s="16" t="s">
        <v>2997</v>
      </c>
      <c r="G451" t="s">
        <v>972</v>
      </c>
      <c r="H451" t="s">
        <v>975</v>
      </c>
      <c r="I451" t="s">
        <v>2944</v>
      </c>
      <c r="J451" t="s">
        <v>1191</v>
      </c>
      <c r="K451" s="1">
        <v>22.218890900000002</v>
      </c>
      <c r="L451" s="1">
        <v>114.1082183</v>
      </c>
      <c r="M451" s="1" t="str">
        <f>VLOOKUP($F451,'[1]capi for highway network'!$D$1:$L$36,3,0)</f>
        <v>capi Guangdong</v>
      </c>
      <c r="N451" s="1">
        <f>VLOOKUP($F451,'[1]capi for highway network'!$D$1:$L$36,7,0)</f>
        <v>23.129110000000001</v>
      </c>
      <c r="O451" s="1">
        <f>VLOOKUP($F451,'[1]capi for highway network'!$D$1:$L$36,8,0)</f>
        <v>113.264385</v>
      </c>
      <c r="P451" s="13">
        <f t="shared" ref="P451:P484" si="133">IF(AI451&gt;(AY451+BO451),AI451,(AY451+BO451))</f>
        <v>13.873900713790324</v>
      </c>
      <c r="Q451" s="13">
        <f t="shared" ref="Q451:Q484" si="134">IF(AJ451&gt;(AZ451+BP451),AJ451,(AZ451+BP451))</f>
        <v>13.873900713790324</v>
      </c>
      <c r="R451" s="13">
        <f t="shared" ref="R451:R484" si="135">IF(AK451&gt;(BA451+BQ451),AK451,(BA451+BQ451))</f>
        <v>12.393609614820789</v>
      </c>
      <c r="S451" s="13">
        <f t="shared" ref="S451:S484" si="136">IF(AL451&gt;(BB451+BR451),AL451,(BB451+BR451))</f>
        <v>10.913318515851255</v>
      </c>
      <c r="T451" s="13">
        <f t="shared" ref="T451:T484" si="137">IF(AM451&gt;(BC451+BS451),AM451,(BC451+BS451))</f>
        <v>10.913318515851255</v>
      </c>
      <c r="U451" s="13">
        <f t="shared" ref="U451:U484" si="138">IF(AN451&gt;(BD451+BT451),AN451,(BD451+BT451))</f>
        <v>10.913318515851255</v>
      </c>
      <c r="V451" s="13">
        <f t="shared" ref="V451:V484" si="139">IF(AO451&gt;(BE451+BU451),AO451,(BE451+BU451))</f>
        <v>10.913318515851255</v>
      </c>
      <c r="W451" s="13">
        <f t="shared" ref="W451:W484" si="140">IF(AP451&gt;(BF451+BV451),AP451,(BF451+BV451))</f>
        <v>9.0552979640412197</v>
      </c>
      <c r="X451" s="13">
        <f t="shared" ref="X451:X484" si="141">IF(AQ451&gt;(BG451+BW451),AQ451,(BG451+BW451))</f>
        <v>9.0552979640412197</v>
      </c>
      <c r="Y451" s="13">
        <f t="shared" ref="Y451:Y484" si="142">IF(AR451&gt;(BH451+BX451),AR451,(BH451+BX451))</f>
        <v>7.5750068650716846</v>
      </c>
      <c r="Z451" s="13">
        <f t="shared" ref="Z451:Z484" si="143">IF(AS451&gt;(BI451+BY451),AS451,(BI451+BY451))</f>
        <v>5.7169863132616481</v>
      </c>
      <c r="AA451" s="13">
        <f t="shared" ref="AA451:AA484" si="144">IF(AT451&gt;(BJ451+BZ451),AT451,(BJ451+BZ451))</f>
        <v>5.7169863132616481</v>
      </c>
      <c r="AB451" s="13">
        <f t="shared" ref="AB451:AB484" si="145">IF(AU451&gt;(BK451+CA451),AU451,(BK451+CA451))</f>
        <v>1.9294828807258062</v>
      </c>
      <c r="AC451" s="13">
        <f t="shared" ref="AC451:AC484" si="146">IF(AV451&gt;(BL451+CB451),AV451,(BL451+CB451))</f>
        <v>0</v>
      </c>
      <c r="AD451" s="13">
        <f t="shared" ref="AD451:AD484" si="147">IF(AW451&gt;(BM451+CC451),AW451,(BM451+CC451))</f>
        <v>0</v>
      </c>
      <c r="AE451" s="13">
        <f t="shared" ref="AE451:AE484" si="148">IF(AX451&gt;(BN451+CD451),AX451,(BN451+CD451))</f>
        <v>0</v>
      </c>
      <c r="AF451">
        <f t="shared" si="131"/>
        <v>1</v>
      </c>
      <c r="AI451" s="26">
        <f>IF(ISNUMBER(VLOOKUP($B451,'kpler max capa'!$A$1:$Q$263,2,0)),VLOOKUP($B451,'kpler max capa'!$A$1:$Q$263,2,0),0)</f>
        <v>0</v>
      </c>
      <c r="AJ451" s="26">
        <f>IF(ISNUMBER(VLOOKUP($B451,'kpler max capa'!$A$1:$Q$263,3,0)),VLOOKUP($B451,'kpler max capa'!$A$1:$Q$263,3,0),0)</f>
        <v>0</v>
      </c>
      <c r="AK451" s="26">
        <f>IF(ISNUMBER(VLOOKUP($B451,'kpler max capa'!$A$1:$Q$263,4,0)),VLOOKUP($B451,'kpler max capa'!$A$1:$Q$263,4,0),0)</f>
        <v>0</v>
      </c>
      <c r="AL451" s="26">
        <f>IF(ISNUMBER(VLOOKUP($B451,'kpler max capa'!$A$1:$Q$263,5,0)),VLOOKUP($B451,'kpler max capa'!$A$1:$Q$263,5,0),0)</f>
        <v>0</v>
      </c>
      <c r="AM451" s="26">
        <f>IF(ISNUMBER(VLOOKUP($B451,'kpler max capa'!$A$1:$Q$263,6,0)),VLOOKUP($B451,'kpler max capa'!$A$1:$Q$263,6,0),0)</f>
        <v>0</v>
      </c>
      <c r="AN451" s="26">
        <f>IF(ISNUMBER(VLOOKUP($B451,'kpler max capa'!$A$1:$Q$263,7,0)),VLOOKUP($B451,'kpler max capa'!$A$1:$Q$263,7,0),0)</f>
        <v>0</v>
      </c>
      <c r="AO451" s="26">
        <f>IF(ISNUMBER(VLOOKUP($B451,'kpler max capa'!$A$1:$Q$263,8,0)),VLOOKUP($B451,'kpler max capa'!$A$1:$Q$263,8,0),0)</f>
        <v>0</v>
      </c>
      <c r="AP451" s="26">
        <f>IF(ISNUMBER(VLOOKUP($B451,'kpler max capa'!$A$1:$Q$263,8,0)),VLOOKUP($B451,'kpler max capa'!$A$1:$Q$263,9,0),0)</f>
        <v>0</v>
      </c>
      <c r="AQ451" s="26">
        <f>IF(ISNUMBER(VLOOKUP($B451,'kpler max capa'!$A$1:$Q$263,8,0)),VLOOKUP($B451,'kpler max capa'!$A$1:$Q$263,10,0),0)</f>
        <v>0</v>
      </c>
      <c r="AR451" s="26">
        <f>IF(ISNUMBER(VLOOKUP($B451,'kpler max capa'!$A$1:$Q$263,8,0)),VLOOKUP($B451,'kpler max capa'!$A$1:$Q$263,11,0),0)</f>
        <v>0</v>
      </c>
      <c r="AS451" s="26">
        <f>IF(ISNUMBER(VLOOKUP($B451,'kpler max capa'!$A$1:$Q$263,9,0)),VLOOKUP($B451,'kpler max capa'!$A$1:$Q$263,12,0),0)</f>
        <v>0</v>
      </c>
      <c r="AT451" s="26">
        <f>IF(ISNUMBER(VLOOKUP($B451,'kpler max capa'!$A$1:$Q$263,9,0)),VLOOKUP($B451,'kpler max capa'!$A$1:$Q$263,13,0),0)</f>
        <v>0</v>
      </c>
      <c r="AU451" s="26">
        <f>IF(ISNUMBER(VLOOKUP($B451,'kpler max capa'!$A$1:$Q$263,9,0)),VLOOKUP($B451,'kpler max capa'!$A$1:$Q$263,14,0),0)</f>
        <v>0</v>
      </c>
      <c r="AV451" s="26">
        <f>IF(ISNUMBER(VLOOKUP($B451,'kpler max capa'!$A$1:$Q$263,9,0)),VLOOKUP($B451,'kpler max capa'!$A$1:$Q$263,15,0),0)</f>
        <v>0</v>
      </c>
      <c r="AW451" s="26">
        <f>IF(ISNUMBER(VLOOKUP($B451,'kpler max capa'!$A$1:$Q$263,9,0)),VLOOKUP($B451,'kpler max capa'!$A$1:$Q$263,16,0),0)</f>
        <v>0</v>
      </c>
      <c r="AX451" s="26">
        <f>IF(ISNUMBER(VLOOKUP($B451,'kpler max capa'!$A$1:$Q$263,10,0)),VLOOKUP($B451,'kpler max capa'!$A$1:$Q$263,17,0),0)</f>
        <v>0</v>
      </c>
      <c r="AY451" s="24">
        <f>IF(ISNUMBER(VLOOKUP($C451,'pp port max capa'!$A$1:$Q$500,2,0)),VLOOKUP($C451,'pp port max capa'!$A$1:$Q$500,2,0),0)</f>
        <v>13.873900713790324</v>
      </c>
      <c r="AZ451" s="24">
        <f>IF(ISNUMBER(VLOOKUP($C451,'pp port max capa'!$A$1:$Q$500,3,0)),VLOOKUP($C451,'pp port max capa'!$A$1:$Q$500,3,0),0)</f>
        <v>13.873900713790324</v>
      </c>
      <c r="BA451" s="24">
        <f>IF(ISNUMBER(VLOOKUP($C451,'pp port max capa'!$A$1:$Q$500,4,0)),VLOOKUP($C451,'pp port max capa'!$A$1:$Q$500,4,0),0)</f>
        <v>12.393609614820789</v>
      </c>
      <c r="BB451" s="24">
        <f>IF(ISNUMBER(VLOOKUP($C451,'pp port max capa'!$A$1:$Q$500,5,0)),VLOOKUP($C451,'pp port max capa'!$A$1:$Q$500,5,0),0)</f>
        <v>10.913318515851255</v>
      </c>
      <c r="BC451" s="24">
        <f>IF(ISNUMBER(VLOOKUP($C451,'pp port max capa'!$A$1:$Q$500,6,0)),VLOOKUP($C451,'pp port max capa'!$A$1:$Q$500,6,0),0)</f>
        <v>10.913318515851255</v>
      </c>
      <c r="BD451" s="24">
        <f>IF(ISNUMBER(VLOOKUP($C451,'pp port max capa'!$A$1:$Q$500,7,0)),VLOOKUP($C451,'pp port max capa'!$A$1:$Q$500,7,0),0)</f>
        <v>10.913318515851255</v>
      </c>
      <c r="BE451" s="24">
        <f>IF(ISNUMBER(VLOOKUP($C451,'pp port max capa'!$A$1:$Q$500,8,0)),VLOOKUP($C451,'pp port max capa'!$A$1:$Q$500,8,0),0)</f>
        <v>10.913318515851255</v>
      </c>
      <c r="BF451" s="24">
        <f>IF(ISNUMBER(VLOOKUP($C451,'pp port max capa'!$A$1:$Q$500,9,0)),VLOOKUP($C451,'pp port max capa'!$A$1:$Q$500,9,0),0)</f>
        <v>9.0552979640412197</v>
      </c>
      <c r="BG451" s="24">
        <f>IF(ISNUMBER(VLOOKUP($C451,'pp port max capa'!$A$1:$Q$500,10,0)),VLOOKUP($C451,'pp port max capa'!$A$1:$Q$500,10,0),0)</f>
        <v>9.0552979640412197</v>
      </c>
      <c r="BH451" s="24">
        <f>IF(ISNUMBER(VLOOKUP($C451,'pp port max capa'!$A$1:$Q$500,11,0)),VLOOKUP($C451,'pp port max capa'!$A$1:$Q$500,11,0),0)</f>
        <v>7.5750068650716846</v>
      </c>
      <c r="BI451" s="24">
        <f>IF(ISNUMBER(VLOOKUP($C451,'pp port max capa'!$A$1:$Q$500,12,0)),VLOOKUP($C451,'pp port max capa'!$A$1:$Q$500,12,0),0)</f>
        <v>5.7169863132616481</v>
      </c>
      <c r="BJ451" s="24">
        <f>IF(ISNUMBER(VLOOKUP($C451,'pp port max capa'!$A$1:$Q$500,13,0)),VLOOKUP($C451,'pp port max capa'!$A$1:$Q$500,13,0),0)</f>
        <v>5.7169863132616481</v>
      </c>
      <c r="BK451" s="24">
        <f>IF(ISNUMBER(VLOOKUP($C451,'pp port max capa'!$A$1:$Q$500,14,0)),VLOOKUP($C451,'pp port max capa'!$A$1:$Q$500,14,0),0)</f>
        <v>1.9294828807258062</v>
      </c>
      <c r="BL451" s="24">
        <f>IF(ISNUMBER(VLOOKUP($C451,'pp port max capa'!$A$1:$Q$500,15,0)),VLOOKUP($C451,'pp port max capa'!$A$1:$Q$500,15,0),0)</f>
        <v>0</v>
      </c>
      <c r="BM451" s="24">
        <f>IF(ISNUMBER(VLOOKUP($C451,'pp port max capa'!$A$1:$Q$500,16,0)),VLOOKUP($C451,'pp port max capa'!$A$1:$Q$500,16,0),0)</f>
        <v>0</v>
      </c>
      <c r="BN451" s="24">
        <f>IF(ISNUMBER(VLOOKUP($C451,'pp port max capa'!$A$1:$Q$500,17,0)),VLOOKUP($C451,'pp port max capa'!$A$1:$Q$500,17,0),0)</f>
        <v>0</v>
      </c>
      <c r="BO451" s="22">
        <f>IF(ISNUMBER(VLOOKUP($C451,'stpl port max capa'!$A$1:$Q$500,2,0)),VLOOKUP($C451,'stpl port max capa'!$A$1:$Q$500,2,0),0)</f>
        <v>0</v>
      </c>
      <c r="BP451" s="22">
        <f>IF(ISNUMBER(VLOOKUP($C451,'stpl port max capa'!$A$1:$Q$500,3,0)),VLOOKUP($C451,'stpl port max capa'!$A$1:$Q$500,3,0),0)</f>
        <v>0</v>
      </c>
      <c r="BQ451" s="22">
        <f>IF(ISNUMBER(VLOOKUP($C451,'stpl port max capa'!$A$1:$Q$500,4,0)),VLOOKUP($C451,'stpl port max capa'!$A$1:$Q$500,4,0),0)</f>
        <v>0</v>
      </c>
      <c r="BR451" s="22">
        <f>IF(ISNUMBER(VLOOKUP($C451,'stpl port max capa'!$A$1:$Q$500,5,0)),VLOOKUP($C451,'stpl port max capa'!$A$1:$Q$500,5,0),0)</f>
        <v>0</v>
      </c>
      <c r="BS451" s="22">
        <f>IF(ISNUMBER(VLOOKUP($C451,'stpl port max capa'!$A$1:$Q$500,6,0)),VLOOKUP($C451,'stpl port max capa'!$A$1:$Q$500,6,0),0)</f>
        <v>0</v>
      </c>
      <c r="BT451" s="22">
        <f>IF(ISNUMBER(VLOOKUP($C451,'stpl port max capa'!$A$1:$Q$500,7,0)),VLOOKUP($C451,'stpl port max capa'!$A$1:$Q$500,7,0),0)</f>
        <v>0</v>
      </c>
      <c r="BU451" s="22">
        <f>IF(ISNUMBER(VLOOKUP($C451,'stpl port max capa'!$A$1:$Q$500,8,0)),VLOOKUP($C451,'stpl port max capa'!$A$1:$Q$500,8,0),0)</f>
        <v>0</v>
      </c>
      <c r="BV451" s="22">
        <f>IF(ISNUMBER(VLOOKUP($C451,'stpl port max capa'!$A$1:$Q$500,9,0)),VLOOKUP($C451,'stpl port max capa'!$A$1:$Q$500,9,0),0)</f>
        <v>0</v>
      </c>
      <c r="BW451" s="22">
        <f>IF(ISNUMBER(VLOOKUP($C451,'stpl port max capa'!$A$1:$Q$500,10,0)),VLOOKUP($C451,'stpl port max capa'!$A$1:$Q$500,10,0),0)</f>
        <v>0</v>
      </c>
      <c r="BX451" s="22">
        <f>IF(ISNUMBER(VLOOKUP($C451,'stpl port max capa'!$A$1:$Q$500,11,0)),VLOOKUP($C451,'stpl port max capa'!$A$1:$Q$500,11,0),0)</f>
        <v>0</v>
      </c>
      <c r="BY451" s="22">
        <f>IF(ISNUMBER(VLOOKUP($C451,'stpl port max capa'!$A$1:$Q$500,12,0)),VLOOKUP($C451,'stpl port max capa'!$A$1:$Q$500,12,0),0)</f>
        <v>0</v>
      </c>
      <c r="BZ451" s="22">
        <f>IF(ISNUMBER(VLOOKUP($C451,'stpl port max capa'!$A$1:$Q$500,13,0)),VLOOKUP($C451,'stpl port max capa'!$A$1:$Q$500,13,0),0)</f>
        <v>0</v>
      </c>
      <c r="CA451" s="22">
        <f>IF(ISNUMBER(VLOOKUP($C451,'stpl port max capa'!$A$1:$Q$500,14,0)),VLOOKUP($C451,'stpl port max capa'!$A$1:$Q$500,14,0),0)</f>
        <v>0</v>
      </c>
      <c r="CB451" s="22">
        <f>IF(ISNUMBER(VLOOKUP($C451,'stpl port max capa'!$A$1:$Q$500,15,0)),VLOOKUP($C451,'stpl port max capa'!$A$1:$Q$500,15,0),0)</f>
        <v>0</v>
      </c>
      <c r="CC451" s="22">
        <f>IF(ISNUMBER(VLOOKUP($C451,'stpl port max capa'!$A$1:$Q$500,16,0)),VLOOKUP($C451,'stpl port max capa'!$A$1:$Q$500,16,0),0)</f>
        <v>0</v>
      </c>
      <c r="CD451" s="22">
        <f>IF(ISNUMBER(VLOOKUP($C451,'stpl port max capa'!$A$1:$Q$500,17,0)),VLOOKUP($C451,'stpl port max capa'!$A$1:$Q$500,17,0),0)</f>
        <v>0</v>
      </c>
    </row>
    <row r="452" spans="1:82" customFormat="1">
      <c r="A452">
        <v>457</v>
      </c>
      <c r="B452" t="s">
        <v>2918</v>
      </c>
      <c r="C452" t="str">
        <f t="shared" si="130"/>
        <v>port 457 Zhicheng port</v>
      </c>
      <c r="D452" s="15"/>
      <c r="E452" s="15">
        <f t="shared" si="132"/>
        <v>0</v>
      </c>
      <c r="F452" s="16" t="s">
        <v>2984</v>
      </c>
      <c r="G452" t="s">
        <v>973</v>
      </c>
      <c r="H452" t="s">
        <v>2919</v>
      </c>
      <c r="I452" t="e">
        <v>#N/A</v>
      </c>
      <c r="J452" t="s">
        <v>2915</v>
      </c>
      <c r="K452" s="1">
        <v>30.271406902035899</v>
      </c>
      <c r="L452" s="1">
        <v>111.533886937655</v>
      </c>
      <c r="M452" s="1" t="str">
        <f>VLOOKUP($F452,'[1]capi for highway network'!$D$1:$L$36,3,0)</f>
        <v>capi Hubei</v>
      </c>
      <c r="N452" s="1">
        <f>VLOOKUP($F452,'[1]capi for highway network'!$D$1:$L$36,7,0)</f>
        <v>30.592849000000001</v>
      </c>
      <c r="O452" s="1">
        <f>VLOOKUP($F452,'[1]capi for highway network'!$D$1:$L$36,8,0)</f>
        <v>114.305539</v>
      </c>
      <c r="P452" s="13">
        <f t="shared" si="133"/>
        <v>0</v>
      </c>
      <c r="Q452" s="13">
        <f t="shared" si="134"/>
        <v>0</v>
      </c>
      <c r="R452" s="13">
        <f t="shared" si="135"/>
        <v>0</v>
      </c>
      <c r="S452" s="13">
        <f t="shared" si="136"/>
        <v>0</v>
      </c>
      <c r="T452" s="13">
        <f t="shared" si="137"/>
        <v>0</v>
      </c>
      <c r="U452" s="13">
        <f t="shared" si="138"/>
        <v>0</v>
      </c>
      <c r="V452" s="13">
        <f t="shared" si="139"/>
        <v>0</v>
      </c>
      <c r="W452" s="13">
        <f t="shared" si="140"/>
        <v>0</v>
      </c>
      <c r="X452" s="13">
        <f t="shared" si="141"/>
        <v>0</v>
      </c>
      <c r="Y452" s="13">
        <f t="shared" si="142"/>
        <v>0</v>
      </c>
      <c r="Z452" s="13">
        <f t="shared" si="143"/>
        <v>0</v>
      </c>
      <c r="AA452" s="13">
        <f t="shared" si="144"/>
        <v>0</v>
      </c>
      <c r="AB452" s="13">
        <f t="shared" si="145"/>
        <v>0</v>
      </c>
      <c r="AC452" s="13">
        <f t="shared" si="146"/>
        <v>0</v>
      </c>
      <c r="AD452" s="13">
        <f t="shared" si="147"/>
        <v>0</v>
      </c>
      <c r="AE452" s="13">
        <f t="shared" si="148"/>
        <v>0</v>
      </c>
      <c r="AF452">
        <v>1</v>
      </c>
      <c r="AG452" t="s">
        <v>2916</v>
      </c>
      <c r="AI452" s="26">
        <f>IF(ISNUMBER(VLOOKUP($B452,'kpler max capa'!$A$1:$Q$263,2,0)),VLOOKUP($B452,'kpler max capa'!$A$1:$Q$263,2,0),0)</f>
        <v>0</v>
      </c>
      <c r="AJ452" s="26">
        <f>IF(ISNUMBER(VLOOKUP($B452,'kpler max capa'!$A$1:$Q$263,3,0)),VLOOKUP($B452,'kpler max capa'!$A$1:$Q$263,3,0),0)</f>
        <v>0</v>
      </c>
      <c r="AK452" s="26">
        <f>IF(ISNUMBER(VLOOKUP($B452,'kpler max capa'!$A$1:$Q$263,4,0)),VLOOKUP($B452,'kpler max capa'!$A$1:$Q$263,4,0),0)</f>
        <v>0</v>
      </c>
      <c r="AL452" s="26">
        <f>IF(ISNUMBER(VLOOKUP($B452,'kpler max capa'!$A$1:$Q$263,5,0)),VLOOKUP($B452,'kpler max capa'!$A$1:$Q$263,5,0),0)</f>
        <v>0</v>
      </c>
      <c r="AM452" s="26">
        <f>IF(ISNUMBER(VLOOKUP($B452,'kpler max capa'!$A$1:$Q$263,6,0)),VLOOKUP($B452,'kpler max capa'!$A$1:$Q$263,6,0),0)</f>
        <v>0</v>
      </c>
      <c r="AN452" s="26">
        <f>IF(ISNUMBER(VLOOKUP($B452,'kpler max capa'!$A$1:$Q$263,7,0)),VLOOKUP($B452,'kpler max capa'!$A$1:$Q$263,7,0),0)</f>
        <v>0</v>
      </c>
      <c r="AO452" s="26">
        <f>IF(ISNUMBER(VLOOKUP($B452,'kpler max capa'!$A$1:$Q$263,8,0)),VLOOKUP($B452,'kpler max capa'!$A$1:$Q$263,8,0),0)</f>
        <v>0</v>
      </c>
      <c r="AP452" s="26">
        <f>IF(ISNUMBER(VLOOKUP($B452,'kpler max capa'!$A$1:$Q$263,8,0)),VLOOKUP($B452,'kpler max capa'!$A$1:$Q$263,9,0),0)</f>
        <v>0</v>
      </c>
      <c r="AQ452" s="26">
        <f>IF(ISNUMBER(VLOOKUP($B452,'kpler max capa'!$A$1:$Q$263,8,0)),VLOOKUP($B452,'kpler max capa'!$A$1:$Q$263,10,0),0)</f>
        <v>0</v>
      </c>
      <c r="AR452" s="26">
        <f>IF(ISNUMBER(VLOOKUP($B452,'kpler max capa'!$A$1:$Q$263,8,0)),VLOOKUP($B452,'kpler max capa'!$A$1:$Q$263,11,0),0)</f>
        <v>0</v>
      </c>
      <c r="AS452" s="26">
        <f>IF(ISNUMBER(VLOOKUP($B452,'kpler max capa'!$A$1:$Q$263,9,0)),VLOOKUP($B452,'kpler max capa'!$A$1:$Q$263,12,0),0)</f>
        <v>0</v>
      </c>
      <c r="AT452" s="26">
        <f>IF(ISNUMBER(VLOOKUP($B452,'kpler max capa'!$A$1:$Q$263,9,0)),VLOOKUP($B452,'kpler max capa'!$A$1:$Q$263,13,0),0)</f>
        <v>0</v>
      </c>
      <c r="AU452" s="26">
        <f>IF(ISNUMBER(VLOOKUP($B452,'kpler max capa'!$A$1:$Q$263,9,0)),VLOOKUP($B452,'kpler max capa'!$A$1:$Q$263,14,0),0)</f>
        <v>0</v>
      </c>
      <c r="AV452" s="26">
        <f>IF(ISNUMBER(VLOOKUP($B452,'kpler max capa'!$A$1:$Q$263,9,0)),VLOOKUP($B452,'kpler max capa'!$A$1:$Q$263,15,0),0)</f>
        <v>0</v>
      </c>
      <c r="AW452" s="26">
        <f>IF(ISNUMBER(VLOOKUP($B452,'kpler max capa'!$A$1:$Q$263,9,0)),VLOOKUP($B452,'kpler max capa'!$A$1:$Q$263,16,0),0)</f>
        <v>0</v>
      </c>
      <c r="AX452" s="26">
        <f>IF(ISNUMBER(VLOOKUP($B452,'kpler max capa'!$A$1:$Q$263,10,0)),VLOOKUP($B452,'kpler max capa'!$A$1:$Q$263,17,0),0)</f>
        <v>0</v>
      </c>
      <c r="AY452" s="24">
        <f>IF(ISNUMBER(VLOOKUP($C452,'pp port max capa'!$A$1:$Q$500,2,0)),VLOOKUP($C452,'pp port max capa'!$A$1:$Q$500,2,0),0)</f>
        <v>0</v>
      </c>
      <c r="AZ452" s="24">
        <f>IF(ISNUMBER(VLOOKUP($C452,'pp port max capa'!$A$1:$Q$500,3,0)),VLOOKUP($C452,'pp port max capa'!$A$1:$Q$500,3,0),0)</f>
        <v>0</v>
      </c>
      <c r="BA452" s="24">
        <f>IF(ISNUMBER(VLOOKUP($C452,'pp port max capa'!$A$1:$Q$500,4,0)),VLOOKUP($C452,'pp port max capa'!$A$1:$Q$500,4,0),0)</f>
        <v>0</v>
      </c>
      <c r="BB452" s="24">
        <f>IF(ISNUMBER(VLOOKUP($C452,'pp port max capa'!$A$1:$Q$500,5,0)),VLOOKUP($C452,'pp port max capa'!$A$1:$Q$500,5,0),0)</f>
        <v>0</v>
      </c>
      <c r="BC452" s="24">
        <f>IF(ISNUMBER(VLOOKUP($C452,'pp port max capa'!$A$1:$Q$500,6,0)),VLOOKUP($C452,'pp port max capa'!$A$1:$Q$500,6,0),0)</f>
        <v>0</v>
      </c>
      <c r="BD452" s="24">
        <f>IF(ISNUMBER(VLOOKUP($C452,'pp port max capa'!$A$1:$Q$500,7,0)),VLOOKUP($C452,'pp port max capa'!$A$1:$Q$500,7,0),0)</f>
        <v>0</v>
      </c>
      <c r="BE452" s="24">
        <f>IF(ISNUMBER(VLOOKUP($C452,'pp port max capa'!$A$1:$Q$500,8,0)),VLOOKUP($C452,'pp port max capa'!$A$1:$Q$500,8,0),0)</f>
        <v>0</v>
      </c>
      <c r="BF452" s="24">
        <f>IF(ISNUMBER(VLOOKUP($C452,'pp port max capa'!$A$1:$Q$500,9,0)),VLOOKUP($C452,'pp port max capa'!$A$1:$Q$500,9,0),0)</f>
        <v>0</v>
      </c>
      <c r="BG452" s="24">
        <f>IF(ISNUMBER(VLOOKUP($C452,'pp port max capa'!$A$1:$Q$500,10,0)),VLOOKUP($C452,'pp port max capa'!$A$1:$Q$500,10,0),0)</f>
        <v>0</v>
      </c>
      <c r="BH452" s="24">
        <f>IF(ISNUMBER(VLOOKUP($C452,'pp port max capa'!$A$1:$Q$500,11,0)),VLOOKUP($C452,'pp port max capa'!$A$1:$Q$500,11,0),0)</f>
        <v>0</v>
      </c>
      <c r="BI452" s="24">
        <f>IF(ISNUMBER(VLOOKUP($C452,'pp port max capa'!$A$1:$Q$500,12,0)),VLOOKUP($C452,'pp port max capa'!$A$1:$Q$500,12,0),0)</f>
        <v>0</v>
      </c>
      <c r="BJ452" s="24">
        <f>IF(ISNUMBER(VLOOKUP($C452,'pp port max capa'!$A$1:$Q$500,13,0)),VLOOKUP($C452,'pp port max capa'!$A$1:$Q$500,13,0),0)</f>
        <v>0</v>
      </c>
      <c r="BK452" s="24">
        <f>IF(ISNUMBER(VLOOKUP($C452,'pp port max capa'!$A$1:$Q$500,14,0)),VLOOKUP($C452,'pp port max capa'!$A$1:$Q$500,14,0),0)</f>
        <v>0</v>
      </c>
      <c r="BL452" s="24">
        <f>IF(ISNUMBER(VLOOKUP($C452,'pp port max capa'!$A$1:$Q$500,15,0)),VLOOKUP($C452,'pp port max capa'!$A$1:$Q$500,15,0),0)</f>
        <v>0</v>
      </c>
      <c r="BM452" s="24">
        <f>IF(ISNUMBER(VLOOKUP($C452,'pp port max capa'!$A$1:$Q$500,16,0)),VLOOKUP($C452,'pp port max capa'!$A$1:$Q$500,16,0),0)</f>
        <v>0</v>
      </c>
      <c r="BN452" s="24">
        <f>IF(ISNUMBER(VLOOKUP($C452,'pp port max capa'!$A$1:$Q$500,17,0)),VLOOKUP($C452,'pp port max capa'!$A$1:$Q$500,17,0),0)</f>
        <v>0</v>
      </c>
      <c r="BO452" s="22">
        <f>IF(ISNUMBER(VLOOKUP($C452,'stpl port max capa'!$A$1:$Q$500,2,0)),VLOOKUP($C452,'stpl port max capa'!$A$1:$Q$500,2,0),0)</f>
        <v>0</v>
      </c>
      <c r="BP452" s="22">
        <f>IF(ISNUMBER(VLOOKUP($C452,'stpl port max capa'!$A$1:$Q$500,3,0)),VLOOKUP($C452,'stpl port max capa'!$A$1:$Q$500,3,0),0)</f>
        <v>0</v>
      </c>
      <c r="BQ452" s="22">
        <f>IF(ISNUMBER(VLOOKUP($C452,'stpl port max capa'!$A$1:$Q$500,4,0)),VLOOKUP($C452,'stpl port max capa'!$A$1:$Q$500,4,0),0)</f>
        <v>0</v>
      </c>
      <c r="BR452" s="22">
        <f>IF(ISNUMBER(VLOOKUP($C452,'stpl port max capa'!$A$1:$Q$500,5,0)),VLOOKUP($C452,'stpl port max capa'!$A$1:$Q$500,5,0),0)</f>
        <v>0</v>
      </c>
      <c r="BS452" s="22">
        <f>IF(ISNUMBER(VLOOKUP($C452,'stpl port max capa'!$A$1:$Q$500,6,0)),VLOOKUP($C452,'stpl port max capa'!$A$1:$Q$500,6,0),0)</f>
        <v>0</v>
      </c>
      <c r="BT452" s="22">
        <f>IF(ISNUMBER(VLOOKUP($C452,'stpl port max capa'!$A$1:$Q$500,7,0)),VLOOKUP($C452,'stpl port max capa'!$A$1:$Q$500,7,0),0)</f>
        <v>0</v>
      </c>
      <c r="BU452" s="22">
        <f>IF(ISNUMBER(VLOOKUP($C452,'stpl port max capa'!$A$1:$Q$500,8,0)),VLOOKUP($C452,'stpl port max capa'!$A$1:$Q$500,8,0),0)</f>
        <v>0</v>
      </c>
      <c r="BV452" s="22">
        <f>IF(ISNUMBER(VLOOKUP($C452,'stpl port max capa'!$A$1:$Q$500,9,0)),VLOOKUP($C452,'stpl port max capa'!$A$1:$Q$500,9,0),0)</f>
        <v>0</v>
      </c>
      <c r="BW452" s="22">
        <f>IF(ISNUMBER(VLOOKUP($C452,'stpl port max capa'!$A$1:$Q$500,10,0)),VLOOKUP($C452,'stpl port max capa'!$A$1:$Q$500,10,0),0)</f>
        <v>0</v>
      </c>
      <c r="BX452" s="22">
        <f>IF(ISNUMBER(VLOOKUP($C452,'stpl port max capa'!$A$1:$Q$500,11,0)),VLOOKUP($C452,'stpl port max capa'!$A$1:$Q$500,11,0),0)</f>
        <v>0</v>
      </c>
      <c r="BY452" s="22">
        <f>IF(ISNUMBER(VLOOKUP($C452,'stpl port max capa'!$A$1:$Q$500,12,0)),VLOOKUP($C452,'stpl port max capa'!$A$1:$Q$500,12,0),0)</f>
        <v>0</v>
      </c>
      <c r="BZ452" s="22">
        <f>IF(ISNUMBER(VLOOKUP($C452,'stpl port max capa'!$A$1:$Q$500,13,0)),VLOOKUP($C452,'stpl port max capa'!$A$1:$Q$500,13,0),0)</f>
        <v>0</v>
      </c>
      <c r="CA452" s="22">
        <f>IF(ISNUMBER(VLOOKUP($C452,'stpl port max capa'!$A$1:$Q$500,14,0)),VLOOKUP($C452,'stpl port max capa'!$A$1:$Q$500,14,0),0)</f>
        <v>0</v>
      </c>
      <c r="CB452" s="22">
        <f>IF(ISNUMBER(VLOOKUP($C452,'stpl port max capa'!$A$1:$Q$500,15,0)),VLOOKUP($C452,'stpl port max capa'!$A$1:$Q$500,15,0),0)</f>
        <v>0</v>
      </c>
      <c r="CC452" s="22">
        <f>IF(ISNUMBER(VLOOKUP($C452,'stpl port max capa'!$A$1:$Q$500,16,0)),VLOOKUP($C452,'stpl port max capa'!$A$1:$Q$500,16,0),0)</f>
        <v>0</v>
      </c>
      <c r="CD452" s="22">
        <f>IF(ISNUMBER(VLOOKUP($C452,'stpl port max capa'!$A$1:$Q$500,17,0)),VLOOKUP($C452,'stpl port max capa'!$A$1:$Q$500,17,0),0)</f>
        <v>0</v>
      </c>
    </row>
    <row r="453" spans="1:82" customFormat="1">
      <c r="A453">
        <v>458</v>
      </c>
      <c r="B453" t="s">
        <v>2951</v>
      </c>
      <c r="C453" t="str">
        <f t="shared" si="130"/>
        <v>port 458 Yangzhou-1 power station</v>
      </c>
      <c r="D453" s="15" t="s">
        <v>2178</v>
      </c>
      <c r="E453" s="15">
        <f t="shared" si="132"/>
        <v>1</v>
      </c>
      <c r="F453" s="16" t="s">
        <v>2977</v>
      </c>
      <c r="G453" t="s">
        <v>973</v>
      </c>
      <c r="H453" t="s">
        <v>2956</v>
      </c>
      <c r="J453" t="s">
        <v>2961</v>
      </c>
      <c r="K453">
        <v>32.430717869371897</v>
      </c>
      <c r="L453">
        <v>119.48027788175401</v>
      </c>
      <c r="M453" s="1" t="str">
        <f>VLOOKUP($F453,'[1]capi for highway network'!$D$1:$L$36,3,0)</f>
        <v>capi Jiangsu</v>
      </c>
      <c r="N453" s="1">
        <f>VLOOKUP($F453,'[1]capi for highway network'!$D$1:$L$36,7,0)</f>
        <v>32.060254999999998</v>
      </c>
      <c r="O453" s="1">
        <f>VLOOKUP($F453,'[1]capi for highway network'!$D$1:$L$36,8,0)</f>
        <v>118.79687699999999</v>
      </c>
      <c r="P453" s="13">
        <f t="shared" si="133"/>
        <v>3.2341808286451608</v>
      </c>
      <c r="Q453" s="13">
        <f t="shared" si="134"/>
        <v>3.2341808286451608</v>
      </c>
      <c r="R453" s="13">
        <f t="shared" si="135"/>
        <v>3.2341808286451608</v>
      </c>
      <c r="S453" s="13">
        <f t="shared" si="136"/>
        <v>3.2341808286451608</v>
      </c>
      <c r="T453" s="13">
        <f t="shared" si="137"/>
        <v>3.2341808286451608</v>
      </c>
      <c r="U453" s="13">
        <f t="shared" si="138"/>
        <v>3.2341808286451608</v>
      </c>
      <c r="V453" s="13">
        <f t="shared" si="139"/>
        <v>3.2341808286451608</v>
      </c>
      <c r="W453" s="13">
        <f t="shared" si="140"/>
        <v>3.2341808286451608</v>
      </c>
      <c r="X453" s="13">
        <f t="shared" si="141"/>
        <v>3.2341808286451608</v>
      </c>
      <c r="Y453" s="13">
        <f t="shared" si="142"/>
        <v>3.2341808286451608</v>
      </c>
      <c r="Z453" s="13">
        <f t="shared" si="143"/>
        <v>3.2341808286451608</v>
      </c>
      <c r="AA453" s="13">
        <f t="shared" si="144"/>
        <v>3.2341808286451608</v>
      </c>
      <c r="AB453" s="13">
        <f t="shared" si="145"/>
        <v>3.2341808286451608</v>
      </c>
      <c r="AC453" s="13">
        <f t="shared" si="146"/>
        <v>3.2341808286451608</v>
      </c>
      <c r="AD453" s="13">
        <f t="shared" si="147"/>
        <v>3.2341808286451608</v>
      </c>
      <c r="AE453" s="13">
        <f t="shared" si="148"/>
        <v>3.2341808286451608</v>
      </c>
      <c r="AF453">
        <v>1</v>
      </c>
      <c r="AI453" s="26">
        <f>IF(ISNUMBER(VLOOKUP($B453,'kpler max capa'!$A$1:$Q$263,2,0)),VLOOKUP($B453,'kpler max capa'!$A$1:$Q$263,2,0),0)</f>
        <v>0</v>
      </c>
      <c r="AJ453" s="26">
        <f>IF(ISNUMBER(VLOOKUP($B453,'kpler max capa'!$A$1:$Q$263,3,0)),VLOOKUP($B453,'kpler max capa'!$A$1:$Q$263,3,0),0)</f>
        <v>0</v>
      </c>
      <c r="AK453" s="26">
        <f>IF(ISNUMBER(VLOOKUP($B453,'kpler max capa'!$A$1:$Q$263,4,0)),VLOOKUP($B453,'kpler max capa'!$A$1:$Q$263,4,0),0)</f>
        <v>0</v>
      </c>
      <c r="AL453" s="26">
        <f>IF(ISNUMBER(VLOOKUP($B453,'kpler max capa'!$A$1:$Q$263,5,0)),VLOOKUP($B453,'kpler max capa'!$A$1:$Q$263,5,0),0)</f>
        <v>0</v>
      </c>
      <c r="AM453" s="26">
        <f>IF(ISNUMBER(VLOOKUP($B453,'kpler max capa'!$A$1:$Q$263,6,0)),VLOOKUP($B453,'kpler max capa'!$A$1:$Q$263,6,0),0)</f>
        <v>0</v>
      </c>
      <c r="AN453" s="26">
        <f>IF(ISNUMBER(VLOOKUP($B453,'kpler max capa'!$A$1:$Q$263,7,0)),VLOOKUP($B453,'kpler max capa'!$A$1:$Q$263,7,0),0)</f>
        <v>0</v>
      </c>
      <c r="AO453" s="26">
        <f>IF(ISNUMBER(VLOOKUP($B453,'kpler max capa'!$A$1:$Q$263,8,0)),VLOOKUP($B453,'kpler max capa'!$A$1:$Q$263,8,0),0)</f>
        <v>0</v>
      </c>
      <c r="AP453" s="26">
        <f>IF(ISNUMBER(VLOOKUP($B453,'kpler max capa'!$A$1:$Q$263,8,0)),VLOOKUP($B453,'kpler max capa'!$A$1:$Q$263,9,0),0)</f>
        <v>0</v>
      </c>
      <c r="AQ453" s="26">
        <f>IF(ISNUMBER(VLOOKUP($B453,'kpler max capa'!$A$1:$Q$263,8,0)),VLOOKUP($B453,'kpler max capa'!$A$1:$Q$263,10,0),0)</f>
        <v>0</v>
      </c>
      <c r="AR453" s="26">
        <f>IF(ISNUMBER(VLOOKUP($B453,'kpler max capa'!$A$1:$Q$263,8,0)),VLOOKUP($B453,'kpler max capa'!$A$1:$Q$263,11,0),0)</f>
        <v>0</v>
      </c>
      <c r="AS453" s="26">
        <f>IF(ISNUMBER(VLOOKUP($B453,'kpler max capa'!$A$1:$Q$263,9,0)),VLOOKUP($B453,'kpler max capa'!$A$1:$Q$263,12,0),0)</f>
        <v>0</v>
      </c>
      <c r="AT453" s="26">
        <f>IF(ISNUMBER(VLOOKUP($B453,'kpler max capa'!$A$1:$Q$263,9,0)),VLOOKUP($B453,'kpler max capa'!$A$1:$Q$263,13,0),0)</f>
        <v>0</v>
      </c>
      <c r="AU453" s="26">
        <f>IF(ISNUMBER(VLOOKUP($B453,'kpler max capa'!$A$1:$Q$263,9,0)),VLOOKUP($B453,'kpler max capa'!$A$1:$Q$263,14,0),0)</f>
        <v>0</v>
      </c>
      <c r="AV453" s="26">
        <f>IF(ISNUMBER(VLOOKUP($B453,'kpler max capa'!$A$1:$Q$263,9,0)),VLOOKUP($B453,'kpler max capa'!$A$1:$Q$263,15,0),0)</f>
        <v>0</v>
      </c>
      <c r="AW453" s="26">
        <f>IF(ISNUMBER(VLOOKUP($B453,'kpler max capa'!$A$1:$Q$263,9,0)),VLOOKUP($B453,'kpler max capa'!$A$1:$Q$263,16,0),0)</f>
        <v>0</v>
      </c>
      <c r="AX453" s="26">
        <f>IF(ISNUMBER(VLOOKUP($B453,'kpler max capa'!$A$1:$Q$263,10,0)),VLOOKUP($B453,'kpler max capa'!$A$1:$Q$263,17,0),0)</f>
        <v>0</v>
      </c>
      <c r="AY453" s="24">
        <f>IF(ISNUMBER(VLOOKUP($C453,'pp port max capa'!$A$1:$Q$500,2,0)),VLOOKUP($C453,'pp port max capa'!$A$1:$Q$500,2,0),0)</f>
        <v>3.2341808286451608</v>
      </c>
      <c r="AZ453" s="24">
        <f>IF(ISNUMBER(VLOOKUP($C453,'pp port max capa'!$A$1:$Q$500,3,0)),VLOOKUP($C453,'pp port max capa'!$A$1:$Q$500,3,0),0)</f>
        <v>3.2341808286451608</v>
      </c>
      <c r="BA453" s="24">
        <f>IF(ISNUMBER(VLOOKUP($C453,'pp port max capa'!$A$1:$Q$500,4,0)),VLOOKUP($C453,'pp port max capa'!$A$1:$Q$500,4,0),0)</f>
        <v>3.2341808286451608</v>
      </c>
      <c r="BB453" s="24">
        <f>IF(ISNUMBER(VLOOKUP($C453,'pp port max capa'!$A$1:$Q$500,5,0)),VLOOKUP($C453,'pp port max capa'!$A$1:$Q$500,5,0),0)</f>
        <v>3.2341808286451608</v>
      </c>
      <c r="BC453" s="24">
        <f>IF(ISNUMBER(VLOOKUP($C453,'pp port max capa'!$A$1:$Q$500,6,0)),VLOOKUP($C453,'pp port max capa'!$A$1:$Q$500,6,0),0)</f>
        <v>3.2341808286451608</v>
      </c>
      <c r="BD453" s="24">
        <f>IF(ISNUMBER(VLOOKUP($C453,'pp port max capa'!$A$1:$Q$500,7,0)),VLOOKUP($C453,'pp port max capa'!$A$1:$Q$500,7,0),0)</f>
        <v>3.2341808286451608</v>
      </c>
      <c r="BE453" s="24">
        <f>IF(ISNUMBER(VLOOKUP($C453,'pp port max capa'!$A$1:$Q$500,8,0)),VLOOKUP($C453,'pp port max capa'!$A$1:$Q$500,8,0),0)</f>
        <v>3.2341808286451608</v>
      </c>
      <c r="BF453" s="24">
        <f>IF(ISNUMBER(VLOOKUP($C453,'pp port max capa'!$A$1:$Q$500,9,0)),VLOOKUP($C453,'pp port max capa'!$A$1:$Q$500,9,0),0)</f>
        <v>3.2341808286451608</v>
      </c>
      <c r="BG453" s="24">
        <f>IF(ISNUMBER(VLOOKUP($C453,'pp port max capa'!$A$1:$Q$500,10,0)),VLOOKUP($C453,'pp port max capa'!$A$1:$Q$500,10,0),0)</f>
        <v>3.2341808286451608</v>
      </c>
      <c r="BH453" s="24">
        <f>IF(ISNUMBER(VLOOKUP($C453,'pp port max capa'!$A$1:$Q$500,11,0)),VLOOKUP($C453,'pp port max capa'!$A$1:$Q$500,11,0),0)</f>
        <v>3.2341808286451608</v>
      </c>
      <c r="BI453" s="24">
        <f>IF(ISNUMBER(VLOOKUP($C453,'pp port max capa'!$A$1:$Q$500,12,0)),VLOOKUP($C453,'pp port max capa'!$A$1:$Q$500,12,0),0)</f>
        <v>3.2341808286451608</v>
      </c>
      <c r="BJ453" s="24">
        <f>IF(ISNUMBER(VLOOKUP($C453,'pp port max capa'!$A$1:$Q$500,13,0)),VLOOKUP($C453,'pp port max capa'!$A$1:$Q$500,13,0),0)</f>
        <v>3.2341808286451608</v>
      </c>
      <c r="BK453" s="24">
        <f>IF(ISNUMBER(VLOOKUP($C453,'pp port max capa'!$A$1:$Q$500,14,0)),VLOOKUP($C453,'pp port max capa'!$A$1:$Q$500,14,0),0)</f>
        <v>3.2341808286451608</v>
      </c>
      <c r="BL453" s="24">
        <f>IF(ISNUMBER(VLOOKUP($C453,'pp port max capa'!$A$1:$Q$500,15,0)),VLOOKUP($C453,'pp port max capa'!$A$1:$Q$500,15,0),0)</f>
        <v>3.2341808286451608</v>
      </c>
      <c r="BM453" s="24">
        <f>IF(ISNUMBER(VLOOKUP($C453,'pp port max capa'!$A$1:$Q$500,16,0)),VLOOKUP($C453,'pp port max capa'!$A$1:$Q$500,16,0),0)</f>
        <v>3.2341808286451608</v>
      </c>
      <c r="BN453" s="24">
        <f>IF(ISNUMBER(VLOOKUP($C453,'pp port max capa'!$A$1:$Q$500,17,0)),VLOOKUP($C453,'pp port max capa'!$A$1:$Q$500,17,0),0)</f>
        <v>3.2341808286451608</v>
      </c>
      <c r="BO453" s="22">
        <f>IF(ISNUMBER(VLOOKUP($C453,'stpl port max capa'!$A$1:$Q$500,2,0)),VLOOKUP($C453,'stpl port max capa'!$A$1:$Q$500,2,0),0)</f>
        <v>0</v>
      </c>
      <c r="BP453" s="22">
        <f>IF(ISNUMBER(VLOOKUP($C453,'stpl port max capa'!$A$1:$Q$500,3,0)),VLOOKUP($C453,'stpl port max capa'!$A$1:$Q$500,3,0),0)</f>
        <v>0</v>
      </c>
      <c r="BQ453" s="22">
        <f>IF(ISNUMBER(VLOOKUP($C453,'stpl port max capa'!$A$1:$Q$500,4,0)),VLOOKUP($C453,'stpl port max capa'!$A$1:$Q$500,4,0),0)</f>
        <v>0</v>
      </c>
      <c r="BR453" s="22">
        <f>IF(ISNUMBER(VLOOKUP($C453,'stpl port max capa'!$A$1:$Q$500,5,0)),VLOOKUP($C453,'stpl port max capa'!$A$1:$Q$500,5,0),0)</f>
        <v>0</v>
      </c>
      <c r="BS453" s="22">
        <f>IF(ISNUMBER(VLOOKUP($C453,'stpl port max capa'!$A$1:$Q$500,6,0)),VLOOKUP($C453,'stpl port max capa'!$A$1:$Q$500,6,0),0)</f>
        <v>0</v>
      </c>
      <c r="BT453" s="22">
        <f>IF(ISNUMBER(VLOOKUP($C453,'stpl port max capa'!$A$1:$Q$500,7,0)),VLOOKUP($C453,'stpl port max capa'!$A$1:$Q$500,7,0),0)</f>
        <v>0</v>
      </c>
      <c r="BU453" s="22">
        <f>IF(ISNUMBER(VLOOKUP($C453,'stpl port max capa'!$A$1:$Q$500,8,0)),VLOOKUP($C453,'stpl port max capa'!$A$1:$Q$500,8,0),0)</f>
        <v>0</v>
      </c>
      <c r="BV453" s="22">
        <f>IF(ISNUMBER(VLOOKUP($C453,'stpl port max capa'!$A$1:$Q$500,9,0)),VLOOKUP($C453,'stpl port max capa'!$A$1:$Q$500,9,0),0)</f>
        <v>0</v>
      </c>
      <c r="BW453" s="22">
        <f>IF(ISNUMBER(VLOOKUP($C453,'stpl port max capa'!$A$1:$Q$500,10,0)),VLOOKUP($C453,'stpl port max capa'!$A$1:$Q$500,10,0),0)</f>
        <v>0</v>
      </c>
      <c r="BX453" s="22">
        <f>IF(ISNUMBER(VLOOKUP($C453,'stpl port max capa'!$A$1:$Q$500,11,0)),VLOOKUP($C453,'stpl port max capa'!$A$1:$Q$500,11,0),0)</f>
        <v>0</v>
      </c>
      <c r="BY453" s="22">
        <f>IF(ISNUMBER(VLOOKUP($C453,'stpl port max capa'!$A$1:$Q$500,12,0)),VLOOKUP($C453,'stpl port max capa'!$A$1:$Q$500,12,0),0)</f>
        <v>0</v>
      </c>
      <c r="BZ453" s="22">
        <f>IF(ISNUMBER(VLOOKUP($C453,'stpl port max capa'!$A$1:$Q$500,13,0)),VLOOKUP($C453,'stpl port max capa'!$A$1:$Q$500,13,0),0)</f>
        <v>0</v>
      </c>
      <c r="CA453" s="22">
        <f>IF(ISNUMBER(VLOOKUP($C453,'stpl port max capa'!$A$1:$Q$500,14,0)),VLOOKUP($C453,'stpl port max capa'!$A$1:$Q$500,14,0),0)</f>
        <v>0</v>
      </c>
      <c r="CB453" s="22">
        <f>IF(ISNUMBER(VLOOKUP($C453,'stpl port max capa'!$A$1:$Q$500,15,0)),VLOOKUP($C453,'stpl port max capa'!$A$1:$Q$500,15,0),0)</f>
        <v>0</v>
      </c>
      <c r="CC453" s="22">
        <f>IF(ISNUMBER(VLOOKUP($C453,'stpl port max capa'!$A$1:$Q$500,16,0)),VLOOKUP($C453,'stpl port max capa'!$A$1:$Q$500,16,0),0)</f>
        <v>0</v>
      </c>
      <c r="CD453" s="22">
        <f>IF(ISNUMBER(VLOOKUP($C453,'stpl port max capa'!$A$1:$Q$500,17,0)),VLOOKUP($C453,'stpl port max capa'!$A$1:$Q$500,17,0),0)</f>
        <v>0</v>
      </c>
    </row>
    <row r="454" spans="1:82" customFormat="1">
      <c r="A454">
        <v>459</v>
      </c>
      <c r="B454" t="s">
        <v>2952</v>
      </c>
      <c r="C454" t="str">
        <f t="shared" si="130"/>
        <v>port 459 Shilian Chemical Industry Captive Power Station</v>
      </c>
      <c r="D454" s="15" t="s">
        <v>2168</v>
      </c>
      <c r="E454" s="15">
        <f t="shared" si="132"/>
        <v>1</v>
      </c>
      <c r="F454" s="16" t="s">
        <v>2977</v>
      </c>
      <c r="G454" t="s">
        <v>973</v>
      </c>
      <c r="H454" t="s">
        <v>2956</v>
      </c>
      <c r="J454" t="s">
        <v>2963</v>
      </c>
      <c r="K454">
        <v>33.3947769194681</v>
      </c>
      <c r="L454">
        <v>118.995519335681</v>
      </c>
      <c r="M454" s="1" t="str">
        <f>VLOOKUP($F454,'[1]capi for highway network'!$D$1:$L$36,3,0)</f>
        <v>capi Jiangsu</v>
      </c>
      <c r="N454" s="1">
        <f>VLOOKUP($F454,'[1]capi for highway network'!$D$1:$L$36,7,0)</f>
        <v>32.060254999999998</v>
      </c>
      <c r="O454" s="1">
        <f>VLOOKUP($F454,'[1]capi for highway network'!$D$1:$L$36,8,0)</f>
        <v>118.79687699999999</v>
      </c>
      <c r="P454" s="13">
        <f t="shared" si="133"/>
        <v>0.52494555761648742</v>
      </c>
      <c r="Q454" s="13">
        <f t="shared" si="134"/>
        <v>0.52494555761648742</v>
      </c>
      <c r="R454" s="13">
        <f t="shared" si="135"/>
        <v>0.52494555761648742</v>
      </c>
      <c r="S454" s="13">
        <f t="shared" si="136"/>
        <v>0.52494555761648742</v>
      </c>
      <c r="T454" s="13">
        <f t="shared" si="137"/>
        <v>0.52494555761648742</v>
      </c>
      <c r="U454" s="13">
        <f t="shared" si="138"/>
        <v>0.52494555761648742</v>
      </c>
      <c r="V454" s="13">
        <f t="shared" si="139"/>
        <v>0.52494555761648742</v>
      </c>
      <c r="W454" s="13">
        <f t="shared" si="140"/>
        <v>0.52494555761648742</v>
      </c>
      <c r="X454" s="13">
        <f t="shared" si="141"/>
        <v>0.52494555761648742</v>
      </c>
      <c r="Y454" s="13">
        <f t="shared" si="142"/>
        <v>0.52494555761648742</v>
      </c>
      <c r="Z454" s="13">
        <f t="shared" si="143"/>
        <v>0.52494555761648742</v>
      </c>
      <c r="AA454" s="13">
        <f t="shared" si="144"/>
        <v>0.52494555761648742</v>
      </c>
      <c r="AB454" s="13">
        <f t="shared" si="145"/>
        <v>0.52494555761648742</v>
      </c>
      <c r="AC454" s="13">
        <f t="shared" si="146"/>
        <v>0.52494555761648742</v>
      </c>
      <c r="AD454" s="13">
        <f t="shared" si="147"/>
        <v>0.52494555761648742</v>
      </c>
      <c r="AE454" s="13">
        <f t="shared" si="148"/>
        <v>0.52494555761648742</v>
      </c>
      <c r="AF454">
        <v>1</v>
      </c>
      <c r="AI454" s="26">
        <f>IF(ISNUMBER(VLOOKUP($B454,'kpler max capa'!$A$1:$Q$263,2,0)),VLOOKUP($B454,'kpler max capa'!$A$1:$Q$263,2,0),0)</f>
        <v>0</v>
      </c>
      <c r="AJ454" s="26">
        <f>IF(ISNUMBER(VLOOKUP($B454,'kpler max capa'!$A$1:$Q$263,3,0)),VLOOKUP($B454,'kpler max capa'!$A$1:$Q$263,3,0),0)</f>
        <v>0</v>
      </c>
      <c r="AK454" s="26">
        <f>IF(ISNUMBER(VLOOKUP($B454,'kpler max capa'!$A$1:$Q$263,4,0)),VLOOKUP($B454,'kpler max capa'!$A$1:$Q$263,4,0),0)</f>
        <v>0</v>
      </c>
      <c r="AL454" s="26">
        <f>IF(ISNUMBER(VLOOKUP($B454,'kpler max capa'!$A$1:$Q$263,5,0)),VLOOKUP($B454,'kpler max capa'!$A$1:$Q$263,5,0),0)</f>
        <v>0</v>
      </c>
      <c r="AM454" s="26">
        <f>IF(ISNUMBER(VLOOKUP($B454,'kpler max capa'!$A$1:$Q$263,6,0)),VLOOKUP($B454,'kpler max capa'!$A$1:$Q$263,6,0),0)</f>
        <v>0</v>
      </c>
      <c r="AN454" s="26">
        <f>IF(ISNUMBER(VLOOKUP($B454,'kpler max capa'!$A$1:$Q$263,7,0)),VLOOKUP($B454,'kpler max capa'!$A$1:$Q$263,7,0),0)</f>
        <v>0</v>
      </c>
      <c r="AO454" s="26">
        <f>IF(ISNUMBER(VLOOKUP($B454,'kpler max capa'!$A$1:$Q$263,8,0)),VLOOKUP($B454,'kpler max capa'!$A$1:$Q$263,8,0),0)</f>
        <v>0</v>
      </c>
      <c r="AP454" s="26">
        <f>IF(ISNUMBER(VLOOKUP($B454,'kpler max capa'!$A$1:$Q$263,8,0)),VLOOKUP($B454,'kpler max capa'!$A$1:$Q$263,9,0),0)</f>
        <v>0</v>
      </c>
      <c r="AQ454" s="26">
        <f>IF(ISNUMBER(VLOOKUP($B454,'kpler max capa'!$A$1:$Q$263,8,0)),VLOOKUP($B454,'kpler max capa'!$A$1:$Q$263,10,0),0)</f>
        <v>0</v>
      </c>
      <c r="AR454" s="26">
        <f>IF(ISNUMBER(VLOOKUP($B454,'kpler max capa'!$A$1:$Q$263,8,0)),VLOOKUP($B454,'kpler max capa'!$A$1:$Q$263,11,0),0)</f>
        <v>0</v>
      </c>
      <c r="AS454" s="26">
        <f>IF(ISNUMBER(VLOOKUP($B454,'kpler max capa'!$A$1:$Q$263,9,0)),VLOOKUP($B454,'kpler max capa'!$A$1:$Q$263,12,0),0)</f>
        <v>0</v>
      </c>
      <c r="AT454" s="26">
        <f>IF(ISNUMBER(VLOOKUP($B454,'kpler max capa'!$A$1:$Q$263,9,0)),VLOOKUP($B454,'kpler max capa'!$A$1:$Q$263,13,0),0)</f>
        <v>0</v>
      </c>
      <c r="AU454" s="26">
        <f>IF(ISNUMBER(VLOOKUP($B454,'kpler max capa'!$A$1:$Q$263,9,0)),VLOOKUP($B454,'kpler max capa'!$A$1:$Q$263,14,0),0)</f>
        <v>0</v>
      </c>
      <c r="AV454" s="26">
        <f>IF(ISNUMBER(VLOOKUP($B454,'kpler max capa'!$A$1:$Q$263,9,0)),VLOOKUP($B454,'kpler max capa'!$A$1:$Q$263,15,0),0)</f>
        <v>0</v>
      </c>
      <c r="AW454" s="26">
        <f>IF(ISNUMBER(VLOOKUP($B454,'kpler max capa'!$A$1:$Q$263,9,0)),VLOOKUP($B454,'kpler max capa'!$A$1:$Q$263,16,0),0)</f>
        <v>0</v>
      </c>
      <c r="AX454" s="26">
        <f>IF(ISNUMBER(VLOOKUP($B454,'kpler max capa'!$A$1:$Q$263,10,0)),VLOOKUP($B454,'kpler max capa'!$A$1:$Q$263,17,0),0)</f>
        <v>0</v>
      </c>
      <c r="AY454" s="24">
        <f>IF(ISNUMBER(VLOOKUP($C454,'pp port max capa'!$A$1:$Q$500,2,0)),VLOOKUP($C454,'pp port max capa'!$A$1:$Q$500,2,0),0)</f>
        <v>0.52494555761648742</v>
      </c>
      <c r="AZ454" s="24">
        <f>IF(ISNUMBER(VLOOKUP($C454,'pp port max capa'!$A$1:$Q$500,3,0)),VLOOKUP($C454,'pp port max capa'!$A$1:$Q$500,3,0),0)</f>
        <v>0.52494555761648742</v>
      </c>
      <c r="BA454" s="24">
        <f>IF(ISNUMBER(VLOOKUP($C454,'pp port max capa'!$A$1:$Q$500,4,0)),VLOOKUP($C454,'pp port max capa'!$A$1:$Q$500,4,0),0)</f>
        <v>0.52494555761648742</v>
      </c>
      <c r="BB454" s="24">
        <f>IF(ISNUMBER(VLOOKUP($C454,'pp port max capa'!$A$1:$Q$500,5,0)),VLOOKUP($C454,'pp port max capa'!$A$1:$Q$500,5,0),0)</f>
        <v>0.52494555761648742</v>
      </c>
      <c r="BC454" s="24">
        <f>IF(ISNUMBER(VLOOKUP($C454,'pp port max capa'!$A$1:$Q$500,6,0)),VLOOKUP($C454,'pp port max capa'!$A$1:$Q$500,6,0),0)</f>
        <v>0.52494555761648742</v>
      </c>
      <c r="BD454" s="24">
        <f>IF(ISNUMBER(VLOOKUP($C454,'pp port max capa'!$A$1:$Q$500,7,0)),VLOOKUP($C454,'pp port max capa'!$A$1:$Q$500,7,0),0)</f>
        <v>0.52494555761648742</v>
      </c>
      <c r="BE454" s="24">
        <f>IF(ISNUMBER(VLOOKUP($C454,'pp port max capa'!$A$1:$Q$500,8,0)),VLOOKUP($C454,'pp port max capa'!$A$1:$Q$500,8,0),0)</f>
        <v>0.52494555761648742</v>
      </c>
      <c r="BF454" s="24">
        <f>IF(ISNUMBER(VLOOKUP($C454,'pp port max capa'!$A$1:$Q$500,9,0)),VLOOKUP($C454,'pp port max capa'!$A$1:$Q$500,9,0),0)</f>
        <v>0.52494555761648742</v>
      </c>
      <c r="BG454" s="24">
        <f>IF(ISNUMBER(VLOOKUP($C454,'pp port max capa'!$A$1:$Q$500,10,0)),VLOOKUP($C454,'pp port max capa'!$A$1:$Q$500,10,0),0)</f>
        <v>0.52494555761648742</v>
      </c>
      <c r="BH454" s="24">
        <f>IF(ISNUMBER(VLOOKUP($C454,'pp port max capa'!$A$1:$Q$500,11,0)),VLOOKUP($C454,'pp port max capa'!$A$1:$Q$500,11,0),0)</f>
        <v>0.52494555761648742</v>
      </c>
      <c r="BI454" s="24">
        <f>IF(ISNUMBER(VLOOKUP($C454,'pp port max capa'!$A$1:$Q$500,12,0)),VLOOKUP($C454,'pp port max capa'!$A$1:$Q$500,12,0),0)</f>
        <v>0.52494555761648742</v>
      </c>
      <c r="BJ454" s="24">
        <f>IF(ISNUMBER(VLOOKUP($C454,'pp port max capa'!$A$1:$Q$500,13,0)),VLOOKUP($C454,'pp port max capa'!$A$1:$Q$500,13,0),0)</f>
        <v>0.52494555761648742</v>
      </c>
      <c r="BK454" s="24">
        <f>IF(ISNUMBER(VLOOKUP($C454,'pp port max capa'!$A$1:$Q$500,14,0)),VLOOKUP($C454,'pp port max capa'!$A$1:$Q$500,14,0),0)</f>
        <v>0.52494555761648742</v>
      </c>
      <c r="BL454" s="24">
        <f>IF(ISNUMBER(VLOOKUP($C454,'pp port max capa'!$A$1:$Q$500,15,0)),VLOOKUP($C454,'pp port max capa'!$A$1:$Q$500,15,0),0)</f>
        <v>0.52494555761648742</v>
      </c>
      <c r="BM454" s="24">
        <f>IF(ISNUMBER(VLOOKUP($C454,'pp port max capa'!$A$1:$Q$500,16,0)),VLOOKUP($C454,'pp port max capa'!$A$1:$Q$500,16,0),0)</f>
        <v>0.52494555761648742</v>
      </c>
      <c r="BN454" s="24">
        <f>IF(ISNUMBER(VLOOKUP($C454,'pp port max capa'!$A$1:$Q$500,17,0)),VLOOKUP($C454,'pp port max capa'!$A$1:$Q$500,17,0),0)</f>
        <v>0.52494555761648742</v>
      </c>
      <c r="BO454" s="22">
        <f>IF(ISNUMBER(VLOOKUP($C454,'stpl port max capa'!$A$1:$Q$500,2,0)),VLOOKUP($C454,'stpl port max capa'!$A$1:$Q$500,2,0),0)</f>
        <v>0</v>
      </c>
      <c r="BP454" s="22">
        <f>IF(ISNUMBER(VLOOKUP($C454,'stpl port max capa'!$A$1:$Q$500,3,0)),VLOOKUP($C454,'stpl port max capa'!$A$1:$Q$500,3,0),0)</f>
        <v>0</v>
      </c>
      <c r="BQ454" s="22">
        <f>IF(ISNUMBER(VLOOKUP($C454,'stpl port max capa'!$A$1:$Q$500,4,0)),VLOOKUP($C454,'stpl port max capa'!$A$1:$Q$500,4,0),0)</f>
        <v>0</v>
      </c>
      <c r="BR454" s="22">
        <f>IF(ISNUMBER(VLOOKUP($C454,'stpl port max capa'!$A$1:$Q$500,5,0)),VLOOKUP($C454,'stpl port max capa'!$A$1:$Q$500,5,0),0)</f>
        <v>0</v>
      </c>
      <c r="BS454" s="22">
        <f>IF(ISNUMBER(VLOOKUP($C454,'stpl port max capa'!$A$1:$Q$500,6,0)),VLOOKUP($C454,'stpl port max capa'!$A$1:$Q$500,6,0),0)</f>
        <v>0</v>
      </c>
      <c r="BT454" s="22">
        <f>IF(ISNUMBER(VLOOKUP($C454,'stpl port max capa'!$A$1:$Q$500,7,0)),VLOOKUP($C454,'stpl port max capa'!$A$1:$Q$500,7,0),0)</f>
        <v>0</v>
      </c>
      <c r="BU454" s="22">
        <f>IF(ISNUMBER(VLOOKUP($C454,'stpl port max capa'!$A$1:$Q$500,8,0)),VLOOKUP($C454,'stpl port max capa'!$A$1:$Q$500,8,0),0)</f>
        <v>0</v>
      </c>
      <c r="BV454" s="22">
        <f>IF(ISNUMBER(VLOOKUP($C454,'stpl port max capa'!$A$1:$Q$500,9,0)),VLOOKUP($C454,'stpl port max capa'!$A$1:$Q$500,9,0),0)</f>
        <v>0</v>
      </c>
      <c r="BW454" s="22">
        <f>IF(ISNUMBER(VLOOKUP($C454,'stpl port max capa'!$A$1:$Q$500,10,0)),VLOOKUP($C454,'stpl port max capa'!$A$1:$Q$500,10,0),0)</f>
        <v>0</v>
      </c>
      <c r="BX454" s="22">
        <f>IF(ISNUMBER(VLOOKUP($C454,'stpl port max capa'!$A$1:$Q$500,11,0)),VLOOKUP($C454,'stpl port max capa'!$A$1:$Q$500,11,0),0)</f>
        <v>0</v>
      </c>
      <c r="BY454" s="22">
        <f>IF(ISNUMBER(VLOOKUP($C454,'stpl port max capa'!$A$1:$Q$500,12,0)),VLOOKUP($C454,'stpl port max capa'!$A$1:$Q$500,12,0),0)</f>
        <v>0</v>
      </c>
      <c r="BZ454" s="22">
        <f>IF(ISNUMBER(VLOOKUP($C454,'stpl port max capa'!$A$1:$Q$500,13,0)),VLOOKUP($C454,'stpl port max capa'!$A$1:$Q$500,13,0),0)</f>
        <v>0</v>
      </c>
      <c r="CA454" s="22">
        <f>IF(ISNUMBER(VLOOKUP($C454,'stpl port max capa'!$A$1:$Q$500,14,0)),VLOOKUP($C454,'stpl port max capa'!$A$1:$Q$500,14,0),0)</f>
        <v>0</v>
      </c>
      <c r="CB454" s="22">
        <f>IF(ISNUMBER(VLOOKUP($C454,'stpl port max capa'!$A$1:$Q$500,15,0)),VLOOKUP($C454,'stpl port max capa'!$A$1:$Q$500,15,0),0)</f>
        <v>0</v>
      </c>
      <c r="CC454" s="22">
        <f>IF(ISNUMBER(VLOOKUP($C454,'stpl port max capa'!$A$1:$Q$500,16,0)),VLOOKUP($C454,'stpl port max capa'!$A$1:$Q$500,16,0),0)</f>
        <v>0</v>
      </c>
      <c r="CD454" s="22">
        <f>IF(ISNUMBER(VLOOKUP($C454,'stpl port max capa'!$A$1:$Q$500,17,0)),VLOOKUP($C454,'stpl port max capa'!$A$1:$Q$500,17,0),0)</f>
        <v>0</v>
      </c>
    </row>
    <row r="455" spans="1:82" customFormat="1">
      <c r="A455">
        <v>460</v>
      </c>
      <c r="B455" t="s">
        <v>2953</v>
      </c>
      <c r="C455" t="str">
        <f t="shared" si="130"/>
        <v>port 460 Fuqiang Salt Chemical Industry power station</v>
      </c>
      <c r="D455" s="15" t="s">
        <v>2150</v>
      </c>
      <c r="E455" s="15">
        <f t="shared" si="132"/>
        <v>1</v>
      </c>
      <c r="F455" s="16" t="s">
        <v>2977</v>
      </c>
      <c r="G455" t="s">
        <v>973</v>
      </c>
      <c r="H455" t="s">
        <v>2956</v>
      </c>
      <c r="J455" t="s">
        <v>2962</v>
      </c>
      <c r="K455">
        <v>33.383689273398403</v>
      </c>
      <c r="L455">
        <v>118.97110745784001</v>
      </c>
      <c r="M455" s="1" t="str">
        <f>VLOOKUP($F455,'[1]capi for highway network'!$D$1:$L$36,3,0)</f>
        <v>capi Jiangsu</v>
      </c>
      <c r="N455" s="1">
        <f>VLOOKUP($F455,'[1]capi for highway network'!$D$1:$L$36,7,0)</f>
        <v>32.060254999999998</v>
      </c>
      <c r="O455" s="1">
        <f>VLOOKUP($F455,'[1]capi for highway network'!$D$1:$L$36,8,0)</f>
        <v>118.79687699999999</v>
      </c>
      <c r="P455" s="13">
        <f t="shared" si="133"/>
        <v>0</v>
      </c>
      <c r="Q455" s="13">
        <f t="shared" si="134"/>
        <v>0</v>
      </c>
      <c r="R455" s="13">
        <f t="shared" si="135"/>
        <v>0</v>
      </c>
      <c r="S455" s="13">
        <f t="shared" si="136"/>
        <v>0</v>
      </c>
      <c r="T455" s="13">
        <f t="shared" si="137"/>
        <v>0</v>
      </c>
      <c r="U455" s="13">
        <f t="shared" si="138"/>
        <v>0</v>
      </c>
      <c r="V455" s="13">
        <f t="shared" si="139"/>
        <v>0</v>
      </c>
      <c r="W455" s="13">
        <f t="shared" si="140"/>
        <v>0</v>
      </c>
      <c r="X455" s="13">
        <f t="shared" si="141"/>
        <v>0</v>
      </c>
      <c r="Y455" s="13">
        <f t="shared" si="142"/>
        <v>0</v>
      </c>
      <c r="Z455" s="13">
        <f t="shared" si="143"/>
        <v>0</v>
      </c>
      <c r="AA455" s="13">
        <f t="shared" si="144"/>
        <v>0</v>
      </c>
      <c r="AB455" s="13">
        <f t="shared" si="145"/>
        <v>0</v>
      </c>
      <c r="AC455" s="13">
        <f t="shared" si="146"/>
        <v>0</v>
      </c>
      <c r="AD455" s="13">
        <f t="shared" si="147"/>
        <v>0</v>
      </c>
      <c r="AE455" s="13">
        <f t="shared" si="148"/>
        <v>0</v>
      </c>
      <c r="AF455">
        <v>1</v>
      </c>
      <c r="AI455" s="26">
        <f>IF(ISNUMBER(VLOOKUP($B455,'kpler max capa'!$A$1:$Q$263,2,0)),VLOOKUP($B455,'kpler max capa'!$A$1:$Q$263,2,0),0)</f>
        <v>0</v>
      </c>
      <c r="AJ455" s="26">
        <f>IF(ISNUMBER(VLOOKUP($B455,'kpler max capa'!$A$1:$Q$263,3,0)),VLOOKUP($B455,'kpler max capa'!$A$1:$Q$263,3,0),0)</f>
        <v>0</v>
      </c>
      <c r="AK455" s="26">
        <f>IF(ISNUMBER(VLOOKUP($B455,'kpler max capa'!$A$1:$Q$263,4,0)),VLOOKUP($B455,'kpler max capa'!$A$1:$Q$263,4,0),0)</f>
        <v>0</v>
      </c>
      <c r="AL455" s="26">
        <f>IF(ISNUMBER(VLOOKUP($B455,'kpler max capa'!$A$1:$Q$263,5,0)),VLOOKUP($B455,'kpler max capa'!$A$1:$Q$263,5,0),0)</f>
        <v>0</v>
      </c>
      <c r="AM455" s="26">
        <f>IF(ISNUMBER(VLOOKUP($B455,'kpler max capa'!$A$1:$Q$263,6,0)),VLOOKUP($B455,'kpler max capa'!$A$1:$Q$263,6,0),0)</f>
        <v>0</v>
      </c>
      <c r="AN455" s="26">
        <f>IF(ISNUMBER(VLOOKUP($B455,'kpler max capa'!$A$1:$Q$263,7,0)),VLOOKUP($B455,'kpler max capa'!$A$1:$Q$263,7,0),0)</f>
        <v>0</v>
      </c>
      <c r="AO455" s="26">
        <f>IF(ISNUMBER(VLOOKUP($B455,'kpler max capa'!$A$1:$Q$263,8,0)),VLOOKUP($B455,'kpler max capa'!$A$1:$Q$263,8,0),0)</f>
        <v>0</v>
      </c>
      <c r="AP455" s="26">
        <f>IF(ISNUMBER(VLOOKUP($B455,'kpler max capa'!$A$1:$Q$263,8,0)),VLOOKUP($B455,'kpler max capa'!$A$1:$Q$263,9,0),0)</f>
        <v>0</v>
      </c>
      <c r="AQ455" s="26">
        <f>IF(ISNUMBER(VLOOKUP($B455,'kpler max capa'!$A$1:$Q$263,8,0)),VLOOKUP($B455,'kpler max capa'!$A$1:$Q$263,10,0),0)</f>
        <v>0</v>
      </c>
      <c r="AR455" s="26">
        <f>IF(ISNUMBER(VLOOKUP($B455,'kpler max capa'!$A$1:$Q$263,8,0)),VLOOKUP($B455,'kpler max capa'!$A$1:$Q$263,11,0),0)</f>
        <v>0</v>
      </c>
      <c r="AS455" s="26">
        <f>IF(ISNUMBER(VLOOKUP($B455,'kpler max capa'!$A$1:$Q$263,9,0)),VLOOKUP($B455,'kpler max capa'!$A$1:$Q$263,12,0),0)</f>
        <v>0</v>
      </c>
      <c r="AT455" s="26">
        <f>IF(ISNUMBER(VLOOKUP($B455,'kpler max capa'!$A$1:$Q$263,9,0)),VLOOKUP($B455,'kpler max capa'!$A$1:$Q$263,13,0),0)</f>
        <v>0</v>
      </c>
      <c r="AU455" s="26">
        <f>IF(ISNUMBER(VLOOKUP($B455,'kpler max capa'!$A$1:$Q$263,9,0)),VLOOKUP($B455,'kpler max capa'!$A$1:$Q$263,14,0),0)</f>
        <v>0</v>
      </c>
      <c r="AV455" s="26">
        <f>IF(ISNUMBER(VLOOKUP($B455,'kpler max capa'!$A$1:$Q$263,9,0)),VLOOKUP($B455,'kpler max capa'!$A$1:$Q$263,15,0),0)</f>
        <v>0</v>
      </c>
      <c r="AW455" s="26">
        <f>IF(ISNUMBER(VLOOKUP($B455,'kpler max capa'!$A$1:$Q$263,9,0)),VLOOKUP($B455,'kpler max capa'!$A$1:$Q$263,16,0),0)</f>
        <v>0</v>
      </c>
      <c r="AX455" s="26">
        <f>IF(ISNUMBER(VLOOKUP($B455,'kpler max capa'!$A$1:$Q$263,10,0)),VLOOKUP($B455,'kpler max capa'!$A$1:$Q$263,17,0),0)</f>
        <v>0</v>
      </c>
      <c r="AY455" s="24">
        <f>IF(ISNUMBER(VLOOKUP($C455,'pp port max capa'!$A$1:$Q$500,2,0)),VLOOKUP($C455,'pp port max capa'!$A$1:$Q$500,2,0),0)</f>
        <v>0</v>
      </c>
      <c r="AZ455" s="24">
        <f>IF(ISNUMBER(VLOOKUP($C455,'pp port max capa'!$A$1:$Q$500,3,0)),VLOOKUP($C455,'pp port max capa'!$A$1:$Q$500,3,0),0)</f>
        <v>0</v>
      </c>
      <c r="BA455" s="24">
        <f>IF(ISNUMBER(VLOOKUP($C455,'pp port max capa'!$A$1:$Q$500,4,0)),VLOOKUP($C455,'pp port max capa'!$A$1:$Q$500,4,0),0)</f>
        <v>0</v>
      </c>
      <c r="BB455" s="24">
        <f>IF(ISNUMBER(VLOOKUP($C455,'pp port max capa'!$A$1:$Q$500,5,0)),VLOOKUP($C455,'pp port max capa'!$A$1:$Q$500,5,0),0)</f>
        <v>0</v>
      </c>
      <c r="BC455" s="24">
        <f>IF(ISNUMBER(VLOOKUP($C455,'pp port max capa'!$A$1:$Q$500,6,0)),VLOOKUP($C455,'pp port max capa'!$A$1:$Q$500,6,0),0)</f>
        <v>0</v>
      </c>
      <c r="BD455" s="24">
        <f>IF(ISNUMBER(VLOOKUP($C455,'pp port max capa'!$A$1:$Q$500,7,0)),VLOOKUP($C455,'pp port max capa'!$A$1:$Q$500,7,0),0)</f>
        <v>0</v>
      </c>
      <c r="BE455" s="24">
        <f>IF(ISNUMBER(VLOOKUP($C455,'pp port max capa'!$A$1:$Q$500,8,0)),VLOOKUP($C455,'pp port max capa'!$A$1:$Q$500,8,0),0)</f>
        <v>0</v>
      </c>
      <c r="BF455" s="24">
        <f>IF(ISNUMBER(VLOOKUP($C455,'pp port max capa'!$A$1:$Q$500,9,0)),VLOOKUP($C455,'pp port max capa'!$A$1:$Q$500,9,0),0)</f>
        <v>0</v>
      </c>
      <c r="BG455" s="24">
        <f>IF(ISNUMBER(VLOOKUP($C455,'pp port max capa'!$A$1:$Q$500,10,0)),VLOOKUP($C455,'pp port max capa'!$A$1:$Q$500,10,0),0)</f>
        <v>0</v>
      </c>
      <c r="BH455" s="24">
        <f>IF(ISNUMBER(VLOOKUP($C455,'pp port max capa'!$A$1:$Q$500,11,0)),VLOOKUP($C455,'pp port max capa'!$A$1:$Q$500,11,0),0)</f>
        <v>0</v>
      </c>
      <c r="BI455" s="24">
        <f>IF(ISNUMBER(VLOOKUP($C455,'pp port max capa'!$A$1:$Q$500,12,0)),VLOOKUP($C455,'pp port max capa'!$A$1:$Q$500,12,0),0)</f>
        <v>0</v>
      </c>
      <c r="BJ455" s="24">
        <f>IF(ISNUMBER(VLOOKUP($C455,'pp port max capa'!$A$1:$Q$500,13,0)),VLOOKUP($C455,'pp port max capa'!$A$1:$Q$500,13,0),0)</f>
        <v>0</v>
      </c>
      <c r="BK455" s="24">
        <f>IF(ISNUMBER(VLOOKUP($C455,'pp port max capa'!$A$1:$Q$500,14,0)),VLOOKUP($C455,'pp port max capa'!$A$1:$Q$500,14,0),0)</f>
        <v>0</v>
      </c>
      <c r="BL455" s="24">
        <f>IF(ISNUMBER(VLOOKUP($C455,'pp port max capa'!$A$1:$Q$500,15,0)),VLOOKUP($C455,'pp port max capa'!$A$1:$Q$500,15,0),0)</f>
        <v>0</v>
      </c>
      <c r="BM455" s="24">
        <f>IF(ISNUMBER(VLOOKUP($C455,'pp port max capa'!$A$1:$Q$500,16,0)),VLOOKUP($C455,'pp port max capa'!$A$1:$Q$500,16,0),0)</f>
        <v>0</v>
      </c>
      <c r="BN455" s="24">
        <f>IF(ISNUMBER(VLOOKUP($C455,'pp port max capa'!$A$1:$Q$500,17,0)),VLOOKUP($C455,'pp port max capa'!$A$1:$Q$500,17,0),0)</f>
        <v>0</v>
      </c>
      <c r="BO455" s="22">
        <f>IF(ISNUMBER(VLOOKUP($C455,'stpl port max capa'!$A$1:$Q$500,2,0)),VLOOKUP($C455,'stpl port max capa'!$A$1:$Q$500,2,0),0)</f>
        <v>0</v>
      </c>
      <c r="BP455" s="22">
        <f>IF(ISNUMBER(VLOOKUP($C455,'stpl port max capa'!$A$1:$Q$500,3,0)),VLOOKUP($C455,'stpl port max capa'!$A$1:$Q$500,3,0),0)</f>
        <v>0</v>
      </c>
      <c r="BQ455" s="22">
        <f>IF(ISNUMBER(VLOOKUP($C455,'stpl port max capa'!$A$1:$Q$500,4,0)),VLOOKUP($C455,'stpl port max capa'!$A$1:$Q$500,4,0),0)</f>
        <v>0</v>
      </c>
      <c r="BR455" s="22">
        <f>IF(ISNUMBER(VLOOKUP($C455,'stpl port max capa'!$A$1:$Q$500,5,0)),VLOOKUP($C455,'stpl port max capa'!$A$1:$Q$500,5,0),0)</f>
        <v>0</v>
      </c>
      <c r="BS455" s="22">
        <f>IF(ISNUMBER(VLOOKUP($C455,'stpl port max capa'!$A$1:$Q$500,6,0)),VLOOKUP($C455,'stpl port max capa'!$A$1:$Q$500,6,0),0)</f>
        <v>0</v>
      </c>
      <c r="BT455" s="22">
        <f>IF(ISNUMBER(VLOOKUP($C455,'stpl port max capa'!$A$1:$Q$500,7,0)),VLOOKUP($C455,'stpl port max capa'!$A$1:$Q$500,7,0),0)</f>
        <v>0</v>
      </c>
      <c r="BU455" s="22">
        <f>IF(ISNUMBER(VLOOKUP($C455,'stpl port max capa'!$A$1:$Q$500,8,0)),VLOOKUP($C455,'stpl port max capa'!$A$1:$Q$500,8,0),0)</f>
        <v>0</v>
      </c>
      <c r="BV455" s="22">
        <f>IF(ISNUMBER(VLOOKUP($C455,'stpl port max capa'!$A$1:$Q$500,9,0)),VLOOKUP($C455,'stpl port max capa'!$A$1:$Q$500,9,0),0)</f>
        <v>0</v>
      </c>
      <c r="BW455" s="22">
        <f>IF(ISNUMBER(VLOOKUP($C455,'stpl port max capa'!$A$1:$Q$500,10,0)),VLOOKUP($C455,'stpl port max capa'!$A$1:$Q$500,10,0),0)</f>
        <v>0</v>
      </c>
      <c r="BX455" s="22">
        <f>IF(ISNUMBER(VLOOKUP($C455,'stpl port max capa'!$A$1:$Q$500,11,0)),VLOOKUP($C455,'stpl port max capa'!$A$1:$Q$500,11,0),0)</f>
        <v>0</v>
      </c>
      <c r="BY455" s="22">
        <f>IF(ISNUMBER(VLOOKUP($C455,'stpl port max capa'!$A$1:$Q$500,12,0)),VLOOKUP($C455,'stpl port max capa'!$A$1:$Q$500,12,0),0)</f>
        <v>0</v>
      </c>
      <c r="BZ455" s="22">
        <f>IF(ISNUMBER(VLOOKUP($C455,'stpl port max capa'!$A$1:$Q$500,13,0)),VLOOKUP($C455,'stpl port max capa'!$A$1:$Q$500,13,0),0)</f>
        <v>0</v>
      </c>
      <c r="CA455" s="22">
        <f>IF(ISNUMBER(VLOOKUP($C455,'stpl port max capa'!$A$1:$Q$500,14,0)),VLOOKUP($C455,'stpl port max capa'!$A$1:$Q$500,14,0),0)</f>
        <v>0</v>
      </c>
      <c r="CB455" s="22">
        <f>IF(ISNUMBER(VLOOKUP($C455,'stpl port max capa'!$A$1:$Q$500,15,0)),VLOOKUP($C455,'stpl port max capa'!$A$1:$Q$500,15,0),0)</f>
        <v>0</v>
      </c>
      <c r="CC455" s="22">
        <f>IF(ISNUMBER(VLOOKUP($C455,'stpl port max capa'!$A$1:$Q$500,16,0)),VLOOKUP($C455,'stpl port max capa'!$A$1:$Q$500,16,0),0)</f>
        <v>0</v>
      </c>
      <c r="CD455" s="22">
        <f>IF(ISNUMBER(VLOOKUP($C455,'stpl port max capa'!$A$1:$Q$500,17,0)),VLOOKUP($C455,'stpl port max capa'!$A$1:$Q$500,17,0),0)</f>
        <v>0</v>
      </c>
    </row>
    <row r="456" spans="1:82" customFormat="1">
      <c r="A456">
        <v>461</v>
      </c>
      <c r="B456" t="s">
        <v>2954</v>
      </c>
      <c r="C456" t="str">
        <f t="shared" si="130"/>
        <v>port 461 Jiangsu Jingshen Salt power station</v>
      </c>
      <c r="D456" s="15" t="s">
        <v>2159</v>
      </c>
      <c r="E456" s="15">
        <f t="shared" si="132"/>
        <v>1</v>
      </c>
      <c r="F456" s="16" t="s">
        <v>2977</v>
      </c>
      <c r="G456" t="s">
        <v>973</v>
      </c>
      <c r="H456" t="s">
        <v>2956</v>
      </c>
      <c r="J456" t="s">
        <v>2964</v>
      </c>
      <c r="K456">
        <v>33.524365487450403</v>
      </c>
      <c r="L456">
        <v>119.108454705733</v>
      </c>
      <c r="M456" s="1" t="str">
        <f>VLOOKUP($F456,'[1]capi for highway network'!$D$1:$L$36,3,0)</f>
        <v>capi Jiangsu</v>
      </c>
      <c r="N456" s="1">
        <f>VLOOKUP($F456,'[1]capi for highway network'!$D$1:$L$36,7,0)</f>
        <v>32.060254999999998</v>
      </c>
      <c r="O456" s="1">
        <f>VLOOKUP($F456,'[1]capi for highway network'!$D$1:$L$36,8,0)</f>
        <v>118.79687699999999</v>
      </c>
      <c r="P456" s="13">
        <f t="shared" si="133"/>
        <v>0.31496733456989245</v>
      </c>
      <c r="Q456" s="13">
        <f t="shared" si="134"/>
        <v>0.31496733456989245</v>
      </c>
      <c r="R456" s="13">
        <f t="shared" si="135"/>
        <v>0.31496733456989245</v>
      </c>
      <c r="S456" s="13">
        <f t="shared" si="136"/>
        <v>0.31496733456989245</v>
      </c>
      <c r="T456" s="13">
        <f t="shared" si="137"/>
        <v>0.31496733456989245</v>
      </c>
      <c r="U456" s="13">
        <f t="shared" si="138"/>
        <v>0.31496733456989245</v>
      </c>
      <c r="V456" s="13">
        <f t="shared" si="139"/>
        <v>0.31496733456989245</v>
      </c>
      <c r="W456" s="13">
        <f t="shared" si="140"/>
        <v>0.31496733456989245</v>
      </c>
      <c r="X456" s="13">
        <f t="shared" si="141"/>
        <v>0.31496733456989245</v>
      </c>
      <c r="Y456" s="13">
        <f t="shared" si="142"/>
        <v>0.31496733456989245</v>
      </c>
      <c r="Z456" s="13">
        <f t="shared" si="143"/>
        <v>0.31496733456989245</v>
      </c>
      <c r="AA456" s="13">
        <f t="shared" si="144"/>
        <v>0.31496733456989245</v>
      </c>
      <c r="AB456" s="13">
        <f t="shared" si="145"/>
        <v>0.31496733456989245</v>
      </c>
      <c r="AC456" s="13">
        <f t="shared" si="146"/>
        <v>0.31496733456989245</v>
      </c>
      <c r="AD456" s="13">
        <f t="shared" si="147"/>
        <v>0.31496733456989245</v>
      </c>
      <c r="AE456" s="13">
        <f t="shared" si="148"/>
        <v>0.31496733456989245</v>
      </c>
      <c r="AF456">
        <v>1</v>
      </c>
      <c r="AI456" s="26">
        <f>IF(ISNUMBER(VLOOKUP($B456,'kpler max capa'!$A$1:$Q$263,2,0)),VLOOKUP($B456,'kpler max capa'!$A$1:$Q$263,2,0),0)</f>
        <v>0</v>
      </c>
      <c r="AJ456" s="26">
        <f>IF(ISNUMBER(VLOOKUP($B456,'kpler max capa'!$A$1:$Q$263,3,0)),VLOOKUP($B456,'kpler max capa'!$A$1:$Q$263,3,0),0)</f>
        <v>0</v>
      </c>
      <c r="AK456" s="26">
        <f>IF(ISNUMBER(VLOOKUP($B456,'kpler max capa'!$A$1:$Q$263,4,0)),VLOOKUP($B456,'kpler max capa'!$A$1:$Q$263,4,0),0)</f>
        <v>0</v>
      </c>
      <c r="AL456" s="26">
        <f>IF(ISNUMBER(VLOOKUP($B456,'kpler max capa'!$A$1:$Q$263,5,0)),VLOOKUP($B456,'kpler max capa'!$A$1:$Q$263,5,0),0)</f>
        <v>0</v>
      </c>
      <c r="AM456" s="26">
        <f>IF(ISNUMBER(VLOOKUP($B456,'kpler max capa'!$A$1:$Q$263,6,0)),VLOOKUP($B456,'kpler max capa'!$A$1:$Q$263,6,0),0)</f>
        <v>0</v>
      </c>
      <c r="AN456" s="26">
        <f>IF(ISNUMBER(VLOOKUP($B456,'kpler max capa'!$A$1:$Q$263,7,0)),VLOOKUP($B456,'kpler max capa'!$A$1:$Q$263,7,0),0)</f>
        <v>0</v>
      </c>
      <c r="AO456" s="26">
        <f>IF(ISNUMBER(VLOOKUP($B456,'kpler max capa'!$A$1:$Q$263,8,0)),VLOOKUP($B456,'kpler max capa'!$A$1:$Q$263,8,0),0)</f>
        <v>0</v>
      </c>
      <c r="AP456" s="26">
        <f>IF(ISNUMBER(VLOOKUP($B456,'kpler max capa'!$A$1:$Q$263,8,0)),VLOOKUP($B456,'kpler max capa'!$A$1:$Q$263,9,0),0)</f>
        <v>0</v>
      </c>
      <c r="AQ456" s="26">
        <f>IF(ISNUMBER(VLOOKUP($B456,'kpler max capa'!$A$1:$Q$263,8,0)),VLOOKUP($B456,'kpler max capa'!$A$1:$Q$263,10,0),0)</f>
        <v>0</v>
      </c>
      <c r="AR456" s="26">
        <f>IF(ISNUMBER(VLOOKUP($B456,'kpler max capa'!$A$1:$Q$263,8,0)),VLOOKUP($B456,'kpler max capa'!$A$1:$Q$263,11,0),0)</f>
        <v>0</v>
      </c>
      <c r="AS456" s="26">
        <f>IF(ISNUMBER(VLOOKUP($B456,'kpler max capa'!$A$1:$Q$263,9,0)),VLOOKUP($B456,'kpler max capa'!$A$1:$Q$263,12,0),0)</f>
        <v>0</v>
      </c>
      <c r="AT456" s="26">
        <f>IF(ISNUMBER(VLOOKUP($B456,'kpler max capa'!$A$1:$Q$263,9,0)),VLOOKUP($B456,'kpler max capa'!$A$1:$Q$263,13,0),0)</f>
        <v>0</v>
      </c>
      <c r="AU456" s="26">
        <f>IF(ISNUMBER(VLOOKUP($B456,'kpler max capa'!$A$1:$Q$263,9,0)),VLOOKUP($B456,'kpler max capa'!$A$1:$Q$263,14,0),0)</f>
        <v>0</v>
      </c>
      <c r="AV456" s="26">
        <f>IF(ISNUMBER(VLOOKUP($B456,'kpler max capa'!$A$1:$Q$263,9,0)),VLOOKUP($B456,'kpler max capa'!$A$1:$Q$263,15,0),0)</f>
        <v>0</v>
      </c>
      <c r="AW456" s="26">
        <f>IF(ISNUMBER(VLOOKUP($B456,'kpler max capa'!$A$1:$Q$263,9,0)),VLOOKUP($B456,'kpler max capa'!$A$1:$Q$263,16,0),0)</f>
        <v>0</v>
      </c>
      <c r="AX456" s="26">
        <f>IF(ISNUMBER(VLOOKUP($B456,'kpler max capa'!$A$1:$Q$263,10,0)),VLOOKUP($B456,'kpler max capa'!$A$1:$Q$263,17,0),0)</f>
        <v>0</v>
      </c>
      <c r="AY456" s="24">
        <f>IF(ISNUMBER(VLOOKUP($C456,'pp port max capa'!$A$1:$Q$500,2,0)),VLOOKUP($C456,'pp port max capa'!$A$1:$Q$500,2,0),0)</f>
        <v>0.31496733456989245</v>
      </c>
      <c r="AZ456" s="24">
        <f>IF(ISNUMBER(VLOOKUP($C456,'pp port max capa'!$A$1:$Q$500,3,0)),VLOOKUP($C456,'pp port max capa'!$A$1:$Q$500,3,0),0)</f>
        <v>0.31496733456989245</v>
      </c>
      <c r="BA456" s="24">
        <f>IF(ISNUMBER(VLOOKUP($C456,'pp port max capa'!$A$1:$Q$500,4,0)),VLOOKUP($C456,'pp port max capa'!$A$1:$Q$500,4,0),0)</f>
        <v>0.31496733456989245</v>
      </c>
      <c r="BB456" s="24">
        <f>IF(ISNUMBER(VLOOKUP($C456,'pp port max capa'!$A$1:$Q$500,5,0)),VLOOKUP($C456,'pp port max capa'!$A$1:$Q$500,5,0),0)</f>
        <v>0.31496733456989245</v>
      </c>
      <c r="BC456" s="24">
        <f>IF(ISNUMBER(VLOOKUP($C456,'pp port max capa'!$A$1:$Q$500,6,0)),VLOOKUP($C456,'pp port max capa'!$A$1:$Q$500,6,0),0)</f>
        <v>0.31496733456989245</v>
      </c>
      <c r="BD456" s="24">
        <f>IF(ISNUMBER(VLOOKUP($C456,'pp port max capa'!$A$1:$Q$500,7,0)),VLOOKUP($C456,'pp port max capa'!$A$1:$Q$500,7,0),0)</f>
        <v>0.31496733456989245</v>
      </c>
      <c r="BE456" s="24">
        <f>IF(ISNUMBER(VLOOKUP($C456,'pp port max capa'!$A$1:$Q$500,8,0)),VLOOKUP($C456,'pp port max capa'!$A$1:$Q$500,8,0),0)</f>
        <v>0.31496733456989245</v>
      </c>
      <c r="BF456" s="24">
        <f>IF(ISNUMBER(VLOOKUP($C456,'pp port max capa'!$A$1:$Q$500,9,0)),VLOOKUP($C456,'pp port max capa'!$A$1:$Q$500,9,0),0)</f>
        <v>0.31496733456989245</v>
      </c>
      <c r="BG456" s="24">
        <f>IF(ISNUMBER(VLOOKUP($C456,'pp port max capa'!$A$1:$Q$500,10,0)),VLOOKUP($C456,'pp port max capa'!$A$1:$Q$500,10,0),0)</f>
        <v>0.31496733456989245</v>
      </c>
      <c r="BH456" s="24">
        <f>IF(ISNUMBER(VLOOKUP($C456,'pp port max capa'!$A$1:$Q$500,11,0)),VLOOKUP($C456,'pp port max capa'!$A$1:$Q$500,11,0),0)</f>
        <v>0.31496733456989245</v>
      </c>
      <c r="BI456" s="24">
        <f>IF(ISNUMBER(VLOOKUP($C456,'pp port max capa'!$A$1:$Q$500,12,0)),VLOOKUP($C456,'pp port max capa'!$A$1:$Q$500,12,0),0)</f>
        <v>0.31496733456989245</v>
      </c>
      <c r="BJ456" s="24">
        <f>IF(ISNUMBER(VLOOKUP($C456,'pp port max capa'!$A$1:$Q$500,13,0)),VLOOKUP($C456,'pp port max capa'!$A$1:$Q$500,13,0),0)</f>
        <v>0.31496733456989245</v>
      </c>
      <c r="BK456" s="24">
        <f>IF(ISNUMBER(VLOOKUP($C456,'pp port max capa'!$A$1:$Q$500,14,0)),VLOOKUP($C456,'pp port max capa'!$A$1:$Q$500,14,0),0)</f>
        <v>0.31496733456989245</v>
      </c>
      <c r="BL456" s="24">
        <f>IF(ISNUMBER(VLOOKUP($C456,'pp port max capa'!$A$1:$Q$500,15,0)),VLOOKUP($C456,'pp port max capa'!$A$1:$Q$500,15,0),0)</f>
        <v>0.31496733456989245</v>
      </c>
      <c r="BM456" s="24">
        <f>IF(ISNUMBER(VLOOKUP($C456,'pp port max capa'!$A$1:$Q$500,16,0)),VLOOKUP($C456,'pp port max capa'!$A$1:$Q$500,16,0),0)</f>
        <v>0.31496733456989245</v>
      </c>
      <c r="BN456" s="24">
        <f>IF(ISNUMBER(VLOOKUP($C456,'pp port max capa'!$A$1:$Q$500,17,0)),VLOOKUP($C456,'pp port max capa'!$A$1:$Q$500,17,0),0)</f>
        <v>0.31496733456989245</v>
      </c>
      <c r="BO456" s="22">
        <f>IF(ISNUMBER(VLOOKUP($C456,'stpl port max capa'!$A$1:$Q$500,2,0)),VLOOKUP($C456,'stpl port max capa'!$A$1:$Q$500,2,0),0)</f>
        <v>0</v>
      </c>
      <c r="BP456" s="22">
        <f>IF(ISNUMBER(VLOOKUP($C456,'stpl port max capa'!$A$1:$Q$500,3,0)),VLOOKUP($C456,'stpl port max capa'!$A$1:$Q$500,3,0),0)</f>
        <v>0</v>
      </c>
      <c r="BQ456" s="22">
        <f>IF(ISNUMBER(VLOOKUP($C456,'stpl port max capa'!$A$1:$Q$500,4,0)),VLOOKUP($C456,'stpl port max capa'!$A$1:$Q$500,4,0),0)</f>
        <v>0</v>
      </c>
      <c r="BR456" s="22">
        <f>IF(ISNUMBER(VLOOKUP($C456,'stpl port max capa'!$A$1:$Q$500,5,0)),VLOOKUP($C456,'stpl port max capa'!$A$1:$Q$500,5,0),0)</f>
        <v>0</v>
      </c>
      <c r="BS456" s="22">
        <f>IF(ISNUMBER(VLOOKUP($C456,'stpl port max capa'!$A$1:$Q$500,6,0)),VLOOKUP($C456,'stpl port max capa'!$A$1:$Q$500,6,0),0)</f>
        <v>0</v>
      </c>
      <c r="BT456" s="22">
        <f>IF(ISNUMBER(VLOOKUP($C456,'stpl port max capa'!$A$1:$Q$500,7,0)),VLOOKUP($C456,'stpl port max capa'!$A$1:$Q$500,7,0),0)</f>
        <v>0</v>
      </c>
      <c r="BU456" s="22">
        <f>IF(ISNUMBER(VLOOKUP($C456,'stpl port max capa'!$A$1:$Q$500,8,0)),VLOOKUP($C456,'stpl port max capa'!$A$1:$Q$500,8,0),0)</f>
        <v>0</v>
      </c>
      <c r="BV456" s="22">
        <f>IF(ISNUMBER(VLOOKUP($C456,'stpl port max capa'!$A$1:$Q$500,9,0)),VLOOKUP($C456,'stpl port max capa'!$A$1:$Q$500,9,0),0)</f>
        <v>0</v>
      </c>
      <c r="BW456" s="22">
        <f>IF(ISNUMBER(VLOOKUP($C456,'stpl port max capa'!$A$1:$Q$500,10,0)),VLOOKUP($C456,'stpl port max capa'!$A$1:$Q$500,10,0),0)</f>
        <v>0</v>
      </c>
      <c r="BX456" s="22">
        <f>IF(ISNUMBER(VLOOKUP($C456,'stpl port max capa'!$A$1:$Q$500,11,0)),VLOOKUP($C456,'stpl port max capa'!$A$1:$Q$500,11,0),0)</f>
        <v>0</v>
      </c>
      <c r="BY456" s="22">
        <f>IF(ISNUMBER(VLOOKUP($C456,'stpl port max capa'!$A$1:$Q$500,12,0)),VLOOKUP($C456,'stpl port max capa'!$A$1:$Q$500,12,0),0)</f>
        <v>0</v>
      </c>
      <c r="BZ456" s="22">
        <f>IF(ISNUMBER(VLOOKUP($C456,'stpl port max capa'!$A$1:$Q$500,13,0)),VLOOKUP($C456,'stpl port max capa'!$A$1:$Q$500,13,0),0)</f>
        <v>0</v>
      </c>
      <c r="CA456" s="22">
        <f>IF(ISNUMBER(VLOOKUP($C456,'stpl port max capa'!$A$1:$Q$500,14,0)),VLOOKUP($C456,'stpl port max capa'!$A$1:$Q$500,14,0),0)</f>
        <v>0</v>
      </c>
      <c r="CB456" s="22">
        <f>IF(ISNUMBER(VLOOKUP($C456,'stpl port max capa'!$A$1:$Q$500,15,0)),VLOOKUP($C456,'stpl port max capa'!$A$1:$Q$500,15,0),0)</f>
        <v>0</v>
      </c>
      <c r="CC456" s="22">
        <f>IF(ISNUMBER(VLOOKUP($C456,'stpl port max capa'!$A$1:$Q$500,16,0)),VLOOKUP($C456,'stpl port max capa'!$A$1:$Q$500,16,0),0)</f>
        <v>0</v>
      </c>
      <c r="CD456" s="22">
        <f>IF(ISNUMBER(VLOOKUP($C456,'stpl port max capa'!$A$1:$Q$500,17,0)),VLOOKUP($C456,'stpl port max capa'!$A$1:$Q$500,17,0),0)</f>
        <v>0</v>
      </c>
    </row>
    <row r="457" spans="1:82" customFormat="1">
      <c r="A457">
        <v>462</v>
      </c>
      <c r="B457" t="s">
        <v>2955</v>
      </c>
      <c r="C457" t="str">
        <f t="shared" si="130"/>
        <v>port 462 Huaiyin power station</v>
      </c>
      <c r="D457" s="15" t="s">
        <v>2155</v>
      </c>
      <c r="E457" s="15">
        <f t="shared" si="132"/>
        <v>1</v>
      </c>
      <c r="F457" s="16" t="s">
        <v>2977</v>
      </c>
      <c r="G457" t="s">
        <v>973</v>
      </c>
      <c r="H457" t="s">
        <v>2956</v>
      </c>
      <c r="J457" t="s">
        <v>2965</v>
      </c>
      <c r="K457">
        <v>33.587643287389199</v>
      </c>
      <c r="L457">
        <v>119.011814093483</v>
      </c>
      <c r="M457" s="1" t="str">
        <f>VLOOKUP($F457,'[1]capi for highway network'!$D$1:$L$36,3,0)</f>
        <v>capi Jiangsu</v>
      </c>
      <c r="N457" s="1">
        <f>VLOOKUP($F457,'[1]capi for highway network'!$D$1:$L$36,7,0)</f>
        <v>32.060254999999998</v>
      </c>
      <c r="O457" s="1">
        <f>VLOOKUP($F457,'[1]capi for highway network'!$D$1:$L$36,8,0)</f>
        <v>118.79687699999999</v>
      </c>
      <c r="P457" s="13">
        <f t="shared" si="133"/>
        <v>3.1892616504695335</v>
      </c>
      <c r="Q457" s="13">
        <f t="shared" si="134"/>
        <v>3.1892616504695335</v>
      </c>
      <c r="R457" s="13">
        <f t="shared" si="135"/>
        <v>3.1892616504695335</v>
      </c>
      <c r="S457" s="13">
        <f t="shared" si="136"/>
        <v>3.1892616504695335</v>
      </c>
      <c r="T457" s="13">
        <f t="shared" si="137"/>
        <v>3.1892616504695335</v>
      </c>
      <c r="U457" s="13">
        <f t="shared" si="138"/>
        <v>3.1892616504695335</v>
      </c>
      <c r="V457" s="13">
        <f t="shared" si="139"/>
        <v>3.1892616504695335</v>
      </c>
      <c r="W457" s="13">
        <f t="shared" si="140"/>
        <v>3.1892616504695335</v>
      </c>
      <c r="X457" s="13">
        <f t="shared" si="141"/>
        <v>3.1892616504695335</v>
      </c>
      <c r="Y457" s="13">
        <f t="shared" si="142"/>
        <v>3.1892616504695335</v>
      </c>
      <c r="Z457" s="13">
        <f t="shared" si="143"/>
        <v>3.1892616504695335</v>
      </c>
      <c r="AA457" s="13">
        <f t="shared" si="144"/>
        <v>3.1892616504695335</v>
      </c>
      <c r="AB457" s="13">
        <f t="shared" si="145"/>
        <v>3.1892616504695335</v>
      </c>
      <c r="AC457" s="13">
        <f t="shared" si="146"/>
        <v>3.1892616504695335</v>
      </c>
      <c r="AD457" s="13">
        <f t="shared" si="147"/>
        <v>3.1892616504695335</v>
      </c>
      <c r="AE457" s="13">
        <f t="shared" si="148"/>
        <v>3.1892616504695335</v>
      </c>
      <c r="AF457">
        <v>1</v>
      </c>
      <c r="AI457" s="26">
        <f>IF(ISNUMBER(VLOOKUP($B457,'kpler max capa'!$A$1:$Q$263,2,0)),VLOOKUP($B457,'kpler max capa'!$A$1:$Q$263,2,0),0)</f>
        <v>0</v>
      </c>
      <c r="AJ457" s="26">
        <f>IF(ISNUMBER(VLOOKUP($B457,'kpler max capa'!$A$1:$Q$263,3,0)),VLOOKUP($B457,'kpler max capa'!$A$1:$Q$263,3,0),0)</f>
        <v>0</v>
      </c>
      <c r="AK457" s="26">
        <f>IF(ISNUMBER(VLOOKUP($B457,'kpler max capa'!$A$1:$Q$263,4,0)),VLOOKUP($B457,'kpler max capa'!$A$1:$Q$263,4,0),0)</f>
        <v>0</v>
      </c>
      <c r="AL457" s="26">
        <f>IF(ISNUMBER(VLOOKUP($B457,'kpler max capa'!$A$1:$Q$263,5,0)),VLOOKUP($B457,'kpler max capa'!$A$1:$Q$263,5,0),0)</f>
        <v>0</v>
      </c>
      <c r="AM457" s="26">
        <f>IF(ISNUMBER(VLOOKUP($B457,'kpler max capa'!$A$1:$Q$263,6,0)),VLOOKUP($B457,'kpler max capa'!$A$1:$Q$263,6,0),0)</f>
        <v>0</v>
      </c>
      <c r="AN457" s="26">
        <f>IF(ISNUMBER(VLOOKUP($B457,'kpler max capa'!$A$1:$Q$263,7,0)),VLOOKUP($B457,'kpler max capa'!$A$1:$Q$263,7,0),0)</f>
        <v>0</v>
      </c>
      <c r="AO457" s="26">
        <f>IF(ISNUMBER(VLOOKUP($B457,'kpler max capa'!$A$1:$Q$263,8,0)),VLOOKUP($B457,'kpler max capa'!$A$1:$Q$263,8,0),0)</f>
        <v>0</v>
      </c>
      <c r="AP457" s="26">
        <f>IF(ISNUMBER(VLOOKUP($B457,'kpler max capa'!$A$1:$Q$263,8,0)),VLOOKUP($B457,'kpler max capa'!$A$1:$Q$263,9,0),0)</f>
        <v>0</v>
      </c>
      <c r="AQ457" s="26">
        <f>IF(ISNUMBER(VLOOKUP($B457,'kpler max capa'!$A$1:$Q$263,8,0)),VLOOKUP($B457,'kpler max capa'!$A$1:$Q$263,10,0),0)</f>
        <v>0</v>
      </c>
      <c r="AR457" s="26">
        <f>IF(ISNUMBER(VLOOKUP($B457,'kpler max capa'!$A$1:$Q$263,8,0)),VLOOKUP($B457,'kpler max capa'!$A$1:$Q$263,11,0),0)</f>
        <v>0</v>
      </c>
      <c r="AS457" s="26">
        <f>IF(ISNUMBER(VLOOKUP($B457,'kpler max capa'!$A$1:$Q$263,9,0)),VLOOKUP($B457,'kpler max capa'!$A$1:$Q$263,12,0),0)</f>
        <v>0</v>
      </c>
      <c r="AT457" s="26">
        <f>IF(ISNUMBER(VLOOKUP($B457,'kpler max capa'!$A$1:$Q$263,9,0)),VLOOKUP($B457,'kpler max capa'!$A$1:$Q$263,13,0),0)</f>
        <v>0</v>
      </c>
      <c r="AU457" s="26">
        <f>IF(ISNUMBER(VLOOKUP($B457,'kpler max capa'!$A$1:$Q$263,9,0)),VLOOKUP($B457,'kpler max capa'!$A$1:$Q$263,14,0),0)</f>
        <v>0</v>
      </c>
      <c r="AV457" s="26">
        <f>IF(ISNUMBER(VLOOKUP($B457,'kpler max capa'!$A$1:$Q$263,9,0)),VLOOKUP($B457,'kpler max capa'!$A$1:$Q$263,15,0),0)</f>
        <v>0</v>
      </c>
      <c r="AW457" s="26">
        <f>IF(ISNUMBER(VLOOKUP($B457,'kpler max capa'!$A$1:$Q$263,9,0)),VLOOKUP($B457,'kpler max capa'!$A$1:$Q$263,16,0),0)</f>
        <v>0</v>
      </c>
      <c r="AX457" s="26">
        <f>IF(ISNUMBER(VLOOKUP($B457,'kpler max capa'!$A$1:$Q$263,10,0)),VLOOKUP($B457,'kpler max capa'!$A$1:$Q$263,17,0),0)</f>
        <v>0</v>
      </c>
      <c r="AY457" s="24">
        <f>IF(ISNUMBER(VLOOKUP($C457,'pp port max capa'!$A$1:$Q$500,2,0)),VLOOKUP($C457,'pp port max capa'!$A$1:$Q$500,2,0),0)</f>
        <v>3.1892616504695335</v>
      </c>
      <c r="AZ457" s="24">
        <f>IF(ISNUMBER(VLOOKUP($C457,'pp port max capa'!$A$1:$Q$500,3,0)),VLOOKUP($C457,'pp port max capa'!$A$1:$Q$500,3,0),0)</f>
        <v>3.1892616504695335</v>
      </c>
      <c r="BA457" s="24">
        <f>IF(ISNUMBER(VLOOKUP($C457,'pp port max capa'!$A$1:$Q$500,4,0)),VLOOKUP($C457,'pp port max capa'!$A$1:$Q$500,4,0),0)</f>
        <v>3.1892616504695335</v>
      </c>
      <c r="BB457" s="24">
        <f>IF(ISNUMBER(VLOOKUP($C457,'pp port max capa'!$A$1:$Q$500,5,0)),VLOOKUP($C457,'pp port max capa'!$A$1:$Q$500,5,0),0)</f>
        <v>3.1892616504695335</v>
      </c>
      <c r="BC457" s="24">
        <f>IF(ISNUMBER(VLOOKUP($C457,'pp port max capa'!$A$1:$Q$500,6,0)),VLOOKUP($C457,'pp port max capa'!$A$1:$Q$500,6,0),0)</f>
        <v>3.1892616504695335</v>
      </c>
      <c r="BD457" s="24">
        <f>IF(ISNUMBER(VLOOKUP($C457,'pp port max capa'!$A$1:$Q$500,7,0)),VLOOKUP($C457,'pp port max capa'!$A$1:$Q$500,7,0),0)</f>
        <v>3.1892616504695335</v>
      </c>
      <c r="BE457" s="24">
        <f>IF(ISNUMBER(VLOOKUP($C457,'pp port max capa'!$A$1:$Q$500,8,0)),VLOOKUP($C457,'pp port max capa'!$A$1:$Q$500,8,0),0)</f>
        <v>3.1892616504695335</v>
      </c>
      <c r="BF457" s="24">
        <f>IF(ISNUMBER(VLOOKUP($C457,'pp port max capa'!$A$1:$Q$500,9,0)),VLOOKUP($C457,'pp port max capa'!$A$1:$Q$500,9,0),0)</f>
        <v>3.1892616504695335</v>
      </c>
      <c r="BG457" s="24">
        <f>IF(ISNUMBER(VLOOKUP($C457,'pp port max capa'!$A$1:$Q$500,10,0)),VLOOKUP($C457,'pp port max capa'!$A$1:$Q$500,10,0),0)</f>
        <v>3.1892616504695335</v>
      </c>
      <c r="BH457" s="24">
        <f>IF(ISNUMBER(VLOOKUP($C457,'pp port max capa'!$A$1:$Q$500,11,0)),VLOOKUP($C457,'pp port max capa'!$A$1:$Q$500,11,0),0)</f>
        <v>3.1892616504695335</v>
      </c>
      <c r="BI457" s="24">
        <f>IF(ISNUMBER(VLOOKUP($C457,'pp port max capa'!$A$1:$Q$500,12,0)),VLOOKUP($C457,'pp port max capa'!$A$1:$Q$500,12,0),0)</f>
        <v>3.1892616504695335</v>
      </c>
      <c r="BJ457" s="24">
        <f>IF(ISNUMBER(VLOOKUP($C457,'pp port max capa'!$A$1:$Q$500,13,0)),VLOOKUP($C457,'pp port max capa'!$A$1:$Q$500,13,0),0)</f>
        <v>3.1892616504695335</v>
      </c>
      <c r="BK457" s="24">
        <f>IF(ISNUMBER(VLOOKUP($C457,'pp port max capa'!$A$1:$Q$500,14,0)),VLOOKUP($C457,'pp port max capa'!$A$1:$Q$500,14,0),0)</f>
        <v>3.1892616504695335</v>
      </c>
      <c r="BL457" s="24">
        <f>IF(ISNUMBER(VLOOKUP($C457,'pp port max capa'!$A$1:$Q$500,15,0)),VLOOKUP($C457,'pp port max capa'!$A$1:$Q$500,15,0),0)</f>
        <v>3.1892616504695335</v>
      </c>
      <c r="BM457" s="24">
        <f>IF(ISNUMBER(VLOOKUP($C457,'pp port max capa'!$A$1:$Q$500,16,0)),VLOOKUP($C457,'pp port max capa'!$A$1:$Q$500,16,0),0)</f>
        <v>3.1892616504695335</v>
      </c>
      <c r="BN457" s="24">
        <f>IF(ISNUMBER(VLOOKUP($C457,'pp port max capa'!$A$1:$Q$500,17,0)),VLOOKUP($C457,'pp port max capa'!$A$1:$Q$500,17,0),0)</f>
        <v>3.1892616504695335</v>
      </c>
      <c r="BO457" s="22">
        <f>IF(ISNUMBER(VLOOKUP($C457,'stpl port max capa'!$A$1:$Q$500,2,0)),VLOOKUP($C457,'stpl port max capa'!$A$1:$Q$500,2,0),0)</f>
        <v>0</v>
      </c>
      <c r="BP457" s="22">
        <f>IF(ISNUMBER(VLOOKUP($C457,'stpl port max capa'!$A$1:$Q$500,3,0)),VLOOKUP($C457,'stpl port max capa'!$A$1:$Q$500,3,0),0)</f>
        <v>0</v>
      </c>
      <c r="BQ457" s="22">
        <f>IF(ISNUMBER(VLOOKUP($C457,'stpl port max capa'!$A$1:$Q$500,4,0)),VLOOKUP($C457,'stpl port max capa'!$A$1:$Q$500,4,0),0)</f>
        <v>0</v>
      </c>
      <c r="BR457" s="22">
        <f>IF(ISNUMBER(VLOOKUP($C457,'stpl port max capa'!$A$1:$Q$500,5,0)),VLOOKUP($C457,'stpl port max capa'!$A$1:$Q$500,5,0),0)</f>
        <v>0</v>
      </c>
      <c r="BS457" s="22">
        <f>IF(ISNUMBER(VLOOKUP($C457,'stpl port max capa'!$A$1:$Q$500,6,0)),VLOOKUP($C457,'stpl port max capa'!$A$1:$Q$500,6,0),0)</f>
        <v>0</v>
      </c>
      <c r="BT457" s="22">
        <f>IF(ISNUMBER(VLOOKUP($C457,'stpl port max capa'!$A$1:$Q$500,7,0)),VLOOKUP($C457,'stpl port max capa'!$A$1:$Q$500,7,0),0)</f>
        <v>0</v>
      </c>
      <c r="BU457" s="22">
        <f>IF(ISNUMBER(VLOOKUP($C457,'stpl port max capa'!$A$1:$Q$500,8,0)),VLOOKUP($C457,'stpl port max capa'!$A$1:$Q$500,8,0),0)</f>
        <v>0</v>
      </c>
      <c r="BV457" s="22">
        <f>IF(ISNUMBER(VLOOKUP($C457,'stpl port max capa'!$A$1:$Q$500,9,0)),VLOOKUP($C457,'stpl port max capa'!$A$1:$Q$500,9,0),0)</f>
        <v>0</v>
      </c>
      <c r="BW457" s="22">
        <f>IF(ISNUMBER(VLOOKUP($C457,'stpl port max capa'!$A$1:$Q$500,10,0)),VLOOKUP($C457,'stpl port max capa'!$A$1:$Q$500,10,0),0)</f>
        <v>0</v>
      </c>
      <c r="BX457" s="22">
        <f>IF(ISNUMBER(VLOOKUP($C457,'stpl port max capa'!$A$1:$Q$500,11,0)),VLOOKUP($C457,'stpl port max capa'!$A$1:$Q$500,11,0),0)</f>
        <v>0</v>
      </c>
      <c r="BY457" s="22">
        <f>IF(ISNUMBER(VLOOKUP($C457,'stpl port max capa'!$A$1:$Q$500,12,0)),VLOOKUP($C457,'stpl port max capa'!$A$1:$Q$500,12,0),0)</f>
        <v>0</v>
      </c>
      <c r="BZ457" s="22">
        <f>IF(ISNUMBER(VLOOKUP($C457,'stpl port max capa'!$A$1:$Q$500,13,0)),VLOOKUP($C457,'stpl port max capa'!$A$1:$Q$500,13,0),0)</f>
        <v>0</v>
      </c>
      <c r="CA457" s="22">
        <f>IF(ISNUMBER(VLOOKUP($C457,'stpl port max capa'!$A$1:$Q$500,14,0)),VLOOKUP($C457,'stpl port max capa'!$A$1:$Q$500,14,0),0)</f>
        <v>0</v>
      </c>
      <c r="CB457" s="22">
        <f>IF(ISNUMBER(VLOOKUP($C457,'stpl port max capa'!$A$1:$Q$500,15,0)),VLOOKUP($C457,'stpl port max capa'!$A$1:$Q$500,15,0),0)</f>
        <v>0</v>
      </c>
      <c r="CC457" s="22">
        <f>IF(ISNUMBER(VLOOKUP($C457,'stpl port max capa'!$A$1:$Q$500,16,0)),VLOOKUP($C457,'stpl port max capa'!$A$1:$Q$500,16,0),0)</f>
        <v>0</v>
      </c>
      <c r="CD457" s="22">
        <f>IF(ISNUMBER(VLOOKUP($C457,'stpl port max capa'!$A$1:$Q$500,17,0)),VLOOKUP($C457,'stpl port max capa'!$A$1:$Q$500,17,0),0)</f>
        <v>0</v>
      </c>
    </row>
    <row r="458" spans="1:82" customFormat="1">
      <c r="A458">
        <v>463</v>
      </c>
      <c r="B458" t="s">
        <v>2969</v>
      </c>
      <c r="C458" t="str">
        <f t="shared" si="130"/>
        <v>port 463 Huaneng Huaiyin power station</v>
      </c>
      <c r="D458" s="15" t="s">
        <v>2156</v>
      </c>
      <c r="E458" s="15">
        <f t="shared" si="132"/>
        <v>1</v>
      </c>
      <c r="F458" s="16" t="s">
        <v>2977</v>
      </c>
      <c r="G458" t="s">
        <v>973</v>
      </c>
      <c r="H458" t="s">
        <v>2956</v>
      </c>
      <c r="J458" t="s">
        <v>2966</v>
      </c>
      <c r="K458">
        <v>33.5944269084602</v>
      </c>
      <c r="L458">
        <v>118.963070800987</v>
      </c>
      <c r="M458" s="1" t="str">
        <f>VLOOKUP($F458,'[1]capi for highway network'!$D$1:$L$36,3,0)</f>
        <v>capi Jiangsu</v>
      </c>
      <c r="N458" s="1">
        <f>VLOOKUP($F458,'[1]capi for highway network'!$D$1:$L$36,7,0)</f>
        <v>32.060254999999998</v>
      </c>
      <c r="O458" s="1">
        <f>VLOOKUP($F458,'[1]capi for highway network'!$D$1:$L$36,8,0)</f>
        <v>118.79687699999999</v>
      </c>
      <c r="P458" s="13">
        <f t="shared" si="133"/>
        <v>6.4683616572903215</v>
      </c>
      <c r="Q458" s="13">
        <f t="shared" si="134"/>
        <v>6.4683616572903215</v>
      </c>
      <c r="R458" s="13">
        <f t="shared" si="135"/>
        <v>6.4683616572903215</v>
      </c>
      <c r="S458" s="13">
        <f t="shared" si="136"/>
        <v>6.4683616572903215</v>
      </c>
      <c r="T458" s="13">
        <f t="shared" si="137"/>
        <v>6.4683616572903215</v>
      </c>
      <c r="U458" s="13">
        <f t="shared" si="138"/>
        <v>6.4683616572903215</v>
      </c>
      <c r="V458" s="13">
        <f t="shared" si="139"/>
        <v>6.4683616572903215</v>
      </c>
      <c r="W458" s="13">
        <f t="shared" si="140"/>
        <v>6.4683616572903215</v>
      </c>
      <c r="X458" s="13">
        <f t="shared" si="141"/>
        <v>6.4683616572903215</v>
      </c>
      <c r="Y458" s="13">
        <f t="shared" si="142"/>
        <v>6.4683616572903215</v>
      </c>
      <c r="Z458" s="13">
        <f t="shared" si="143"/>
        <v>6.4683616572903215</v>
      </c>
      <c r="AA458" s="13">
        <f t="shared" si="144"/>
        <v>6.4683616572903215</v>
      </c>
      <c r="AB458" s="13">
        <f t="shared" si="145"/>
        <v>6.4683616572903215</v>
      </c>
      <c r="AC458" s="13">
        <f t="shared" si="146"/>
        <v>6.4683616572903215</v>
      </c>
      <c r="AD458" s="13">
        <f t="shared" si="147"/>
        <v>6.4683616572903215</v>
      </c>
      <c r="AE458" s="13">
        <f t="shared" si="148"/>
        <v>6.4683616572903215</v>
      </c>
      <c r="AF458">
        <v>1</v>
      </c>
      <c r="AI458" s="26">
        <f>IF(ISNUMBER(VLOOKUP($B458,'kpler max capa'!$A$1:$Q$263,2,0)),VLOOKUP($B458,'kpler max capa'!$A$1:$Q$263,2,0),0)</f>
        <v>0</v>
      </c>
      <c r="AJ458" s="26">
        <f>IF(ISNUMBER(VLOOKUP($B458,'kpler max capa'!$A$1:$Q$263,3,0)),VLOOKUP($B458,'kpler max capa'!$A$1:$Q$263,3,0),0)</f>
        <v>0</v>
      </c>
      <c r="AK458" s="26">
        <f>IF(ISNUMBER(VLOOKUP($B458,'kpler max capa'!$A$1:$Q$263,4,0)),VLOOKUP($B458,'kpler max capa'!$A$1:$Q$263,4,0),0)</f>
        <v>0</v>
      </c>
      <c r="AL458" s="26">
        <f>IF(ISNUMBER(VLOOKUP($B458,'kpler max capa'!$A$1:$Q$263,5,0)),VLOOKUP($B458,'kpler max capa'!$A$1:$Q$263,5,0),0)</f>
        <v>0</v>
      </c>
      <c r="AM458" s="26">
        <f>IF(ISNUMBER(VLOOKUP($B458,'kpler max capa'!$A$1:$Q$263,6,0)),VLOOKUP($B458,'kpler max capa'!$A$1:$Q$263,6,0),0)</f>
        <v>0</v>
      </c>
      <c r="AN458" s="26">
        <f>IF(ISNUMBER(VLOOKUP($B458,'kpler max capa'!$A$1:$Q$263,7,0)),VLOOKUP($B458,'kpler max capa'!$A$1:$Q$263,7,0),0)</f>
        <v>0</v>
      </c>
      <c r="AO458" s="26">
        <f>IF(ISNUMBER(VLOOKUP($B458,'kpler max capa'!$A$1:$Q$263,8,0)),VLOOKUP($B458,'kpler max capa'!$A$1:$Q$263,8,0),0)</f>
        <v>0</v>
      </c>
      <c r="AP458" s="26">
        <f>IF(ISNUMBER(VLOOKUP($B458,'kpler max capa'!$A$1:$Q$263,8,0)),VLOOKUP($B458,'kpler max capa'!$A$1:$Q$263,9,0),0)</f>
        <v>0</v>
      </c>
      <c r="AQ458" s="26">
        <f>IF(ISNUMBER(VLOOKUP($B458,'kpler max capa'!$A$1:$Q$263,8,0)),VLOOKUP($B458,'kpler max capa'!$A$1:$Q$263,10,0),0)</f>
        <v>0</v>
      </c>
      <c r="AR458" s="26">
        <f>IF(ISNUMBER(VLOOKUP($B458,'kpler max capa'!$A$1:$Q$263,8,0)),VLOOKUP($B458,'kpler max capa'!$A$1:$Q$263,11,0),0)</f>
        <v>0</v>
      </c>
      <c r="AS458" s="26">
        <f>IF(ISNUMBER(VLOOKUP($B458,'kpler max capa'!$A$1:$Q$263,9,0)),VLOOKUP($B458,'kpler max capa'!$A$1:$Q$263,12,0),0)</f>
        <v>0</v>
      </c>
      <c r="AT458" s="26">
        <f>IF(ISNUMBER(VLOOKUP($B458,'kpler max capa'!$A$1:$Q$263,9,0)),VLOOKUP($B458,'kpler max capa'!$A$1:$Q$263,13,0),0)</f>
        <v>0</v>
      </c>
      <c r="AU458" s="26">
        <f>IF(ISNUMBER(VLOOKUP($B458,'kpler max capa'!$A$1:$Q$263,9,0)),VLOOKUP($B458,'kpler max capa'!$A$1:$Q$263,14,0),0)</f>
        <v>0</v>
      </c>
      <c r="AV458" s="26">
        <f>IF(ISNUMBER(VLOOKUP($B458,'kpler max capa'!$A$1:$Q$263,9,0)),VLOOKUP($B458,'kpler max capa'!$A$1:$Q$263,15,0),0)</f>
        <v>0</v>
      </c>
      <c r="AW458" s="26">
        <f>IF(ISNUMBER(VLOOKUP($B458,'kpler max capa'!$A$1:$Q$263,9,0)),VLOOKUP($B458,'kpler max capa'!$A$1:$Q$263,16,0),0)</f>
        <v>0</v>
      </c>
      <c r="AX458" s="26">
        <f>IF(ISNUMBER(VLOOKUP($B458,'kpler max capa'!$A$1:$Q$263,10,0)),VLOOKUP($B458,'kpler max capa'!$A$1:$Q$263,17,0),0)</f>
        <v>0</v>
      </c>
      <c r="AY458" s="24">
        <f>IF(ISNUMBER(VLOOKUP($C458,'pp port max capa'!$A$1:$Q$500,2,0)),VLOOKUP($C458,'pp port max capa'!$A$1:$Q$500,2,0),0)</f>
        <v>6.4683616572903215</v>
      </c>
      <c r="AZ458" s="24">
        <f>IF(ISNUMBER(VLOOKUP($C458,'pp port max capa'!$A$1:$Q$500,3,0)),VLOOKUP($C458,'pp port max capa'!$A$1:$Q$500,3,0),0)</f>
        <v>6.4683616572903215</v>
      </c>
      <c r="BA458" s="24">
        <f>IF(ISNUMBER(VLOOKUP($C458,'pp port max capa'!$A$1:$Q$500,4,0)),VLOOKUP($C458,'pp port max capa'!$A$1:$Q$500,4,0),0)</f>
        <v>6.4683616572903215</v>
      </c>
      <c r="BB458" s="24">
        <f>IF(ISNUMBER(VLOOKUP($C458,'pp port max capa'!$A$1:$Q$500,5,0)),VLOOKUP($C458,'pp port max capa'!$A$1:$Q$500,5,0),0)</f>
        <v>6.4683616572903215</v>
      </c>
      <c r="BC458" s="24">
        <f>IF(ISNUMBER(VLOOKUP($C458,'pp port max capa'!$A$1:$Q$500,6,0)),VLOOKUP($C458,'pp port max capa'!$A$1:$Q$500,6,0),0)</f>
        <v>6.4683616572903215</v>
      </c>
      <c r="BD458" s="24">
        <f>IF(ISNUMBER(VLOOKUP($C458,'pp port max capa'!$A$1:$Q$500,7,0)),VLOOKUP($C458,'pp port max capa'!$A$1:$Q$500,7,0),0)</f>
        <v>6.4683616572903215</v>
      </c>
      <c r="BE458" s="24">
        <f>IF(ISNUMBER(VLOOKUP($C458,'pp port max capa'!$A$1:$Q$500,8,0)),VLOOKUP($C458,'pp port max capa'!$A$1:$Q$500,8,0),0)</f>
        <v>6.4683616572903215</v>
      </c>
      <c r="BF458" s="24">
        <f>IF(ISNUMBER(VLOOKUP($C458,'pp port max capa'!$A$1:$Q$500,9,0)),VLOOKUP($C458,'pp port max capa'!$A$1:$Q$500,9,0),0)</f>
        <v>6.4683616572903215</v>
      </c>
      <c r="BG458" s="24">
        <f>IF(ISNUMBER(VLOOKUP($C458,'pp port max capa'!$A$1:$Q$500,10,0)),VLOOKUP($C458,'pp port max capa'!$A$1:$Q$500,10,0),0)</f>
        <v>6.4683616572903215</v>
      </c>
      <c r="BH458" s="24">
        <f>IF(ISNUMBER(VLOOKUP($C458,'pp port max capa'!$A$1:$Q$500,11,0)),VLOOKUP($C458,'pp port max capa'!$A$1:$Q$500,11,0),0)</f>
        <v>6.4683616572903215</v>
      </c>
      <c r="BI458" s="24">
        <f>IF(ISNUMBER(VLOOKUP($C458,'pp port max capa'!$A$1:$Q$500,12,0)),VLOOKUP($C458,'pp port max capa'!$A$1:$Q$500,12,0),0)</f>
        <v>6.4683616572903215</v>
      </c>
      <c r="BJ458" s="24">
        <f>IF(ISNUMBER(VLOOKUP($C458,'pp port max capa'!$A$1:$Q$500,13,0)),VLOOKUP($C458,'pp port max capa'!$A$1:$Q$500,13,0),0)</f>
        <v>6.4683616572903215</v>
      </c>
      <c r="BK458" s="24">
        <f>IF(ISNUMBER(VLOOKUP($C458,'pp port max capa'!$A$1:$Q$500,14,0)),VLOOKUP($C458,'pp port max capa'!$A$1:$Q$500,14,0),0)</f>
        <v>6.4683616572903215</v>
      </c>
      <c r="BL458" s="24">
        <f>IF(ISNUMBER(VLOOKUP($C458,'pp port max capa'!$A$1:$Q$500,15,0)),VLOOKUP($C458,'pp port max capa'!$A$1:$Q$500,15,0),0)</f>
        <v>6.4683616572903215</v>
      </c>
      <c r="BM458" s="24">
        <f>IF(ISNUMBER(VLOOKUP($C458,'pp port max capa'!$A$1:$Q$500,16,0)),VLOOKUP($C458,'pp port max capa'!$A$1:$Q$500,16,0),0)</f>
        <v>6.4683616572903215</v>
      </c>
      <c r="BN458" s="24">
        <f>IF(ISNUMBER(VLOOKUP($C458,'pp port max capa'!$A$1:$Q$500,17,0)),VLOOKUP($C458,'pp port max capa'!$A$1:$Q$500,17,0),0)</f>
        <v>6.4683616572903215</v>
      </c>
      <c r="BO458" s="22">
        <f>IF(ISNUMBER(VLOOKUP($C458,'stpl port max capa'!$A$1:$Q$500,2,0)),VLOOKUP($C458,'stpl port max capa'!$A$1:$Q$500,2,0),0)</f>
        <v>0</v>
      </c>
      <c r="BP458" s="22">
        <f>IF(ISNUMBER(VLOOKUP($C458,'stpl port max capa'!$A$1:$Q$500,3,0)),VLOOKUP($C458,'stpl port max capa'!$A$1:$Q$500,3,0),0)</f>
        <v>0</v>
      </c>
      <c r="BQ458" s="22">
        <f>IF(ISNUMBER(VLOOKUP($C458,'stpl port max capa'!$A$1:$Q$500,4,0)),VLOOKUP($C458,'stpl port max capa'!$A$1:$Q$500,4,0),0)</f>
        <v>0</v>
      </c>
      <c r="BR458" s="22">
        <f>IF(ISNUMBER(VLOOKUP($C458,'stpl port max capa'!$A$1:$Q$500,5,0)),VLOOKUP($C458,'stpl port max capa'!$A$1:$Q$500,5,0),0)</f>
        <v>0</v>
      </c>
      <c r="BS458" s="22">
        <f>IF(ISNUMBER(VLOOKUP($C458,'stpl port max capa'!$A$1:$Q$500,6,0)),VLOOKUP($C458,'stpl port max capa'!$A$1:$Q$500,6,0),0)</f>
        <v>0</v>
      </c>
      <c r="BT458" s="22">
        <f>IF(ISNUMBER(VLOOKUP($C458,'stpl port max capa'!$A$1:$Q$500,7,0)),VLOOKUP($C458,'stpl port max capa'!$A$1:$Q$500,7,0),0)</f>
        <v>0</v>
      </c>
      <c r="BU458" s="22">
        <f>IF(ISNUMBER(VLOOKUP($C458,'stpl port max capa'!$A$1:$Q$500,8,0)),VLOOKUP($C458,'stpl port max capa'!$A$1:$Q$500,8,0),0)</f>
        <v>0</v>
      </c>
      <c r="BV458" s="22">
        <f>IF(ISNUMBER(VLOOKUP($C458,'stpl port max capa'!$A$1:$Q$500,9,0)),VLOOKUP($C458,'stpl port max capa'!$A$1:$Q$500,9,0),0)</f>
        <v>0</v>
      </c>
      <c r="BW458" s="22">
        <f>IF(ISNUMBER(VLOOKUP($C458,'stpl port max capa'!$A$1:$Q$500,10,0)),VLOOKUP($C458,'stpl port max capa'!$A$1:$Q$500,10,0),0)</f>
        <v>0</v>
      </c>
      <c r="BX458" s="22">
        <f>IF(ISNUMBER(VLOOKUP($C458,'stpl port max capa'!$A$1:$Q$500,11,0)),VLOOKUP($C458,'stpl port max capa'!$A$1:$Q$500,11,0),0)</f>
        <v>0</v>
      </c>
      <c r="BY458" s="22">
        <f>IF(ISNUMBER(VLOOKUP($C458,'stpl port max capa'!$A$1:$Q$500,12,0)),VLOOKUP($C458,'stpl port max capa'!$A$1:$Q$500,12,0),0)</f>
        <v>0</v>
      </c>
      <c r="BZ458" s="22">
        <f>IF(ISNUMBER(VLOOKUP($C458,'stpl port max capa'!$A$1:$Q$500,13,0)),VLOOKUP($C458,'stpl port max capa'!$A$1:$Q$500,13,0),0)</f>
        <v>0</v>
      </c>
      <c r="CA458" s="22">
        <f>IF(ISNUMBER(VLOOKUP($C458,'stpl port max capa'!$A$1:$Q$500,14,0)),VLOOKUP($C458,'stpl port max capa'!$A$1:$Q$500,14,0),0)</f>
        <v>0</v>
      </c>
      <c r="CB458" s="22">
        <f>IF(ISNUMBER(VLOOKUP($C458,'stpl port max capa'!$A$1:$Q$500,15,0)),VLOOKUP($C458,'stpl port max capa'!$A$1:$Q$500,15,0),0)</f>
        <v>0</v>
      </c>
      <c r="CC458" s="22">
        <f>IF(ISNUMBER(VLOOKUP($C458,'stpl port max capa'!$A$1:$Q$500,16,0)),VLOOKUP($C458,'stpl port max capa'!$A$1:$Q$500,16,0),0)</f>
        <v>0</v>
      </c>
      <c r="CD458" s="22">
        <f>IF(ISNUMBER(VLOOKUP($C458,'stpl port max capa'!$A$1:$Q$500,17,0)),VLOOKUP($C458,'stpl port max capa'!$A$1:$Q$500,17,0),0)</f>
        <v>0</v>
      </c>
    </row>
    <row r="459" spans="1:82" customFormat="1">
      <c r="A459">
        <v>464</v>
      </c>
      <c r="B459" t="s">
        <v>2957</v>
      </c>
      <c r="C459" t="str">
        <f t="shared" si="130"/>
        <v>port 464 Guodian Suqian power station</v>
      </c>
      <c r="D459" s="15" t="s">
        <v>2152</v>
      </c>
      <c r="E459" s="15">
        <f t="shared" si="132"/>
        <v>1</v>
      </c>
      <c r="F459" s="16" t="s">
        <v>2977</v>
      </c>
      <c r="G459" t="s">
        <v>2959</v>
      </c>
      <c r="H459" t="s">
        <v>2956</v>
      </c>
      <c r="J459" t="s">
        <v>2960</v>
      </c>
      <c r="K459">
        <v>33.843911080872303</v>
      </c>
      <c r="L459">
        <v>118.370500165298</v>
      </c>
      <c r="M459" s="1" t="str">
        <f>VLOOKUP($F459,'[1]capi for highway network'!$D$1:$L$36,3,0)</f>
        <v>capi Jiangsu</v>
      </c>
      <c r="N459" s="1">
        <f>VLOOKUP($F459,'[1]capi for highway network'!$D$1:$L$36,7,0)</f>
        <v>32.060254999999998</v>
      </c>
      <c r="O459" s="1">
        <f>VLOOKUP($F459,'[1]capi for highway network'!$D$1:$L$36,8,0)</f>
        <v>118.79687699999999</v>
      </c>
      <c r="P459" s="13">
        <f t="shared" si="133"/>
        <v>1.598714386887097</v>
      </c>
      <c r="Q459" s="13">
        <f t="shared" si="134"/>
        <v>1.598714386887097</v>
      </c>
      <c r="R459" s="13">
        <f t="shared" si="135"/>
        <v>1.598714386887097</v>
      </c>
      <c r="S459" s="13">
        <f t="shared" si="136"/>
        <v>1.598714386887097</v>
      </c>
      <c r="T459" s="13">
        <f t="shared" si="137"/>
        <v>2.561972708817204</v>
      </c>
      <c r="U459" s="13">
        <f t="shared" si="138"/>
        <v>5.1239454176344079</v>
      </c>
      <c r="V459" s="13">
        <f t="shared" si="139"/>
        <v>5.1239454176344079</v>
      </c>
      <c r="W459" s="13">
        <f t="shared" si="140"/>
        <v>5.1239454176344079</v>
      </c>
      <c r="X459" s="13">
        <f t="shared" si="141"/>
        <v>5.1239454176344079</v>
      </c>
      <c r="Y459" s="13">
        <f t="shared" si="142"/>
        <v>5.1239454176344079</v>
      </c>
      <c r="Z459" s="13">
        <f t="shared" si="143"/>
        <v>5.1239454176344079</v>
      </c>
      <c r="AA459" s="13">
        <f t="shared" si="144"/>
        <v>5.1239454176344079</v>
      </c>
      <c r="AB459" s="13">
        <f t="shared" si="145"/>
        <v>5.1239454176344079</v>
      </c>
      <c r="AC459" s="13">
        <f t="shared" si="146"/>
        <v>5.1239454176344079</v>
      </c>
      <c r="AD459" s="13">
        <f t="shared" si="147"/>
        <v>5.1239454176344079</v>
      </c>
      <c r="AE459" s="13">
        <f t="shared" si="148"/>
        <v>5.1239454176344079</v>
      </c>
      <c r="AF459">
        <v>1</v>
      </c>
      <c r="AI459" s="26">
        <f>IF(ISNUMBER(VLOOKUP($B459,'kpler max capa'!$A$1:$Q$263,2,0)),VLOOKUP($B459,'kpler max capa'!$A$1:$Q$263,2,0),0)</f>
        <v>0</v>
      </c>
      <c r="AJ459" s="26">
        <f>IF(ISNUMBER(VLOOKUP($B459,'kpler max capa'!$A$1:$Q$263,3,0)),VLOOKUP($B459,'kpler max capa'!$A$1:$Q$263,3,0),0)</f>
        <v>0</v>
      </c>
      <c r="AK459" s="26">
        <f>IF(ISNUMBER(VLOOKUP($B459,'kpler max capa'!$A$1:$Q$263,4,0)),VLOOKUP($B459,'kpler max capa'!$A$1:$Q$263,4,0),0)</f>
        <v>0</v>
      </c>
      <c r="AL459" s="26">
        <f>IF(ISNUMBER(VLOOKUP($B459,'kpler max capa'!$A$1:$Q$263,5,0)),VLOOKUP($B459,'kpler max capa'!$A$1:$Q$263,5,0),0)</f>
        <v>0</v>
      </c>
      <c r="AM459" s="26">
        <f>IF(ISNUMBER(VLOOKUP($B459,'kpler max capa'!$A$1:$Q$263,6,0)),VLOOKUP($B459,'kpler max capa'!$A$1:$Q$263,6,0),0)</f>
        <v>0</v>
      </c>
      <c r="AN459" s="26">
        <f>IF(ISNUMBER(VLOOKUP($B459,'kpler max capa'!$A$1:$Q$263,7,0)),VLOOKUP($B459,'kpler max capa'!$A$1:$Q$263,7,0),0)</f>
        <v>0</v>
      </c>
      <c r="AO459" s="26">
        <f>IF(ISNUMBER(VLOOKUP($B459,'kpler max capa'!$A$1:$Q$263,8,0)),VLOOKUP($B459,'kpler max capa'!$A$1:$Q$263,8,0),0)</f>
        <v>0</v>
      </c>
      <c r="AP459" s="26">
        <f>IF(ISNUMBER(VLOOKUP($B459,'kpler max capa'!$A$1:$Q$263,8,0)),VLOOKUP($B459,'kpler max capa'!$A$1:$Q$263,9,0),0)</f>
        <v>0</v>
      </c>
      <c r="AQ459" s="26">
        <f>IF(ISNUMBER(VLOOKUP($B459,'kpler max capa'!$A$1:$Q$263,8,0)),VLOOKUP($B459,'kpler max capa'!$A$1:$Q$263,10,0),0)</f>
        <v>0</v>
      </c>
      <c r="AR459" s="26">
        <f>IF(ISNUMBER(VLOOKUP($B459,'kpler max capa'!$A$1:$Q$263,8,0)),VLOOKUP($B459,'kpler max capa'!$A$1:$Q$263,11,0),0)</f>
        <v>0</v>
      </c>
      <c r="AS459" s="26">
        <f>IF(ISNUMBER(VLOOKUP($B459,'kpler max capa'!$A$1:$Q$263,9,0)),VLOOKUP($B459,'kpler max capa'!$A$1:$Q$263,12,0),0)</f>
        <v>0</v>
      </c>
      <c r="AT459" s="26">
        <f>IF(ISNUMBER(VLOOKUP($B459,'kpler max capa'!$A$1:$Q$263,9,0)),VLOOKUP($B459,'kpler max capa'!$A$1:$Q$263,13,0),0)</f>
        <v>0</v>
      </c>
      <c r="AU459" s="26">
        <f>IF(ISNUMBER(VLOOKUP($B459,'kpler max capa'!$A$1:$Q$263,9,0)),VLOOKUP($B459,'kpler max capa'!$A$1:$Q$263,14,0),0)</f>
        <v>0</v>
      </c>
      <c r="AV459" s="26">
        <f>IF(ISNUMBER(VLOOKUP($B459,'kpler max capa'!$A$1:$Q$263,9,0)),VLOOKUP($B459,'kpler max capa'!$A$1:$Q$263,15,0),0)</f>
        <v>0</v>
      </c>
      <c r="AW459" s="26">
        <f>IF(ISNUMBER(VLOOKUP($B459,'kpler max capa'!$A$1:$Q$263,9,0)),VLOOKUP($B459,'kpler max capa'!$A$1:$Q$263,16,0),0)</f>
        <v>0</v>
      </c>
      <c r="AX459" s="26">
        <f>IF(ISNUMBER(VLOOKUP($B459,'kpler max capa'!$A$1:$Q$263,10,0)),VLOOKUP($B459,'kpler max capa'!$A$1:$Q$263,17,0),0)</f>
        <v>0</v>
      </c>
      <c r="AY459" s="24">
        <f>IF(ISNUMBER(VLOOKUP($C459,'pp port max capa'!$A$1:$Q$500,2,0)),VLOOKUP($C459,'pp port max capa'!$A$1:$Q$500,2,0),0)</f>
        <v>1.598714386887097</v>
      </c>
      <c r="AZ459" s="24">
        <f>IF(ISNUMBER(VLOOKUP($C459,'pp port max capa'!$A$1:$Q$500,3,0)),VLOOKUP($C459,'pp port max capa'!$A$1:$Q$500,3,0),0)</f>
        <v>1.598714386887097</v>
      </c>
      <c r="BA459" s="24">
        <f>IF(ISNUMBER(VLOOKUP($C459,'pp port max capa'!$A$1:$Q$500,4,0)),VLOOKUP($C459,'pp port max capa'!$A$1:$Q$500,4,0),0)</f>
        <v>1.598714386887097</v>
      </c>
      <c r="BB459" s="24">
        <f>IF(ISNUMBER(VLOOKUP($C459,'pp port max capa'!$A$1:$Q$500,5,0)),VLOOKUP($C459,'pp port max capa'!$A$1:$Q$500,5,0),0)</f>
        <v>1.598714386887097</v>
      </c>
      <c r="BC459" s="24">
        <f>IF(ISNUMBER(VLOOKUP($C459,'pp port max capa'!$A$1:$Q$500,6,0)),VLOOKUP($C459,'pp port max capa'!$A$1:$Q$500,6,0),0)</f>
        <v>2.561972708817204</v>
      </c>
      <c r="BD459" s="24">
        <f>IF(ISNUMBER(VLOOKUP($C459,'pp port max capa'!$A$1:$Q$500,7,0)),VLOOKUP($C459,'pp port max capa'!$A$1:$Q$500,7,0),0)</f>
        <v>5.1239454176344079</v>
      </c>
      <c r="BE459" s="24">
        <f>IF(ISNUMBER(VLOOKUP($C459,'pp port max capa'!$A$1:$Q$500,8,0)),VLOOKUP($C459,'pp port max capa'!$A$1:$Q$500,8,0),0)</f>
        <v>5.1239454176344079</v>
      </c>
      <c r="BF459" s="24">
        <f>IF(ISNUMBER(VLOOKUP($C459,'pp port max capa'!$A$1:$Q$500,9,0)),VLOOKUP($C459,'pp port max capa'!$A$1:$Q$500,9,0),0)</f>
        <v>5.1239454176344079</v>
      </c>
      <c r="BG459" s="24">
        <f>IF(ISNUMBER(VLOOKUP($C459,'pp port max capa'!$A$1:$Q$500,10,0)),VLOOKUP($C459,'pp port max capa'!$A$1:$Q$500,10,0),0)</f>
        <v>5.1239454176344079</v>
      </c>
      <c r="BH459" s="24">
        <f>IF(ISNUMBER(VLOOKUP($C459,'pp port max capa'!$A$1:$Q$500,11,0)),VLOOKUP($C459,'pp port max capa'!$A$1:$Q$500,11,0),0)</f>
        <v>5.1239454176344079</v>
      </c>
      <c r="BI459" s="24">
        <f>IF(ISNUMBER(VLOOKUP($C459,'pp port max capa'!$A$1:$Q$500,12,0)),VLOOKUP($C459,'pp port max capa'!$A$1:$Q$500,12,0),0)</f>
        <v>5.1239454176344079</v>
      </c>
      <c r="BJ459" s="24">
        <f>IF(ISNUMBER(VLOOKUP($C459,'pp port max capa'!$A$1:$Q$500,13,0)),VLOOKUP($C459,'pp port max capa'!$A$1:$Q$500,13,0),0)</f>
        <v>5.1239454176344079</v>
      </c>
      <c r="BK459" s="24">
        <f>IF(ISNUMBER(VLOOKUP($C459,'pp port max capa'!$A$1:$Q$500,14,0)),VLOOKUP($C459,'pp port max capa'!$A$1:$Q$500,14,0),0)</f>
        <v>5.1239454176344079</v>
      </c>
      <c r="BL459" s="24">
        <f>IF(ISNUMBER(VLOOKUP($C459,'pp port max capa'!$A$1:$Q$500,15,0)),VLOOKUP($C459,'pp port max capa'!$A$1:$Q$500,15,0),0)</f>
        <v>5.1239454176344079</v>
      </c>
      <c r="BM459" s="24">
        <f>IF(ISNUMBER(VLOOKUP($C459,'pp port max capa'!$A$1:$Q$500,16,0)),VLOOKUP($C459,'pp port max capa'!$A$1:$Q$500,16,0),0)</f>
        <v>5.1239454176344079</v>
      </c>
      <c r="BN459" s="24">
        <f>IF(ISNUMBER(VLOOKUP($C459,'pp port max capa'!$A$1:$Q$500,17,0)),VLOOKUP($C459,'pp port max capa'!$A$1:$Q$500,17,0),0)</f>
        <v>5.1239454176344079</v>
      </c>
      <c r="BO459" s="22">
        <f>IF(ISNUMBER(VLOOKUP($C459,'stpl port max capa'!$A$1:$Q$500,2,0)),VLOOKUP($C459,'stpl port max capa'!$A$1:$Q$500,2,0),0)</f>
        <v>0</v>
      </c>
      <c r="BP459" s="22">
        <f>IF(ISNUMBER(VLOOKUP($C459,'stpl port max capa'!$A$1:$Q$500,3,0)),VLOOKUP($C459,'stpl port max capa'!$A$1:$Q$500,3,0),0)</f>
        <v>0</v>
      </c>
      <c r="BQ459" s="22">
        <f>IF(ISNUMBER(VLOOKUP($C459,'stpl port max capa'!$A$1:$Q$500,4,0)),VLOOKUP($C459,'stpl port max capa'!$A$1:$Q$500,4,0),0)</f>
        <v>0</v>
      </c>
      <c r="BR459" s="22">
        <f>IF(ISNUMBER(VLOOKUP($C459,'stpl port max capa'!$A$1:$Q$500,5,0)),VLOOKUP($C459,'stpl port max capa'!$A$1:$Q$500,5,0),0)</f>
        <v>0</v>
      </c>
      <c r="BS459" s="22">
        <f>IF(ISNUMBER(VLOOKUP($C459,'stpl port max capa'!$A$1:$Q$500,6,0)),VLOOKUP($C459,'stpl port max capa'!$A$1:$Q$500,6,0),0)</f>
        <v>0</v>
      </c>
      <c r="BT459" s="22">
        <f>IF(ISNUMBER(VLOOKUP($C459,'stpl port max capa'!$A$1:$Q$500,7,0)),VLOOKUP($C459,'stpl port max capa'!$A$1:$Q$500,7,0),0)</f>
        <v>0</v>
      </c>
      <c r="BU459" s="22">
        <f>IF(ISNUMBER(VLOOKUP($C459,'stpl port max capa'!$A$1:$Q$500,8,0)),VLOOKUP($C459,'stpl port max capa'!$A$1:$Q$500,8,0),0)</f>
        <v>0</v>
      </c>
      <c r="BV459" s="22">
        <f>IF(ISNUMBER(VLOOKUP($C459,'stpl port max capa'!$A$1:$Q$500,9,0)),VLOOKUP($C459,'stpl port max capa'!$A$1:$Q$500,9,0),0)</f>
        <v>0</v>
      </c>
      <c r="BW459" s="22">
        <f>IF(ISNUMBER(VLOOKUP($C459,'stpl port max capa'!$A$1:$Q$500,10,0)),VLOOKUP($C459,'stpl port max capa'!$A$1:$Q$500,10,0),0)</f>
        <v>0</v>
      </c>
      <c r="BX459" s="22">
        <f>IF(ISNUMBER(VLOOKUP($C459,'stpl port max capa'!$A$1:$Q$500,11,0)),VLOOKUP($C459,'stpl port max capa'!$A$1:$Q$500,11,0),0)</f>
        <v>0</v>
      </c>
      <c r="BY459" s="22">
        <f>IF(ISNUMBER(VLOOKUP($C459,'stpl port max capa'!$A$1:$Q$500,12,0)),VLOOKUP($C459,'stpl port max capa'!$A$1:$Q$500,12,0),0)</f>
        <v>0</v>
      </c>
      <c r="BZ459" s="22">
        <f>IF(ISNUMBER(VLOOKUP($C459,'stpl port max capa'!$A$1:$Q$500,13,0)),VLOOKUP($C459,'stpl port max capa'!$A$1:$Q$500,13,0),0)</f>
        <v>0</v>
      </c>
      <c r="CA459" s="22">
        <f>IF(ISNUMBER(VLOOKUP($C459,'stpl port max capa'!$A$1:$Q$500,14,0)),VLOOKUP($C459,'stpl port max capa'!$A$1:$Q$500,14,0),0)</f>
        <v>0</v>
      </c>
      <c r="CB459" s="22">
        <f>IF(ISNUMBER(VLOOKUP($C459,'stpl port max capa'!$A$1:$Q$500,15,0)),VLOOKUP($C459,'stpl port max capa'!$A$1:$Q$500,15,0),0)</f>
        <v>0</v>
      </c>
      <c r="CC459" s="22">
        <f>IF(ISNUMBER(VLOOKUP($C459,'stpl port max capa'!$A$1:$Q$500,16,0)),VLOOKUP($C459,'stpl port max capa'!$A$1:$Q$500,16,0),0)</f>
        <v>0</v>
      </c>
      <c r="CD459" s="22">
        <f>IF(ISNUMBER(VLOOKUP($C459,'stpl port max capa'!$A$1:$Q$500,17,0)),VLOOKUP($C459,'stpl port max capa'!$A$1:$Q$500,17,0),0)</f>
        <v>0</v>
      </c>
    </row>
    <row r="460" spans="1:82" customFormat="1">
      <c r="A460">
        <v>465</v>
      </c>
      <c r="B460" t="s">
        <v>2967</v>
      </c>
      <c r="C460" t="str">
        <f t="shared" si="130"/>
        <v>port 465 Tongling Wanneng power station</v>
      </c>
      <c r="D460" s="15" t="s">
        <v>1535</v>
      </c>
      <c r="E460" s="15">
        <f t="shared" si="132"/>
        <v>1</v>
      </c>
      <c r="F460" s="16" t="s">
        <v>2978</v>
      </c>
      <c r="G460" t="s">
        <v>2959</v>
      </c>
      <c r="H460" t="s">
        <v>2956</v>
      </c>
      <c r="J460" t="s">
        <v>2968</v>
      </c>
      <c r="K460">
        <v>30.890951150807599</v>
      </c>
      <c r="L460">
        <v>117.743455021546</v>
      </c>
      <c r="M460" s="1" t="str">
        <f>VLOOKUP($F460,'[1]capi for highway network'!$D$1:$L$36,3,0)</f>
        <v>capi Anhui</v>
      </c>
      <c r="N460" s="1">
        <f>VLOOKUP($F460,'[1]capi for highway network'!$D$1:$L$36,7,0)</f>
        <v>31.820591</v>
      </c>
      <c r="O460" s="1">
        <f>VLOOKUP($F460,'[1]capi for highway network'!$D$1:$L$36,8,0)</f>
        <v>117.22721900000001</v>
      </c>
      <c r="P460" s="13">
        <f t="shared" si="133"/>
        <v>7.213963139842293</v>
      </c>
      <c r="Q460" s="13">
        <f t="shared" si="134"/>
        <v>7.213963139842293</v>
      </c>
      <c r="R460" s="13">
        <f t="shared" si="135"/>
        <v>7.213963139842293</v>
      </c>
      <c r="S460" s="13">
        <f t="shared" si="136"/>
        <v>9.3316413375770608</v>
      </c>
      <c r="T460" s="13">
        <f t="shared" si="137"/>
        <v>9.3316413375770608</v>
      </c>
      <c r="U460" s="13">
        <f t="shared" si="138"/>
        <v>9.3316413375770608</v>
      </c>
      <c r="V460" s="13">
        <f t="shared" si="139"/>
        <v>9.3316413375770608</v>
      </c>
      <c r="W460" s="13">
        <f t="shared" si="140"/>
        <v>9.3316413375770608</v>
      </c>
      <c r="X460" s="13">
        <f t="shared" si="141"/>
        <v>9.3316413375770608</v>
      </c>
      <c r="Y460" s="13">
        <f t="shared" si="142"/>
        <v>9.3316413375770608</v>
      </c>
      <c r="Z460" s="13">
        <f t="shared" si="143"/>
        <v>9.3316413375770608</v>
      </c>
      <c r="AA460" s="13">
        <f t="shared" si="144"/>
        <v>9.3316413375770608</v>
      </c>
      <c r="AB460" s="13">
        <f t="shared" si="145"/>
        <v>9.3316413375770608</v>
      </c>
      <c r="AC460" s="13">
        <f t="shared" si="146"/>
        <v>9.3316413375770608</v>
      </c>
      <c r="AD460" s="13">
        <f t="shared" si="147"/>
        <v>9.3316413375770608</v>
      </c>
      <c r="AE460" s="13">
        <f t="shared" si="148"/>
        <v>9.3316413375770608</v>
      </c>
      <c r="AF460">
        <v>1</v>
      </c>
      <c r="AI460" s="26">
        <f>IF(ISNUMBER(VLOOKUP($B460,'kpler max capa'!$A$1:$Q$263,2,0)),VLOOKUP($B460,'kpler max capa'!$A$1:$Q$263,2,0),0)</f>
        <v>0</v>
      </c>
      <c r="AJ460" s="26">
        <f>IF(ISNUMBER(VLOOKUP($B460,'kpler max capa'!$A$1:$Q$263,3,0)),VLOOKUP($B460,'kpler max capa'!$A$1:$Q$263,3,0),0)</f>
        <v>0</v>
      </c>
      <c r="AK460" s="26">
        <f>IF(ISNUMBER(VLOOKUP($B460,'kpler max capa'!$A$1:$Q$263,4,0)),VLOOKUP($B460,'kpler max capa'!$A$1:$Q$263,4,0),0)</f>
        <v>0</v>
      </c>
      <c r="AL460" s="26">
        <f>IF(ISNUMBER(VLOOKUP($B460,'kpler max capa'!$A$1:$Q$263,5,0)),VLOOKUP($B460,'kpler max capa'!$A$1:$Q$263,5,0),0)</f>
        <v>0</v>
      </c>
      <c r="AM460" s="26">
        <f>IF(ISNUMBER(VLOOKUP($B460,'kpler max capa'!$A$1:$Q$263,6,0)),VLOOKUP($B460,'kpler max capa'!$A$1:$Q$263,6,0),0)</f>
        <v>0</v>
      </c>
      <c r="AN460" s="26">
        <f>IF(ISNUMBER(VLOOKUP($B460,'kpler max capa'!$A$1:$Q$263,7,0)),VLOOKUP($B460,'kpler max capa'!$A$1:$Q$263,7,0),0)</f>
        <v>0</v>
      </c>
      <c r="AO460" s="26">
        <f>IF(ISNUMBER(VLOOKUP($B460,'kpler max capa'!$A$1:$Q$263,8,0)),VLOOKUP($B460,'kpler max capa'!$A$1:$Q$263,8,0),0)</f>
        <v>0</v>
      </c>
      <c r="AP460" s="26">
        <f>IF(ISNUMBER(VLOOKUP($B460,'kpler max capa'!$A$1:$Q$263,8,0)),VLOOKUP($B460,'kpler max capa'!$A$1:$Q$263,9,0),0)</f>
        <v>0</v>
      </c>
      <c r="AQ460" s="26">
        <f>IF(ISNUMBER(VLOOKUP($B460,'kpler max capa'!$A$1:$Q$263,8,0)),VLOOKUP($B460,'kpler max capa'!$A$1:$Q$263,10,0),0)</f>
        <v>0</v>
      </c>
      <c r="AR460" s="26">
        <f>IF(ISNUMBER(VLOOKUP($B460,'kpler max capa'!$A$1:$Q$263,8,0)),VLOOKUP($B460,'kpler max capa'!$A$1:$Q$263,11,0),0)</f>
        <v>0</v>
      </c>
      <c r="AS460" s="26">
        <f>IF(ISNUMBER(VLOOKUP($B460,'kpler max capa'!$A$1:$Q$263,9,0)),VLOOKUP($B460,'kpler max capa'!$A$1:$Q$263,12,0),0)</f>
        <v>0</v>
      </c>
      <c r="AT460" s="26">
        <f>IF(ISNUMBER(VLOOKUP($B460,'kpler max capa'!$A$1:$Q$263,9,0)),VLOOKUP($B460,'kpler max capa'!$A$1:$Q$263,13,0),0)</f>
        <v>0</v>
      </c>
      <c r="AU460" s="26">
        <f>IF(ISNUMBER(VLOOKUP($B460,'kpler max capa'!$A$1:$Q$263,9,0)),VLOOKUP($B460,'kpler max capa'!$A$1:$Q$263,14,0),0)</f>
        <v>0</v>
      </c>
      <c r="AV460" s="26">
        <f>IF(ISNUMBER(VLOOKUP($B460,'kpler max capa'!$A$1:$Q$263,9,0)),VLOOKUP($B460,'kpler max capa'!$A$1:$Q$263,15,0),0)</f>
        <v>0</v>
      </c>
      <c r="AW460" s="26">
        <f>IF(ISNUMBER(VLOOKUP($B460,'kpler max capa'!$A$1:$Q$263,9,0)),VLOOKUP($B460,'kpler max capa'!$A$1:$Q$263,16,0),0)</f>
        <v>0</v>
      </c>
      <c r="AX460" s="26">
        <f>IF(ISNUMBER(VLOOKUP($B460,'kpler max capa'!$A$1:$Q$263,10,0)),VLOOKUP($B460,'kpler max capa'!$A$1:$Q$263,17,0),0)</f>
        <v>0</v>
      </c>
      <c r="AY460" s="24">
        <f>IF(ISNUMBER(VLOOKUP($C460,'pp port max capa'!$A$1:$Q$500,2,0)),VLOOKUP($C460,'pp port max capa'!$A$1:$Q$500,2,0),0)</f>
        <v>7.213963139842293</v>
      </c>
      <c r="AZ460" s="24">
        <f>IF(ISNUMBER(VLOOKUP($C460,'pp port max capa'!$A$1:$Q$500,3,0)),VLOOKUP($C460,'pp port max capa'!$A$1:$Q$500,3,0),0)</f>
        <v>7.213963139842293</v>
      </c>
      <c r="BA460" s="24">
        <f>IF(ISNUMBER(VLOOKUP($C460,'pp port max capa'!$A$1:$Q$500,4,0)),VLOOKUP($C460,'pp port max capa'!$A$1:$Q$500,4,0),0)</f>
        <v>7.213963139842293</v>
      </c>
      <c r="BB460" s="24">
        <f>IF(ISNUMBER(VLOOKUP($C460,'pp port max capa'!$A$1:$Q$500,5,0)),VLOOKUP($C460,'pp port max capa'!$A$1:$Q$500,5,0),0)</f>
        <v>9.3316413375770608</v>
      </c>
      <c r="BC460" s="24">
        <f>IF(ISNUMBER(VLOOKUP($C460,'pp port max capa'!$A$1:$Q$500,6,0)),VLOOKUP($C460,'pp port max capa'!$A$1:$Q$500,6,0),0)</f>
        <v>9.3316413375770608</v>
      </c>
      <c r="BD460" s="24">
        <f>IF(ISNUMBER(VLOOKUP($C460,'pp port max capa'!$A$1:$Q$500,7,0)),VLOOKUP($C460,'pp port max capa'!$A$1:$Q$500,7,0),0)</f>
        <v>9.3316413375770608</v>
      </c>
      <c r="BE460" s="24">
        <f>IF(ISNUMBER(VLOOKUP($C460,'pp port max capa'!$A$1:$Q$500,8,0)),VLOOKUP($C460,'pp port max capa'!$A$1:$Q$500,8,0),0)</f>
        <v>9.3316413375770608</v>
      </c>
      <c r="BF460" s="24">
        <f>IF(ISNUMBER(VLOOKUP($C460,'pp port max capa'!$A$1:$Q$500,9,0)),VLOOKUP($C460,'pp port max capa'!$A$1:$Q$500,9,0),0)</f>
        <v>9.3316413375770608</v>
      </c>
      <c r="BG460" s="24">
        <f>IF(ISNUMBER(VLOOKUP($C460,'pp port max capa'!$A$1:$Q$500,10,0)),VLOOKUP($C460,'pp port max capa'!$A$1:$Q$500,10,0),0)</f>
        <v>9.3316413375770608</v>
      </c>
      <c r="BH460" s="24">
        <f>IF(ISNUMBER(VLOOKUP($C460,'pp port max capa'!$A$1:$Q$500,11,0)),VLOOKUP($C460,'pp port max capa'!$A$1:$Q$500,11,0),0)</f>
        <v>9.3316413375770608</v>
      </c>
      <c r="BI460" s="24">
        <f>IF(ISNUMBER(VLOOKUP($C460,'pp port max capa'!$A$1:$Q$500,12,0)),VLOOKUP($C460,'pp port max capa'!$A$1:$Q$500,12,0),0)</f>
        <v>9.3316413375770608</v>
      </c>
      <c r="BJ460" s="24">
        <f>IF(ISNUMBER(VLOOKUP($C460,'pp port max capa'!$A$1:$Q$500,13,0)),VLOOKUP($C460,'pp port max capa'!$A$1:$Q$500,13,0),0)</f>
        <v>9.3316413375770608</v>
      </c>
      <c r="BK460" s="24">
        <f>IF(ISNUMBER(VLOOKUP($C460,'pp port max capa'!$A$1:$Q$500,14,0)),VLOOKUP($C460,'pp port max capa'!$A$1:$Q$500,14,0),0)</f>
        <v>9.3316413375770608</v>
      </c>
      <c r="BL460" s="24">
        <f>IF(ISNUMBER(VLOOKUP($C460,'pp port max capa'!$A$1:$Q$500,15,0)),VLOOKUP($C460,'pp port max capa'!$A$1:$Q$500,15,0),0)</f>
        <v>9.3316413375770608</v>
      </c>
      <c r="BM460" s="24">
        <f>IF(ISNUMBER(VLOOKUP($C460,'pp port max capa'!$A$1:$Q$500,16,0)),VLOOKUP($C460,'pp port max capa'!$A$1:$Q$500,16,0),0)</f>
        <v>9.3316413375770608</v>
      </c>
      <c r="BN460" s="24">
        <f>IF(ISNUMBER(VLOOKUP($C460,'pp port max capa'!$A$1:$Q$500,17,0)),VLOOKUP($C460,'pp port max capa'!$A$1:$Q$500,17,0),0)</f>
        <v>9.3316413375770608</v>
      </c>
      <c r="BO460" s="22">
        <f>IF(ISNUMBER(VLOOKUP($C460,'stpl port max capa'!$A$1:$Q$500,2,0)),VLOOKUP($C460,'stpl port max capa'!$A$1:$Q$500,2,0),0)</f>
        <v>0</v>
      </c>
      <c r="BP460" s="22">
        <f>IF(ISNUMBER(VLOOKUP($C460,'stpl port max capa'!$A$1:$Q$500,3,0)),VLOOKUP($C460,'stpl port max capa'!$A$1:$Q$500,3,0),0)</f>
        <v>0</v>
      </c>
      <c r="BQ460" s="22">
        <f>IF(ISNUMBER(VLOOKUP($C460,'stpl port max capa'!$A$1:$Q$500,4,0)),VLOOKUP($C460,'stpl port max capa'!$A$1:$Q$500,4,0),0)</f>
        <v>0</v>
      </c>
      <c r="BR460" s="22">
        <f>IF(ISNUMBER(VLOOKUP($C460,'stpl port max capa'!$A$1:$Q$500,5,0)),VLOOKUP($C460,'stpl port max capa'!$A$1:$Q$500,5,0),0)</f>
        <v>0</v>
      </c>
      <c r="BS460" s="22">
        <f>IF(ISNUMBER(VLOOKUP($C460,'stpl port max capa'!$A$1:$Q$500,6,0)),VLOOKUP($C460,'stpl port max capa'!$A$1:$Q$500,6,0),0)</f>
        <v>0</v>
      </c>
      <c r="BT460" s="22">
        <f>IF(ISNUMBER(VLOOKUP($C460,'stpl port max capa'!$A$1:$Q$500,7,0)),VLOOKUP($C460,'stpl port max capa'!$A$1:$Q$500,7,0),0)</f>
        <v>0</v>
      </c>
      <c r="BU460" s="22">
        <f>IF(ISNUMBER(VLOOKUP($C460,'stpl port max capa'!$A$1:$Q$500,8,0)),VLOOKUP($C460,'stpl port max capa'!$A$1:$Q$500,8,0),0)</f>
        <v>0</v>
      </c>
      <c r="BV460" s="22">
        <f>IF(ISNUMBER(VLOOKUP($C460,'stpl port max capa'!$A$1:$Q$500,9,0)),VLOOKUP($C460,'stpl port max capa'!$A$1:$Q$500,9,0),0)</f>
        <v>0</v>
      </c>
      <c r="BW460" s="22">
        <f>IF(ISNUMBER(VLOOKUP($C460,'stpl port max capa'!$A$1:$Q$500,10,0)),VLOOKUP($C460,'stpl port max capa'!$A$1:$Q$500,10,0),0)</f>
        <v>0</v>
      </c>
      <c r="BX460" s="22">
        <f>IF(ISNUMBER(VLOOKUP($C460,'stpl port max capa'!$A$1:$Q$500,11,0)),VLOOKUP($C460,'stpl port max capa'!$A$1:$Q$500,11,0),0)</f>
        <v>0</v>
      </c>
      <c r="BY460" s="22">
        <f>IF(ISNUMBER(VLOOKUP($C460,'stpl port max capa'!$A$1:$Q$500,12,0)),VLOOKUP($C460,'stpl port max capa'!$A$1:$Q$500,12,0),0)</f>
        <v>0</v>
      </c>
      <c r="BZ460" s="22">
        <f>IF(ISNUMBER(VLOOKUP($C460,'stpl port max capa'!$A$1:$Q$500,13,0)),VLOOKUP($C460,'stpl port max capa'!$A$1:$Q$500,13,0),0)</f>
        <v>0</v>
      </c>
      <c r="CA460" s="22">
        <f>IF(ISNUMBER(VLOOKUP($C460,'stpl port max capa'!$A$1:$Q$500,14,0)),VLOOKUP($C460,'stpl port max capa'!$A$1:$Q$500,14,0),0)</f>
        <v>0</v>
      </c>
      <c r="CB460" s="22">
        <f>IF(ISNUMBER(VLOOKUP($C460,'stpl port max capa'!$A$1:$Q$500,15,0)),VLOOKUP($C460,'stpl port max capa'!$A$1:$Q$500,15,0),0)</f>
        <v>0</v>
      </c>
      <c r="CC460" s="22">
        <f>IF(ISNUMBER(VLOOKUP($C460,'stpl port max capa'!$A$1:$Q$500,16,0)),VLOOKUP($C460,'stpl port max capa'!$A$1:$Q$500,16,0),0)</f>
        <v>0</v>
      </c>
      <c r="CD460" s="22">
        <f>IF(ISNUMBER(VLOOKUP($C460,'stpl port max capa'!$A$1:$Q$500,17,0)),VLOOKUP($C460,'stpl port max capa'!$A$1:$Q$500,17,0),0)</f>
        <v>0</v>
      </c>
    </row>
    <row r="461" spans="1:82">
      <c r="A461">
        <v>466</v>
      </c>
      <c r="B461" s="16" t="s">
        <v>1487</v>
      </c>
      <c r="C461" t="str">
        <f t="shared" si="130"/>
        <v>port 466 Hudian Wuhu</v>
      </c>
      <c r="D461" s="19"/>
      <c r="E461" s="15">
        <f t="shared" si="132"/>
        <v>0</v>
      </c>
      <c r="F461" s="16" t="s">
        <v>2978</v>
      </c>
      <c r="G461" s="16" t="s">
        <v>973</v>
      </c>
      <c r="H461" t="s">
        <v>2956</v>
      </c>
      <c r="J461" s="16" t="s">
        <v>3022</v>
      </c>
      <c r="K461" s="16">
        <v>31.229893000000001</v>
      </c>
      <c r="L461" s="16">
        <v>118.15086700000001</v>
      </c>
      <c r="M461" s="1" t="str">
        <f>VLOOKUP($F461,'[1]capi for highway network'!$D$1:$L$36,3,0)</f>
        <v>capi Anhui</v>
      </c>
      <c r="N461" s="1">
        <f>VLOOKUP($F461,'[1]capi for highway network'!$D$1:$L$36,7,0)</f>
        <v>31.820591</v>
      </c>
      <c r="O461" s="1">
        <f>VLOOKUP($F461,'[1]capi for highway network'!$D$1:$L$36,8,0)</f>
        <v>117.22721900000001</v>
      </c>
      <c r="P461" s="13">
        <f t="shared" si="133"/>
        <v>3.5999999999999996</v>
      </c>
      <c r="Q461" s="13">
        <f t="shared" si="134"/>
        <v>3.5999999999999996</v>
      </c>
      <c r="R461" s="13">
        <f t="shared" si="135"/>
        <v>3.5999999999999996</v>
      </c>
      <c r="S461" s="13">
        <f t="shared" si="136"/>
        <v>3.5999999999999996</v>
      </c>
      <c r="T461" s="13">
        <f t="shared" si="137"/>
        <v>3.5999999999999996</v>
      </c>
      <c r="U461" s="13">
        <f t="shared" si="138"/>
        <v>3.5999999999999996</v>
      </c>
      <c r="V461" s="13">
        <f t="shared" si="139"/>
        <v>3.5999999999999996</v>
      </c>
      <c r="W461" s="13">
        <f t="shared" si="140"/>
        <v>3.5999999999999996</v>
      </c>
      <c r="X461" s="13">
        <f t="shared" si="141"/>
        <v>3.5999999999999996</v>
      </c>
      <c r="Y461" s="13">
        <f t="shared" si="142"/>
        <v>3.5999999999999996</v>
      </c>
      <c r="Z461" s="13">
        <f t="shared" si="143"/>
        <v>3.5999999999999996</v>
      </c>
      <c r="AA461" s="13">
        <f t="shared" si="144"/>
        <v>3.5999999999999996</v>
      </c>
      <c r="AB461" s="13">
        <f t="shared" si="145"/>
        <v>3.5999999999999996</v>
      </c>
      <c r="AC461" s="13">
        <f t="shared" si="146"/>
        <v>3.5999999999999996</v>
      </c>
      <c r="AD461" s="13">
        <f t="shared" si="147"/>
        <v>3.5999999999999996</v>
      </c>
      <c r="AE461" s="13">
        <f t="shared" si="148"/>
        <v>3.5999999999999996</v>
      </c>
      <c r="AF461">
        <v>2</v>
      </c>
      <c r="AG461" t="s">
        <v>3247</v>
      </c>
      <c r="AI461" s="26">
        <f>IF(ISNUMBER(VLOOKUP($B461,'kpler max capa'!$A$1:$Q$263,2,0)),VLOOKUP($B461,'kpler max capa'!$A$1:$Q$263,2,0),0)</f>
        <v>0</v>
      </c>
      <c r="AJ461" s="26">
        <f>IF(ISNUMBER(VLOOKUP($B461,'kpler max capa'!$A$1:$Q$263,3,0)),VLOOKUP($B461,'kpler max capa'!$A$1:$Q$263,3,0),0)</f>
        <v>0</v>
      </c>
      <c r="AK461" s="26">
        <f>IF(ISNUMBER(VLOOKUP($B461,'kpler max capa'!$A$1:$Q$263,4,0)),VLOOKUP($B461,'kpler max capa'!$A$1:$Q$263,4,0),0)</f>
        <v>0</v>
      </c>
      <c r="AL461" s="26">
        <f>IF(ISNUMBER(VLOOKUP($B461,'kpler max capa'!$A$1:$Q$263,5,0)),VLOOKUP($B461,'kpler max capa'!$A$1:$Q$263,5,0),0)</f>
        <v>6.5432000000000004E-2</v>
      </c>
      <c r="AM461" s="26">
        <f>IF(ISNUMBER(VLOOKUP($B461,'kpler max capa'!$A$1:$Q$263,6,0)),VLOOKUP($B461,'kpler max capa'!$A$1:$Q$263,6,0),0)</f>
        <v>6.5432000000000004E-2</v>
      </c>
      <c r="AN461" s="26">
        <f>IF(ISNUMBER(VLOOKUP($B461,'kpler max capa'!$A$1:$Q$263,7,0)),VLOOKUP($B461,'kpler max capa'!$A$1:$Q$263,7,0),0)</f>
        <v>6.5432000000000004E-2</v>
      </c>
      <c r="AO461" s="26">
        <f>IF(ISNUMBER(VLOOKUP($B461,'kpler max capa'!$A$1:$Q$263,8,0)),VLOOKUP($B461,'kpler max capa'!$A$1:$Q$263,8,0),0)</f>
        <v>6.5432000000000004E-2</v>
      </c>
      <c r="AP461" s="26">
        <f>IF(ISNUMBER(VLOOKUP($B461,'kpler max capa'!$A$1:$Q$263,8,0)),VLOOKUP($B461,'kpler max capa'!$A$1:$Q$263,9,0),0)</f>
        <v>6.5432000000000004E-2</v>
      </c>
      <c r="AQ461" s="26">
        <f>IF(ISNUMBER(VLOOKUP($B461,'kpler max capa'!$A$1:$Q$263,8,0)),VLOOKUP($B461,'kpler max capa'!$A$1:$Q$263,10,0),0)</f>
        <v>6.5432000000000004E-2</v>
      </c>
      <c r="AR461" s="26">
        <f>IF(ISNUMBER(VLOOKUP($B461,'kpler max capa'!$A$1:$Q$263,8,0)),VLOOKUP($B461,'kpler max capa'!$A$1:$Q$263,11,0),0)</f>
        <v>6.5432000000000004E-2</v>
      </c>
      <c r="AS461" s="26">
        <f>IF(ISNUMBER(VLOOKUP($B461,'kpler max capa'!$A$1:$Q$263,9,0)),VLOOKUP($B461,'kpler max capa'!$A$1:$Q$263,12,0),0)</f>
        <v>6.5432000000000004E-2</v>
      </c>
      <c r="AT461" s="26">
        <f>IF(ISNUMBER(VLOOKUP($B461,'kpler max capa'!$A$1:$Q$263,9,0)),VLOOKUP($B461,'kpler max capa'!$A$1:$Q$263,13,0),0)</f>
        <v>6.5432000000000004E-2</v>
      </c>
      <c r="AU461" s="26">
        <f>IF(ISNUMBER(VLOOKUP($B461,'kpler max capa'!$A$1:$Q$263,9,0)),VLOOKUP($B461,'kpler max capa'!$A$1:$Q$263,14,0),0)</f>
        <v>6.5432000000000004E-2</v>
      </c>
      <c r="AV461" s="26">
        <f>IF(ISNUMBER(VLOOKUP($B461,'kpler max capa'!$A$1:$Q$263,9,0)),VLOOKUP($B461,'kpler max capa'!$A$1:$Q$263,15,0),0)</f>
        <v>6.5432000000000004E-2</v>
      </c>
      <c r="AW461" s="26">
        <f>IF(ISNUMBER(VLOOKUP($B461,'kpler max capa'!$A$1:$Q$263,9,0)),VLOOKUP($B461,'kpler max capa'!$A$1:$Q$263,16,0),0)</f>
        <v>6.5432000000000004E-2</v>
      </c>
      <c r="AX461" s="26">
        <f>IF(ISNUMBER(VLOOKUP($B461,'kpler max capa'!$A$1:$Q$263,10,0)),VLOOKUP($B461,'kpler max capa'!$A$1:$Q$263,17,0),0)</f>
        <v>6.5432000000000004E-2</v>
      </c>
      <c r="AY461" s="24">
        <f>IF(ISNUMBER(VLOOKUP($C461,'pp port max capa'!$A$1:$Q$500,2,0)),VLOOKUP($C461,'pp port max capa'!$A$1:$Q$500,2,0),0)</f>
        <v>0</v>
      </c>
      <c r="AZ461" s="24">
        <f>IF(ISNUMBER(VLOOKUP($C461,'pp port max capa'!$A$1:$Q$500,3,0)),VLOOKUP($C461,'pp port max capa'!$A$1:$Q$500,3,0),0)</f>
        <v>0</v>
      </c>
      <c r="BA461" s="24">
        <f>IF(ISNUMBER(VLOOKUP($C461,'pp port max capa'!$A$1:$Q$500,4,0)),VLOOKUP($C461,'pp port max capa'!$A$1:$Q$500,4,0),0)</f>
        <v>0</v>
      </c>
      <c r="BB461" s="24">
        <f>IF(ISNUMBER(VLOOKUP($C461,'pp port max capa'!$A$1:$Q$500,5,0)),VLOOKUP($C461,'pp port max capa'!$A$1:$Q$500,5,0),0)</f>
        <v>0</v>
      </c>
      <c r="BC461" s="24">
        <f>IF(ISNUMBER(VLOOKUP($C461,'pp port max capa'!$A$1:$Q$500,6,0)),VLOOKUP($C461,'pp port max capa'!$A$1:$Q$500,6,0),0)</f>
        <v>0</v>
      </c>
      <c r="BD461" s="24">
        <f>IF(ISNUMBER(VLOOKUP($C461,'pp port max capa'!$A$1:$Q$500,7,0)),VLOOKUP($C461,'pp port max capa'!$A$1:$Q$500,7,0),0)</f>
        <v>0</v>
      </c>
      <c r="BE461" s="24">
        <f>IF(ISNUMBER(VLOOKUP($C461,'pp port max capa'!$A$1:$Q$500,8,0)),VLOOKUP($C461,'pp port max capa'!$A$1:$Q$500,8,0),0)</f>
        <v>0</v>
      </c>
      <c r="BF461" s="24">
        <f>IF(ISNUMBER(VLOOKUP($C461,'pp port max capa'!$A$1:$Q$500,9,0)),VLOOKUP($C461,'pp port max capa'!$A$1:$Q$500,9,0),0)</f>
        <v>0</v>
      </c>
      <c r="BG461" s="24">
        <f>IF(ISNUMBER(VLOOKUP($C461,'pp port max capa'!$A$1:$Q$500,10,0)),VLOOKUP($C461,'pp port max capa'!$A$1:$Q$500,10,0),0)</f>
        <v>0</v>
      </c>
      <c r="BH461" s="24">
        <f>IF(ISNUMBER(VLOOKUP($C461,'pp port max capa'!$A$1:$Q$500,11,0)),VLOOKUP($C461,'pp port max capa'!$A$1:$Q$500,11,0),0)</f>
        <v>0</v>
      </c>
      <c r="BI461" s="24">
        <f>IF(ISNUMBER(VLOOKUP($C461,'pp port max capa'!$A$1:$Q$500,12,0)),VLOOKUP($C461,'pp port max capa'!$A$1:$Q$500,12,0),0)</f>
        <v>0</v>
      </c>
      <c r="BJ461" s="24">
        <f>IF(ISNUMBER(VLOOKUP($C461,'pp port max capa'!$A$1:$Q$500,13,0)),VLOOKUP($C461,'pp port max capa'!$A$1:$Q$500,13,0),0)</f>
        <v>0</v>
      </c>
      <c r="BK461" s="24">
        <f>IF(ISNUMBER(VLOOKUP($C461,'pp port max capa'!$A$1:$Q$500,14,0)),VLOOKUP($C461,'pp port max capa'!$A$1:$Q$500,14,0),0)</f>
        <v>0</v>
      </c>
      <c r="BL461" s="24">
        <f>IF(ISNUMBER(VLOOKUP($C461,'pp port max capa'!$A$1:$Q$500,15,0)),VLOOKUP($C461,'pp port max capa'!$A$1:$Q$500,15,0),0)</f>
        <v>0</v>
      </c>
      <c r="BM461" s="24">
        <f>IF(ISNUMBER(VLOOKUP($C461,'pp port max capa'!$A$1:$Q$500,16,0)),VLOOKUP($C461,'pp port max capa'!$A$1:$Q$500,16,0),0)</f>
        <v>0</v>
      </c>
      <c r="BN461" s="24">
        <f>IF(ISNUMBER(VLOOKUP($C461,'pp port max capa'!$A$1:$Q$500,17,0)),VLOOKUP($C461,'pp port max capa'!$A$1:$Q$500,17,0),0)</f>
        <v>0</v>
      </c>
      <c r="BO461" s="22">
        <f>IF(ISNUMBER(VLOOKUP($C461,'stpl port max capa'!$A$1:$Q$500,2,0)),VLOOKUP($C461,'stpl port max capa'!$A$1:$Q$500,2,0),0)</f>
        <v>3.5999999999999996</v>
      </c>
      <c r="BP461" s="22">
        <f>IF(ISNUMBER(VLOOKUP($C461,'stpl port max capa'!$A$1:$Q$500,3,0)),VLOOKUP($C461,'stpl port max capa'!$A$1:$Q$500,3,0),0)</f>
        <v>3.5999999999999996</v>
      </c>
      <c r="BQ461" s="22">
        <f>IF(ISNUMBER(VLOOKUP($C461,'stpl port max capa'!$A$1:$Q$500,4,0)),VLOOKUP($C461,'stpl port max capa'!$A$1:$Q$500,4,0),0)</f>
        <v>3.5999999999999996</v>
      </c>
      <c r="BR461" s="22">
        <f>IF(ISNUMBER(VLOOKUP($C461,'stpl port max capa'!$A$1:$Q$500,5,0)),VLOOKUP($C461,'stpl port max capa'!$A$1:$Q$500,5,0),0)</f>
        <v>3.5999999999999996</v>
      </c>
      <c r="BS461" s="22">
        <f>IF(ISNUMBER(VLOOKUP($C461,'stpl port max capa'!$A$1:$Q$500,6,0)),VLOOKUP($C461,'stpl port max capa'!$A$1:$Q$500,6,0),0)</f>
        <v>3.5999999999999996</v>
      </c>
      <c r="BT461" s="22">
        <f>IF(ISNUMBER(VLOOKUP($C461,'stpl port max capa'!$A$1:$Q$500,7,0)),VLOOKUP($C461,'stpl port max capa'!$A$1:$Q$500,7,0),0)</f>
        <v>3.5999999999999996</v>
      </c>
      <c r="BU461" s="22">
        <f>IF(ISNUMBER(VLOOKUP($C461,'stpl port max capa'!$A$1:$Q$500,8,0)),VLOOKUP($C461,'stpl port max capa'!$A$1:$Q$500,8,0),0)</f>
        <v>3.5999999999999996</v>
      </c>
      <c r="BV461" s="22">
        <f>IF(ISNUMBER(VLOOKUP($C461,'stpl port max capa'!$A$1:$Q$500,9,0)),VLOOKUP($C461,'stpl port max capa'!$A$1:$Q$500,9,0),0)</f>
        <v>3.5999999999999996</v>
      </c>
      <c r="BW461" s="22">
        <f>IF(ISNUMBER(VLOOKUP($C461,'stpl port max capa'!$A$1:$Q$500,10,0)),VLOOKUP($C461,'stpl port max capa'!$A$1:$Q$500,10,0),0)</f>
        <v>3.5999999999999996</v>
      </c>
      <c r="BX461" s="22">
        <f>IF(ISNUMBER(VLOOKUP($C461,'stpl port max capa'!$A$1:$Q$500,11,0)),VLOOKUP($C461,'stpl port max capa'!$A$1:$Q$500,11,0),0)</f>
        <v>3.5999999999999996</v>
      </c>
      <c r="BY461" s="22">
        <f>IF(ISNUMBER(VLOOKUP($C461,'stpl port max capa'!$A$1:$Q$500,12,0)),VLOOKUP($C461,'stpl port max capa'!$A$1:$Q$500,12,0),0)</f>
        <v>3.5999999999999996</v>
      </c>
      <c r="BZ461" s="22">
        <f>IF(ISNUMBER(VLOOKUP($C461,'stpl port max capa'!$A$1:$Q$500,13,0)),VLOOKUP($C461,'stpl port max capa'!$A$1:$Q$500,13,0),0)</f>
        <v>3.5999999999999996</v>
      </c>
      <c r="CA461" s="22">
        <f>IF(ISNUMBER(VLOOKUP($C461,'stpl port max capa'!$A$1:$Q$500,14,0)),VLOOKUP($C461,'stpl port max capa'!$A$1:$Q$500,14,0),0)</f>
        <v>3.5999999999999996</v>
      </c>
      <c r="CB461" s="22">
        <f>IF(ISNUMBER(VLOOKUP($C461,'stpl port max capa'!$A$1:$Q$500,15,0)),VLOOKUP($C461,'stpl port max capa'!$A$1:$Q$500,15,0),0)</f>
        <v>3.5999999999999996</v>
      </c>
      <c r="CC461" s="22">
        <f>IF(ISNUMBER(VLOOKUP($C461,'stpl port max capa'!$A$1:$Q$500,16,0)),VLOOKUP($C461,'stpl port max capa'!$A$1:$Q$500,16,0),0)</f>
        <v>3.5999999999999996</v>
      </c>
      <c r="CD461" s="22">
        <f>IF(ISNUMBER(VLOOKUP($C461,'stpl port max capa'!$A$1:$Q$500,17,0)),VLOOKUP($C461,'stpl port max capa'!$A$1:$Q$500,17,0),0)</f>
        <v>3.5999999999999996</v>
      </c>
    </row>
    <row r="462" spans="1:82">
      <c r="A462">
        <v>467</v>
      </c>
      <c r="B462" s="16" t="s">
        <v>2998</v>
      </c>
      <c r="C462" t="str">
        <f t="shared" si="130"/>
        <v>port 467 Hubei Xinye Steel</v>
      </c>
      <c r="D462" s="19"/>
      <c r="E462" s="15">
        <f t="shared" si="132"/>
        <v>0</v>
      </c>
      <c r="F462" s="16" t="s">
        <v>2984</v>
      </c>
      <c r="G462" s="16" t="s">
        <v>973</v>
      </c>
      <c r="H462" s="16" t="s">
        <v>975</v>
      </c>
      <c r="J462" s="16" t="s">
        <v>3023</v>
      </c>
      <c r="K462" s="16">
        <v>30.2068591219696</v>
      </c>
      <c r="L462" s="16">
        <v>115.145645786793</v>
      </c>
      <c r="M462" s="1" t="str">
        <f>VLOOKUP($F462,'[1]capi for highway network'!$D$1:$L$36,3,0)</f>
        <v>capi Hubei</v>
      </c>
      <c r="N462" s="1">
        <f>VLOOKUP($F462,'[1]capi for highway network'!$D$1:$L$36,7,0)</f>
        <v>30.592849000000001</v>
      </c>
      <c r="O462" s="1">
        <f>VLOOKUP($F462,'[1]capi for highway network'!$D$1:$L$36,8,0)</f>
        <v>114.305539</v>
      </c>
      <c r="P462" s="13">
        <f t="shared" si="133"/>
        <v>4.2</v>
      </c>
      <c r="Q462" s="13">
        <f t="shared" si="134"/>
        <v>4.2</v>
      </c>
      <c r="R462" s="13">
        <f t="shared" si="135"/>
        <v>4.2</v>
      </c>
      <c r="S462" s="13">
        <f t="shared" si="136"/>
        <v>4.2</v>
      </c>
      <c r="T462" s="13">
        <f t="shared" si="137"/>
        <v>4.2</v>
      </c>
      <c r="U462" s="13">
        <f t="shared" si="138"/>
        <v>4.2</v>
      </c>
      <c r="V462" s="13">
        <f t="shared" si="139"/>
        <v>4.2</v>
      </c>
      <c r="W462" s="13">
        <f t="shared" si="140"/>
        <v>4.2</v>
      </c>
      <c r="X462" s="13">
        <f t="shared" si="141"/>
        <v>4.2</v>
      </c>
      <c r="Y462" s="13">
        <f t="shared" si="142"/>
        <v>4.2</v>
      </c>
      <c r="Z462" s="13">
        <f t="shared" si="143"/>
        <v>4.2</v>
      </c>
      <c r="AA462" s="13">
        <f t="shared" si="144"/>
        <v>4.2</v>
      </c>
      <c r="AB462" s="13">
        <f t="shared" si="145"/>
        <v>4.2</v>
      </c>
      <c r="AC462" s="13">
        <f t="shared" si="146"/>
        <v>4.2</v>
      </c>
      <c r="AD462" s="13">
        <f t="shared" si="147"/>
        <v>4.2</v>
      </c>
      <c r="AE462" s="13">
        <f t="shared" si="148"/>
        <v>4.2</v>
      </c>
      <c r="AF462">
        <v>3</v>
      </c>
      <c r="AG462" t="s">
        <v>3247</v>
      </c>
      <c r="AI462" s="26">
        <f>IF(ISNUMBER(VLOOKUP($B462,'kpler max capa'!$A$1:$Q$263,2,0)),VLOOKUP($B462,'kpler max capa'!$A$1:$Q$263,2,0),0)</f>
        <v>0</v>
      </c>
      <c r="AJ462" s="26">
        <f>IF(ISNUMBER(VLOOKUP($B462,'kpler max capa'!$A$1:$Q$263,3,0)),VLOOKUP($B462,'kpler max capa'!$A$1:$Q$263,3,0),0)</f>
        <v>0</v>
      </c>
      <c r="AK462" s="26">
        <f>IF(ISNUMBER(VLOOKUP($B462,'kpler max capa'!$A$1:$Q$263,4,0)),VLOOKUP($B462,'kpler max capa'!$A$1:$Q$263,4,0),0)</f>
        <v>0</v>
      </c>
      <c r="AL462" s="26">
        <f>IF(ISNUMBER(VLOOKUP($B462,'kpler max capa'!$A$1:$Q$263,5,0)),VLOOKUP($B462,'kpler max capa'!$A$1:$Q$263,5,0),0)</f>
        <v>0</v>
      </c>
      <c r="AM462" s="26">
        <f>IF(ISNUMBER(VLOOKUP($B462,'kpler max capa'!$A$1:$Q$263,6,0)),VLOOKUP($B462,'kpler max capa'!$A$1:$Q$263,6,0),0)</f>
        <v>0</v>
      </c>
      <c r="AN462" s="26">
        <f>IF(ISNUMBER(VLOOKUP($B462,'kpler max capa'!$A$1:$Q$263,7,0)),VLOOKUP($B462,'kpler max capa'!$A$1:$Q$263,7,0),0)</f>
        <v>0</v>
      </c>
      <c r="AO462" s="26">
        <f>IF(ISNUMBER(VLOOKUP($B462,'kpler max capa'!$A$1:$Q$263,8,0)),VLOOKUP($B462,'kpler max capa'!$A$1:$Q$263,8,0),0)</f>
        <v>0</v>
      </c>
      <c r="AP462" s="26">
        <f>IF(ISNUMBER(VLOOKUP($B462,'kpler max capa'!$A$1:$Q$263,8,0)),VLOOKUP($B462,'kpler max capa'!$A$1:$Q$263,9,0),0)</f>
        <v>0</v>
      </c>
      <c r="AQ462" s="26">
        <f>IF(ISNUMBER(VLOOKUP($B462,'kpler max capa'!$A$1:$Q$263,8,0)),VLOOKUP($B462,'kpler max capa'!$A$1:$Q$263,10,0),0)</f>
        <v>0</v>
      </c>
      <c r="AR462" s="26">
        <f>IF(ISNUMBER(VLOOKUP($B462,'kpler max capa'!$A$1:$Q$263,8,0)),VLOOKUP($B462,'kpler max capa'!$A$1:$Q$263,11,0),0)</f>
        <v>0</v>
      </c>
      <c r="AS462" s="26">
        <f>IF(ISNUMBER(VLOOKUP($B462,'kpler max capa'!$A$1:$Q$263,9,0)),VLOOKUP($B462,'kpler max capa'!$A$1:$Q$263,12,0),0)</f>
        <v>0</v>
      </c>
      <c r="AT462" s="26">
        <f>IF(ISNUMBER(VLOOKUP($B462,'kpler max capa'!$A$1:$Q$263,9,0)),VLOOKUP($B462,'kpler max capa'!$A$1:$Q$263,13,0),0)</f>
        <v>0</v>
      </c>
      <c r="AU462" s="26">
        <f>IF(ISNUMBER(VLOOKUP($B462,'kpler max capa'!$A$1:$Q$263,9,0)),VLOOKUP($B462,'kpler max capa'!$A$1:$Q$263,14,0),0)</f>
        <v>0</v>
      </c>
      <c r="AV462" s="26">
        <f>IF(ISNUMBER(VLOOKUP($B462,'kpler max capa'!$A$1:$Q$263,9,0)),VLOOKUP($B462,'kpler max capa'!$A$1:$Q$263,15,0),0)</f>
        <v>0</v>
      </c>
      <c r="AW462" s="26">
        <f>IF(ISNUMBER(VLOOKUP($B462,'kpler max capa'!$A$1:$Q$263,9,0)),VLOOKUP($B462,'kpler max capa'!$A$1:$Q$263,16,0),0)</f>
        <v>0</v>
      </c>
      <c r="AX462" s="26">
        <f>IF(ISNUMBER(VLOOKUP($B462,'kpler max capa'!$A$1:$Q$263,10,0)),VLOOKUP($B462,'kpler max capa'!$A$1:$Q$263,17,0),0)</f>
        <v>0</v>
      </c>
      <c r="AY462" s="24">
        <f>IF(ISNUMBER(VLOOKUP($C462,'pp port max capa'!$A$1:$Q$500,2,0)),VLOOKUP($C462,'pp port max capa'!$A$1:$Q$500,2,0),0)</f>
        <v>0</v>
      </c>
      <c r="AZ462" s="24">
        <f>IF(ISNUMBER(VLOOKUP($C462,'pp port max capa'!$A$1:$Q$500,3,0)),VLOOKUP($C462,'pp port max capa'!$A$1:$Q$500,3,0),0)</f>
        <v>0</v>
      </c>
      <c r="BA462" s="24">
        <f>IF(ISNUMBER(VLOOKUP($C462,'pp port max capa'!$A$1:$Q$500,4,0)),VLOOKUP($C462,'pp port max capa'!$A$1:$Q$500,4,0),0)</f>
        <v>0</v>
      </c>
      <c r="BB462" s="24">
        <f>IF(ISNUMBER(VLOOKUP($C462,'pp port max capa'!$A$1:$Q$500,5,0)),VLOOKUP($C462,'pp port max capa'!$A$1:$Q$500,5,0),0)</f>
        <v>0</v>
      </c>
      <c r="BC462" s="24">
        <f>IF(ISNUMBER(VLOOKUP($C462,'pp port max capa'!$A$1:$Q$500,6,0)),VLOOKUP($C462,'pp port max capa'!$A$1:$Q$500,6,0),0)</f>
        <v>0</v>
      </c>
      <c r="BD462" s="24">
        <f>IF(ISNUMBER(VLOOKUP($C462,'pp port max capa'!$A$1:$Q$500,7,0)),VLOOKUP($C462,'pp port max capa'!$A$1:$Q$500,7,0),0)</f>
        <v>0</v>
      </c>
      <c r="BE462" s="24">
        <f>IF(ISNUMBER(VLOOKUP($C462,'pp port max capa'!$A$1:$Q$500,8,0)),VLOOKUP($C462,'pp port max capa'!$A$1:$Q$500,8,0),0)</f>
        <v>0</v>
      </c>
      <c r="BF462" s="24">
        <f>IF(ISNUMBER(VLOOKUP($C462,'pp port max capa'!$A$1:$Q$500,9,0)),VLOOKUP($C462,'pp port max capa'!$A$1:$Q$500,9,0),0)</f>
        <v>0</v>
      </c>
      <c r="BG462" s="24">
        <f>IF(ISNUMBER(VLOOKUP($C462,'pp port max capa'!$A$1:$Q$500,10,0)),VLOOKUP($C462,'pp port max capa'!$A$1:$Q$500,10,0),0)</f>
        <v>0</v>
      </c>
      <c r="BH462" s="24">
        <f>IF(ISNUMBER(VLOOKUP($C462,'pp port max capa'!$A$1:$Q$500,11,0)),VLOOKUP($C462,'pp port max capa'!$A$1:$Q$500,11,0),0)</f>
        <v>0</v>
      </c>
      <c r="BI462" s="24">
        <f>IF(ISNUMBER(VLOOKUP($C462,'pp port max capa'!$A$1:$Q$500,12,0)),VLOOKUP($C462,'pp port max capa'!$A$1:$Q$500,12,0),0)</f>
        <v>0</v>
      </c>
      <c r="BJ462" s="24">
        <f>IF(ISNUMBER(VLOOKUP($C462,'pp port max capa'!$A$1:$Q$500,13,0)),VLOOKUP($C462,'pp port max capa'!$A$1:$Q$500,13,0),0)</f>
        <v>0</v>
      </c>
      <c r="BK462" s="24">
        <f>IF(ISNUMBER(VLOOKUP($C462,'pp port max capa'!$A$1:$Q$500,14,0)),VLOOKUP($C462,'pp port max capa'!$A$1:$Q$500,14,0),0)</f>
        <v>0</v>
      </c>
      <c r="BL462" s="24">
        <f>IF(ISNUMBER(VLOOKUP($C462,'pp port max capa'!$A$1:$Q$500,15,0)),VLOOKUP($C462,'pp port max capa'!$A$1:$Q$500,15,0),0)</f>
        <v>0</v>
      </c>
      <c r="BM462" s="24">
        <f>IF(ISNUMBER(VLOOKUP($C462,'pp port max capa'!$A$1:$Q$500,16,0)),VLOOKUP($C462,'pp port max capa'!$A$1:$Q$500,16,0),0)</f>
        <v>0</v>
      </c>
      <c r="BN462" s="24">
        <f>IF(ISNUMBER(VLOOKUP($C462,'pp port max capa'!$A$1:$Q$500,17,0)),VLOOKUP($C462,'pp port max capa'!$A$1:$Q$500,17,0),0)</f>
        <v>0</v>
      </c>
      <c r="BO462" s="22">
        <f>IF(ISNUMBER(VLOOKUP($C462,'stpl port max capa'!$A$1:$Q$500,2,0)),VLOOKUP($C462,'stpl port max capa'!$A$1:$Q$500,2,0),0)</f>
        <v>4.2</v>
      </c>
      <c r="BP462" s="22">
        <f>IF(ISNUMBER(VLOOKUP($C462,'stpl port max capa'!$A$1:$Q$500,3,0)),VLOOKUP($C462,'stpl port max capa'!$A$1:$Q$500,3,0),0)</f>
        <v>4.2</v>
      </c>
      <c r="BQ462" s="22">
        <f>IF(ISNUMBER(VLOOKUP($C462,'stpl port max capa'!$A$1:$Q$500,4,0)),VLOOKUP($C462,'stpl port max capa'!$A$1:$Q$500,4,0),0)</f>
        <v>4.2</v>
      </c>
      <c r="BR462" s="22">
        <f>IF(ISNUMBER(VLOOKUP($C462,'stpl port max capa'!$A$1:$Q$500,5,0)),VLOOKUP($C462,'stpl port max capa'!$A$1:$Q$500,5,0),0)</f>
        <v>4.2</v>
      </c>
      <c r="BS462" s="22">
        <f>IF(ISNUMBER(VLOOKUP($C462,'stpl port max capa'!$A$1:$Q$500,6,0)),VLOOKUP($C462,'stpl port max capa'!$A$1:$Q$500,6,0),0)</f>
        <v>4.2</v>
      </c>
      <c r="BT462" s="22">
        <f>IF(ISNUMBER(VLOOKUP($C462,'stpl port max capa'!$A$1:$Q$500,7,0)),VLOOKUP($C462,'stpl port max capa'!$A$1:$Q$500,7,0),0)</f>
        <v>4.2</v>
      </c>
      <c r="BU462" s="22">
        <f>IF(ISNUMBER(VLOOKUP($C462,'stpl port max capa'!$A$1:$Q$500,8,0)),VLOOKUP($C462,'stpl port max capa'!$A$1:$Q$500,8,0),0)</f>
        <v>4.2</v>
      </c>
      <c r="BV462" s="22">
        <f>IF(ISNUMBER(VLOOKUP($C462,'stpl port max capa'!$A$1:$Q$500,9,0)),VLOOKUP($C462,'stpl port max capa'!$A$1:$Q$500,9,0),0)</f>
        <v>4.2</v>
      </c>
      <c r="BW462" s="22">
        <f>IF(ISNUMBER(VLOOKUP($C462,'stpl port max capa'!$A$1:$Q$500,10,0)),VLOOKUP($C462,'stpl port max capa'!$A$1:$Q$500,10,0),0)</f>
        <v>4.2</v>
      </c>
      <c r="BX462" s="22">
        <f>IF(ISNUMBER(VLOOKUP($C462,'stpl port max capa'!$A$1:$Q$500,11,0)),VLOOKUP($C462,'stpl port max capa'!$A$1:$Q$500,11,0),0)</f>
        <v>4.2</v>
      </c>
      <c r="BY462" s="22">
        <f>IF(ISNUMBER(VLOOKUP($C462,'stpl port max capa'!$A$1:$Q$500,12,0)),VLOOKUP($C462,'stpl port max capa'!$A$1:$Q$500,12,0),0)</f>
        <v>4.2</v>
      </c>
      <c r="BZ462" s="22">
        <f>IF(ISNUMBER(VLOOKUP($C462,'stpl port max capa'!$A$1:$Q$500,13,0)),VLOOKUP($C462,'stpl port max capa'!$A$1:$Q$500,13,0),0)</f>
        <v>4.2</v>
      </c>
      <c r="CA462" s="22">
        <f>IF(ISNUMBER(VLOOKUP($C462,'stpl port max capa'!$A$1:$Q$500,14,0)),VLOOKUP($C462,'stpl port max capa'!$A$1:$Q$500,14,0),0)</f>
        <v>4.2</v>
      </c>
      <c r="CB462" s="22">
        <f>IF(ISNUMBER(VLOOKUP($C462,'stpl port max capa'!$A$1:$Q$500,15,0)),VLOOKUP($C462,'stpl port max capa'!$A$1:$Q$500,15,0),0)</f>
        <v>4.2</v>
      </c>
      <c r="CC462" s="22">
        <f>IF(ISNUMBER(VLOOKUP($C462,'stpl port max capa'!$A$1:$Q$500,16,0)),VLOOKUP($C462,'stpl port max capa'!$A$1:$Q$500,16,0),0)</f>
        <v>4.2</v>
      </c>
      <c r="CD462" s="22">
        <f>IF(ISNUMBER(VLOOKUP($C462,'stpl port max capa'!$A$1:$Q$500,17,0)),VLOOKUP($C462,'stpl port max capa'!$A$1:$Q$500,17,0),0)</f>
        <v>4.2</v>
      </c>
    </row>
    <row r="463" spans="1:82">
      <c r="A463">
        <v>468</v>
      </c>
      <c r="B463" s="16" t="s">
        <v>2999</v>
      </c>
      <c r="C463" t="str">
        <f t="shared" si="130"/>
        <v>port 468 Xiangtan coal</v>
      </c>
      <c r="D463" s="19"/>
      <c r="E463" s="15">
        <f t="shared" si="132"/>
        <v>0</v>
      </c>
      <c r="F463" s="16" t="s">
        <v>2985</v>
      </c>
      <c r="G463" s="16" t="s">
        <v>973</v>
      </c>
      <c r="H463" t="s">
        <v>3021</v>
      </c>
      <c r="J463" s="16" t="s">
        <v>3024</v>
      </c>
      <c r="K463" s="16">
        <v>27.809133357092701</v>
      </c>
      <c r="L463" s="16">
        <v>112.889368229344</v>
      </c>
      <c r="M463" s="1" t="str">
        <f>VLOOKUP($F463,'[1]capi for highway network'!$D$1:$L$36,3,0)</f>
        <v>capi Hunan</v>
      </c>
      <c r="N463" s="1">
        <f>VLOOKUP($F463,'[1]capi for highway network'!$D$1:$L$36,7,0)</f>
        <v>28.228209</v>
      </c>
      <c r="O463" s="1">
        <f>VLOOKUP($F463,'[1]capi for highway network'!$D$1:$L$36,8,0)</f>
        <v>112.93881399999999</v>
      </c>
      <c r="P463" s="13">
        <f t="shared" si="133"/>
        <v>14.399999999999999</v>
      </c>
      <c r="Q463" s="13">
        <f t="shared" si="134"/>
        <v>14.399999999999999</v>
      </c>
      <c r="R463" s="13">
        <f t="shared" si="135"/>
        <v>14.399999999999999</v>
      </c>
      <c r="S463" s="13">
        <f t="shared" si="136"/>
        <v>14.399999999999999</v>
      </c>
      <c r="T463" s="13">
        <f t="shared" si="137"/>
        <v>14.399999999999999</v>
      </c>
      <c r="U463" s="13">
        <f t="shared" si="138"/>
        <v>14.399999999999999</v>
      </c>
      <c r="V463" s="13">
        <f t="shared" si="139"/>
        <v>14.399999999999999</v>
      </c>
      <c r="W463" s="13">
        <f t="shared" si="140"/>
        <v>14.399999999999999</v>
      </c>
      <c r="X463" s="13">
        <f t="shared" si="141"/>
        <v>14.399999999999999</v>
      </c>
      <c r="Y463" s="13">
        <f t="shared" si="142"/>
        <v>14.399999999999999</v>
      </c>
      <c r="Z463" s="13">
        <f t="shared" si="143"/>
        <v>14.399999999999999</v>
      </c>
      <c r="AA463" s="13">
        <f t="shared" si="144"/>
        <v>14.399999999999999</v>
      </c>
      <c r="AB463" s="13">
        <f t="shared" si="145"/>
        <v>14.399999999999999</v>
      </c>
      <c r="AC463" s="13">
        <f t="shared" si="146"/>
        <v>14.399999999999999</v>
      </c>
      <c r="AD463" s="13">
        <f t="shared" si="147"/>
        <v>14.399999999999999</v>
      </c>
      <c r="AE463" s="13">
        <f t="shared" si="148"/>
        <v>14.399999999999999</v>
      </c>
      <c r="AF463">
        <v>4</v>
      </c>
      <c r="AG463" t="s">
        <v>3247</v>
      </c>
      <c r="AI463" s="26">
        <f>IF(ISNUMBER(VLOOKUP($B463,'kpler max capa'!$A$1:$Q$263,2,0)),VLOOKUP($B463,'kpler max capa'!$A$1:$Q$263,2,0),0)</f>
        <v>0</v>
      </c>
      <c r="AJ463" s="26">
        <f>IF(ISNUMBER(VLOOKUP($B463,'kpler max capa'!$A$1:$Q$263,3,0)),VLOOKUP($B463,'kpler max capa'!$A$1:$Q$263,3,0),0)</f>
        <v>0</v>
      </c>
      <c r="AK463" s="26">
        <f>IF(ISNUMBER(VLOOKUP($B463,'kpler max capa'!$A$1:$Q$263,4,0)),VLOOKUP($B463,'kpler max capa'!$A$1:$Q$263,4,0),0)</f>
        <v>0</v>
      </c>
      <c r="AL463" s="26">
        <f>IF(ISNUMBER(VLOOKUP($B463,'kpler max capa'!$A$1:$Q$263,5,0)),VLOOKUP($B463,'kpler max capa'!$A$1:$Q$263,5,0),0)</f>
        <v>0</v>
      </c>
      <c r="AM463" s="26">
        <f>IF(ISNUMBER(VLOOKUP($B463,'kpler max capa'!$A$1:$Q$263,6,0)),VLOOKUP($B463,'kpler max capa'!$A$1:$Q$263,6,0),0)</f>
        <v>0</v>
      </c>
      <c r="AN463" s="26">
        <f>IF(ISNUMBER(VLOOKUP($B463,'kpler max capa'!$A$1:$Q$263,7,0)),VLOOKUP($B463,'kpler max capa'!$A$1:$Q$263,7,0),0)</f>
        <v>0</v>
      </c>
      <c r="AO463" s="26">
        <f>IF(ISNUMBER(VLOOKUP($B463,'kpler max capa'!$A$1:$Q$263,8,0)),VLOOKUP($B463,'kpler max capa'!$A$1:$Q$263,8,0),0)</f>
        <v>0</v>
      </c>
      <c r="AP463" s="26">
        <f>IF(ISNUMBER(VLOOKUP($B463,'kpler max capa'!$A$1:$Q$263,8,0)),VLOOKUP($B463,'kpler max capa'!$A$1:$Q$263,9,0),0)</f>
        <v>0</v>
      </c>
      <c r="AQ463" s="26">
        <f>IF(ISNUMBER(VLOOKUP($B463,'kpler max capa'!$A$1:$Q$263,8,0)),VLOOKUP($B463,'kpler max capa'!$A$1:$Q$263,10,0),0)</f>
        <v>0</v>
      </c>
      <c r="AR463" s="26">
        <f>IF(ISNUMBER(VLOOKUP($B463,'kpler max capa'!$A$1:$Q$263,8,0)),VLOOKUP($B463,'kpler max capa'!$A$1:$Q$263,11,0),0)</f>
        <v>0</v>
      </c>
      <c r="AS463" s="26">
        <f>IF(ISNUMBER(VLOOKUP($B463,'kpler max capa'!$A$1:$Q$263,9,0)),VLOOKUP($B463,'kpler max capa'!$A$1:$Q$263,12,0),0)</f>
        <v>0</v>
      </c>
      <c r="AT463" s="26">
        <f>IF(ISNUMBER(VLOOKUP($B463,'kpler max capa'!$A$1:$Q$263,9,0)),VLOOKUP($B463,'kpler max capa'!$A$1:$Q$263,13,0),0)</f>
        <v>0</v>
      </c>
      <c r="AU463" s="26">
        <f>IF(ISNUMBER(VLOOKUP($B463,'kpler max capa'!$A$1:$Q$263,9,0)),VLOOKUP($B463,'kpler max capa'!$A$1:$Q$263,14,0),0)</f>
        <v>0</v>
      </c>
      <c r="AV463" s="26">
        <f>IF(ISNUMBER(VLOOKUP($B463,'kpler max capa'!$A$1:$Q$263,9,0)),VLOOKUP($B463,'kpler max capa'!$A$1:$Q$263,15,0),0)</f>
        <v>0</v>
      </c>
      <c r="AW463" s="26">
        <f>IF(ISNUMBER(VLOOKUP($B463,'kpler max capa'!$A$1:$Q$263,9,0)),VLOOKUP($B463,'kpler max capa'!$A$1:$Q$263,16,0),0)</f>
        <v>0</v>
      </c>
      <c r="AX463" s="26">
        <f>IF(ISNUMBER(VLOOKUP($B463,'kpler max capa'!$A$1:$Q$263,10,0)),VLOOKUP($B463,'kpler max capa'!$A$1:$Q$263,17,0),0)</f>
        <v>0</v>
      </c>
      <c r="AY463" s="24">
        <f>IF(ISNUMBER(VLOOKUP($C463,'pp port max capa'!$A$1:$Q$500,2,0)),VLOOKUP($C463,'pp port max capa'!$A$1:$Q$500,2,0),0)</f>
        <v>0</v>
      </c>
      <c r="AZ463" s="24">
        <f>IF(ISNUMBER(VLOOKUP($C463,'pp port max capa'!$A$1:$Q$500,3,0)),VLOOKUP($C463,'pp port max capa'!$A$1:$Q$500,3,0),0)</f>
        <v>0</v>
      </c>
      <c r="BA463" s="24">
        <f>IF(ISNUMBER(VLOOKUP($C463,'pp port max capa'!$A$1:$Q$500,4,0)),VLOOKUP($C463,'pp port max capa'!$A$1:$Q$500,4,0),0)</f>
        <v>0</v>
      </c>
      <c r="BB463" s="24">
        <f>IF(ISNUMBER(VLOOKUP($C463,'pp port max capa'!$A$1:$Q$500,5,0)),VLOOKUP($C463,'pp port max capa'!$A$1:$Q$500,5,0),0)</f>
        <v>0</v>
      </c>
      <c r="BC463" s="24">
        <f>IF(ISNUMBER(VLOOKUP($C463,'pp port max capa'!$A$1:$Q$500,6,0)),VLOOKUP($C463,'pp port max capa'!$A$1:$Q$500,6,0),0)</f>
        <v>0</v>
      </c>
      <c r="BD463" s="24">
        <f>IF(ISNUMBER(VLOOKUP($C463,'pp port max capa'!$A$1:$Q$500,7,0)),VLOOKUP($C463,'pp port max capa'!$A$1:$Q$500,7,0),0)</f>
        <v>0</v>
      </c>
      <c r="BE463" s="24">
        <f>IF(ISNUMBER(VLOOKUP($C463,'pp port max capa'!$A$1:$Q$500,8,0)),VLOOKUP($C463,'pp port max capa'!$A$1:$Q$500,8,0),0)</f>
        <v>0</v>
      </c>
      <c r="BF463" s="24">
        <f>IF(ISNUMBER(VLOOKUP($C463,'pp port max capa'!$A$1:$Q$500,9,0)),VLOOKUP($C463,'pp port max capa'!$A$1:$Q$500,9,0),0)</f>
        <v>0</v>
      </c>
      <c r="BG463" s="24">
        <f>IF(ISNUMBER(VLOOKUP($C463,'pp port max capa'!$A$1:$Q$500,10,0)),VLOOKUP($C463,'pp port max capa'!$A$1:$Q$500,10,0),0)</f>
        <v>0</v>
      </c>
      <c r="BH463" s="24">
        <f>IF(ISNUMBER(VLOOKUP($C463,'pp port max capa'!$A$1:$Q$500,11,0)),VLOOKUP($C463,'pp port max capa'!$A$1:$Q$500,11,0),0)</f>
        <v>0</v>
      </c>
      <c r="BI463" s="24">
        <f>IF(ISNUMBER(VLOOKUP($C463,'pp port max capa'!$A$1:$Q$500,12,0)),VLOOKUP($C463,'pp port max capa'!$A$1:$Q$500,12,0),0)</f>
        <v>0</v>
      </c>
      <c r="BJ463" s="24">
        <f>IF(ISNUMBER(VLOOKUP($C463,'pp port max capa'!$A$1:$Q$500,13,0)),VLOOKUP($C463,'pp port max capa'!$A$1:$Q$500,13,0),0)</f>
        <v>0</v>
      </c>
      <c r="BK463" s="24">
        <f>IF(ISNUMBER(VLOOKUP($C463,'pp port max capa'!$A$1:$Q$500,14,0)),VLOOKUP($C463,'pp port max capa'!$A$1:$Q$500,14,0),0)</f>
        <v>0</v>
      </c>
      <c r="BL463" s="24">
        <f>IF(ISNUMBER(VLOOKUP($C463,'pp port max capa'!$A$1:$Q$500,15,0)),VLOOKUP($C463,'pp port max capa'!$A$1:$Q$500,15,0),0)</f>
        <v>0</v>
      </c>
      <c r="BM463" s="24">
        <f>IF(ISNUMBER(VLOOKUP($C463,'pp port max capa'!$A$1:$Q$500,16,0)),VLOOKUP($C463,'pp port max capa'!$A$1:$Q$500,16,0),0)</f>
        <v>0</v>
      </c>
      <c r="BN463" s="24">
        <f>IF(ISNUMBER(VLOOKUP($C463,'pp port max capa'!$A$1:$Q$500,17,0)),VLOOKUP($C463,'pp port max capa'!$A$1:$Q$500,17,0),0)</f>
        <v>0</v>
      </c>
      <c r="BO463" s="22">
        <f>IF(ISNUMBER(VLOOKUP($C463,'stpl port max capa'!$A$1:$Q$500,2,0)),VLOOKUP($C463,'stpl port max capa'!$A$1:$Q$500,2,0),0)</f>
        <v>14.399999999999999</v>
      </c>
      <c r="BP463" s="22">
        <f>IF(ISNUMBER(VLOOKUP($C463,'stpl port max capa'!$A$1:$Q$500,3,0)),VLOOKUP($C463,'stpl port max capa'!$A$1:$Q$500,3,0),0)</f>
        <v>14.399999999999999</v>
      </c>
      <c r="BQ463" s="22">
        <f>IF(ISNUMBER(VLOOKUP($C463,'stpl port max capa'!$A$1:$Q$500,4,0)),VLOOKUP($C463,'stpl port max capa'!$A$1:$Q$500,4,0),0)</f>
        <v>14.399999999999999</v>
      </c>
      <c r="BR463" s="22">
        <f>IF(ISNUMBER(VLOOKUP($C463,'stpl port max capa'!$A$1:$Q$500,5,0)),VLOOKUP($C463,'stpl port max capa'!$A$1:$Q$500,5,0),0)</f>
        <v>14.399999999999999</v>
      </c>
      <c r="BS463" s="22">
        <f>IF(ISNUMBER(VLOOKUP($C463,'stpl port max capa'!$A$1:$Q$500,6,0)),VLOOKUP($C463,'stpl port max capa'!$A$1:$Q$500,6,0),0)</f>
        <v>14.399999999999999</v>
      </c>
      <c r="BT463" s="22">
        <f>IF(ISNUMBER(VLOOKUP($C463,'stpl port max capa'!$A$1:$Q$500,7,0)),VLOOKUP($C463,'stpl port max capa'!$A$1:$Q$500,7,0),0)</f>
        <v>14.399999999999999</v>
      </c>
      <c r="BU463" s="22">
        <f>IF(ISNUMBER(VLOOKUP($C463,'stpl port max capa'!$A$1:$Q$500,8,0)),VLOOKUP($C463,'stpl port max capa'!$A$1:$Q$500,8,0),0)</f>
        <v>14.399999999999999</v>
      </c>
      <c r="BV463" s="22">
        <f>IF(ISNUMBER(VLOOKUP($C463,'stpl port max capa'!$A$1:$Q$500,9,0)),VLOOKUP($C463,'stpl port max capa'!$A$1:$Q$500,9,0),0)</f>
        <v>14.399999999999999</v>
      </c>
      <c r="BW463" s="22">
        <f>IF(ISNUMBER(VLOOKUP($C463,'stpl port max capa'!$A$1:$Q$500,10,0)),VLOOKUP($C463,'stpl port max capa'!$A$1:$Q$500,10,0),0)</f>
        <v>14.399999999999999</v>
      </c>
      <c r="BX463" s="22">
        <f>IF(ISNUMBER(VLOOKUP($C463,'stpl port max capa'!$A$1:$Q$500,11,0)),VLOOKUP($C463,'stpl port max capa'!$A$1:$Q$500,11,0),0)</f>
        <v>14.399999999999999</v>
      </c>
      <c r="BY463" s="22">
        <f>IF(ISNUMBER(VLOOKUP($C463,'stpl port max capa'!$A$1:$Q$500,12,0)),VLOOKUP($C463,'stpl port max capa'!$A$1:$Q$500,12,0),0)</f>
        <v>14.399999999999999</v>
      </c>
      <c r="BZ463" s="22">
        <f>IF(ISNUMBER(VLOOKUP($C463,'stpl port max capa'!$A$1:$Q$500,13,0)),VLOOKUP($C463,'stpl port max capa'!$A$1:$Q$500,13,0),0)</f>
        <v>14.399999999999999</v>
      </c>
      <c r="CA463" s="22">
        <f>IF(ISNUMBER(VLOOKUP($C463,'stpl port max capa'!$A$1:$Q$500,14,0)),VLOOKUP($C463,'stpl port max capa'!$A$1:$Q$500,14,0),0)</f>
        <v>14.399999999999999</v>
      </c>
      <c r="CB463" s="22">
        <f>IF(ISNUMBER(VLOOKUP($C463,'stpl port max capa'!$A$1:$Q$500,15,0)),VLOOKUP($C463,'stpl port max capa'!$A$1:$Q$500,15,0),0)</f>
        <v>14.399999999999999</v>
      </c>
      <c r="CC463" s="22">
        <f>IF(ISNUMBER(VLOOKUP($C463,'stpl port max capa'!$A$1:$Q$500,16,0)),VLOOKUP($C463,'stpl port max capa'!$A$1:$Q$500,16,0),0)</f>
        <v>14.399999999999999</v>
      </c>
      <c r="CD463" s="22">
        <f>IF(ISNUMBER(VLOOKUP($C463,'stpl port max capa'!$A$1:$Q$500,17,0)),VLOOKUP($C463,'stpl port max capa'!$A$1:$Q$500,17,0),0)</f>
        <v>14.399999999999999</v>
      </c>
    </row>
    <row r="464" spans="1:82">
      <c r="A464">
        <v>469</v>
      </c>
      <c r="B464" s="16" t="s">
        <v>3000</v>
      </c>
      <c r="C464" t="str">
        <f t="shared" si="130"/>
        <v>port 469 Nanjing Huarun</v>
      </c>
      <c r="D464" s="19"/>
      <c r="E464" s="15">
        <f t="shared" si="132"/>
        <v>0</v>
      </c>
      <c r="F464" s="16" t="s">
        <v>2977</v>
      </c>
      <c r="G464" s="16" t="s">
        <v>973</v>
      </c>
      <c r="H464" t="s">
        <v>2956</v>
      </c>
      <c r="J464" s="16" t="s">
        <v>3025</v>
      </c>
      <c r="K464" s="16">
        <v>31.922436775602399</v>
      </c>
      <c r="L464" s="16">
        <v>118.599295784037</v>
      </c>
      <c r="M464" s="1" t="str">
        <f>VLOOKUP($F464,'[1]capi for highway network'!$D$1:$L$36,3,0)</f>
        <v>capi Jiangsu</v>
      </c>
      <c r="N464" s="1">
        <f>VLOOKUP($F464,'[1]capi for highway network'!$D$1:$L$36,7,0)</f>
        <v>32.060254999999998</v>
      </c>
      <c r="O464" s="1">
        <f>VLOOKUP($F464,'[1]capi for highway network'!$D$1:$L$36,8,0)</f>
        <v>118.79687699999999</v>
      </c>
      <c r="P464" s="13">
        <f t="shared" si="133"/>
        <v>8.4</v>
      </c>
      <c r="Q464" s="13">
        <f t="shared" si="134"/>
        <v>8.4</v>
      </c>
      <c r="R464" s="13">
        <f t="shared" si="135"/>
        <v>8.4</v>
      </c>
      <c r="S464" s="13">
        <f t="shared" si="136"/>
        <v>8.4</v>
      </c>
      <c r="T464" s="13">
        <f t="shared" si="137"/>
        <v>8.4</v>
      </c>
      <c r="U464" s="13">
        <f t="shared" si="138"/>
        <v>8.4</v>
      </c>
      <c r="V464" s="13">
        <f t="shared" si="139"/>
        <v>8.4</v>
      </c>
      <c r="W464" s="13">
        <f t="shared" si="140"/>
        <v>8.4</v>
      </c>
      <c r="X464" s="13">
        <f t="shared" si="141"/>
        <v>8.4</v>
      </c>
      <c r="Y464" s="13">
        <f t="shared" si="142"/>
        <v>8.4</v>
      </c>
      <c r="Z464" s="13">
        <f t="shared" si="143"/>
        <v>8.4</v>
      </c>
      <c r="AA464" s="13">
        <f t="shared" si="144"/>
        <v>8.4</v>
      </c>
      <c r="AB464" s="13">
        <f t="shared" si="145"/>
        <v>8.4</v>
      </c>
      <c r="AC464" s="13">
        <f t="shared" si="146"/>
        <v>8.4</v>
      </c>
      <c r="AD464" s="13">
        <f t="shared" si="147"/>
        <v>8.4</v>
      </c>
      <c r="AE464" s="13">
        <f t="shared" si="148"/>
        <v>8.4</v>
      </c>
      <c r="AF464">
        <v>5</v>
      </c>
      <c r="AG464" t="s">
        <v>3247</v>
      </c>
      <c r="AI464" s="26">
        <f>IF(ISNUMBER(VLOOKUP($B464,'kpler max capa'!$A$1:$Q$263,2,0)),VLOOKUP($B464,'kpler max capa'!$A$1:$Q$263,2,0),0)</f>
        <v>0</v>
      </c>
      <c r="AJ464" s="26">
        <f>IF(ISNUMBER(VLOOKUP($B464,'kpler max capa'!$A$1:$Q$263,3,0)),VLOOKUP($B464,'kpler max capa'!$A$1:$Q$263,3,0),0)</f>
        <v>0</v>
      </c>
      <c r="AK464" s="26">
        <f>IF(ISNUMBER(VLOOKUP($B464,'kpler max capa'!$A$1:$Q$263,4,0)),VLOOKUP($B464,'kpler max capa'!$A$1:$Q$263,4,0),0)</f>
        <v>0</v>
      </c>
      <c r="AL464" s="26">
        <f>IF(ISNUMBER(VLOOKUP($B464,'kpler max capa'!$A$1:$Q$263,5,0)),VLOOKUP($B464,'kpler max capa'!$A$1:$Q$263,5,0),0)</f>
        <v>0</v>
      </c>
      <c r="AM464" s="26">
        <f>IF(ISNUMBER(VLOOKUP($B464,'kpler max capa'!$A$1:$Q$263,6,0)),VLOOKUP($B464,'kpler max capa'!$A$1:$Q$263,6,0),0)</f>
        <v>0</v>
      </c>
      <c r="AN464" s="26">
        <f>IF(ISNUMBER(VLOOKUP($B464,'kpler max capa'!$A$1:$Q$263,7,0)),VLOOKUP($B464,'kpler max capa'!$A$1:$Q$263,7,0),0)</f>
        <v>0</v>
      </c>
      <c r="AO464" s="26">
        <f>IF(ISNUMBER(VLOOKUP($B464,'kpler max capa'!$A$1:$Q$263,8,0)),VLOOKUP($B464,'kpler max capa'!$A$1:$Q$263,8,0),0)</f>
        <v>0</v>
      </c>
      <c r="AP464" s="26">
        <f>IF(ISNUMBER(VLOOKUP($B464,'kpler max capa'!$A$1:$Q$263,8,0)),VLOOKUP($B464,'kpler max capa'!$A$1:$Q$263,9,0),0)</f>
        <v>0</v>
      </c>
      <c r="AQ464" s="26">
        <f>IF(ISNUMBER(VLOOKUP($B464,'kpler max capa'!$A$1:$Q$263,8,0)),VLOOKUP($B464,'kpler max capa'!$A$1:$Q$263,10,0),0)</f>
        <v>0</v>
      </c>
      <c r="AR464" s="26">
        <f>IF(ISNUMBER(VLOOKUP($B464,'kpler max capa'!$A$1:$Q$263,8,0)),VLOOKUP($B464,'kpler max capa'!$A$1:$Q$263,11,0),0)</f>
        <v>0</v>
      </c>
      <c r="AS464" s="26">
        <f>IF(ISNUMBER(VLOOKUP($B464,'kpler max capa'!$A$1:$Q$263,9,0)),VLOOKUP($B464,'kpler max capa'!$A$1:$Q$263,12,0),0)</f>
        <v>0</v>
      </c>
      <c r="AT464" s="26">
        <f>IF(ISNUMBER(VLOOKUP($B464,'kpler max capa'!$A$1:$Q$263,9,0)),VLOOKUP($B464,'kpler max capa'!$A$1:$Q$263,13,0),0)</f>
        <v>0</v>
      </c>
      <c r="AU464" s="26">
        <f>IF(ISNUMBER(VLOOKUP($B464,'kpler max capa'!$A$1:$Q$263,9,0)),VLOOKUP($B464,'kpler max capa'!$A$1:$Q$263,14,0),0)</f>
        <v>0</v>
      </c>
      <c r="AV464" s="26">
        <f>IF(ISNUMBER(VLOOKUP($B464,'kpler max capa'!$A$1:$Q$263,9,0)),VLOOKUP($B464,'kpler max capa'!$A$1:$Q$263,15,0),0)</f>
        <v>0</v>
      </c>
      <c r="AW464" s="26">
        <f>IF(ISNUMBER(VLOOKUP($B464,'kpler max capa'!$A$1:$Q$263,9,0)),VLOOKUP($B464,'kpler max capa'!$A$1:$Q$263,16,0),0)</f>
        <v>0</v>
      </c>
      <c r="AX464" s="26">
        <f>IF(ISNUMBER(VLOOKUP($B464,'kpler max capa'!$A$1:$Q$263,10,0)),VLOOKUP($B464,'kpler max capa'!$A$1:$Q$263,17,0),0)</f>
        <v>0</v>
      </c>
      <c r="AY464" s="24">
        <f>IF(ISNUMBER(VLOOKUP($C464,'pp port max capa'!$A$1:$Q$500,2,0)),VLOOKUP($C464,'pp port max capa'!$A$1:$Q$500,2,0),0)</f>
        <v>0</v>
      </c>
      <c r="AZ464" s="24">
        <f>IF(ISNUMBER(VLOOKUP($C464,'pp port max capa'!$A$1:$Q$500,3,0)),VLOOKUP($C464,'pp port max capa'!$A$1:$Q$500,3,0),0)</f>
        <v>0</v>
      </c>
      <c r="BA464" s="24">
        <f>IF(ISNUMBER(VLOOKUP($C464,'pp port max capa'!$A$1:$Q$500,4,0)),VLOOKUP($C464,'pp port max capa'!$A$1:$Q$500,4,0),0)</f>
        <v>0</v>
      </c>
      <c r="BB464" s="24">
        <f>IF(ISNUMBER(VLOOKUP($C464,'pp port max capa'!$A$1:$Q$500,5,0)),VLOOKUP($C464,'pp port max capa'!$A$1:$Q$500,5,0),0)</f>
        <v>0</v>
      </c>
      <c r="BC464" s="24">
        <f>IF(ISNUMBER(VLOOKUP($C464,'pp port max capa'!$A$1:$Q$500,6,0)),VLOOKUP($C464,'pp port max capa'!$A$1:$Q$500,6,0),0)</f>
        <v>0</v>
      </c>
      <c r="BD464" s="24">
        <f>IF(ISNUMBER(VLOOKUP($C464,'pp port max capa'!$A$1:$Q$500,7,0)),VLOOKUP($C464,'pp port max capa'!$A$1:$Q$500,7,0),0)</f>
        <v>0</v>
      </c>
      <c r="BE464" s="24">
        <f>IF(ISNUMBER(VLOOKUP($C464,'pp port max capa'!$A$1:$Q$500,8,0)),VLOOKUP($C464,'pp port max capa'!$A$1:$Q$500,8,0),0)</f>
        <v>0</v>
      </c>
      <c r="BF464" s="24">
        <f>IF(ISNUMBER(VLOOKUP($C464,'pp port max capa'!$A$1:$Q$500,9,0)),VLOOKUP($C464,'pp port max capa'!$A$1:$Q$500,9,0),0)</f>
        <v>0</v>
      </c>
      <c r="BG464" s="24">
        <f>IF(ISNUMBER(VLOOKUP($C464,'pp port max capa'!$A$1:$Q$500,10,0)),VLOOKUP($C464,'pp port max capa'!$A$1:$Q$500,10,0),0)</f>
        <v>0</v>
      </c>
      <c r="BH464" s="24">
        <f>IF(ISNUMBER(VLOOKUP($C464,'pp port max capa'!$A$1:$Q$500,11,0)),VLOOKUP($C464,'pp port max capa'!$A$1:$Q$500,11,0),0)</f>
        <v>0</v>
      </c>
      <c r="BI464" s="24">
        <f>IF(ISNUMBER(VLOOKUP($C464,'pp port max capa'!$A$1:$Q$500,12,0)),VLOOKUP($C464,'pp port max capa'!$A$1:$Q$500,12,0),0)</f>
        <v>0</v>
      </c>
      <c r="BJ464" s="24">
        <f>IF(ISNUMBER(VLOOKUP($C464,'pp port max capa'!$A$1:$Q$500,13,0)),VLOOKUP($C464,'pp port max capa'!$A$1:$Q$500,13,0),0)</f>
        <v>0</v>
      </c>
      <c r="BK464" s="24">
        <f>IF(ISNUMBER(VLOOKUP($C464,'pp port max capa'!$A$1:$Q$500,14,0)),VLOOKUP($C464,'pp port max capa'!$A$1:$Q$500,14,0),0)</f>
        <v>0</v>
      </c>
      <c r="BL464" s="24">
        <f>IF(ISNUMBER(VLOOKUP($C464,'pp port max capa'!$A$1:$Q$500,15,0)),VLOOKUP($C464,'pp port max capa'!$A$1:$Q$500,15,0),0)</f>
        <v>0</v>
      </c>
      <c r="BM464" s="24">
        <f>IF(ISNUMBER(VLOOKUP($C464,'pp port max capa'!$A$1:$Q$500,16,0)),VLOOKUP($C464,'pp port max capa'!$A$1:$Q$500,16,0),0)</f>
        <v>0</v>
      </c>
      <c r="BN464" s="24">
        <f>IF(ISNUMBER(VLOOKUP($C464,'pp port max capa'!$A$1:$Q$500,17,0)),VLOOKUP($C464,'pp port max capa'!$A$1:$Q$500,17,0),0)</f>
        <v>0</v>
      </c>
      <c r="BO464" s="22">
        <f>IF(ISNUMBER(VLOOKUP($C464,'stpl port max capa'!$A$1:$Q$500,2,0)),VLOOKUP($C464,'stpl port max capa'!$A$1:$Q$500,2,0),0)</f>
        <v>8.4</v>
      </c>
      <c r="BP464" s="22">
        <f>IF(ISNUMBER(VLOOKUP($C464,'stpl port max capa'!$A$1:$Q$500,3,0)),VLOOKUP($C464,'stpl port max capa'!$A$1:$Q$500,3,0),0)</f>
        <v>8.4</v>
      </c>
      <c r="BQ464" s="22">
        <f>IF(ISNUMBER(VLOOKUP($C464,'stpl port max capa'!$A$1:$Q$500,4,0)),VLOOKUP($C464,'stpl port max capa'!$A$1:$Q$500,4,0),0)</f>
        <v>8.4</v>
      </c>
      <c r="BR464" s="22">
        <f>IF(ISNUMBER(VLOOKUP($C464,'stpl port max capa'!$A$1:$Q$500,5,0)),VLOOKUP($C464,'stpl port max capa'!$A$1:$Q$500,5,0),0)</f>
        <v>8.4</v>
      </c>
      <c r="BS464" s="22">
        <f>IF(ISNUMBER(VLOOKUP($C464,'stpl port max capa'!$A$1:$Q$500,6,0)),VLOOKUP($C464,'stpl port max capa'!$A$1:$Q$500,6,0),0)</f>
        <v>8.4</v>
      </c>
      <c r="BT464" s="22">
        <f>IF(ISNUMBER(VLOOKUP($C464,'stpl port max capa'!$A$1:$Q$500,7,0)),VLOOKUP($C464,'stpl port max capa'!$A$1:$Q$500,7,0),0)</f>
        <v>8.4</v>
      </c>
      <c r="BU464" s="22">
        <f>IF(ISNUMBER(VLOOKUP($C464,'stpl port max capa'!$A$1:$Q$500,8,0)),VLOOKUP($C464,'stpl port max capa'!$A$1:$Q$500,8,0),0)</f>
        <v>8.4</v>
      </c>
      <c r="BV464" s="22">
        <f>IF(ISNUMBER(VLOOKUP($C464,'stpl port max capa'!$A$1:$Q$500,9,0)),VLOOKUP($C464,'stpl port max capa'!$A$1:$Q$500,9,0),0)</f>
        <v>8.4</v>
      </c>
      <c r="BW464" s="22">
        <f>IF(ISNUMBER(VLOOKUP($C464,'stpl port max capa'!$A$1:$Q$500,10,0)),VLOOKUP($C464,'stpl port max capa'!$A$1:$Q$500,10,0),0)</f>
        <v>8.4</v>
      </c>
      <c r="BX464" s="22">
        <f>IF(ISNUMBER(VLOOKUP($C464,'stpl port max capa'!$A$1:$Q$500,11,0)),VLOOKUP($C464,'stpl port max capa'!$A$1:$Q$500,11,0),0)</f>
        <v>8.4</v>
      </c>
      <c r="BY464" s="22">
        <f>IF(ISNUMBER(VLOOKUP($C464,'stpl port max capa'!$A$1:$Q$500,12,0)),VLOOKUP($C464,'stpl port max capa'!$A$1:$Q$500,12,0),0)</f>
        <v>8.4</v>
      </c>
      <c r="BZ464" s="22">
        <f>IF(ISNUMBER(VLOOKUP($C464,'stpl port max capa'!$A$1:$Q$500,13,0)),VLOOKUP($C464,'stpl port max capa'!$A$1:$Q$500,13,0),0)</f>
        <v>8.4</v>
      </c>
      <c r="CA464" s="22">
        <f>IF(ISNUMBER(VLOOKUP($C464,'stpl port max capa'!$A$1:$Q$500,14,0)),VLOOKUP($C464,'stpl port max capa'!$A$1:$Q$500,14,0),0)</f>
        <v>8.4</v>
      </c>
      <c r="CB464" s="22">
        <f>IF(ISNUMBER(VLOOKUP($C464,'stpl port max capa'!$A$1:$Q$500,15,0)),VLOOKUP($C464,'stpl port max capa'!$A$1:$Q$500,15,0),0)</f>
        <v>8.4</v>
      </c>
      <c r="CC464" s="22">
        <f>IF(ISNUMBER(VLOOKUP($C464,'stpl port max capa'!$A$1:$Q$500,16,0)),VLOOKUP($C464,'stpl port max capa'!$A$1:$Q$500,16,0),0)</f>
        <v>8.4</v>
      </c>
      <c r="CD464" s="22">
        <f>IF(ISNUMBER(VLOOKUP($C464,'stpl port max capa'!$A$1:$Q$500,17,0)),VLOOKUP($C464,'stpl port max capa'!$A$1:$Q$500,17,0),0)</f>
        <v>8.4</v>
      </c>
    </row>
    <row r="465" spans="1:82">
      <c r="A465">
        <v>470</v>
      </c>
      <c r="B465" s="16" t="s">
        <v>3001</v>
      </c>
      <c r="C465" t="str">
        <f t="shared" si="130"/>
        <v>port 470 Anhui Guihang Special Steel Plant</v>
      </c>
      <c r="D465" s="19"/>
      <c r="E465" s="15">
        <f t="shared" si="132"/>
        <v>0</v>
      </c>
      <c r="F465" s="16" t="s">
        <v>2978</v>
      </c>
      <c r="G465" s="16" t="s">
        <v>973</v>
      </c>
      <c r="H465" t="s">
        <v>2956</v>
      </c>
      <c r="J465" s="16" t="s">
        <v>3026</v>
      </c>
      <c r="K465" s="16">
        <v>30.533267115731899</v>
      </c>
      <c r="L465" s="16">
        <v>117.24197927085299</v>
      </c>
      <c r="M465" s="1" t="str">
        <f>VLOOKUP($F465,'[1]capi for highway network'!$D$1:$L$36,3,0)</f>
        <v>capi Anhui</v>
      </c>
      <c r="N465" s="1">
        <f>VLOOKUP($F465,'[1]capi for highway network'!$D$1:$L$36,7,0)</f>
        <v>31.820591</v>
      </c>
      <c r="O465" s="1">
        <f>VLOOKUP($F465,'[1]capi for highway network'!$D$1:$L$36,8,0)</f>
        <v>117.22721900000001</v>
      </c>
      <c r="P465" s="13">
        <f t="shared" si="133"/>
        <v>3.5999999999999996</v>
      </c>
      <c r="Q465" s="13">
        <f t="shared" si="134"/>
        <v>3.5999999999999996</v>
      </c>
      <c r="R465" s="13">
        <f t="shared" si="135"/>
        <v>3.5999999999999996</v>
      </c>
      <c r="S465" s="13">
        <f t="shared" si="136"/>
        <v>3.5999999999999996</v>
      </c>
      <c r="T465" s="13">
        <f t="shared" si="137"/>
        <v>3.5999999999999996</v>
      </c>
      <c r="U465" s="13">
        <f t="shared" si="138"/>
        <v>3.5999999999999996</v>
      </c>
      <c r="V465" s="13">
        <f t="shared" si="139"/>
        <v>3.5999999999999996</v>
      </c>
      <c r="W465" s="13">
        <f t="shared" si="140"/>
        <v>3.5999999999999996</v>
      </c>
      <c r="X465" s="13">
        <f t="shared" si="141"/>
        <v>3.5999999999999996</v>
      </c>
      <c r="Y465" s="13">
        <f t="shared" si="142"/>
        <v>3.5999999999999996</v>
      </c>
      <c r="Z465" s="13">
        <f t="shared" si="143"/>
        <v>3.5999999999999996</v>
      </c>
      <c r="AA465" s="13">
        <f t="shared" si="144"/>
        <v>3.5999999999999996</v>
      </c>
      <c r="AB465" s="13">
        <f t="shared" si="145"/>
        <v>3.5999999999999996</v>
      </c>
      <c r="AC465" s="13">
        <f t="shared" si="146"/>
        <v>3.5999999999999996</v>
      </c>
      <c r="AD465" s="13">
        <f t="shared" si="147"/>
        <v>3.5999999999999996</v>
      </c>
      <c r="AE465" s="13">
        <f t="shared" si="148"/>
        <v>3.5999999999999996</v>
      </c>
      <c r="AF465">
        <v>7</v>
      </c>
      <c r="AG465" t="s">
        <v>3247</v>
      </c>
      <c r="AI465" s="26">
        <f>IF(ISNUMBER(VLOOKUP($B465,'kpler max capa'!$A$1:$Q$263,2,0)),VLOOKUP($B465,'kpler max capa'!$A$1:$Q$263,2,0),0)</f>
        <v>0</v>
      </c>
      <c r="AJ465" s="26">
        <f>IF(ISNUMBER(VLOOKUP($B465,'kpler max capa'!$A$1:$Q$263,3,0)),VLOOKUP($B465,'kpler max capa'!$A$1:$Q$263,3,0),0)</f>
        <v>0</v>
      </c>
      <c r="AK465" s="26">
        <f>IF(ISNUMBER(VLOOKUP($B465,'kpler max capa'!$A$1:$Q$263,4,0)),VLOOKUP($B465,'kpler max capa'!$A$1:$Q$263,4,0),0)</f>
        <v>0</v>
      </c>
      <c r="AL465" s="26">
        <f>IF(ISNUMBER(VLOOKUP($B465,'kpler max capa'!$A$1:$Q$263,5,0)),VLOOKUP($B465,'kpler max capa'!$A$1:$Q$263,5,0),0)</f>
        <v>0</v>
      </c>
      <c r="AM465" s="26">
        <f>IF(ISNUMBER(VLOOKUP($B465,'kpler max capa'!$A$1:$Q$263,6,0)),VLOOKUP($B465,'kpler max capa'!$A$1:$Q$263,6,0),0)</f>
        <v>0</v>
      </c>
      <c r="AN465" s="26">
        <f>IF(ISNUMBER(VLOOKUP($B465,'kpler max capa'!$A$1:$Q$263,7,0)),VLOOKUP($B465,'kpler max capa'!$A$1:$Q$263,7,0),0)</f>
        <v>0</v>
      </c>
      <c r="AO465" s="26">
        <f>IF(ISNUMBER(VLOOKUP($B465,'kpler max capa'!$A$1:$Q$263,8,0)),VLOOKUP($B465,'kpler max capa'!$A$1:$Q$263,8,0),0)</f>
        <v>0</v>
      </c>
      <c r="AP465" s="26">
        <f>IF(ISNUMBER(VLOOKUP($B465,'kpler max capa'!$A$1:$Q$263,8,0)),VLOOKUP($B465,'kpler max capa'!$A$1:$Q$263,9,0),0)</f>
        <v>0</v>
      </c>
      <c r="AQ465" s="26">
        <f>IF(ISNUMBER(VLOOKUP($B465,'kpler max capa'!$A$1:$Q$263,8,0)),VLOOKUP($B465,'kpler max capa'!$A$1:$Q$263,10,0),0)</f>
        <v>0</v>
      </c>
      <c r="AR465" s="26">
        <f>IF(ISNUMBER(VLOOKUP($B465,'kpler max capa'!$A$1:$Q$263,8,0)),VLOOKUP($B465,'kpler max capa'!$A$1:$Q$263,11,0),0)</f>
        <v>0</v>
      </c>
      <c r="AS465" s="26">
        <f>IF(ISNUMBER(VLOOKUP($B465,'kpler max capa'!$A$1:$Q$263,9,0)),VLOOKUP($B465,'kpler max capa'!$A$1:$Q$263,12,0),0)</f>
        <v>0</v>
      </c>
      <c r="AT465" s="26">
        <f>IF(ISNUMBER(VLOOKUP($B465,'kpler max capa'!$A$1:$Q$263,9,0)),VLOOKUP($B465,'kpler max capa'!$A$1:$Q$263,13,0),0)</f>
        <v>0</v>
      </c>
      <c r="AU465" s="26">
        <f>IF(ISNUMBER(VLOOKUP($B465,'kpler max capa'!$A$1:$Q$263,9,0)),VLOOKUP($B465,'kpler max capa'!$A$1:$Q$263,14,0),0)</f>
        <v>0</v>
      </c>
      <c r="AV465" s="26">
        <f>IF(ISNUMBER(VLOOKUP($B465,'kpler max capa'!$A$1:$Q$263,9,0)),VLOOKUP($B465,'kpler max capa'!$A$1:$Q$263,15,0),0)</f>
        <v>0</v>
      </c>
      <c r="AW465" s="26">
        <f>IF(ISNUMBER(VLOOKUP($B465,'kpler max capa'!$A$1:$Q$263,9,0)),VLOOKUP($B465,'kpler max capa'!$A$1:$Q$263,16,0),0)</f>
        <v>0</v>
      </c>
      <c r="AX465" s="26">
        <f>IF(ISNUMBER(VLOOKUP($B465,'kpler max capa'!$A$1:$Q$263,10,0)),VLOOKUP($B465,'kpler max capa'!$A$1:$Q$263,17,0),0)</f>
        <v>0</v>
      </c>
      <c r="AY465" s="24">
        <f>IF(ISNUMBER(VLOOKUP($C465,'pp port max capa'!$A$1:$Q$500,2,0)),VLOOKUP($C465,'pp port max capa'!$A$1:$Q$500,2,0),0)</f>
        <v>0</v>
      </c>
      <c r="AZ465" s="24">
        <f>IF(ISNUMBER(VLOOKUP($C465,'pp port max capa'!$A$1:$Q$500,3,0)),VLOOKUP($C465,'pp port max capa'!$A$1:$Q$500,3,0),0)</f>
        <v>0</v>
      </c>
      <c r="BA465" s="24">
        <f>IF(ISNUMBER(VLOOKUP($C465,'pp port max capa'!$A$1:$Q$500,4,0)),VLOOKUP($C465,'pp port max capa'!$A$1:$Q$500,4,0),0)</f>
        <v>0</v>
      </c>
      <c r="BB465" s="24">
        <f>IF(ISNUMBER(VLOOKUP($C465,'pp port max capa'!$A$1:$Q$500,5,0)),VLOOKUP($C465,'pp port max capa'!$A$1:$Q$500,5,0),0)</f>
        <v>0</v>
      </c>
      <c r="BC465" s="24">
        <f>IF(ISNUMBER(VLOOKUP($C465,'pp port max capa'!$A$1:$Q$500,6,0)),VLOOKUP($C465,'pp port max capa'!$A$1:$Q$500,6,0),0)</f>
        <v>0</v>
      </c>
      <c r="BD465" s="24">
        <f>IF(ISNUMBER(VLOOKUP($C465,'pp port max capa'!$A$1:$Q$500,7,0)),VLOOKUP($C465,'pp port max capa'!$A$1:$Q$500,7,0),0)</f>
        <v>0</v>
      </c>
      <c r="BE465" s="24">
        <f>IF(ISNUMBER(VLOOKUP($C465,'pp port max capa'!$A$1:$Q$500,8,0)),VLOOKUP($C465,'pp port max capa'!$A$1:$Q$500,8,0),0)</f>
        <v>0</v>
      </c>
      <c r="BF465" s="24">
        <f>IF(ISNUMBER(VLOOKUP($C465,'pp port max capa'!$A$1:$Q$500,9,0)),VLOOKUP($C465,'pp port max capa'!$A$1:$Q$500,9,0),0)</f>
        <v>0</v>
      </c>
      <c r="BG465" s="24">
        <f>IF(ISNUMBER(VLOOKUP($C465,'pp port max capa'!$A$1:$Q$500,10,0)),VLOOKUP($C465,'pp port max capa'!$A$1:$Q$500,10,0),0)</f>
        <v>0</v>
      </c>
      <c r="BH465" s="24">
        <f>IF(ISNUMBER(VLOOKUP($C465,'pp port max capa'!$A$1:$Q$500,11,0)),VLOOKUP($C465,'pp port max capa'!$A$1:$Q$500,11,0),0)</f>
        <v>0</v>
      </c>
      <c r="BI465" s="24">
        <f>IF(ISNUMBER(VLOOKUP($C465,'pp port max capa'!$A$1:$Q$500,12,0)),VLOOKUP($C465,'pp port max capa'!$A$1:$Q$500,12,0),0)</f>
        <v>0</v>
      </c>
      <c r="BJ465" s="24">
        <f>IF(ISNUMBER(VLOOKUP($C465,'pp port max capa'!$A$1:$Q$500,13,0)),VLOOKUP($C465,'pp port max capa'!$A$1:$Q$500,13,0),0)</f>
        <v>0</v>
      </c>
      <c r="BK465" s="24">
        <f>IF(ISNUMBER(VLOOKUP($C465,'pp port max capa'!$A$1:$Q$500,14,0)),VLOOKUP($C465,'pp port max capa'!$A$1:$Q$500,14,0),0)</f>
        <v>0</v>
      </c>
      <c r="BL465" s="24">
        <f>IF(ISNUMBER(VLOOKUP($C465,'pp port max capa'!$A$1:$Q$500,15,0)),VLOOKUP($C465,'pp port max capa'!$A$1:$Q$500,15,0),0)</f>
        <v>0</v>
      </c>
      <c r="BM465" s="24">
        <f>IF(ISNUMBER(VLOOKUP($C465,'pp port max capa'!$A$1:$Q$500,16,0)),VLOOKUP($C465,'pp port max capa'!$A$1:$Q$500,16,0),0)</f>
        <v>0</v>
      </c>
      <c r="BN465" s="24">
        <f>IF(ISNUMBER(VLOOKUP($C465,'pp port max capa'!$A$1:$Q$500,17,0)),VLOOKUP($C465,'pp port max capa'!$A$1:$Q$500,17,0),0)</f>
        <v>0</v>
      </c>
      <c r="BO465" s="22">
        <f>IF(ISNUMBER(VLOOKUP($C465,'stpl port max capa'!$A$1:$Q$500,2,0)),VLOOKUP($C465,'stpl port max capa'!$A$1:$Q$500,2,0),0)</f>
        <v>3.5999999999999996</v>
      </c>
      <c r="BP465" s="22">
        <f>IF(ISNUMBER(VLOOKUP($C465,'stpl port max capa'!$A$1:$Q$500,3,0)),VLOOKUP($C465,'stpl port max capa'!$A$1:$Q$500,3,0),0)</f>
        <v>3.5999999999999996</v>
      </c>
      <c r="BQ465" s="22">
        <f>IF(ISNUMBER(VLOOKUP($C465,'stpl port max capa'!$A$1:$Q$500,4,0)),VLOOKUP($C465,'stpl port max capa'!$A$1:$Q$500,4,0),0)</f>
        <v>3.5999999999999996</v>
      </c>
      <c r="BR465" s="22">
        <f>IF(ISNUMBER(VLOOKUP($C465,'stpl port max capa'!$A$1:$Q$500,5,0)),VLOOKUP($C465,'stpl port max capa'!$A$1:$Q$500,5,0),0)</f>
        <v>3.5999999999999996</v>
      </c>
      <c r="BS465" s="22">
        <f>IF(ISNUMBER(VLOOKUP($C465,'stpl port max capa'!$A$1:$Q$500,6,0)),VLOOKUP($C465,'stpl port max capa'!$A$1:$Q$500,6,0),0)</f>
        <v>3.5999999999999996</v>
      </c>
      <c r="BT465" s="22">
        <f>IF(ISNUMBER(VLOOKUP($C465,'stpl port max capa'!$A$1:$Q$500,7,0)),VLOOKUP($C465,'stpl port max capa'!$A$1:$Q$500,7,0),0)</f>
        <v>3.5999999999999996</v>
      </c>
      <c r="BU465" s="22">
        <f>IF(ISNUMBER(VLOOKUP($C465,'stpl port max capa'!$A$1:$Q$500,8,0)),VLOOKUP($C465,'stpl port max capa'!$A$1:$Q$500,8,0),0)</f>
        <v>3.5999999999999996</v>
      </c>
      <c r="BV465" s="22">
        <f>IF(ISNUMBER(VLOOKUP($C465,'stpl port max capa'!$A$1:$Q$500,9,0)),VLOOKUP($C465,'stpl port max capa'!$A$1:$Q$500,9,0),0)</f>
        <v>3.5999999999999996</v>
      </c>
      <c r="BW465" s="22">
        <f>IF(ISNUMBER(VLOOKUP($C465,'stpl port max capa'!$A$1:$Q$500,10,0)),VLOOKUP($C465,'stpl port max capa'!$A$1:$Q$500,10,0),0)</f>
        <v>3.5999999999999996</v>
      </c>
      <c r="BX465" s="22">
        <f>IF(ISNUMBER(VLOOKUP($C465,'stpl port max capa'!$A$1:$Q$500,11,0)),VLOOKUP($C465,'stpl port max capa'!$A$1:$Q$500,11,0),0)</f>
        <v>3.5999999999999996</v>
      </c>
      <c r="BY465" s="22">
        <f>IF(ISNUMBER(VLOOKUP($C465,'stpl port max capa'!$A$1:$Q$500,12,0)),VLOOKUP($C465,'stpl port max capa'!$A$1:$Q$500,12,0),0)</f>
        <v>3.5999999999999996</v>
      </c>
      <c r="BZ465" s="22">
        <f>IF(ISNUMBER(VLOOKUP($C465,'stpl port max capa'!$A$1:$Q$500,13,0)),VLOOKUP($C465,'stpl port max capa'!$A$1:$Q$500,13,0),0)</f>
        <v>3.5999999999999996</v>
      </c>
      <c r="CA465" s="22">
        <f>IF(ISNUMBER(VLOOKUP($C465,'stpl port max capa'!$A$1:$Q$500,14,0)),VLOOKUP($C465,'stpl port max capa'!$A$1:$Q$500,14,0),0)</f>
        <v>3.5999999999999996</v>
      </c>
      <c r="CB465" s="22">
        <f>IF(ISNUMBER(VLOOKUP($C465,'stpl port max capa'!$A$1:$Q$500,15,0)),VLOOKUP($C465,'stpl port max capa'!$A$1:$Q$500,15,0),0)</f>
        <v>3.5999999999999996</v>
      </c>
      <c r="CC465" s="22">
        <f>IF(ISNUMBER(VLOOKUP($C465,'stpl port max capa'!$A$1:$Q$500,16,0)),VLOOKUP($C465,'stpl port max capa'!$A$1:$Q$500,16,0),0)</f>
        <v>3.5999999999999996</v>
      </c>
      <c r="CD465" s="22">
        <f>IF(ISNUMBER(VLOOKUP($C465,'stpl port max capa'!$A$1:$Q$500,17,0)),VLOOKUP($C465,'stpl port max capa'!$A$1:$Q$500,17,0),0)</f>
        <v>3.5999999999999996</v>
      </c>
    </row>
    <row r="466" spans="1:82">
      <c r="A466">
        <v>471</v>
      </c>
      <c r="B466" s="16" t="s">
        <v>3002</v>
      </c>
      <c r="C466" t="str">
        <f t="shared" si="130"/>
        <v>port 471 Wuhu Fuxin Iron and Steel Plant</v>
      </c>
      <c r="D466" s="19"/>
      <c r="E466" s="15">
        <f t="shared" si="132"/>
        <v>0</v>
      </c>
      <c r="F466" s="16" t="s">
        <v>2978</v>
      </c>
      <c r="G466" s="16" t="s">
        <v>973</v>
      </c>
      <c r="H466" t="s">
        <v>2956</v>
      </c>
      <c r="J466" s="16" t="s">
        <v>3027</v>
      </c>
      <c r="K466" s="16">
        <v>31.195945424631098</v>
      </c>
      <c r="L466" s="16">
        <v>118.06391152492699</v>
      </c>
      <c r="M466" s="1" t="str">
        <f>VLOOKUP($F466,'[1]capi for highway network'!$D$1:$L$36,3,0)</f>
        <v>capi Anhui</v>
      </c>
      <c r="N466" s="1">
        <f>VLOOKUP($F466,'[1]capi for highway network'!$D$1:$L$36,7,0)</f>
        <v>31.820591</v>
      </c>
      <c r="O466" s="1">
        <f>VLOOKUP($F466,'[1]capi for highway network'!$D$1:$L$36,8,0)</f>
        <v>117.22721900000001</v>
      </c>
      <c r="P466" s="13">
        <f t="shared" si="133"/>
        <v>2.4</v>
      </c>
      <c r="Q466" s="13">
        <f t="shared" si="134"/>
        <v>2.4</v>
      </c>
      <c r="R466" s="13">
        <f t="shared" si="135"/>
        <v>2.4</v>
      </c>
      <c r="S466" s="13">
        <f t="shared" si="136"/>
        <v>2.4</v>
      </c>
      <c r="T466" s="13">
        <f t="shared" si="137"/>
        <v>2.4</v>
      </c>
      <c r="U466" s="13">
        <f t="shared" si="138"/>
        <v>2.4</v>
      </c>
      <c r="V466" s="13">
        <f t="shared" si="139"/>
        <v>2.4</v>
      </c>
      <c r="W466" s="13">
        <f t="shared" si="140"/>
        <v>2.4</v>
      </c>
      <c r="X466" s="13">
        <f t="shared" si="141"/>
        <v>2.4</v>
      </c>
      <c r="Y466" s="13">
        <f t="shared" si="142"/>
        <v>2.4</v>
      </c>
      <c r="Z466" s="13">
        <f t="shared" si="143"/>
        <v>2.4</v>
      </c>
      <c r="AA466" s="13">
        <f t="shared" si="144"/>
        <v>2.4</v>
      </c>
      <c r="AB466" s="13">
        <f t="shared" si="145"/>
        <v>2.4</v>
      </c>
      <c r="AC466" s="13">
        <f t="shared" si="146"/>
        <v>2.4</v>
      </c>
      <c r="AD466" s="13">
        <f t="shared" si="147"/>
        <v>2.4</v>
      </c>
      <c r="AE466" s="13">
        <f t="shared" si="148"/>
        <v>2.4</v>
      </c>
      <c r="AF466">
        <v>8</v>
      </c>
      <c r="AG466" t="s">
        <v>3247</v>
      </c>
      <c r="AI466" s="26">
        <f>IF(ISNUMBER(VLOOKUP($B466,'kpler max capa'!$A$1:$Q$263,2,0)),VLOOKUP($B466,'kpler max capa'!$A$1:$Q$263,2,0),0)</f>
        <v>0</v>
      </c>
      <c r="AJ466" s="26">
        <f>IF(ISNUMBER(VLOOKUP($B466,'kpler max capa'!$A$1:$Q$263,3,0)),VLOOKUP($B466,'kpler max capa'!$A$1:$Q$263,3,0),0)</f>
        <v>0</v>
      </c>
      <c r="AK466" s="26">
        <f>IF(ISNUMBER(VLOOKUP($B466,'kpler max capa'!$A$1:$Q$263,4,0)),VLOOKUP($B466,'kpler max capa'!$A$1:$Q$263,4,0),0)</f>
        <v>0</v>
      </c>
      <c r="AL466" s="26">
        <f>IF(ISNUMBER(VLOOKUP($B466,'kpler max capa'!$A$1:$Q$263,5,0)),VLOOKUP($B466,'kpler max capa'!$A$1:$Q$263,5,0),0)</f>
        <v>0</v>
      </c>
      <c r="AM466" s="26">
        <f>IF(ISNUMBER(VLOOKUP($B466,'kpler max capa'!$A$1:$Q$263,6,0)),VLOOKUP($B466,'kpler max capa'!$A$1:$Q$263,6,0),0)</f>
        <v>0</v>
      </c>
      <c r="AN466" s="26">
        <f>IF(ISNUMBER(VLOOKUP($B466,'kpler max capa'!$A$1:$Q$263,7,0)),VLOOKUP($B466,'kpler max capa'!$A$1:$Q$263,7,0),0)</f>
        <v>0</v>
      </c>
      <c r="AO466" s="26">
        <f>IF(ISNUMBER(VLOOKUP($B466,'kpler max capa'!$A$1:$Q$263,8,0)),VLOOKUP($B466,'kpler max capa'!$A$1:$Q$263,8,0),0)</f>
        <v>0</v>
      </c>
      <c r="AP466" s="26">
        <f>IF(ISNUMBER(VLOOKUP($B466,'kpler max capa'!$A$1:$Q$263,8,0)),VLOOKUP($B466,'kpler max capa'!$A$1:$Q$263,9,0),0)</f>
        <v>0</v>
      </c>
      <c r="AQ466" s="26">
        <f>IF(ISNUMBER(VLOOKUP($B466,'kpler max capa'!$A$1:$Q$263,8,0)),VLOOKUP($B466,'kpler max capa'!$A$1:$Q$263,10,0),0)</f>
        <v>0</v>
      </c>
      <c r="AR466" s="26">
        <f>IF(ISNUMBER(VLOOKUP($B466,'kpler max capa'!$A$1:$Q$263,8,0)),VLOOKUP($B466,'kpler max capa'!$A$1:$Q$263,11,0),0)</f>
        <v>0</v>
      </c>
      <c r="AS466" s="26">
        <f>IF(ISNUMBER(VLOOKUP($B466,'kpler max capa'!$A$1:$Q$263,9,0)),VLOOKUP($B466,'kpler max capa'!$A$1:$Q$263,12,0),0)</f>
        <v>0</v>
      </c>
      <c r="AT466" s="26">
        <f>IF(ISNUMBER(VLOOKUP($B466,'kpler max capa'!$A$1:$Q$263,9,0)),VLOOKUP($B466,'kpler max capa'!$A$1:$Q$263,13,0),0)</f>
        <v>0</v>
      </c>
      <c r="AU466" s="26">
        <f>IF(ISNUMBER(VLOOKUP($B466,'kpler max capa'!$A$1:$Q$263,9,0)),VLOOKUP($B466,'kpler max capa'!$A$1:$Q$263,14,0),0)</f>
        <v>0</v>
      </c>
      <c r="AV466" s="26">
        <f>IF(ISNUMBER(VLOOKUP($B466,'kpler max capa'!$A$1:$Q$263,9,0)),VLOOKUP($B466,'kpler max capa'!$A$1:$Q$263,15,0),0)</f>
        <v>0</v>
      </c>
      <c r="AW466" s="26">
        <f>IF(ISNUMBER(VLOOKUP($B466,'kpler max capa'!$A$1:$Q$263,9,0)),VLOOKUP($B466,'kpler max capa'!$A$1:$Q$263,16,0),0)</f>
        <v>0</v>
      </c>
      <c r="AX466" s="26">
        <f>IF(ISNUMBER(VLOOKUP($B466,'kpler max capa'!$A$1:$Q$263,10,0)),VLOOKUP($B466,'kpler max capa'!$A$1:$Q$263,17,0),0)</f>
        <v>0</v>
      </c>
      <c r="AY466" s="24">
        <f>IF(ISNUMBER(VLOOKUP($C466,'pp port max capa'!$A$1:$Q$500,2,0)),VLOOKUP($C466,'pp port max capa'!$A$1:$Q$500,2,0),0)</f>
        <v>0</v>
      </c>
      <c r="AZ466" s="24">
        <f>IF(ISNUMBER(VLOOKUP($C466,'pp port max capa'!$A$1:$Q$500,3,0)),VLOOKUP($C466,'pp port max capa'!$A$1:$Q$500,3,0),0)</f>
        <v>0</v>
      </c>
      <c r="BA466" s="24">
        <f>IF(ISNUMBER(VLOOKUP($C466,'pp port max capa'!$A$1:$Q$500,4,0)),VLOOKUP($C466,'pp port max capa'!$A$1:$Q$500,4,0),0)</f>
        <v>0</v>
      </c>
      <c r="BB466" s="24">
        <f>IF(ISNUMBER(VLOOKUP($C466,'pp port max capa'!$A$1:$Q$500,5,0)),VLOOKUP($C466,'pp port max capa'!$A$1:$Q$500,5,0),0)</f>
        <v>0</v>
      </c>
      <c r="BC466" s="24">
        <f>IF(ISNUMBER(VLOOKUP($C466,'pp port max capa'!$A$1:$Q$500,6,0)),VLOOKUP($C466,'pp port max capa'!$A$1:$Q$500,6,0),0)</f>
        <v>0</v>
      </c>
      <c r="BD466" s="24">
        <f>IF(ISNUMBER(VLOOKUP($C466,'pp port max capa'!$A$1:$Q$500,7,0)),VLOOKUP($C466,'pp port max capa'!$A$1:$Q$500,7,0),0)</f>
        <v>0</v>
      </c>
      <c r="BE466" s="24">
        <f>IF(ISNUMBER(VLOOKUP($C466,'pp port max capa'!$A$1:$Q$500,8,0)),VLOOKUP($C466,'pp port max capa'!$A$1:$Q$500,8,0),0)</f>
        <v>0</v>
      </c>
      <c r="BF466" s="24">
        <f>IF(ISNUMBER(VLOOKUP($C466,'pp port max capa'!$A$1:$Q$500,9,0)),VLOOKUP($C466,'pp port max capa'!$A$1:$Q$500,9,0),0)</f>
        <v>0</v>
      </c>
      <c r="BG466" s="24">
        <f>IF(ISNUMBER(VLOOKUP($C466,'pp port max capa'!$A$1:$Q$500,10,0)),VLOOKUP($C466,'pp port max capa'!$A$1:$Q$500,10,0),0)</f>
        <v>0</v>
      </c>
      <c r="BH466" s="24">
        <f>IF(ISNUMBER(VLOOKUP($C466,'pp port max capa'!$A$1:$Q$500,11,0)),VLOOKUP($C466,'pp port max capa'!$A$1:$Q$500,11,0),0)</f>
        <v>0</v>
      </c>
      <c r="BI466" s="24">
        <f>IF(ISNUMBER(VLOOKUP($C466,'pp port max capa'!$A$1:$Q$500,12,0)),VLOOKUP($C466,'pp port max capa'!$A$1:$Q$500,12,0),0)</f>
        <v>0</v>
      </c>
      <c r="BJ466" s="24">
        <f>IF(ISNUMBER(VLOOKUP($C466,'pp port max capa'!$A$1:$Q$500,13,0)),VLOOKUP($C466,'pp port max capa'!$A$1:$Q$500,13,0),0)</f>
        <v>0</v>
      </c>
      <c r="BK466" s="24">
        <f>IF(ISNUMBER(VLOOKUP($C466,'pp port max capa'!$A$1:$Q$500,14,0)),VLOOKUP($C466,'pp port max capa'!$A$1:$Q$500,14,0),0)</f>
        <v>0</v>
      </c>
      <c r="BL466" s="24">
        <f>IF(ISNUMBER(VLOOKUP($C466,'pp port max capa'!$A$1:$Q$500,15,0)),VLOOKUP($C466,'pp port max capa'!$A$1:$Q$500,15,0),0)</f>
        <v>0</v>
      </c>
      <c r="BM466" s="24">
        <f>IF(ISNUMBER(VLOOKUP($C466,'pp port max capa'!$A$1:$Q$500,16,0)),VLOOKUP($C466,'pp port max capa'!$A$1:$Q$500,16,0),0)</f>
        <v>0</v>
      </c>
      <c r="BN466" s="24">
        <f>IF(ISNUMBER(VLOOKUP($C466,'pp port max capa'!$A$1:$Q$500,17,0)),VLOOKUP($C466,'pp port max capa'!$A$1:$Q$500,17,0),0)</f>
        <v>0</v>
      </c>
      <c r="BO466" s="22">
        <f>IF(ISNUMBER(VLOOKUP($C466,'stpl port max capa'!$A$1:$Q$500,2,0)),VLOOKUP($C466,'stpl port max capa'!$A$1:$Q$500,2,0),0)</f>
        <v>2.4</v>
      </c>
      <c r="BP466" s="22">
        <f>IF(ISNUMBER(VLOOKUP($C466,'stpl port max capa'!$A$1:$Q$500,3,0)),VLOOKUP($C466,'stpl port max capa'!$A$1:$Q$500,3,0),0)</f>
        <v>2.4</v>
      </c>
      <c r="BQ466" s="22">
        <f>IF(ISNUMBER(VLOOKUP($C466,'stpl port max capa'!$A$1:$Q$500,4,0)),VLOOKUP($C466,'stpl port max capa'!$A$1:$Q$500,4,0),0)</f>
        <v>2.4</v>
      </c>
      <c r="BR466" s="22">
        <f>IF(ISNUMBER(VLOOKUP($C466,'stpl port max capa'!$A$1:$Q$500,5,0)),VLOOKUP($C466,'stpl port max capa'!$A$1:$Q$500,5,0),0)</f>
        <v>2.4</v>
      </c>
      <c r="BS466" s="22">
        <f>IF(ISNUMBER(VLOOKUP($C466,'stpl port max capa'!$A$1:$Q$500,6,0)),VLOOKUP($C466,'stpl port max capa'!$A$1:$Q$500,6,0),0)</f>
        <v>2.4</v>
      </c>
      <c r="BT466" s="22">
        <f>IF(ISNUMBER(VLOOKUP($C466,'stpl port max capa'!$A$1:$Q$500,7,0)),VLOOKUP($C466,'stpl port max capa'!$A$1:$Q$500,7,0),0)</f>
        <v>2.4</v>
      </c>
      <c r="BU466" s="22">
        <f>IF(ISNUMBER(VLOOKUP($C466,'stpl port max capa'!$A$1:$Q$500,8,0)),VLOOKUP($C466,'stpl port max capa'!$A$1:$Q$500,8,0),0)</f>
        <v>2.4</v>
      </c>
      <c r="BV466" s="22">
        <f>IF(ISNUMBER(VLOOKUP($C466,'stpl port max capa'!$A$1:$Q$500,9,0)),VLOOKUP($C466,'stpl port max capa'!$A$1:$Q$500,9,0),0)</f>
        <v>2.4</v>
      </c>
      <c r="BW466" s="22">
        <f>IF(ISNUMBER(VLOOKUP($C466,'stpl port max capa'!$A$1:$Q$500,10,0)),VLOOKUP($C466,'stpl port max capa'!$A$1:$Q$500,10,0),0)</f>
        <v>2.4</v>
      </c>
      <c r="BX466" s="22">
        <f>IF(ISNUMBER(VLOOKUP($C466,'stpl port max capa'!$A$1:$Q$500,11,0)),VLOOKUP($C466,'stpl port max capa'!$A$1:$Q$500,11,0),0)</f>
        <v>2.4</v>
      </c>
      <c r="BY466" s="22">
        <f>IF(ISNUMBER(VLOOKUP($C466,'stpl port max capa'!$A$1:$Q$500,12,0)),VLOOKUP($C466,'stpl port max capa'!$A$1:$Q$500,12,0),0)</f>
        <v>2.4</v>
      </c>
      <c r="BZ466" s="22">
        <f>IF(ISNUMBER(VLOOKUP($C466,'stpl port max capa'!$A$1:$Q$500,13,0)),VLOOKUP($C466,'stpl port max capa'!$A$1:$Q$500,13,0),0)</f>
        <v>2.4</v>
      </c>
      <c r="CA466" s="22">
        <f>IF(ISNUMBER(VLOOKUP($C466,'stpl port max capa'!$A$1:$Q$500,14,0)),VLOOKUP($C466,'stpl port max capa'!$A$1:$Q$500,14,0),0)</f>
        <v>2.4</v>
      </c>
      <c r="CB466" s="22">
        <f>IF(ISNUMBER(VLOOKUP($C466,'stpl port max capa'!$A$1:$Q$500,15,0)),VLOOKUP($C466,'stpl port max capa'!$A$1:$Q$500,15,0),0)</f>
        <v>2.4</v>
      </c>
      <c r="CC466" s="22">
        <f>IF(ISNUMBER(VLOOKUP($C466,'stpl port max capa'!$A$1:$Q$500,16,0)),VLOOKUP($C466,'stpl port max capa'!$A$1:$Q$500,16,0),0)</f>
        <v>2.4</v>
      </c>
      <c r="CD466" s="22">
        <f>IF(ISNUMBER(VLOOKUP($C466,'stpl port max capa'!$A$1:$Q$500,17,0)),VLOOKUP($C466,'stpl port max capa'!$A$1:$Q$500,17,0),0)</f>
        <v>2.4</v>
      </c>
    </row>
    <row r="467" spans="1:82">
      <c r="A467">
        <v>472</v>
      </c>
      <c r="B467" s="16" t="s">
        <v>3292</v>
      </c>
      <c r="C467" t="str">
        <f t="shared" si="130"/>
        <v>port 472 Chongqing Iron and Steel Plant</v>
      </c>
      <c r="D467" s="19"/>
      <c r="E467" s="15">
        <f t="shared" si="132"/>
        <v>0</v>
      </c>
      <c r="F467" s="16" t="s">
        <v>2983</v>
      </c>
      <c r="G467" s="16" t="s">
        <v>973</v>
      </c>
      <c r="H467" t="s">
        <v>3019</v>
      </c>
      <c r="J467" s="16" t="s">
        <v>3028</v>
      </c>
      <c r="K467" s="16">
        <v>29.787242741588699</v>
      </c>
      <c r="L467" s="16">
        <v>107.028799614665</v>
      </c>
      <c r="M467" s="1" t="str">
        <f>VLOOKUP($F467,'[1]capi for highway network'!$D$1:$L$36,3,0)</f>
        <v>capi Chongqing</v>
      </c>
      <c r="N467" s="1">
        <f>VLOOKUP($F467,'[1]capi for highway network'!$D$1:$L$36,7,0)</f>
        <v>29.431586100000001</v>
      </c>
      <c r="O467" s="1">
        <f>VLOOKUP($F467,'[1]capi for highway network'!$D$1:$L$36,8,0)</f>
        <v>106.912251</v>
      </c>
      <c r="P467" s="13">
        <f t="shared" si="133"/>
        <v>9.9600000000000009</v>
      </c>
      <c r="Q467" s="13">
        <f t="shared" si="134"/>
        <v>9.9600000000000009</v>
      </c>
      <c r="R467" s="13">
        <f t="shared" si="135"/>
        <v>9.9600000000000009</v>
      </c>
      <c r="S467" s="13">
        <f t="shared" si="136"/>
        <v>9.9600000000000009</v>
      </c>
      <c r="T467" s="13">
        <f t="shared" si="137"/>
        <v>9.9600000000000009</v>
      </c>
      <c r="U467" s="13">
        <f t="shared" si="138"/>
        <v>9.9600000000000009</v>
      </c>
      <c r="V467" s="13">
        <f t="shared" si="139"/>
        <v>9.9600000000000009</v>
      </c>
      <c r="W467" s="13">
        <f t="shared" si="140"/>
        <v>9.9600000000000009</v>
      </c>
      <c r="X467" s="13">
        <f t="shared" si="141"/>
        <v>9.9600000000000009</v>
      </c>
      <c r="Y467" s="13">
        <f t="shared" si="142"/>
        <v>9.9600000000000009</v>
      </c>
      <c r="Z467" s="13">
        <f t="shared" si="143"/>
        <v>9.9600000000000009</v>
      </c>
      <c r="AA467" s="13">
        <f t="shared" si="144"/>
        <v>9.9600000000000009</v>
      </c>
      <c r="AB467" s="13">
        <f t="shared" si="145"/>
        <v>9.9600000000000009</v>
      </c>
      <c r="AC467" s="13">
        <f t="shared" si="146"/>
        <v>9.9600000000000009</v>
      </c>
      <c r="AD467" s="13">
        <f t="shared" si="147"/>
        <v>9.9600000000000009</v>
      </c>
      <c r="AE467" s="13">
        <f t="shared" si="148"/>
        <v>9.9600000000000009</v>
      </c>
      <c r="AF467">
        <v>9</v>
      </c>
      <c r="AG467" t="s">
        <v>3247</v>
      </c>
      <c r="AI467" s="26">
        <f>IF(ISNUMBER(VLOOKUP($B467,'kpler max capa'!$A$1:$Q$263,2,0)),VLOOKUP($B467,'kpler max capa'!$A$1:$Q$263,2,0),0)</f>
        <v>0</v>
      </c>
      <c r="AJ467" s="26">
        <f>IF(ISNUMBER(VLOOKUP($B467,'kpler max capa'!$A$1:$Q$263,3,0)),VLOOKUP($B467,'kpler max capa'!$A$1:$Q$263,3,0),0)</f>
        <v>0</v>
      </c>
      <c r="AK467" s="26">
        <f>IF(ISNUMBER(VLOOKUP($B467,'kpler max capa'!$A$1:$Q$263,4,0)),VLOOKUP($B467,'kpler max capa'!$A$1:$Q$263,4,0),0)</f>
        <v>0</v>
      </c>
      <c r="AL467" s="26">
        <f>IF(ISNUMBER(VLOOKUP($B467,'kpler max capa'!$A$1:$Q$263,5,0)),VLOOKUP($B467,'kpler max capa'!$A$1:$Q$263,5,0),0)</f>
        <v>0</v>
      </c>
      <c r="AM467" s="26">
        <f>IF(ISNUMBER(VLOOKUP($B467,'kpler max capa'!$A$1:$Q$263,6,0)),VLOOKUP($B467,'kpler max capa'!$A$1:$Q$263,6,0),0)</f>
        <v>0</v>
      </c>
      <c r="AN467" s="26">
        <f>IF(ISNUMBER(VLOOKUP($B467,'kpler max capa'!$A$1:$Q$263,7,0)),VLOOKUP($B467,'kpler max capa'!$A$1:$Q$263,7,0),0)</f>
        <v>0</v>
      </c>
      <c r="AO467" s="26">
        <f>IF(ISNUMBER(VLOOKUP($B467,'kpler max capa'!$A$1:$Q$263,8,0)),VLOOKUP($B467,'kpler max capa'!$A$1:$Q$263,8,0),0)</f>
        <v>0</v>
      </c>
      <c r="AP467" s="26">
        <f>IF(ISNUMBER(VLOOKUP($B467,'kpler max capa'!$A$1:$Q$263,8,0)),VLOOKUP($B467,'kpler max capa'!$A$1:$Q$263,9,0),0)</f>
        <v>0</v>
      </c>
      <c r="AQ467" s="26">
        <f>IF(ISNUMBER(VLOOKUP($B467,'kpler max capa'!$A$1:$Q$263,8,0)),VLOOKUP($B467,'kpler max capa'!$A$1:$Q$263,10,0),0)</f>
        <v>0</v>
      </c>
      <c r="AR467" s="26">
        <f>IF(ISNUMBER(VLOOKUP($B467,'kpler max capa'!$A$1:$Q$263,8,0)),VLOOKUP($B467,'kpler max capa'!$A$1:$Q$263,11,0),0)</f>
        <v>0</v>
      </c>
      <c r="AS467" s="26">
        <f>IF(ISNUMBER(VLOOKUP($B467,'kpler max capa'!$A$1:$Q$263,9,0)),VLOOKUP($B467,'kpler max capa'!$A$1:$Q$263,12,0),0)</f>
        <v>0</v>
      </c>
      <c r="AT467" s="26">
        <f>IF(ISNUMBER(VLOOKUP($B467,'kpler max capa'!$A$1:$Q$263,9,0)),VLOOKUP($B467,'kpler max capa'!$A$1:$Q$263,13,0),0)</f>
        <v>0</v>
      </c>
      <c r="AU467" s="26">
        <f>IF(ISNUMBER(VLOOKUP($B467,'kpler max capa'!$A$1:$Q$263,9,0)),VLOOKUP($B467,'kpler max capa'!$A$1:$Q$263,14,0),0)</f>
        <v>0</v>
      </c>
      <c r="AV467" s="26">
        <f>IF(ISNUMBER(VLOOKUP($B467,'kpler max capa'!$A$1:$Q$263,9,0)),VLOOKUP($B467,'kpler max capa'!$A$1:$Q$263,15,0),0)</f>
        <v>0</v>
      </c>
      <c r="AW467" s="26">
        <f>IF(ISNUMBER(VLOOKUP($B467,'kpler max capa'!$A$1:$Q$263,9,0)),VLOOKUP($B467,'kpler max capa'!$A$1:$Q$263,16,0),0)</f>
        <v>0</v>
      </c>
      <c r="AX467" s="26">
        <f>IF(ISNUMBER(VLOOKUP($B467,'kpler max capa'!$A$1:$Q$263,10,0)),VLOOKUP($B467,'kpler max capa'!$A$1:$Q$263,17,0),0)</f>
        <v>0</v>
      </c>
      <c r="AY467" s="24">
        <f>IF(ISNUMBER(VLOOKUP($C467,'pp port max capa'!$A$1:$Q$500,2,0)),VLOOKUP($C467,'pp port max capa'!$A$1:$Q$500,2,0),0)</f>
        <v>0</v>
      </c>
      <c r="AZ467" s="24">
        <f>IF(ISNUMBER(VLOOKUP($C467,'pp port max capa'!$A$1:$Q$500,3,0)),VLOOKUP($C467,'pp port max capa'!$A$1:$Q$500,3,0),0)</f>
        <v>0</v>
      </c>
      <c r="BA467" s="24">
        <f>IF(ISNUMBER(VLOOKUP($C467,'pp port max capa'!$A$1:$Q$500,4,0)),VLOOKUP($C467,'pp port max capa'!$A$1:$Q$500,4,0),0)</f>
        <v>0</v>
      </c>
      <c r="BB467" s="24">
        <f>IF(ISNUMBER(VLOOKUP($C467,'pp port max capa'!$A$1:$Q$500,5,0)),VLOOKUP($C467,'pp port max capa'!$A$1:$Q$500,5,0),0)</f>
        <v>0</v>
      </c>
      <c r="BC467" s="24">
        <f>IF(ISNUMBER(VLOOKUP($C467,'pp port max capa'!$A$1:$Q$500,6,0)),VLOOKUP($C467,'pp port max capa'!$A$1:$Q$500,6,0),0)</f>
        <v>0</v>
      </c>
      <c r="BD467" s="24">
        <f>IF(ISNUMBER(VLOOKUP($C467,'pp port max capa'!$A$1:$Q$500,7,0)),VLOOKUP($C467,'pp port max capa'!$A$1:$Q$500,7,0),0)</f>
        <v>0</v>
      </c>
      <c r="BE467" s="24">
        <f>IF(ISNUMBER(VLOOKUP($C467,'pp port max capa'!$A$1:$Q$500,8,0)),VLOOKUP($C467,'pp port max capa'!$A$1:$Q$500,8,0),0)</f>
        <v>0</v>
      </c>
      <c r="BF467" s="24">
        <f>IF(ISNUMBER(VLOOKUP($C467,'pp port max capa'!$A$1:$Q$500,9,0)),VLOOKUP($C467,'pp port max capa'!$A$1:$Q$500,9,0),0)</f>
        <v>0</v>
      </c>
      <c r="BG467" s="24">
        <f>IF(ISNUMBER(VLOOKUP($C467,'pp port max capa'!$A$1:$Q$500,10,0)),VLOOKUP($C467,'pp port max capa'!$A$1:$Q$500,10,0),0)</f>
        <v>0</v>
      </c>
      <c r="BH467" s="24">
        <f>IF(ISNUMBER(VLOOKUP($C467,'pp port max capa'!$A$1:$Q$500,11,0)),VLOOKUP($C467,'pp port max capa'!$A$1:$Q$500,11,0),0)</f>
        <v>0</v>
      </c>
      <c r="BI467" s="24">
        <f>IF(ISNUMBER(VLOOKUP($C467,'pp port max capa'!$A$1:$Q$500,12,0)),VLOOKUP($C467,'pp port max capa'!$A$1:$Q$500,12,0),0)</f>
        <v>0</v>
      </c>
      <c r="BJ467" s="24">
        <f>IF(ISNUMBER(VLOOKUP($C467,'pp port max capa'!$A$1:$Q$500,13,0)),VLOOKUP($C467,'pp port max capa'!$A$1:$Q$500,13,0),0)</f>
        <v>0</v>
      </c>
      <c r="BK467" s="24">
        <f>IF(ISNUMBER(VLOOKUP($C467,'pp port max capa'!$A$1:$Q$500,14,0)),VLOOKUP($C467,'pp port max capa'!$A$1:$Q$500,14,0),0)</f>
        <v>0</v>
      </c>
      <c r="BL467" s="24">
        <f>IF(ISNUMBER(VLOOKUP($C467,'pp port max capa'!$A$1:$Q$500,15,0)),VLOOKUP($C467,'pp port max capa'!$A$1:$Q$500,15,0),0)</f>
        <v>0</v>
      </c>
      <c r="BM467" s="24">
        <f>IF(ISNUMBER(VLOOKUP($C467,'pp port max capa'!$A$1:$Q$500,16,0)),VLOOKUP($C467,'pp port max capa'!$A$1:$Q$500,16,0),0)</f>
        <v>0</v>
      </c>
      <c r="BN467" s="24">
        <f>IF(ISNUMBER(VLOOKUP($C467,'pp port max capa'!$A$1:$Q$500,17,0)),VLOOKUP($C467,'pp port max capa'!$A$1:$Q$500,17,0),0)</f>
        <v>0</v>
      </c>
      <c r="BO467" s="22">
        <f>IF(ISNUMBER(VLOOKUP($C467,'stpl port max capa'!$A$1:$Q$500,2,0)),VLOOKUP($C467,'stpl port max capa'!$A$1:$Q$500,2,0),0)</f>
        <v>9.9600000000000009</v>
      </c>
      <c r="BP467" s="22">
        <f>IF(ISNUMBER(VLOOKUP($C467,'stpl port max capa'!$A$1:$Q$500,3,0)),VLOOKUP($C467,'stpl port max capa'!$A$1:$Q$500,3,0),0)</f>
        <v>9.9600000000000009</v>
      </c>
      <c r="BQ467" s="22">
        <f>IF(ISNUMBER(VLOOKUP($C467,'stpl port max capa'!$A$1:$Q$500,4,0)),VLOOKUP($C467,'stpl port max capa'!$A$1:$Q$500,4,0),0)</f>
        <v>9.9600000000000009</v>
      </c>
      <c r="BR467" s="22">
        <f>IF(ISNUMBER(VLOOKUP($C467,'stpl port max capa'!$A$1:$Q$500,5,0)),VLOOKUP($C467,'stpl port max capa'!$A$1:$Q$500,5,0),0)</f>
        <v>9.9600000000000009</v>
      </c>
      <c r="BS467" s="22">
        <f>IF(ISNUMBER(VLOOKUP($C467,'stpl port max capa'!$A$1:$Q$500,6,0)),VLOOKUP($C467,'stpl port max capa'!$A$1:$Q$500,6,0),0)</f>
        <v>9.9600000000000009</v>
      </c>
      <c r="BT467" s="22">
        <f>IF(ISNUMBER(VLOOKUP($C467,'stpl port max capa'!$A$1:$Q$500,7,0)),VLOOKUP($C467,'stpl port max capa'!$A$1:$Q$500,7,0),0)</f>
        <v>9.9600000000000009</v>
      </c>
      <c r="BU467" s="22">
        <f>IF(ISNUMBER(VLOOKUP($C467,'stpl port max capa'!$A$1:$Q$500,8,0)),VLOOKUP($C467,'stpl port max capa'!$A$1:$Q$500,8,0),0)</f>
        <v>9.9600000000000009</v>
      </c>
      <c r="BV467" s="22">
        <f>IF(ISNUMBER(VLOOKUP($C467,'stpl port max capa'!$A$1:$Q$500,9,0)),VLOOKUP($C467,'stpl port max capa'!$A$1:$Q$500,9,0),0)</f>
        <v>9.9600000000000009</v>
      </c>
      <c r="BW467" s="22">
        <f>IF(ISNUMBER(VLOOKUP($C467,'stpl port max capa'!$A$1:$Q$500,10,0)),VLOOKUP($C467,'stpl port max capa'!$A$1:$Q$500,10,0),0)</f>
        <v>9.9600000000000009</v>
      </c>
      <c r="BX467" s="22">
        <f>IF(ISNUMBER(VLOOKUP($C467,'stpl port max capa'!$A$1:$Q$500,11,0)),VLOOKUP($C467,'stpl port max capa'!$A$1:$Q$500,11,0),0)</f>
        <v>9.9600000000000009</v>
      </c>
      <c r="BY467" s="22">
        <f>IF(ISNUMBER(VLOOKUP($C467,'stpl port max capa'!$A$1:$Q$500,12,0)),VLOOKUP($C467,'stpl port max capa'!$A$1:$Q$500,12,0),0)</f>
        <v>9.9600000000000009</v>
      </c>
      <c r="BZ467" s="22">
        <f>IF(ISNUMBER(VLOOKUP($C467,'stpl port max capa'!$A$1:$Q$500,13,0)),VLOOKUP($C467,'stpl port max capa'!$A$1:$Q$500,13,0),0)</f>
        <v>9.9600000000000009</v>
      </c>
      <c r="CA467" s="22">
        <f>IF(ISNUMBER(VLOOKUP($C467,'stpl port max capa'!$A$1:$Q$500,14,0)),VLOOKUP($C467,'stpl port max capa'!$A$1:$Q$500,14,0),0)</f>
        <v>9.9600000000000009</v>
      </c>
      <c r="CB467" s="22">
        <f>IF(ISNUMBER(VLOOKUP($C467,'stpl port max capa'!$A$1:$Q$500,15,0)),VLOOKUP($C467,'stpl port max capa'!$A$1:$Q$500,15,0),0)</f>
        <v>9.9600000000000009</v>
      </c>
      <c r="CC467" s="22">
        <f>IF(ISNUMBER(VLOOKUP($C467,'stpl port max capa'!$A$1:$Q$500,16,0)),VLOOKUP($C467,'stpl port max capa'!$A$1:$Q$500,16,0),0)</f>
        <v>9.9600000000000009</v>
      </c>
      <c r="CD467" s="22">
        <f>IF(ISNUMBER(VLOOKUP($C467,'stpl port max capa'!$A$1:$Q$500,17,0)),VLOOKUP($C467,'stpl port max capa'!$A$1:$Q$500,17,0),0)</f>
        <v>9.9600000000000009</v>
      </c>
    </row>
    <row r="468" spans="1:82">
      <c r="A468">
        <v>473</v>
      </c>
      <c r="B468" s="16" t="s">
        <v>3003</v>
      </c>
      <c r="C468" t="str">
        <f t="shared" si="130"/>
        <v>port 473 Yangchun New Steel Plant</v>
      </c>
      <c r="D468" s="19"/>
      <c r="E468" s="15">
        <f t="shared" si="132"/>
        <v>0</v>
      </c>
      <c r="F468" s="16" t="s">
        <v>2972</v>
      </c>
      <c r="G468" s="16" t="s">
        <v>973</v>
      </c>
      <c r="H468" t="s">
        <v>3020</v>
      </c>
      <c r="J468" s="16" t="s">
        <v>3029</v>
      </c>
      <c r="K468" s="16">
        <v>22.0854220211009</v>
      </c>
      <c r="L468" s="16">
        <v>111.689957805728</v>
      </c>
      <c r="M468" s="1" t="str">
        <f>VLOOKUP($F468,'[1]capi for highway network'!$D$1:$L$36,3,0)</f>
        <v>capi Guangdong</v>
      </c>
      <c r="N468" s="1">
        <f>VLOOKUP($F468,'[1]capi for highway network'!$D$1:$L$36,7,0)</f>
        <v>23.129110000000001</v>
      </c>
      <c r="O468" s="1">
        <f>VLOOKUP($F468,'[1]capi for highway network'!$D$1:$L$36,8,0)</f>
        <v>113.264385</v>
      </c>
      <c r="P468" s="13">
        <f t="shared" si="133"/>
        <v>3.84</v>
      </c>
      <c r="Q468" s="13">
        <f t="shared" si="134"/>
        <v>3.84</v>
      </c>
      <c r="R468" s="13">
        <f t="shared" si="135"/>
        <v>3.84</v>
      </c>
      <c r="S468" s="13">
        <f t="shared" si="136"/>
        <v>3.84</v>
      </c>
      <c r="T468" s="13">
        <f t="shared" si="137"/>
        <v>3.84</v>
      </c>
      <c r="U468" s="13">
        <f t="shared" si="138"/>
        <v>3.84</v>
      </c>
      <c r="V468" s="13">
        <f t="shared" si="139"/>
        <v>3.84</v>
      </c>
      <c r="W468" s="13">
        <f t="shared" si="140"/>
        <v>3.84</v>
      </c>
      <c r="X468" s="13">
        <f t="shared" si="141"/>
        <v>3.84</v>
      </c>
      <c r="Y468" s="13">
        <f t="shared" si="142"/>
        <v>3.84</v>
      </c>
      <c r="Z468" s="13">
        <f t="shared" si="143"/>
        <v>3.84</v>
      </c>
      <c r="AA468" s="13">
        <f t="shared" si="144"/>
        <v>3.84</v>
      </c>
      <c r="AB468" s="13">
        <f t="shared" si="145"/>
        <v>3.84</v>
      </c>
      <c r="AC468" s="13">
        <f t="shared" si="146"/>
        <v>3.84</v>
      </c>
      <c r="AD468" s="13">
        <f t="shared" si="147"/>
        <v>3.84</v>
      </c>
      <c r="AE468" s="13">
        <f t="shared" si="148"/>
        <v>3.84</v>
      </c>
      <c r="AF468">
        <v>10</v>
      </c>
      <c r="AG468" t="s">
        <v>3247</v>
      </c>
      <c r="AI468" s="26">
        <f>IF(ISNUMBER(VLOOKUP($B468,'kpler max capa'!$A$1:$Q$263,2,0)),VLOOKUP($B468,'kpler max capa'!$A$1:$Q$263,2,0),0)</f>
        <v>0</v>
      </c>
      <c r="AJ468" s="26">
        <f>IF(ISNUMBER(VLOOKUP($B468,'kpler max capa'!$A$1:$Q$263,3,0)),VLOOKUP($B468,'kpler max capa'!$A$1:$Q$263,3,0),0)</f>
        <v>0</v>
      </c>
      <c r="AK468" s="26">
        <f>IF(ISNUMBER(VLOOKUP($B468,'kpler max capa'!$A$1:$Q$263,4,0)),VLOOKUP($B468,'kpler max capa'!$A$1:$Q$263,4,0),0)</f>
        <v>0</v>
      </c>
      <c r="AL468" s="26">
        <f>IF(ISNUMBER(VLOOKUP($B468,'kpler max capa'!$A$1:$Q$263,5,0)),VLOOKUP($B468,'kpler max capa'!$A$1:$Q$263,5,0),0)</f>
        <v>0</v>
      </c>
      <c r="AM468" s="26">
        <f>IF(ISNUMBER(VLOOKUP($B468,'kpler max capa'!$A$1:$Q$263,6,0)),VLOOKUP($B468,'kpler max capa'!$A$1:$Q$263,6,0),0)</f>
        <v>0</v>
      </c>
      <c r="AN468" s="26">
        <f>IF(ISNUMBER(VLOOKUP($B468,'kpler max capa'!$A$1:$Q$263,7,0)),VLOOKUP($B468,'kpler max capa'!$A$1:$Q$263,7,0),0)</f>
        <v>0</v>
      </c>
      <c r="AO468" s="26">
        <f>IF(ISNUMBER(VLOOKUP($B468,'kpler max capa'!$A$1:$Q$263,8,0)),VLOOKUP($B468,'kpler max capa'!$A$1:$Q$263,8,0),0)</f>
        <v>0</v>
      </c>
      <c r="AP468" s="26">
        <f>IF(ISNUMBER(VLOOKUP($B468,'kpler max capa'!$A$1:$Q$263,8,0)),VLOOKUP($B468,'kpler max capa'!$A$1:$Q$263,9,0),0)</f>
        <v>0</v>
      </c>
      <c r="AQ468" s="26">
        <f>IF(ISNUMBER(VLOOKUP($B468,'kpler max capa'!$A$1:$Q$263,8,0)),VLOOKUP($B468,'kpler max capa'!$A$1:$Q$263,10,0),0)</f>
        <v>0</v>
      </c>
      <c r="AR468" s="26">
        <f>IF(ISNUMBER(VLOOKUP($B468,'kpler max capa'!$A$1:$Q$263,8,0)),VLOOKUP($B468,'kpler max capa'!$A$1:$Q$263,11,0),0)</f>
        <v>0</v>
      </c>
      <c r="AS468" s="26">
        <f>IF(ISNUMBER(VLOOKUP($B468,'kpler max capa'!$A$1:$Q$263,9,0)),VLOOKUP($B468,'kpler max capa'!$A$1:$Q$263,12,0),0)</f>
        <v>0</v>
      </c>
      <c r="AT468" s="26">
        <f>IF(ISNUMBER(VLOOKUP($B468,'kpler max capa'!$A$1:$Q$263,9,0)),VLOOKUP($B468,'kpler max capa'!$A$1:$Q$263,13,0),0)</f>
        <v>0</v>
      </c>
      <c r="AU468" s="26">
        <f>IF(ISNUMBER(VLOOKUP($B468,'kpler max capa'!$A$1:$Q$263,9,0)),VLOOKUP($B468,'kpler max capa'!$A$1:$Q$263,14,0),0)</f>
        <v>0</v>
      </c>
      <c r="AV468" s="26">
        <f>IF(ISNUMBER(VLOOKUP($B468,'kpler max capa'!$A$1:$Q$263,9,0)),VLOOKUP($B468,'kpler max capa'!$A$1:$Q$263,15,0),0)</f>
        <v>0</v>
      </c>
      <c r="AW468" s="26">
        <f>IF(ISNUMBER(VLOOKUP($B468,'kpler max capa'!$A$1:$Q$263,9,0)),VLOOKUP($B468,'kpler max capa'!$A$1:$Q$263,16,0),0)</f>
        <v>0</v>
      </c>
      <c r="AX468" s="26">
        <f>IF(ISNUMBER(VLOOKUP($B468,'kpler max capa'!$A$1:$Q$263,10,0)),VLOOKUP($B468,'kpler max capa'!$A$1:$Q$263,17,0),0)</f>
        <v>0</v>
      </c>
      <c r="AY468" s="24">
        <f>IF(ISNUMBER(VLOOKUP($C468,'pp port max capa'!$A$1:$Q$500,2,0)),VLOOKUP($C468,'pp port max capa'!$A$1:$Q$500,2,0),0)</f>
        <v>0</v>
      </c>
      <c r="AZ468" s="24">
        <f>IF(ISNUMBER(VLOOKUP($C468,'pp port max capa'!$A$1:$Q$500,3,0)),VLOOKUP($C468,'pp port max capa'!$A$1:$Q$500,3,0),0)</f>
        <v>0</v>
      </c>
      <c r="BA468" s="24">
        <f>IF(ISNUMBER(VLOOKUP($C468,'pp port max capa'!$A$1:$Q$500,4,0)),VLOOKUP($C468,'pp port max capa'!$A$1:$Q$500,4,0),0)</f>
        <v>0</v>
      </c>
      <c r="BB468" s="24">
        <f>IF(ISNUMBER(VLOOKUP($C468,'pp port max capa'!$A$1:$Q$500,5,0)),VLOOKUP($C468,'pp port max capa'!$A$1:$Q$500,5,0),0)</f>
        <v>0</v>
      </c>
      <c r="BC468" s="24">
        <f>IF(ISNUMBER(VLOOKUP($C468,'pp port max capa'!$A$1:$Q$500,6,0)),VLOOKUP($C468,'pp port max capa'!$A$1:$Q$500,6,0),0)</f>
        <v>0</v>
      </c>
      <c r="BD468" s="24">
        <f>IF(ISNUMBER(VLOOKUP($C468,'pp port max capa'!$A$1:$Q$500,7,0)),VLOOKUP($C468,'pp port max capa'!$A$1:$Q$500,7,0),0)</f>
        <v>0</v>
      </c>
      <c r="BE468" s="24">
        <f>IF(ISNUMBER(VLOOKUP($C468,'pp port max capa'!$A$1:$Q$500,8,0)),VLOOKUP($C468,'pp port max capa'!$A$1:$Q$500,8,0),0)</f>
        <v>0</v>
      </c>
      <c r="BF468" s="24">
        <f>IF(ISNUMBER(VLOOKUP($C468,'pp port max capa'!$A$1:$Q$500,9,0)),VLOOKUP($C468,'pp port max capa'!$A$1:$Q$500,9,0),0)</f>
        <v>0</v>
      </c>
      <c r="BG468" s="24">
        <f>IF(ISNUMBER(VLOOKUP($C468,'pp port max capa'!$A$1:$Q$500,10,0)),VLOOKUP($C468,'pp port max capa'!$A$1:$Q$500,10,0),0)</f>
        <v>0</v>
      </c>
      <c r="BH468" s="24">
        <f>IF(ISNUMBER(VLOOKUP($C468,'pp port max capa'!$A$1:$Q$500,11,0)),VLOOKUP($C468,'pp port max capa'!$A$1:$Q$500,11,0),0)</f>
        <v>0</v>
      </c>
      <c r="BI468" s="24">
        <f>IF(ISNUMBER(VLOOKUP($C468,'pp port max capa'!$A$1:$Q$500,12,0)),VLOOKUP($C468,'pp port max capa'!$A$1:$Q$500,12,0),0)</f>
        <v>0</v>
      </c>
      <c r="BJ468" s="24">
        <f>IF(ISNUMBER(VLOOKUP($C468,'pp port max capa'!$A$1:$Q$500,13,0)),VLOOKUP($C468,'pp port max capa'!$A$1:$Q$500,13,0),0)</f>
        <v>0</v>
      </c>
      <c r="BK468" s="24">
        <f>IF(ISNUMBER(VLOOKUP($C468,'pp port max capa'!$A$1:$Q$500,14,0)),VLOOKUP($C468,'pp port max capa'!$A$1:$Q$500,14,0),0)</f>
        <v>0</v>
      </c>
      <c r="BL468" s="24">
        <f>IF(ISNUMBER(VLOOKUP($C468,'pp port max capa'!$A$1:$Q$500,15,0)),VLOOKUP($C468,'pp port max capa'!$A$1:$Q$500,15,0),0)</f>
        <v>0</v>
      </c>
      <c r="BM468" s="24">
        <f>IF(ISNUMBER(VLOOKUP($C468,'pp port max capa'!$A$1:$Q$500,16,0)),VLOOKUP($C468,'pp port max capa'!$A$1:$Q$500,16,0),0)</f>
        <v>0</v>
      </c>
      <c r="BN468" s="24">
        <f>IF(ISNUMBER(VLOOKUP($C468,'pp port max capa'!$A$1:$Q$500,17,0)),VLOOKUP($C468,'pp port max capa'!$A$1:$Q$500,17,0),0)</f>
        <v>0</v>
      </c>
      <c r="BO468" s="22">
        <f>IF(ISNUMBER(VLOOKUP($C468,'stpl port max capa'!$A$1:$Q$500,2,0)),VLOOKUP($C468,'stpl port max capa'!$A$1:$Q$500,2,0),0)</f>
        <v>3.84</v>
      </c>
      <c r="BP468" s="22">
        <f>IF(ISNUMBER(VLOOKUP($C468,'stpl port max capa'!$A$1:$Q$500,3,0)),VLOOKUP($C468,'stpl port max capa'!$A$1:$Q$500,3,0),0)</f>
        <v>3.84</v>
      </c>
      <c r="BQ468" s="22">
        <f>IF(ISNUMBER(VLOOKUP($C468,'stpl port max capa'!$A$1:$Q$500,4,0)),VLOOKUP($C468,'stpl port max capa'!$A$1:$Q$500,4,0),0)</f>
        <v>3.84</v>
      </c>
      <c r="BR468" s="22">
        <f>IF(ISNUMBER(VLOOKUP($C468,'stpl port max capa'!$A$1:$Q$500,5,0)),VLOOKUP($C468,'stpl port max capa'!$A$1:$Q$500,5,0),0)</f>
        <v>3.84</v>
      </c>
      <c r="BS468" s="22">
        <f>IF(ISNUMBER(VLOOKUP($C468,'stpl port max capa'!$A$1:$Q$500,6,0)),VLOOKUP($C468,'stpl port max capa'!$A$1:$Q$500,6,0),0)</f>
        <v>3.84</v>
      </c>
      <c r="BT468" s="22">
        <f>IF(ISNUMBER(VLOOKUP($C468,'stpl port max capa'!$A$1:$Q$500,7,0)),VLOOKUP($C468,'stpl port max capa'!$A$1:$Q$500,7,0),0)</f>
        <v>3.84</v>
      </c>
      <c r="BU468" s="22">
        <f>IF(ISNUMBER(VLOOKUP($C468,'stpl port max capa'!$A$1:$Q$500,8,0)),VLOOKUP($C468,'stpl port max capa'!$A$1:$Q$500,8,0),0)</f>
        <v>3.84</v>
      </c>
      <c r="BV468" s="22">
        <f>IF(ISNUMBER(VLOOKUP($C468,'stpl port max capa'!$A$1:$Q$500,9,0)),VLOOKUP($C468,'stpl port max capa'!$A$1:$Q$500,9,0),0)</f>
        <v>3.84</v>
      </c>
      <c r="BW468" s="22">
        <f>IF(ISNUMBER(VLOOKUP($C468,'stpl port max capa'!$A$1:$Q$500,10,0)),VLOOKUP($C468,'stpl port max capa'!$A$1:$Q$500,10,0),0)</f>
        <v>3.84</v>
      </c>
      <c r="BX468" s="22">
        <f>IF(ISNUMBER(VLOOKUP($C468,'stpl port max capa'!$A$1:$Q$500,11,0)),VLOOKUP($C468,'stpl port max capa'!$A$1:$Q$500,11,0),0)</f>
        <v>3.84</v>
      </c>
      <c r="BY468" s="22">
        <f>IF(ISNUMBER(VLOOKUP($C468,'stpl port max capa'!$A$1:$Q$500,12,0)),VLOOKUP($C468,'stpl port max capa'!$A$1:$Q$500,12,0),0)</f>
        <v>3.84</v>
      </c>
      <c r="BZ468" s="22">
        <f>IF(ISNUMBER(VLOOKUP($C468,'stpl port max capa'!$A$1:$Q$500,13,0)),VLOOKUP($C468,'stpl port max capa'!$A$1:$Q$500,13,0),0)</f>
        <v>3.84</v>
      </c>
      <c r="CA468" s="22">
        <f>IF(ISNUMBER(VLOOKUP($C468,'stpl port max capa'!$A$1:$Q$500,14,0)),VLOOKUP($C468,'stpl port max capa'!$A$1:$Q$500,14,0),0)</f>
        <v>3.84</v>
      </c>
      <c r="CB468" s="22">
        <f>IF(ISNUMBER(VLOOKUP($C468,'stpl port max capa'!$A$1:$Q$500,15,0)),VLOOKUP($C468,'stpl port max capa'!$A$1:$Q$500,15,0),0)</f>
        <v>3.84</v>
      </c>
      <c r="CC468" s="22">
        <f>IF(ISNUMBER(VLOOKUP($C468,'stpl port max capa'!$A$1:$Q$500,16,0)),VLOOKUP($C468,'stpl port max capa'!$A$1:$Q$500,16,0),0)</f>
        <v>3.84</v>
      </c>
      <c r="CD468" s="22">
        <f>IF(ISNUMBER(VLOOKUP($C468,'stpl port max capa'!$A$1:$Q$500,17,0)),VLOOKUP($C468,'stpl port max capa'!$A$1:$Q$500,17,0),0)</f>
        <v>3.84</v>
      </c>
    </row>
    <row r="469" spans="1:82">
      <c r="A469">
        <v>474</v>
      </c>
      <c r="B469" s="16" t="s">
        <v>3004</v>
      </c>
      <c r="C469" t="str">
        <f t="shared" si="130"/>
        <v>port 474 Guangxi Guigang Iron and Steel Group Plant</v>
      </c>
      <c r="D469" s="19"/>
      <c r="E469" s="15">
        <f t="shared" si="132"/>
        <v>0</v>
      </c>
      <c r="F469" s="16" t="s">
        <v>2975</v>
      </c>
      <c r="G469" s="16" t="s">
        <v>973</v>
      </c>
      <c r="H469" t="s">
        <v>2956</v>
      </c>
      <c r="J469" s="16" t="s">
        <v>3030</v>
      </c>
      <c r="K469" s="16">
        <v>23.084494490970201</v>
      </c>
      <c r="L469" s="16">
        <v>109.63768885763</v>
      </c>
      <c r="M469" s="1" t="str">
        <f>VLOOKUP($F469,'[1]capi for highway network'!$D$1:$L$36,3,0)</f>
        <v>capi Guangxi</v>
      </c>
      <c r="N469" s="1">
        <f>VLOOKUP($F469,'[1]capi for highway network'!$D$1:$L$36,7,0)</f>
        <v>22.817001999999999</v>
      </c>
      <c r="O469" s="1">
        <f>VLOOKUP($F469,'[1]capi for highway network'!$D$1:$L$36,8,0)</f>
        <v>108.36654299999999</v>
      </c>
      <c r="P469" s="13">
        <f t="shared" si="133"/>
        <v>5.3999999999999995</v>
      </c>
      <c r="Q469" s="13">
        <f t="shared" si="134"/>
        <v>5.3999999999999995</v>
      </c>
      <c r="R469" s="13">
        <f t="shared" si="135"/>
        <v>5.3999999999999995</v>
      </c>
      <c r="S469" s="13">
        <f t="shared" si="136"/>
        <v>5.3999999999999995</v>
      </c>
      <c r="T469" s="13">
        <f t="shared" si="137"/>
        <v>5.3999999999999995</v>
      </c>
      <c r="U469" s="13">
        <f t="shared" si="138"/>
        <v>5.3999999999999995</v>
      </c>
      <c r="V469" s="13">
        <f t="shared" si="139"/>
        <v>5.3999999999999995</v>
      </c>
      <c r="W469" s="13">
        <f t="shared" si="140"/>
        <v>5.3999999999999995</v>
      </c>
      <c r="X469" s="13">
        <f t="shared" si="141"/>
        <v>5.3999999999999995</v>
      </c>
      <c r="Y469" s="13">
        <f t="shared" si="142"/>
        <v>5.3999999999999995</v>
      </c>
      <c r="Z469" s="13">
        <f t="shared" si="143"/>
        <v>5.3999999999999995</v>
      </c>
      <c r="AA469" s="13">
        <f t="shared" si="144"/>
        <v>5.3999999999999995</v>
      </c>
      <c r="AB469" s="13">
        <f t="shared" si="145"/>
        <v>5.3999999999999995</v>
      </c>
      <c r="AC469" s="13">
        <f t="shared" si="146"/>
        <v>5.3999999999999995</v>
      </c>
      <c r="AD469" s="13">
        <f t="shared" si="147"/>
        <v>5.3999999999999995</v>
      </c>
      <c r="AE469" s="13">
        <f t="shared" si="148"/>
        <v>5.3999999999999995</v>
      </c>
      <c r="AF469">
        <v>11</v>
      </c>
      <c r="AG469" t="s">
        <v>3247</v>
      </c>
      <c r="AI469" s="26">
        <f>IF(ISNUMBER(VLOOKUP($B469,'kpler max capa'!$A$1:$Q$263,2,0)),VLOOKUP($B469,'kpler max capa'!$A$1:$Q$263,2,0),0)</f>
        <v>0</v>
      </c>
      <c r="AJ469" s="26">
        <f>IF(ISNUMBER(VLOOKUP($B469,'kpler max capa'!$A$1:$Q$263,3,0)),VLOOKUP($B469,'kpler max capa'!$A$1:$Q$263,3,0),0)</f>
        <v>0</v>
      </c>
      <c r="AK469" s="26">
        <f>IF(ISNUMBER(VLOOKUP($B469,'kpler max capa'!$A$1:$Q$263,4,0)),VLOOKUP($B469,'kpler max capa'!$A$1:$Q$263,4,0),0)</f>
        <v>0</v>
      </c>
      <c r="AL469" s="26">
        <f>IF(ISNUMBER(VLOOKUP($B469,'kpler max capa'!$A$1:$Q$263,5,0)),VLOOKUP($B469,'kpler max capa'!$A$1:$Q$263,5,0),0)</f>
        <v>0</v>
      </c>
      <c r="AM469" s="26">
        <f>IF(ISNUMBER(VLOOKUP($B469,'kpler max capa'!$A$1:$Q$263,6,0)),VLOOKUP($B469,'kpler max capa'!$A$1:$Q$263,6,0),0)</f>
        <v>0</v>
      </c>
      <c r="AN469" s="26">
        <f>IF(ISNUMBER(VLOOKUP($B469,'kpler max capa'!$A$1:$Q$263,7,0)),VLOOKUP($B469,'kpler max capa'!$A$1:$Q$263,7,0),0)</f>
        <v>0</v>
      </c>
      <c r="AO469" s="26">
        <f>IF(ISNUMBER(VLOOKUP($B469,'kpler max capa'!$A$1:$Q$263,8,0)),VLOOKUP($B469,'kpler max capa'!$A$1:$Q$263,8,0),0)</f>
        <v>0</v>
      </c>
      <c r="AP469" s="26">
        <f>IF(ISNUMBER(VLOOKUP($B469,'kpler max capa'!$A$1:$Q$263,8,0)),VLOOKUP($B469,'kpler max capa'!$A$1:$Q$263,9,0),0)</f>
        <v>0</v>
      </c>
      <c r="AQ469" s="26">
        <f>IF(ISNUMBER(VLOOKUP($B469,'kpler max capa'!$A$1:$Q$263,8,0)),VLOOKUP($B469,'kpler max capa'!$A$1:$Q$263,10,0),0)</f>
        <v>0</v>
      </c>
      <c r="AR469" s="26">
        <f>IF(ISNUMBER(VLOOKUP($B469,'kpler max capa'!$A$1:$Q$263,8,0)),VLOOKUP($B469,'kpler max capa'!$A$1:$Q$263,11,0),0)</f>
        <v>0</v>
      </c>
      <c r="AS469" s="26">
        <f>IF(ISNUMBER(VLOOKUP($B469,'kpler max capa'!$A$1:$Q$263,9,0)),VLOOKUP($B469,'kpler max capa'!$A$1:$Q$263,12,0),0)</f>
        <v>0</v>
      </c>
      <c r="AT469" s="26">
        <f>IF(ISNUMBER(VLOOKUP($B469,'kpler max capa'!$A$1:$Q$263,9,0)),VLOOKUP($B469,'kpler max capa'!$A$1:$Q$263,13,0),0)</f>
        <v>0</v>
      </c>
      <c r="AU469" s="26">
        <f>IF(ISNUMBER(VLOOKUP($B469,'kpler max capa'!$A$1:$Q$263,9,0)),VLOOKUP($B469,'kpler max capa'!$A$1:$Q$263,14,0),0)</f>
        <v>0</v>
      </c>
      <c r="AV469" s="26">
        <f>IF(ISNUMBER(VLOOKUP($B469,'kpler max capa'!$A$1:$Q$263,9,0)),VLOOKUP($B469,'kpler max capa'!$A$1:$Q$263,15,0),0)</f>
        <v>0</v>
      </c>
      <c r="AW469" s="26">
        <f>IF(ISNUMBER(VLOOKUP($B469,'kpler max capa'!$A$1:$Q$263,9,0)),VLOOKUP($B469,'kpler max capa'!$A$1:$Q$263,16,0),0)</f>
        <v>0</v>
      </c>
      <c r="AX469" s="26">
        <f>IF(ISNUMBER(VLOOKUP($B469,'kpler max capa'!$A$1:$Q$263,10,0)),VLOOKUP($B469,'kpler max capa'!$A$1:$Q$263,17,0),0)</f>
        <v>0</v>
      </c>
      <c r="AY469" s="24">
        <f>IF(ISNUMBER(VLOOKUP($C469,'pp port max capa'!$A$1:$Q$500,2,0)),VLOOKUP($C469,'pp port max capa'!$A$1:$Q$500,2,0),0)</f>
        <v>0</v>
      </c>
      <c r="AZ469" s="24">
        <f>IF(ISNUMBER(VLOOKUP($C469,'pp port max capa'!$A$1:$Q$500,3,0)),VLOOKUP($C469,'pp port max capa'!$A$1:$Q$500,3,0),0)</f>
        <v>0</v>
      </c>
      <c r="BA469" s="24">
        <f>IF(ISNUMBER(VLOOKUP($C469,'pp port max capa'!$A$1:$Q$500,4,0)),VLOOKUP($C469,'pp port max capa'!$A$1:$Q$500,4,0),0)</f>
        <v>0</v>
      </c>
      <c r="BB469" s="24">
        <f>IF(ISNUMBER(VLOOKUP($C469,'pp port max capa'!$A$1:$Q$500,5,0)),VLOOKUP($C469,'pp port max capa'!$A$1:$Q$500,5,0),0)</f>
        <v>0</v>
      </c>
      <c r="BC469" s="24">
        <f>IF(ISNUMBER(VLOOKUP($C469,'pp port max capa'!$A$1:$Q$500,6,0)),VLOOKUP($C469,'pp port max capa'!$A$1:$Q$500,6,0),0)</f>
        <v>0</v>
      </c>
      <c r="BD469" s="24">
        <f>IF(ISNUMBER(VLOOKUP($C469,'pp port max capa'!$A$1:$Q$500,7,0)),VLOOKUP($C469,'pp port max capa'!$A$1:$Q$500,7,0),0)</f>
        <v>0</v>
      </c>
      <c r="BE469" s="24">
        <f>IF(ISNUMBER(VLOOKUP($C469,'pp port max capa'!$A$1:$Q$500,8,0)),VLOOKUP($C469,'pp port max capa'!$A$1:$Q$500,8,0),0)</f>
        <v>0</v>
      </c>
      <c r="BF469" s="24">
        <f>IF(ISNUMBER(VLOOKUP($C469,'pp port max capa'!$A$1:$Q$500,9,0)),VLOOKUP($C469,'pp port max capa'!$A$1:$Q$500,9,0),0)</f>
        <v>0</v>
      </c>
      <c r="BG469" s="24">
        <f>IF(ISNUMBER(VLOOKUP($C469,'pp port max capa'!$A$1:$Q$500,10,0)),VLOOKUP($C469,'pp port max capa'!$A$1:$Q$500,10,0),0)</f>
        <v>0</v>
      </c>
      <c r="BH469" s="24">
        <f>IF(ISNUMBER(VLOOKUP($C469,'pp port max capa'!$A$1:$Q$500,11,0)),VLOOKUP($C469,'pp port max capa'!$A$1:$Q$500,11,0),0)</f>
        <v>0</v>
      </c>
      <c r="BI469" s="24">
        <f>IF(ISNUMBER(VLOOKUP($C469,'pp port max capa'!$A$1:$Q$500,12,0)),VLOOKUP($C469,'pp port max capa'!$A$1:$Q$500,12,0),0)</f>
        <v>0</v>
      </c>
      <c r="BJ469" s="24">
        <f>IF(ISNUMBER(VLOOKUP($C469,'pp port max capa'!$A$1:$Q$500,13,0)),VLOOKUP($C469,'pp port max capa'!$A$1:$Q$500,13,0),0)</f>
        <v>0</v>
      </c>
      <c r="BK469" s="24">
        <f>IF(ISNUMBER(VLOOKUP($C469,'pp port max capa'!$A$1:$Q$500,14,0)),VLOOKUP($C469,'pp port max capa'!$A$1:$Q$500,14,0),0)</f>
        <v>0</v>
      </c>
      <c r="BL469" s="24">
        <f>IF(ISNUMBER(VLOOKUP($C469,'pp port max capa'!$A$1:$Q$500,15,0)),VLOOKUP($C469,'pp port max capa'!$A$1:$Q$500,15,0),0)</f>
        <v>0</v>
      </c>
      <c r="BM469" s="24">
        <f>IF(ISNUMBER(VLOOKUP($C469,'pp port max capa'!$A$1:$Q$500,16,0)),VLOOKUP($C469,'pp port max capa'!$A$1:$Q$500,16,0),0)</f>
        <v>0</v>
      </c>
      <c r="BN469" s="24">
        <f>IF(ISNUMBER(VLOOKUP($C469,'pp port max capa'!$A$1:$Q$500,17,0)),VLOOKUP($C469,'pp port max capa'!$A$1:$Q$500,17,0),0)</f>
        <v>0</v>
      </c>
      <c r="BO469" s="22">
        <f>IF(ISNUMBER(VLOOKUP($C469,'stpl port max capa'!$A$1:$Q$500,2,0)),VLOOKUP($C469,'stpl port max capa'!$A$1:$Q$500,2,0),0)</f>
        <v>5.3999999999999995</v>
      </c>
      <c r="BP469" s="22">
        <f>IF(ISNUMBER(VLOOKUP($C469,'stpl port max capa'!$A$1:$Q$500,3,0)),VLOOKUP($C469,'stpl port max capa'!$A$1:$Q$500,3,0),0)</f>
        <v>5.3999999999999995</v>
      </c>
      <c r="BQ469" s="22">
        <f>IF(ISNUMBER(VLOOKUP($C469,'stpl port max capa'!$A$1:$Q$500,4,0)),VLOOKUP($C469,'stpl port max capa'!$A$1:$Q$500,4,0),0)</f>
        <v>5.3999999999999995</v>
      </c>
      <c r="BR469" s="22">
        <f>IF(ISNUMBER(VLOOKUP($C469,'stpl port max capa'!$A$1:$Q$500,5,0)),VLOOKUP($C469,'stpl port max capa'!$A$1:$Q$500,5,0),0)</f>
        <v>5.3999999999999995</v>
      </c>
      <c r="BS469" s="22">
        <f>IF(ISNUMBER(VLOOKUP($C469,'stpl port max capa'!$A$1:$Q$500,6,0)),VLOOKUP($C469,'stpl port max capa'!$A$1:$Q$500,6,0),0)</f>
        <v>5.3999999999999995</v>
      </c>
      <c r="BT469" s="22">
        <f>IF(ISNUMBER(VLOOKUP($C469,'stpl port max capa'!$A$1:$Q$500,7,0)),VLOOKUP($C469,'stpl port max capa'!$A$1:$Q$500,7,0),0)</f>
        <v>5.3999999999999995</v>
      </c>
      <c r="BU469" s="22">
        <f>IF(ISNUMBER(VLOOKUP($C469,'stpl port max capa'!$A$1:$Q$500,8,0)),VLOOKUP($C469,'stpl port max capa'!$A$1:$Q$500,8,0),0)</f>
        <v>5.3999999999999995</v>
      </c>
      <c r="BV469" s="22">
        <f>IF(ISNUMBER(VLOOKUP($C469,'stpl port max capa'!$A$1:$Q$500,9,0)),VLOOKUP($C469,'stpl port max capa'!$A$1:$Q$500,9,0),0)</f>
        <v>5.3999999999999995</v>
      </c>
      <c r="BW469" s="22">
        <f>IF(ISNUMBER(VLOOKUP($C469,'stpl port max capa'!$A$1:$Q$500,10,0)),VLOOKUP($C469,'stpl port max capa'!$A$1:$Q$500,10,0),0)</f>
        <v>5.3999999999999995</v>
      </c>
      <c r="BX469" s="22">
        <f>IF(ISNUMBER(VLOOKUP($C469,'stpl port max capa'!$A$1:$Q$500,11,0)),VLOOKUP($C469,'stpl port max capa'!$A$1:$Q$500,11,0),0)</f>
        <v>5.3999999999999995</v>
      </c>
      <c r="BY469" s="22">
        <f>IF(ISNUMBER(VLOOKUP($C469,'stpl port max capa'!$A$1:$Q$500,12,0)),VLOOKUP($C469,'stpl port max capa'!$A$1:$Q$500,12,0),0)</f>
        <v>5.3999999999999995</v>
      </c>
      <c r="BZ469" s="22">
        <f>IF(ISNUMBER(VLOOKUP($C469,'stpl port max capa'!$A$1:$Q$500,13,0)),VLOOKUP($C469,'stpl port max capa'!$A$1:$Q$500,13,0),0)</f>
        <v>5.3999999999999995</v>
      </c>
      <c r="CA469" s="22">
        <f>IF(ISNUMBER(VLOOKUP($C469,'stpl port max capa'!$A$1:$Q$500,14,0)),VLOOKUP($C469,'stpl port max capa'!$A$1:$Q$500,14,0),0)</f>
        <v>5.3999999999999995</v>
      </c>
      <c r="CB469" s="22">
        <f>IF(ISNUMBER(VLOOKUP($C469,'stpl port max capa'!$A$1:$Q$500,15,0)),VLOOKUP($C469,'stpl port max capa'!$A$1:$Q$500,15,0),0)</f>
        <v>5.3999999999999995</v>
      </c>
      <c r="CC469" s="22">
        <f>IF(ISNUMBER(VLOOKUP($C469,'stpl port max capa'!$A$1:$Q$500,16,0)),VLOOKUP($C469,'stpl port max capa'!$A$1:$Q$500,16,0),0)</f>
        <v>5.3999999999999995</v>
      </c>
      <c r="CD469" s="22">
        <f>IF(ISNUMBER(VLOOKUP($C469,'stpl port max capa'!$A$1:$Q$500,17,0)),VLOOKUP($C469,'stpl port max capa'!$A$1:$Q$500,17,0),0)</f>
        <v>5.3999999999999995</v>
      </c>
    </row>
    <row r="470" spans="1:82">
      <c r="A470">
        <v>475</v>
      </c>
      <c r="B470" s="16" t="s">
        <v>3005</v>
      </c>
      <c r="C470" t="str">
        <f t="shared" si="130"/>
        <v>port 475 Jiangsu Shagang Group Steel Plant</v>
      </c>
      <c r="D470" s="19"/>
      <c r="E470" s="15">
        <f t="shared" si="132"/>
        <v>0</v>
      </c>
      <c r="F470" s="16" t="s">
        <v>2977</v>
      </c>
      <c r="G470" s="16" t="s">
        <v>972</v>
      </c>
      <c r="H470" t="s">
        <v>2956</v>
      </c>
      <c r="J470" s="16" t="s">
        <v>3031</v>
      </c>
      <c r="K470" s="16">
        <v>31.989355992690101</v>
      </c>
      <c r="L470" s="16">
        <v>120.639975045521</v>
      </c>
      <c r="M470" s="1" t="str">
        <f>VLOOKUP($F470,'[1]capi for highway network'!$D$1:$L$36,3,0)</f>
        <v>capi Jiangsu</v>
      </c>
      <c r="N470" s="1">
        <f>VLOOKUP($F470,'[1]capi for highway network'!$D$1:$L$36,7,0)</f>
        <v>32.060254999999998</v>
      </c>
      <c r="O470" s="1">
        <f>VLOOKUP($F470,'[1]capi for highway network'!$D$1:$L$36,8,0)</f>
        <v>118.79687699999999</v>
      </c>
      <c r="P470" s="13">
        <f t="shared" si="133"/>
        <v>18</v>
      </c>
      <c r="Q470" s="13">
        <f t="shared" si="134"/>
        <v>18</v>
      </c>
      <c r="R470" s="13">
        <f t="shared" si="135"/>
        <v>18</v>
      </c>
      <c r="S470" s="13">
        <f t="shared" si="136"/>
        <v>18</v>
      </c>
      <c r="T470" s="13">
        <f t="shared" si="137"/>
        <v>18</v>
      </c>
      <c r="U470" s="13">
        <f t="shared" si="138"/>
        <v>18</v>
      </c>
      <c r="V470" s="13">
        <f t="shared" si="139"/>
        <v>18</v>
      </c>
      <c r="W470" s="13">
        <f t="shared" si="140"/>
        <v>18</v>
      </c>
      <c r="X470" s="13">
        <f t="shared" si="141"/>
        <v>18</v>
      </c>
      <c r="Y470" s="13">
        <f t="shared" si="142"/>
        <v>18</v>
      </c>
      <c r="Z470" s="13">
        <f t="shared" si="143"/>
        <v>18</v>
      </c>
      <c r="AA470" s="13">
        <f t="shared" si="144"/>
        <v>18</v>
      </c>
      <c r="AB470" s="13">
        <f t="shared" si="145"/>
        <v>18</v>
      </c>
      <c r="AC470" s="13">
        <f t="shared" si="146"/>
        <v>18</v>
      </c>
      <c r="AD470" s="13">
        <f t="shared" si="147"/>
        <v>18</v>
      </c>
      <c r="AE470" s="13">
        <f t="shared" si="148"/>
        <v>18</v>
      </c>
      <c r="AF470">
        <v>14</v>
      </c>
      <c r="AG470" t="s">
        <v>3247</v>
      </c>
      <c r="AI470" s="26">
        <f>IF(ISNUMBER(VLOOKUP($B470,'kpler max capa'!$A$1:$Q$263,2,0)),VLOOKUP($B470,'kpler max capa'!$A$1:$Q$263,2,0),0)</f>
        <v>0</v>
      </c>
      <c r="AJ470" s="26">
        <f>IF(ISNUMBER(VLOOKUP($B470,'kpler max capa'!$A$1:$Q$263,3,0)),VLOOKUP($B470,'kpler max capa'!$A$1:$Q$263,3,0),0)</f>
        <v>0</v>
      </c>
      <c r="AK470" s="26">
        <f>IF(ISNUMBER(VLOOKUP($B470,'kpler max capa'!$A$1:$Q$263,4,0)),VLOOKUP($B470,'kpler max capa'!$A$1:$Q$263,4,0),0)</f>
        <v>0</v>
      </c>
      <c r="AL470" s="26">
        <f>IF(ISNUMBER(VLOOKUP($B470,'kpler max capa'!$A$1:$Q$263,5,0)),VLOOKUP($B470,'kpler max capa'!$A$1:$Q$263,5,0),0)</f>
        <v>0</v>
      </c>
      <c r="AM470" s="26">
        <f>IF(ISNUMBER(VLOOKUP($B470,'kpler max capa'!$A$1:$Q$263,6,0)),VLOOKUP($B470,'kpler max capa'!$A$1:$Q$263,6,0),0)</f>
        <v>0</v>
      </c>
      <c r="AN470" s="26">
        <f>IF(ISNUMBER(VLOOKUP($B470,'kpler max capa'!$A$1:$Q$263,7,0)),VLOOKUP($B470,'kpler max capa'!$A$1:$Q$263,7,0),0)</f>
        <v>0</v>
      </c>
      <c r="AO470" s="26">
        <f>IF(ISNUMBER(VLOOKUP($B470,'kpler max capa'!$A$1:$Q$263,8,0)),VLOOKUP($B470,'kpler max capa'!$A$1:$Q$263,8,0),0)</f>
        <v>0</v>
      </c>
      <c r="AP470" s="26">
        <f>IF(ISNUMBER(VLOOKUP($B470,'kpler max capa'!$A$1:$Q$263,8,0)),VLOOKUP($B470,'kpler max capa'!$A$1:$Q$263,9,0),0)</f>
        <v>0</v>
      </c>
      <c r="AQ470" s="26">
        <f>IF(ISNUMBER(VLOOKUP($B470,'kpler max capa'!$A$1:$Q$263,8,0)),VLOOKUP($B470,'kpler max capa'!$A$1:$Q$263,10,0),0)</f>
        <v>0</v>
      </c>
      <c r="AR470" s="26">
        <f>IF(ISNUMBER(VLOOKUP($B470,'kpler max capa'!$A$1:$Q$263,8,0)),VLOOKUP($B470,'kpler max capa'!$A$1:$Q$263,11,0),0)</f>
        <v>0</v>
      </c>
      <c r="AS470" s="26">
        <f>IF(ISNUMBER(VLOOKUP($B470,'kpler max capa'!$A$1:$Q$263,9,0)),VLOOKUP($B470,'kpler max capa'!$A$1:$Q$263,12,0),0)</f>
        <v>0</v>
      </c>
      <c r="AT470" s="26">
        <f>IF(ISNUMBER(VLOOKUP($B470,'kpler max capa'!$A$1:$Q$263,9,0)),VLOOKUP($B470,'kpler max capa'!$A$1:$Q$263,13,0),0)</f>
        <v>0</v>
      </c>
      <c r="AU470" s="26">
        <f>IF(ISNUMBER(VLOOKUP($B470,'kpler max capa'!$A$1:$Q$263,9,0)),VLOOKUP($B470,'kpler max capa'!$A$1:$Q$263,14,0),0)</f>
        <v>0</v>
      </c>
      <c r="AV470" s="26">
        <f>IF(ISNUMBER(VLOOKUP($B470,'kpler max capa'!$A$1:$Q$263,9,0)),VLOOKUP($B470,'kpler max capa'!$A$1:$Q$263,15,0),0)</f>
        <v>0</v>
      </c>
      <c r="AW470" s="26">
        <f>IF(ISNUMBER(VLOOKUP($B470,'kpler max capa'!$A$1:$Q$263,9,0)),VLOOKUP($B470,'kpler max capa'!$A$1:$Q$263,16,0),0)</f>
        <v>0</v>
      </c>
      <c r="AX470" s="26">
        <f>IF(ISNUMBER(VLOOKUP($B470,'kpler max capa'!$A$1:$Q$263,10,0)),VLOOKUP($B470,'kpler max capa'!$A$1:$Q$263,17,0),0)</f>
        <v>0</v>
      </c>
      <c r="AY470" s="24">
        <f>IF(ISNUMBER(VLOOKUP($C470,'pp port max capa'!$A$1:$Q$500,2,0)),VLOOKUP($C470,'pp port max capa'!$A$1:$Q$500,2,0),0)</f>
        <v>0</v>
      </c>
      <c r="AZ470" s="24">
        <f>IF(ISNUMBER(VLOOKUP($C470,'pp port max capa'!$A$1:$Q$500,3,0)),VLOOKUP($C470,'pp port max capa'!$A$1:$Q$500,3,0),0)</f>
        <v>0</v>
      </c>
      <c r="BA470" s="24">
        <f>IF(ISNUMBER(VLOOKUP($C470,'pp port max capa'!$A$1:$Q$500,4,0)),VLOOKUP($C470,'pp port max capa'!$A$1:$Q$500,4,0),0)</f>
        <v>0</v>
      </c>
      <c r="BB470" s="24">
        <f>IF(ISNUMBER(VLOOKUP($C470,'pp port max capa'!$A$1:$Q$500,5,0)),VLOOKUP($C470,'pp port max capa'!$A$1:$Q$500,5,0),0)</f>
        <v>0</v>
      </c>
      <c r="BC470" s="24">
        <f>IF(ISNUMBER(VLOOKUP($C470,'pp port max capa'!$A$1:$Q$500,6,0)),VLOOKUP($C470,'pp port max capa'!$A$1:$Q$500,6,0),0)</f>
        <v>0</v>
      </c>
      <c r="BD470" s="24">
        <f>IF(ISNUMBER(VLOOKUP($C470,'pp port max capa'!$A$1:$Q$500,7,0)),VLOOKUP($C470,'pp port max capa'!$A$1:$Q$500,7,0),0)</f>
        <v>0</v>
      </c>
      <c r="BE470" s="24">
        <f>IF(ISNUMBER(VLOOKUP($C470,'pp port max capa'!$A$1:$Q$500,8,0)),VLOOKUP($C470,'pp port max capa'!$A$1:$Q$500,8,0),0)</f>
        <v>0</v>
      </c>
      <c r="BF470" s="24">
        <f>IF(ISNUMBER(VLOOKUP($C470,'pp port max capa'!$A$1:$Q$500,9,0)),VLOOKUP($C470,'pp port max capa'!$A$1:$Q$500,9,0),0)</f>
        <v>0</v>
      </c>
      <c r="BG470" s="24">
        <f>IF(ISNUMBER(VLOOKUP($C470,'pp port max capa'!$A$1:$Q$500,10,0)),VLOOKUP($C470,'pp port max capa'!$A$1:$Q$500,10,0),0)</f>
        <v>0</v>
      </c>
      <c r="BH470" s="24">
        <f>IF(ISNUMBER(VLOOKUP($C470,'pp port max capa'!$A$1:$Q$500,11,0)),VLOOKUP($C470,'pp port max capa'!$A$1:$Q$500,11,0),0)</f>
        <v>0</v>
      </c>
      <c r="BI470" s="24">
        <f>IF(ISNUMBER(VLOOKUP($C470,'pp port max capa'!$A$1:$Q$500,12,0)),VLOOKUP($C470,'pp port max capa'!$A$1:$Q$500,12,0),0)</f>
        <v>0</v>
      </c>
      <c r="BJ470" s="24">
        <f>IF(ISNUMBER(VLOOKUP($C470,'pp port max capa'!$A$1:$Q$500,13,0)),VLOOKUP($C470,'pp port max capa'!$A$1:$Q$500,13,0),0)</f>
        <v>0</v>
      </c>
      <c r="BK470" s="24">
        <f>IF(ISNUMBER(VLOOKUP($C470,'pp port max capa'!$A$1:$Q$500,14,0)),VLOOKUP($C470,'pp port max capa'!$A$1:$Q$500,14,0),0)</f>
        <v>0</v>
      </c>
      <c r="BL470" s="24">
        <f>IF(ISNUMBER(VLOOKUP($C470,'pp port max capa'!$A$1:$Q$500,15,0)),VLOOKUP($C470,'pp port max capa'!$A$1:$Q$500,15,0),0)</f>
        <v>0</v>
      </c>
      <c r="BM470" s="24">
        <f>IF(ISNUMBER(VLOOKUP($C470,'pp port max capa'!$A$1:$Q$500,16,0)),VLOOKUP($C470,'pp port max capa'!$A$1:$Q$500,16,0),0)</f>
        <v>0</v>
      </c>
      <c r="BN470" s="24">
        <f>IF(ISNUMBER(VLOOKUP($C470,'pp port max capa'!$A$1:$Q$500,17,0)),VLOOKUP($C470,'pp port max capa'!$A$1:$Q$500,17,0),0)</f>
        <v>0</v>
      </c>
      <c r="BO470" s="22">
        <f>IF(ISNUMBER(VLOOKUP($C470,'stpl port max capa'!$A$1:$Q$500,2,0)),VLOOKUP($C470,'stpl port max capa'!$A$1:$Q$500,2,0),0)</f>
        <v>18</v>
      </c>
      <c r="BP470" s="22">
        <f>IF(ISNUMBER(VLOOKUP($C470,'stpl port max capa'!$A$1:$Q$500,3,0)),VLOOKUP($C470,'stpl port max capa'!$A$1:$Q$500,3,0),0)</f>
        <v>18</v>
      </c>
      <c r="BQ470" s="22">
        <f>IF(ISNUMBER(VLOOKUP($C470,'stpl port max capa'!$A$1:$Q$500,4,0)),VLOOKUP($C470,'stpl port max capa'!$A$1:$Q$500,4,0),0)</f>
        <v>18</v>
      </c>
      <c r="BR470" s="22">
        <f>IF(ISNUMBER(VLOOKUP($C470,'stpl port max capa'!$A$1:$Q$500,5,0)),VLOOKUP($C470,'stpl port max capa'!$A$1:$Q$500,5,0),0)</f>
        <v>18</v>
      </c>
      <c r="BS470" s="22">
        <f>IF(ISNUMBER(VLOOKUP($C470,'stpl port max capa'!$A$1:$Q$500,6,0)),VLOOKUP($C470,'stpl port max capa'!$A$1:$Q$500,6,0),0)</f>
        <v>18</v>
      </c>
      <c r="BT470" s="22">
        <f>IF(ISNUMBER(VLOOKUP($C470,'stpl port max capa'!$A$1:$Q$500,7,0)),VLOOKUP($C470,'stpl port max capa'!$A$1:$Q$500,7,0),0)</f>
        <v>18</v>
      </c>
      <c r="BU470" s="22">
        <f>IF(ISNUMBER(VLOOKUP($C470,'stpl port max capa'!$A$1:$Q$500,8,0)),VLOOKUP($C470,'stpl port max capa'!$A$1:$Q$500,8,0),0)</f>
        <v>18</v>
      </c>
      <c r="BV470" s="22">
        <f>IF(ISNUMBER(VLOOKUP($C470,'stpl port max capa'!$A$1:$Q$500,9,0)),VLOOKUP($C470,'stpl port max capa'!$A$1:$Q$500,9,0),0)</f>
        <v>18</v>
      </c>
      <c r="BW470" s="22">
        <f>IF(ISNUMBER(VLOOKUP($C470,'stpl port max capa'!$A$1:$Q$500,10,0)),VLOOKUP($C470,'stpl port max capa'!$A$1:$Q$500,10,0),0)</f>
        <v>18</v>
      </c>
      <c r="BX470" s="22">
        <f>IF(ISNUMBER(VLOOKUP($C470,'stpl port max capa'!$A$1:$Q$500,11,0)),VLOOKUP($C470,'stpl port max capa'!$A$1:$Q$500,11,0),0)</f>
        <v>18</v>
      </c>
      <c r="BY470" s="22">
        <f>IF(ISNUMBER(VLOOKUP($C470,'stpl port max capa'!$A$1:$Q$500,12,0)),VLOOKUP($C470,'stpl port max capa'!$A$1:$Q$500,12,0),0)</f>
        <v>18</v>
      </c>
      <c r="BZ470" s="22">
        <f>IF(ISNUMBER(VLOOKUP($C470,'stpl port max capa'!$A$1:$Q$500,13,0)),VLOOKUP($C470,'stpl port max capa'!$A$1:$Q$500,13,0),0)</f>
        <v>18</v>
      </c>
      <c r="CA470" s="22">
        <f>IF(ISNUMBER(VLOOKUP($C470,'stpl port max capa'!$A$1:$Q$500,14,0)),VLOOKUP($C470,'stpl port max capa'!$A$1:$Q$500,14,0),0)</f>
        <v>18</v>
      </c>
      <c r="CB470" s="22">
        <f>IF(ISNUMBER(VLOOKUP($C470,'stpl port max capa'!$A$1:$Q$500,15,0)),VLOOKUP($C470,'stpl port max capa'!$A$1:$Q$500,15,0),0)</f>
        <v>18</v>
      </c>
      <c r="CC470" s="22">
        <f>IF(ISNUMBER(VLOOKUP($C470,'stpl port max capa'!$A$1:$Q$500,16,0)),VLOOKUP($C470,'stpl port max capa'!$A$1:$Q$500,16,0),0)</f>
        <v>18</v>
      </c>
      <c r="CD470" s="22">
        <f>IF(ISNUMBER(VLOOKUP($C470,'stpl port max capa'!$A$1:$Q$500,17,0)),VLOOKUP($C470,'stpl port max capa'!$A$1:$Q$500,17,0),0)</f>
        <v>18</v>
      </c>
    </row>
    <row r="471" spans="1:82">
      <c r="A471">
        <v>476</v>
      </c>
      <c r="B471" s="16" t="s">
        <v>3006</v>
      </c>
      <c r="C471" t="str">
        <f t="shared" si="130"/>
        <v>port 476 Jiangsu Shagang Group Huaigang Special Steel Plant</v>
      </c>
      <c r="D471" s="19"/>
      <c r="E471" s="15">
        <f t="shared" si="132"/>
        <v>0</v>
      </c>
      <c r="F471" s="16" t="s">
        <v>2977</v>
      </c>
      <c r="G471" s="16" t="s">
        <v>973</v>
      </c>
      <c r="H471" t="s">
        <v>2956</v>
      </c>
      <c r="J471" s="16" t="s">
        <v>3032</v>
      </c>
      <c r="K471" s="16">
        <v>33.569382650617598</v>
      </c>
      <c r="L471" s="16">
        <v>118.98608122814299</v>
      </c>
      <c r="M471" s="1" t="str">
        <f>VLOOKUP($F471,'[1]capi for highway network'!$D$1:$L$36,3,0)</f>
        <v>capi Jiangsu</v>
      </c>
      <c r="N471" s="1">
        <f>VLOOKUP($F471,'[1]capi for highway network'!$D$1:$L$36,7,0)</f>
        <v>32.060254999999998</v>
      </c>
      <c r="O471" s="1">
        <f>VLOOKUP($F471,'[1]capi for highway network'!$D$1:$L$36,8,0)</f>
        <v>118.79687699999999</v>
      </c>
      <c r="P471" s="13">
        <f t="shared" si="133"/>
        <v>3.84</v>
      </c>
      <c r="Q471" s="13">
        <f t="shared" si="134"/>
        <v>3.84</v>
      </c>
      <c r="R471" s="13">
        <f t="shared" si="135"/>
        <v>3.84</v>
      </c>
      <c r="S471" s="13">
        <f t="shared" si="136"/>
        <v>3.84</v>
      </c>
      <c r="T471" s="13">
        <f t="shared" si="137"/>
        <v>3.84</v>
      </c>
      <c r="U471" s="13">
        <f t="shared" si="138"/>
        <v>3.84</v>
      </c>
      <c r="V471" s="13">
        <f t="shared" si="139"/>
        <v>3.84</v>
      </c>
      <c r="W471" s="13">
        <f t="shared" si="140"/>
        <v>3.84</v>
      </c>
      <c r="X471" s="13">
        <f t="shared" si="141"/>
        <v>3.84</v>
      </c>
      <c r="Y471" s="13">
        <f t="shared" si="142"/>
        <v>3.84</v>
      </c>
      <c r="Z471" s="13">
        <f t="shared" si="143"/>
        <v>3.84</v>
      </c>
      <c r="AA471" s="13">
        <f t="shared" si="144"/>
        <v>3.84</v>
      </c>
      <c r="AB471" s="13">
        <f t="shared" si="145"/>
        <v>3.84</v>
      </c>
      <c r="AC471" s="13">
        <f t="shared" si="146"/>
        <v>3.84</v>
      </c>
      <c r="AD471" s="13">
        <f t="shared" si="147"/>
        <v>3.84</v>
      </c>
      <c r="AE471" s="13">
        <f t="shared" si="148"/>
        <v>3.84</v>
      </c>
      <c r="AF471">
        <v>15</v>
      </c>
      <c r="AG471" t="s">
        <v>3247</v>
      </c>
      <c r="AI471" s="26">
        <f>IF(ISNUMBER(VLOOKUP($B471,'kpler max capa'!$A$1:$Q$263,2,0)),VLOOKUP($B471,'kpler max capa'!$A$1:$Q$263,2,0),0)</f>
        <v>0</v>
      </c>
      <c r="AJ471" s="26">
        <f>IF(ISNUMBER(VLOOKUP($B471,'kpler max capa'!$A$1:$Q$263,3,0)),VLOOKUP($B471,'kpler max capa'!$A$1:$Q$263,3,0),0)</f>
        <v>0</v>
      </c>
      <c r="AK471" s="26">
        <f>IF(ISNUMBER(VLOOKUP($B471,'kpler max capa'!$A$1:$Q$263,4,0)),VLOOKUP($B471,'kpler max capa'!$A$1:$Q$263,4,0),0)</f>
        <v>0</v>
      </c>
      <c r="AL471" s="26">
        <f>IF(ISNUMBER(VLOOKUP($B471,'kpler max capa'!$A$1:$Q$263,5,0)),VLOOKUP($B471,'kpler max capa'!$A$1:$Q$263,5,0),0)</f>
        <v>0</v>
      </c>
      <c r="AM471" s="26">
        <f>IF(ISNUMBER(VLOOKUP($B471,'kpler max capa'!$A$1:$Q$263,6,0)),VLOOKUP($B471,'kpler max capa'!$A$1:$Q$263,6,0),0)</f>
        <v>0</v>
      </c>
      <c r="AN471" s="26">
        <f>IF(ISNUMBER(VLOOKUP($B471,'kpler max capa'!$A$1:$Q$263,7,0)),VLOOKUP($B471,'kpler max capa'!$A$1:$Q$263,7,0),0)</f>
        <v>0</v>
      </c>
      <c r="AO471" s="26">
        <f>IF(ISNUMBER(VLOOKUP($B471,'kpler max capa'!$A$1:$Q$263,8,0)),VLOOKUP($B471,'kpler max capa'!$A$1:$Q$263,8,0),0)</f>
        <v>0</v>
      </c>
      <c r="AP471" s="26">
        <f>IF(ISNUMBER(VLOOKUP($B471,'kpler max capa'!$A$1:$Q$263,8,0)),VLOOKUP($B471,'kpler max capa'!$A$1:$Q$263,9,0),0)</f>
        <v>0</v>
      </c>
      <c r="AQ471" s="26">
        <f>IF(ISNUMBER(VLOOKUP($B471,'kpler max capa'!$A$1:$Q$263,8,0)),VLOOKUP($B471,'kpler max capa'!$A$1:$Q$263,10,0),0)</f>
        <v>0</v>
      </c>
      <c r="AR471" s="26">
        <f>IF(ISNUMBER(VLOOKUP($B471,'kpler max capa'!$A$1:$Q$263,8,0)),VLOOKUP($B471,'kpler max capa'!$A$1:$Q$263,11,0),0)</f>
        <v>0</v>
      </c>
      <c r="AS471" s="26">
        <f>IF(ISNUMBER(VLOOKUP($B471,'kpler max capa'!$A$1:$Q$263,9,0)),VLOOKUP($B471,'kpler max capa'!$A$1:$Q$263,12,0),0)</f>
        <v>0</v>
      </c>
      <c r="AT471" s="26">
        <f>IF(ISNUMBER(VLOOKUP($B471,'kpler max capa'!$A$1:$Q$263,9,0)),VLOOKUP($B471,'kpler max capa'!$A$1:$Q$263,13,0),0)</f>
        <v>0</v>
      </c>
      <c r="AU471" s="26">
        <f>IF(ISNUMBER(VLOOKUP($B471,'kpler max capa'!$A$1:$Q$263,9,0)),VLOOKUP($B471,'kpler max capa'!$A$1:$Q$263,14,0),0)</f>
        <v>0</v>
      </c>
      <c r="AV471" s="26">
        <f>IF(ISNUMBER(VLOOKUP($B471,'kpler max capa'!$A$1:$Q$263,9,0)),VLOOKUP($B471,'kpler max capa'!$A$1:$Q$263,15,0),0)</f>
        <v>0</v>
      </c>
      <c r="AW471" s="26">
        <f>IF(ISNUMBER(VLOOKUP($B471,'kpler max capa'!$A$1:$Q$263,9,0)),VLOOKUP($B471,'kpler max capa'!$A$1:$Q$263,16,0),0)</f>
        <v>0</v>
      </c>
      <c r="AX471" s="26">
        <f>IF(ISNUMBER(VLOOKUP($B471,'kpler max capa'!$A$1:$Q$263,10,0)),VLOOKUP($B471,'kpler max capa'!$A$1:$Q$263,17,0),0)</f>
        <v>0</v>
      </c>
      <c r="AY471" s="24">
        <f>IF(ISNUMBER(VLOOKUP($C471,'pp port max capa'!$A$1:$Q$500,2,0)),VLOOKUP($C471,'pp port max capa'!$A$1:$Q$500,2,0),0)</f>
        <v>0</v>
      </c>
      <c r="AZ471" s="24">
        <f>IF(ISNUMBER(VLOOKUP($C471,'pp port max capa'!$A$1:$Q$500,3,0)),VLOOKUP($C471,'pp port max capa'!$A$1:$Q$500,3,0),0)</f>
        <v>0</v>
      </c>
      <c r="BA471" s="24">
        <f>IF(ISNUMBER(VLOOKUP($C471,'pp port max capa'!$A$1:$Q$500,4,0)),VLOOKUP($C471,'pp port max capa'!$A$1:$Q$500,4,0),0)</f>
        <v>0</v>
      </c>
      <c r="BB471" s="24">
        <f>IF(ISNUMBER(VLOOKUP($C471,'pp port max capa'!$A$1:$Q$500,5,0)),VLOOKUP($C471,'pp port max capa'!$A$1:$Q$500,5,0),0)</f>
        <v>0</v>
      </c>
      <c r="BC471" s="24">
        <f>IF(ISNUMBER(VLOOKUP($C471,'pp port max capa'!$A$1:$Q$500,6,0)),VLOOKUP($C471,'pp port max capa'!$A$1:$Q$500,6,0),0)</f>
        <v>0</v>
      </c>
      <c r="BD471" s="24">
        <f>IF(ISNUMBER(VLOOKUP($C471,'pp port max capa'!$A$1:$Q$500,7,0)),VLOOKUP($C471,'pp port max capa'!$A$1:$Q$500,7,0),0)</f>
        <v>0</v>
      </c>
      <c r="BE471" s="24">
        <f>IF(ISNUMBER(VLOOKUP($C471,'pp port max capa'!$A$1:$Q$500,8,0)),VLOOKUP($C471,'pp port max capa'!$A$1:$Q$500,8,0),0)</f>
        <v>0</v>
      </c>
      <c r="BF471" s="24">
        <f>IF(ISNUMBER(VLOOKUP($C471,'pp port max capa'!$A$1:$Q$500,9,0)),VLOOKUP($C471,'pp port max capa'!$A$1:$Q$500,9,0),0)</f>
        <v>0</v>
      </c>
      <c r="BG471" s="24">
        <f>IF(ISNUMBER(VLOOKUP($C471,'pp port max capa'!$A$1:$Q$500,10,0)),VLOOKUP($C471,'pp port max capa'!$A$1:$Q$500,10,0),0)</f>
        <v>0</v>
      </c>
      <c r="BH471" s="24">
        <f>IF(ISNUMBER(VLOOKUP($C471,'pp port max capa'!$A$1:$Q$500,11,0)),VLOOKUP($C471,'pp port max capa'!$A$1:$Q$500,11,0),0)</f>
        <v>0</v>
      </c>
      <c r="BI471" s="24">
        <f>IF(ISNUMBER(VLOOKUP($C471,'pp port max capa'!$A$1:$Q$500,12,0)),VLOOKUP($C471,'pp port max capa'!$A$1:$Q$500,12,0),0)</f>
        <v>0</v>
      </c>
      <c r="BJ471" s="24">
        <f>IF(ISNUMBER(VLOOKUP($C471,'pp port max capa'!$A$1:$Q$500,13,0)),VLOOKUP($C471,'pp port max capa'!$A$1:$Q$500,13,0),0)</f>
        <v>0</v>
      </c>
      <c r="BK471" s="24">
        <f>IF(ISNUMBER(VLOOKUP($C471,'pp port max capa'!$A$1:$Q$500,14,0)),VLOOKUP($C471,'pp port max capa'!$A$1:$Q$500,14,0),0)</f>
        <v>0</v>
      </c>
      <c r="BL471" s="24">
        <f>IF(ISNUMBER(VLOOKUP($C471,'pp port max capa'!$A$1:$Q$500,15,0)),VLOOKUP($C471,'pp port max capa'!$A$1:$Q$500,15,0),0)</f>
        <v>0</v>
      </c>
      <c r="BM471" s="24">
        <f>IF(ISNUMBER(VLOOKUP($C471,'pp port max capa'!$A$1:$Q$500,16,0)),VLOOKUP($C471,'pp port max capa'!$A$1:$Q$500,16,0),0)</f>
        <v>0</v>
      </c>
      <c r="BN471" s="24">
        <f>IF(ISNUMBER(VLOOKUP($C471,'pp port max capa'!$A$1:$Q$500,17,0)),VLOOKUP($C471,'pp port max capa'!$A$1:$Q$500,17,0),0)</f>
        <v>0</v>
      </c>
      <c r="BO471" s="22">
        <f>IF(ISNUMBER(VLOOKUP($C471,'stpl port max capa'!$A$1:$Q$500,2,0)),VLOOKUP($C471,'stpl port max capa'!$A$1:$Q$500,2,0),0)</f>
        <v>3.84</v>
      </c>
      <c r="BP471" s="22">
        <f>IF(ISNUMBER(VLOOKUP($C471,'stpl port max capa'!$A$1:$Q$500,3,0)),VLOOKUP($C471,'stpl port max capa'!$A$1:$Q$500,3,0),0)</f>
        <v>3.84</v>
      </c>
      <c r="BQ471" s="22">
        <f>IF(ISNUMBER(VLOOKUP($C471,'stpl port max capa'!$A$1:$Q$500,4,0)),VLOOKUP($C471,'stpl port max capa'!$A$1:$Q$500,4,0),0)</f>
        <v>3.84</v>
      </c>
      <c r="BR471" s="22">
        <f>IF(ISNUMBER(VLOOKUP($C471,'stpl port max capa'!$A$1:$Q$500,5,0)),VLOOKUP($C471,'stpl port max capa'!$A$1:$Q$500,5,0),0)</f>
        <v>3.84</v>
      </c>
      <c r="BS471" s="22">
        <f>IF(ISNUMBER(VLOOKUP($C471,'stpl port max capa'!$A$1:$Q$500,6,0)),VLOOKUP($C471,'stpl port max capa'!$A$1:$Q$500,6,0),0)</f>
        <v>3.84</v>
      </c>
      <c r="BT471" s="22">
        <f>IF(ISNUMBER(VLOOKUP($C471,'stpl port max capa'!$A$1:$Q$500,7,0)),VLOOKUP($C471,'stpl port max capa'!$A$1:$Q$500,7,0),0)</f>
        <v>3.84</v>
      </c>
      <c r="BU471" s="22">
        <f>IF(ISNUMBER(VLOOKUP($C471,'stpl port max capa'!$A$1:$Q$500,8,0)),VLOOKUP($C471,'stpl port max capa'!$A$1:$Q$500,8,0),0)</f>
        <v>3.84</v>
      </c>
      <c r="BV471" s="22">
        <f>IF(ISNUMBER(VLOOKUP($C471,'stpl port max capa'!$A$1:$Q$500,9,0)),VLOOKUP($C471,'stpl port max capa'!$A$1:$Q$500,9,0),0)</f>
        <v>3.84</v>
      </c>
      <c r="BW471" s="22">
        <f>IF(ISNUMBER(VLOOKUP($C471,'stpl port max capa'!$A$1:$Q$500,10,0)),VLOOKUP($C471,'stpl port max capa'!$A$1:$Q$500,10,0),0)</f>
        <v>3.84</v>
      </c>
      <c r="BX471" s="22">
        <f>IF(ISNUMBER(VLOOKUP($C471,'stpl port max capa'!$A$1:$Q$500,11,0)),VLOOKUP($C471,'stpl port max capa'!$A$1:$Q$500,11,0),0)</f>
        <v>3.84</v>
      </c>
      <c r="BY471" s="22">
        <f>IF(ISNUMBER(VLOOKUP($C471,'stpl port max capa'!$A$1:$Q$500,12,0)),VLOOKUP($C471,'stpl port max capa'!$A$1:$Q$500,12,0),0)</f>
        <v>3.84</v>
      </c>
      <c r="BZ471" s="22">
        <f>IF(ISNUMBER(VLOOKUP($C471,'stpl port max capa'!$A$1:$Q$500,13,0)),VLOOKUP($C471,'stpl port max capa'!$A$1:$Q$500,13,0),0)</f>
        <v>3.84</v>
      </c>
      <c r="CA471" s="22">
        <f>IF(ISNUMBER(VLOOKUP($C471,'stpl port max capa'!$A$1:$Q$500,14,0)),VLOOKUP($C471,'stpl port max capa'!$A$1:$Q$500,14,0),0)</f>
        <v>3.84</v>
      </c>
      <c r="CB471" s="22">
        <f>IF(ISNUMBER(VLOOKUP($C471,'stpl port max capa'!$A$1:$Q$500,15,0)),VLOOKUP($C471,'stpl port max capa'!$A$1:$Q$500,15,0),0)</f>
        <v>3.84</v>
      </c>
      <c r="CC471" s="22">
        <f>IF(ISNUMBER(VLOOKUP($C471,'stpl port max capa'!$A$1:$Q$500,16,0)),VLOOKUP($C471,'stpl port max capa'!$A$1:$Q$500,16,0),0)</f>
        <v>3.84</v>
      </c>
      <c r="CD471" s="22">
        <f>IF(ISNUMBER(VLOOKUP($C471,'stpl port max capa'!$A$1:$Q$500,17,0)),VLOOKUP($C471,'stpl port max capa'!$A$1:$Q$500,17,0),0)</f>
        <v>3.84</v>
      </c>
    </row>
    <row r="472" spans="1:82">
      <c r="A472">
        <v>477</v>
      </c>
      <c r="B472" s="16" t="s">
        <v>3007</v>
      </c>
      <c r="C472" t="str">
        <f t="shared" si="130"/>
        <v>port 477 Jiangyin Xingcheng Special Steel Works Plant</v>
      </c>
      <c r="D472" s="19"/>
      <c r="E472" s="15">
        <f t="shared" si="132"/>
        <v>0</v>
      </c>
      <c r="F472" s="16" t="s">
        <v>2977</v>
      </c>
      <c r="G472" s="16" t="s">
        <v>972</v>
      </c>
      <c r="H472" t="s">
        <v>2956</v>
      </c>
      <c r="J472" s="16" t="s">
        <v>3033</v>
      </c>
      <c r="K472" s="16">
        <v>31.9563931309814</v>
      </c>
      <c r="L472" s="16">
        <v>120.32928314515</v>
      </c>
      <c r="M472" s="1" t="str">
        <f>VLOOKUP($F472,'[1]capi for highway network'!$D$1:$L$36,3,0)</f>
        <v>capi Jiangsu</v>
      </c>
      <c r="N472" s="1">
        <f>VLOOKUP($F472,'[1]capi for highway network'!$D$1:$L$36,7,0)</f>
        <v>32.060254999999998</v>
      </c>
      <c r="O472" s="1">
        <f>VLOOKUP($F472,'[1]capi for highway network'!$D$1:$L$36,8,0)</f>
        <v>118.79687699999999</v>
      </c>
      <c r="P472" s="13">
        <f t="shared" si="133"/>
        <v>8.2799999999999994</v>
      </c>
      <c r="Q472" s="13">
        <f t="shared" si="134"/>
        <v>8.2799999999999994</v>
      </c>
      <c r="R472" s="13">
        <f t="shared" si="135"/>
        <v>8.2799999999999994</v>
      </c>
      <c r="S472" s="13">
        <f t="shared" si="136"/>
        <v>8.2799999999999994</v>
      </c>
      <c r="T472" s="13">
        <f t="shared" si="137"/>
        <v>8.2799999999999994</v>
      </c>
      <c r="U472" s="13">
        <f t="shared" si="138"/>
        <v>8.2799999999999994</v>
      </c>
      <c r="V472" s="13">
        <f t="shared" si="139"/>
        <v>8.2799999999999994</v>
      </c>
      <c r="W472" s="13">
        <f t="shared" si="140"/>
        <v>8.2799999999999994</v>
      </c>
      <c r="X472" s="13">
        <f t="shared" si="141"/>
        <v>8.2799999999999994</v>
      </c>
      <c r="Y472" s="13">
        <f t="shared" si="142"/>
        <v>8.2799999999999994</v>
      </c>
      <c r="Z472" s="13">
        <f t="shared" si="143"/>
        <v>8.2799999999999994</v>
      </c>
      <c r="AA472" s="13">
        <f t="shared" si="144"/>
        <v>8.2799999999999994</v>
      </c>
      <c r="AB472" s="13">
        <f t="shared" si="145"/>
        <v>8.2799999999999994</v>
      </c>
      <c r="AC472" s="13">
        <f t="shared" si="146"/>
        <v>8.2799999999999994</v>
      </c>
      <c r="AD472" s="13">
        <f t="shared" si="147"/>
        <v>8.2799999999999994</v>
      </c>
      <c r="AE472" s="13">
        <f t="shared" si="148"/>
        <v>8.2799999999999994</v>
      </c>
      <c r="AF472">
        <v>16</v>
      </c>
      <c r="AG472" t="s">
        <v>3247</v>
      </c>
      <c r="AI472" s="26">
        <f>IF(ISNUMBER(VLOOKUP($B472,'kpler max capa'!$A$1:$Q$263,2,0)),VLOOKUP($B472,'kpler max capa'!$A$1:$Q$263,2,0),0)</f>
        <v>0</v>
      </c>
      <c r="AJ472" s="26">
        <f>IF(ISNUMBER(VLOOKUP($B472,'kpler max capa'!$A$1:$Q$263,3,0)),VLOOKUP($B472,'kpler max capa'!$A$1:$Q$263,3,0),0)</f>
        <v>0</v>
      </c>
      <c r="AK472" s="26">
        <f>IF(ISNUMBER(VLOOKUP($B472,'kpler max capa'!$A$1:$Q$263,4,0)),VLOOKUP($B472,'kpler max capa'!$A$1:$Q$263,4,0),0)</f>
        <v>0</v>
      </c>
      <c r="AL472" s="26">
        <f>IF(ISNUMBER(VLOOKUP($B472,'kpler max capa'!$A$1:$Q$263,5,0)),VLOOKUP($B472,'kpler max capa'!$A$1:$Q$263,5,0),0)</f>
        <v>0</v>
      </c>
      <c r="AM472" s="26">
        <f>IF(ISNUMBER(VLOOKUP($B472,'kpler max capa'!$A$1:$Q$263,6,0)),VLOOKUP($B472,'kpler max capa'!$A$1:$Q$263,6,0),0)</f>
        <v>0</v>
      </c>
      <c r="AN472" s="26">
        <f>IF(ISNUMBER(VLOOKUP($B472,'kpler max capa'!$A$1:$Q$263,7,0)),VLOOKUP($B472,'kpler max capa'!$A$1:$Q$263,7,0),0)</f>
        <v>0</v>
      </c>
      <c r="AO472" s="26">
        <f>IF(ISNUMBER(VLOOKUP($B472,'kpler max capa'!$A$1:$Q$263,8,0)),VLOOKUP($B472,'kpler max capa'!$A$1:$Q$263,8,0),0)</f>
        <v>0</v>
      </c>
      <c r="AP472" s="26">
        <f>IF(ISNUMBER(VLOOKUP($B472,'kpler max capa'!$A$1:$Q$263,8,0)),VLOOKUP($B472,'kpler max capa'!$A$1:$Q$263,9,0),0)</f>
        <v>0</v>
      </c>
      <c r="AQ472" s="26">
        <f>IF(ISNUMBER(VLOOKUP($B472,'kpler max capa'!$A$1:$Q$263,8,0)),VLOOKUP($B472,'kpler max capa'!$A$1:$Q$263,10,0),0)</f>
        <v>0</v>
      </c>
      <c r="AR472" s="26">
        <f>IF(ISNUMBER(VLOOKUP($B472,'kpler max capa'!$A$1:$Q$263,8,0)),VLOOKUP($B472,'kpler max capa'!$A$1:$Q$263,11,0),0)</f>
        <v>0</v>
      </c>
      <c r="AS472" s="26">
        <f>IF(ISNUMBER(VLOOKUP($B472,'kpler max capa'!$A$1:$Q$263,9,0)),VLOOKUP($B472,'kpler max capa'!$A$1:$Q$263,12,0),0)</f>
        <v>0</v>
      </c>
      <c r="AT472" s="26">
        <f>IF(ISNUMBER(VLOOKUP($B472,'kpler max capa'!$A$1:$Q$263,9,0)),VLOOKUP($B472,'kpler max capa'!$A$1:$Q$263,13,0),0)</f>
        <v>0</v>
      </c>
      <c r="AU472" s="26">
        <f>IF(ISNUMBER(VLOOKUP($B472,'kpler max capa'!$A$1:$Q$263,9,0)),VLOOKUP($B472,'kpler max capa'!$A$1:$Q$263,14,0),0)</f>
        <v>0</v>
      </c>
      <c r="AV472" s="26">
        <f>IF(ISNUMBER(VLOOKUP($B472,'kpler max capa'!$A$1:$Q$263,9,0)),VLOOKUP($B472,'kpler max capa'!$A$1:$Q$263,15,0),0)</f>
        <v>0</v>
      </c>
      <c r="AW472" s="26">
        <f>IF(ISNUMBER(VLOOKUP($B472,'kpler max capa'!$A$1:$Q$263,9,0)),VLOOKUP($B472,'kpler max capa'!$A$1:$Q$263,16,0),0)</f>
        <v>0</v>
      </c>
      <c r="AX472" s="26">
        <f>IF(ISNUMBER(VLOOKUP($B472,'kpler max capa'!$A$1:$Q$263,10,0)),VLOOKUP($B472,'kpler max capa'!$A$1:$Q$263,17,0),0)</f>
        <v>0</v>
      </c>
      <c r="AY472" s="24">
        <f>IF(ISNUMBER(VLOOKUP($C472,'pp port max capa'!$A$1:$Q$500,2,0)),VLOOKUP($C472,'pp port max capa'!$A$1:$Q$500,2,0),0)</f>
        <v>0</v>
      </c>
      <c r="AZ472" s="24">
        <f>IF(ISNUMBER(VLOOKUP($C472,'pp port max capa'!$A$1:$Q$500,3,0)),VLOOKUP($C472,'pp port max capa'!$A$1:$Q$500,3,0),0)</f>
        <v>0</v>
      </c>
      <c r="BA472" s="24">
        <f>IF(ISNUMBER(VLOOKUP($C472,'pp port max capa'!$A$1:$Q$500,4,0)),VLOOKUP($C472,'pp port max capa'!$A$1:$Q$500,4,0),0)</f>
        <v>0</v>
      </c>
      <c r="BB472" s="24">
        <f>IF(ISNUMBER(VLOOKUP($C472,'pp port max capa'!$A$1:$Q$500,5,0)),VLOOKUP($C472,'pp port max capa'!$A$1:$Q$500,5,0),0)</f>
        <v>0</v>
      </c>
      <c r="BC472" s="24">
        <f>IF(ISNUMBER(VLOOKUP($C472,'pp port max capa'!$A$1:$Q$500,6,0)),VLOOKUP($C472,'pp port max capa'!$A$1:$Q$500,6,0),0)</f>
        <v>0</v>
      </c>
      <c r="BD472" s="24">
        <f>IF(ISNUMBER(VLOOKUP($C472,'pp port max capa'!$A$1:$Q$500,7,0)),VLOOKUP($C472,'pp port max capa'!$A$1:$Q$500,7,0),0)</f>
        <v>0</v>
      </c>
      <c r="BE472" s="24">
        <f>IF(ISNUMBER(VLOOKUP($C472,'pp port max capa'!$A$1:$Q$500,8,0)),VLOOKUP($C472,'pp port max capa'!$A$1:$Q$500,8,0),0)</f>
        <v>0</v>
      </c>
      <c r="BF472" s="24">
        <f>IF(ISNUMBER(VLOOKUP($C472,'pp port max capa'!$A$1:$Q$500,9,0)),VLOOKUP($C472,'pp port max capa'!$A$1:$Q$500,9,0),0)</f>
        <v>0</v>
      </c>
      <c r="BG472" s="24">
        <f>IF(ISNUMBER(VLOOKUP($C472,'pp port max capa'!$A$1:$Q$500,10,0)),VLOOKUP($C472,'pp port max capa'!$A$1:$Q$500,10,0),0)</f>
        <v>0</v>
      </c>
      <c r="BH472" s="24">
        <f>IF(ISNUMBER(VLOOKUP($C472,'pp port max capa'!$A$1:$Q$500,11,0)),VLOOKUP($C472,'pp port max capa'!$A$1:$Q$500,11,0),0)</f>
        <v>0</v>
      </c>
      <c r="BI472" s="24">
        <f>IF(ISNUMBER(VLOOKUP($C472,'pp port max capa'!$A$1:$Q$500,12,0)),VLOOKUP($C472,'pp port max capa'!$A$1:$Q$500,12,0),0)</f>
        <v>0</v>
      </c>
      <c r="BJ472" s="24">
        <f>IF(ISNUMBER(VLOOKUP($C472,'pp port max capa'!$A$1:$Q$500,13,0)),VLOOKUP($C472,'pp port max capa'!$A$1:$Q$500,13,0),0)</f>
        <v>0</v>
      </c>
      <c r="BK472" s="24">
        <f>IF(ISNUMBER(VLOOKUP($C472,'pp port max capa'!$A$1:$Q$500,14,0)),VLOOKUP($C472,'pp port max capa'!$A$1:$Q$500,14,0),0)</f>
        <v>0</v>
      </c>
      <c r="BL472" s="24">
        <f>IF(ISNUMBER(VLOOKUP($C472,'pp port max capa'!$A$1:$Q$500,15,0)),VLOOKUP($C472,'pp port max capa'!$A$1:$Q$500,15,0),0)</f>
        <v>0</v>
      </c>
      <c r="BM472" s="24">
        <f>IF(ISNUMBER(VLOOKUP($C472,'pp port max capa'!$A$1:$Q$500,16,0)),VLOOKUP($C472,'pp port max capa'!$A$1:$Q$500,16,0),0)</f>
        <v>0</v>
      </c>
      <c r="BN472" s="24">
        <f>IF(ISNUMBER(VLOOKUP($C472,'pp port max capa'!$A$1:$Q$500,17,0)),VLOOKUP($C472,'pp port max capa'!$A$1:$Q$500,17,0),0)</f>
        <v>0</v>
      </c>
      <c r="BO472" s="22">
        <f>IF(ISNUMBER(VLOOKUP($C472,'stpl port max capa'!$A$1:$Q$500,2,0)),VLOOKUP($C472,'stpl port max capa'!$A$1:$Q$500,2,0),0)</f>
        <v>8.2799999999999994</v>
      </c>
      <c r="BP472" s="22">
        <f>IF(ISNUMBER(VLOOKUP($C472,'stpl port max capa'!$A$1:$Q$500,3,0)),VLOOKUP($C472,'stpl port max capa'!$A$1:$Q$500,3,0),0)</f>
        <v>8.2799999999999994</v>
      </c>
      <c r="BQ472" s="22">
        <f>IF(ISNUMBER(VLOOKUP($C472,'stpl port max capa'!$A$1:$Q$500,4,0)),VLOOKUP($C472,'stpl port max capa'!$A$1:$Q$500,4,0),0)</f>
        <v>8.2799999999999994</v>
      </c>
      <c r="BR472" s="22">
        <f>IF(ISNUMBER(VLOOKUP($C472,'stpl port max capa'!$A$1:$Q$500,5,0)),VLOOKUP($C472,'stpl port max capa'!$A$1:$Q$500,5,0),0)</f>
        <v>8.2799999999999994</v>
      </c>
      <c r="BS472" s="22">
        <f>IF(ISNUMBER(VLOOKUP($C472,'stpl port max capa'!$A$1:$Q$500,6,0)),VLOOKUP($C472,'stpl port max capa'!$A$1:$Q$500,6,0),0)</f>
        <v>8.2799999999999994</v>
      </c>
      <c r="BT472" s="22">
        <f>IF(ISNUMBER(VLOOKUP($C472,'stpl port max capa'!$A$1:$Q$500,7,0)),VLOOKUP($C472,'stpl port max capa'!$A$1:$Q$500,7,0),0)</f>
        <v>8.2799999999999994</v>
      </c>
      <c r="BU472" s="22">
        <f>IF(ISNUMBER(VLOOKUP($C472,'stpl port max capa'!$A$1:$Q$500,8,0)),VLOOKUP($C472,'stpl port max capa'!$A$1:$Q$500,8,0),0)</f>
        <v>8.2799999999999994</v>
      </c>
      <c r="BV472" s="22">
        <f>IF(ISNUMBER(VLOOKUP($C472,'stpl port max capa'!$A$1:$Q$500,9,0)),VLOOKUP($C472,'stpl port max capa'!$A$1:$Q$500,9,0),0)</f>
        <v>8.2799999999999994</v>
      </c>
      <c r="BW472" s="22">
        <f>IF(ISNUMBER(VLOOKUP($C472,'stpl port max capa'!$A$1:$Q$500,10,0)),VLOOKUP($C472,'stpl port max capa'!$A$1:$Q$500,10,0),0)</f>
        <v>8.2799999999999994</v>
      </c>
      <c r="BX472" s="22">
        <f>IF(ISNUMBER(VLOOKUP($C472,'stpl port max capa'!$A$1:$Q$500,11,0)),VLOOKUP($C472,'stpl port max capa'!$A$1:$Q$500,11,0),0)</f>
        <v>8.2799999999999994</v>
      </c>
      <c r="BY472" s="22">
        <f>IF(ISNUMBER(VLOOKUP($C472,'stpl port max capa'!$A$1:$Q$500,12,0)),VLOOKUP($C472,'stpl port max capa'!$A$1:$Q$500,12,0),0)</f>
        <v>8.2799999999999994</v>
      </c>
      <c r="BZ472" s="22">
        <f>IF(ISNUMBER(VLOOKUP($C472,'stpl port max capa'!$A$1:$Q$500,13,0)),VLOOKUP($C472,'stpl port max capa'!$A$1:$Q$500,13,0),0)</f>
        <v>8.2799999999999994</v>
      </c>
      <c r="CA472" s="22">
        <f>IF(ISNUMBER(VLOOKUP($C472,'stpl port max capa'!$A$1:$Q$500,14,0)),VLOOKUP($C472,'stpl port max capa'!$A$1:$Q$500,14,0),0)</f>
        <v>8.2799999999999994</v>
      </c>
      <c r="CB472" s="22">
        <f>IF(ISNUMBER(VLOOKUP($C472,'stpl port max capa'!$A$1:$Q$500,15,0)),VLOOKUP($C472,'stpl port max capa'!$A$1:$Q$500,15,0),0)</f>
        <v>8.2799999999999994</v>
      </c>
      <c r="CC472" s="22">
        <f>IF(ISNUMBER(VLOOKUP($C472,'stpl port max capa'!$A$1:$Q$500,16,0)),VLOOKUP($C472,'stpl port max capa'!$A$1:$Q$500,16,0),0)</f>
        <v>8.2799999999999994</v>
      </c>
      <c r="CD472" s="22">
        <f>IF(ISNUMBER(VLOOKUP($C472,'stpl port max capa'!$A$1:$Q$500,17,0)),VLOOKUP($C472,'stpl port max capa'!$A$1:$Q$500,17,0),0)</f>
        <v>8.2799999999999994</v>
      </c>
    </row>
    <row r="473" spans="1:82">
      <c r="A473">
        <v>478</v>
      </c>
      <c r="B473" s="16" t="s">
        <v>3008</v>
      </c>
      <c r="C473" t="str">
        <f t="shared" si="130"/>
        <v>port 478 Jiangsu Yonggang Group Plant</v>
      </c>
      <c r="D473" s="19"/>
      <c r="E473" s="15">
        <f t="shared" si="132"/>
        <v>0</v>
      </c>
      <c r="F473" s="16" t="s">
        <v>2977</v>
      </c>
      <c r="G473" s="16" t="s">
        <v>973</v>
      </c>
      <c r="H473" t="s">
        <v>2956</v>
      </c>
      <c r="J473" s="16" t="s">
        <v>3034</v>
      </c>
      <c r="K473" s="16">
        <v>31.856647337795799</v>
      </c>
      <c r="L473" s="16">
        <v>120.725895229057</v>
      </c>
      <c r="M473" s="1" t="str">
        <f>VLOOKUP($F473,'[1]capi for highway network'!$D$1:$L$36,3,0)</f>
        <v>capi Jiangsu</v>
      </c>
      <c r="N473" s="1">
        <f>VLOOKUP($F473,'[1]capi for highway network'!$D$1:$L$36,7,0)</f>
        <v>32.060254999999998</v>
      </c>
      <c r="O473" s="1">
        <f>VLOOKUP($F473,'[1]capi for highway network'!$D$1:$L$36,8,0)</f>
        <v>118.79687699999999</v>
      </c>
      <c r="P473" s="13">
        <f t="shared" si="133"/>
        <v>6</v>
      </c>
      <c r="Q473" s="13">
        <f t="shared" si="134"/>
        <v>6</v>
      </c>
      <c r="R473" s="13">
        <f t="shared" si="135"/>
        <v>6</v>
      </c>
      <c r="S473" s="13">
        <f t="shared" si="136"/>
        <v>6</v>
      </c>
      <c r="T473" s="13">
        <f t="shared" si="137"/>
        <v>6</v>
      </c>
      <c r="U473" s="13">
        <f t="shared" si="138"/>
        <v>6</v>
      </c>
      <c r="V473" s="13">
        <f t="shared" si="139"/>
        <v>6</v>
      </c>
      <c r="W473" s="13">
        <f t="shared" si="140"/>
        <v>6</v>
      </c>
      <c r="X473" s="13">
        <f t="shared" si="141"/>
        <v>6</v>
      </c>
      <c r="Y473" s="13">
        <f t="shared" si="142"/>
        <v>6</v>
      </c>
      <c r="Z473" s="13">
        <f t="shared" si="143"/>
        <v>6</v>
      </c>
      <c r="AA473" s="13">
        <f t="shared" si="144"/>
        <v>6</v>
      </c>
      <c r="AB473" s="13">
        <f t="shared" si="145"/>
        <v>6</v>
      </c>
      <c r="AC473" s="13">
        <f t="shared" si="146"/>
        <v>6</v>
      </c>
      <c r="AD473" s="13">
        <f t="shared" si="147"/>
        <v>6</v>
      </c>
      <c r="AE473" s="13">
        <f t="shared" si="148"/>
        <v>6</v>
      </c>
      <c r="AF473">
        <v>17</v>
      </c>
      <c r="AG473" t="s">
        <v>3247</v>
      </c>
      <c r="AI473" s="26">
        <f>IF(ISNUMBER(VLOOKUP($B473,'kpler max capa'!$A$1:$Q$263,2,0)),VLOOKUP($B473,'kpler max capa'!$A$1:$Q$263,2,0),0)</f>
        <v>0</v>
      </c>
      <c r="AJ473" s="26">
        <f>IF(ISNUMBER(VLOOKUP($B473,'kpler max capa'!$A$1:$Q$263,3,0)),VLOOKUP($B473,'kpler max capa'!$A$1:$Q$263,3,0),0)</f>
        <v>0</v>
      </c>
      <c r="AK473" s="26">
        <f>IF(ISNUMBER(VLOOKUP($B473,'kpler max capa'!$A$1:$Q$263,4,0)),VLOOKUP($B473,'kpler max capa'!$A$1:$Q$263,4,0),0)</f>
        <v>0</v>
      </c>
      <c r="AL473" s="26">
        <f>IF(ISNUMBER(VLOOKUP($B473,'kpler max capa'!$A$1:$Q$263,5,0)),VLOOKUP($B473,'kpler max capa'!$A$1:$Q$263,5,0),0)</f>
        <v>0</v>
      </c>
      <c r="AM473" s="26">
        <f>IF(ISNUMBER(VLOOKUP($B473,'kpler max capa'!$A$1:$Q$263,6,0)),VLOOKUP($B473,'kpler max capa'!$A$1:$Q$263,6,0),0)</f>
        <v>0</v>
      </c>
      <c r="AN473" s="26">
        <f>IF(ISNUMBER(VLOOKUP($B473,'kpler max capa'!$A$1:$Q$263,7,0)),VLOOKUP($B473,'kpler max capa'!$A$1:$Q$263,7,0),0)</f>
        <v>0</v>
      </c>
      <c r="AO473" s="26">
        <f>IF(ISNUMBER(VLOOKUP($B473,'kpler max capa'!$A$1:$Q$263,8,0)),VLOOKUP($B473,'kpler max capa'!$A$1:$Q$263,8,0),0)</f>
        <v>0</v>
      </c>
      <c r="AP473" s="26">
        <f>IF(ISNUMBER(VLOOKUP($B473,'kpler max capa'!$A$1:$Q$263,8,0)),VLOOKUP($B473,'kpler max capa'!$A$1:$Q$263,9,0),0)</f>
        <v>0</v>
      </c>
      <c r="AQ473" s="26">
        <f>IF(ISNUMBER(VLOOKUP($B473,'kpler max capa'!$A$1:$Q$263,8,0)),VLOOKUP($B473,'kpler max capa'!$A$1:$Q$263,10,0),0)</f>
        <v>0</v>
      </c>
      <c r="AR473" s="26">
        <f>IF(ISNUMBER(VLOOKUP($B473,'kpler max capa'!$A$1:$Q$263,8,0)),VLOOKUP($B473,'kpler max capa'!$A$1:$Q$263,11,0),0)</f>
        <v>0</v>
      </c>
      <c r="AS473" s="26">
        <f>IF(ISNUMBER(VLOOKUP($B473,'kpler max capa'!$A$1:$Q$263,9,0)),VLOOKUP($B473,'kpler max capa'!$A$1:$Q$263,12,0),0)</f>
        <v>0</v>
      </c>
      <c r="AT473" s="26">
        <f>IF(ISNUMBER(VLOOKUP($B473,'kpler max capa'!$A$1:$Q$263,9,0)),VLOOKUP($B473,'kpler max capa'!$A$1:$Q$263,13,0),0)</f>
        <v>0</v>
      </c>
      <c r="AU473" s="26">
        <f>IF(ISNUMBER(VLOOKUP($B473,'kpler max capa'!$A$1:$Q$263,9,0)),VLOOKUP($B473,'kpler max capa'!$A$1:$Q$263,14,0),0)</f>
        <v>0</v>
      </c>
      <c r="AV473" s="26">
        <f>IF(ISNUMBER(VLOOKUP($B473,'kpler max capa'!$A$1:$Q$263,9,0)),VLOOKUP($B473,'kpler max capa'!$A$1:$Q$263,15,0),0)</f>
        <v>0</v>
      </c>
      <c r="AW473" s="26">
        <f>IF(ISNUMBER(VLOOKUP($B473,'kpler max capa'!$A$1:$Q$263,9,0)),VLOOKUP($B473,'kpler max capa'!$A$1:$Q$263,16,0),0)</f>
        <v>0</v>
      </c>
      <c r="AX473" s="26">
        <f>IF(ISNUMBER(VLOOKUP($B473,'kpler max capa'!$A$1:$Q$263,10,0)),VLOOKUP($B473,'kpler max capa'!$A$1:$Q$263,17,0),0)</f>
        <v>0</v>
      </c>
      <c r="AY473" s="24">
        <f>IF(ISNUMBER(VLOOKUP($C473,'pp port max capa'!$A$1:$Q$500,2,0)),VLOOKUP($C473,'pp port max capa'!$A$1:$Q$500,2,0),0)</f>
        <v>0</v>
      </c>
      <c r="AZ473" s="24">
        <f>IF(ISNUMBER(VLOOKUP($C473,'pp port max capa'!$A$1:$Q$500,3,0)),VLOOKUP($C473,'pp port max capa'!$A$1:$Q$500,3,0),0)</f>
        <v>0</v>
      </c>
      <c r="BA473" s="24">
        <f>IF(ISNUMBER(VLOOKUP($C473,'pp port max capa'!$A$1:$Q$500,4,0)),VLOOKUP($C473,'pp port max capa'!$A$1:$Q$500,4,0),0)</f>
        <v>0</v>
      </c>
      <c r="BB473" s="24">
        <f>IF(ISNUMBER(VLOOKUP($C473,'pp port max capa'!$A$1:$Q$500,5,0)),VLOOKUP($C473,'pp port max capa'!$A$1:$Q$500,5,0),0)</f>
        <v>0</v>
      </c>
      <c r="BC473" s="24">
        <f>IF(ISNUMBER(VLOOKUP($C473,'pp port max capa'!$A$1:$Q$500,6,0)),VLOOKUP($C473,'pp port max capa'!$A$1:$Q$500,6,0),0)</f>
        <v>0</v>
      </c>
      <c r="BD473" s="24">
        <f>IF(ISNUMBER(VLOOKUP($C473,'pp port max capa'!$A$1:$Q$500,7,0)),VLOOKUP($C473,'pp port max capa'!$A$1:$Q$500,7,0),0)</f>
        <v>0</v>
      </c>
      <c r="BE473" s="24">
        <f>IF(ISNUMBER(VLOOKUP($C473,'pp port max capa'!$A$1:$Q$500,8,0)),VLOOKUP($C473,'pp port max capa'!$A$1:$Q$500,8,0),0)</f>
        <v>0</v>
      </c>
      <c r="BF473" s="24">
        <f>IF(ISNUMBER(VLOOKUP($C473,'pp port max capa'!$A$1:$Q$500,9,0)),VLOOKUP($C473,'pp port max capa'!$A$1:$Q$500,9,0),0)</f>
        <v>0</v>
      </c>
      <c r="BG473" s="24">
        <f>IF(ISNUMBER(VLOOKUP($C473,'pp port max capa'!$A$1:$Q$500,10,0)),VLOOKUP($C473,'pp port max capa'!$A$1:$Q$500,10,0),0)</f>
        <v>0</v>
      </c>
      <c r="BH473" s="24">
        <f>IF(ISNUMBER(VLOOKUP($C473,'pp port max capa'!$A$1:$Q$500,11,0)),VLOOKUP($C473,'pp port max capa'!$A$1:$Q$500,11,0),0)</f>
        <v>0</v>
      </c>
      <c r="BI473" s="24">
        <f>IF(ISNUMBER(VLOOKUP($C473,'pp port max capa'!$A$1:$Q$500,12,0)),VLOOKUP($C473,'pp port max capa'!$A$1:$Q$500,12,0),0)</f>
        <v>0</v>
      </c>
      <c r="BJ473" s="24">
        <f>IF(ISNUMBER(VLOOKUP($C473,'pp port max capa'!$A$1:$Q$500,13,0)),VLOOKUP($C473,'pp port max capa'!$A$1:$Q$500,13,0),0)</f>
        <v>0</v>
      </c>
      <c r="BK473" s="24">
        <f>IF(ISNUMBER(VLOOKUP($C473,'pp port max capa'!$A$1:$Q$500,14,0)),VLOOKUP($C473,'pp port max capa'!$A$1:$Q$500,14,0),0)</f>
        <v>0</v>
      </c>
      <c r="BL473" s="24">
        <f>IF(ISNUMBER(VLOOKUP($C473,'pp port max capa'!$A$1:$Q$500,15,0)),VLOOKUP($C473,'pp port max capa'!$A$1:$Q$500,15,0),0)</f>
        <v>0</v>
      </c>
      <c r="BM473" s="24">
        <f>IF(ISNUMBER(VLOOKUP($C473,'pp port max capa'!$A$1:$Q$500,16,0)),VLOOKUP($C473,'pp port max capa'!$A$1:$Q$500,16,0),0)</f>
        <v>0</v>
      </c>
      <c r="BN473" s="24">
        <f>IF(ISNUMBER(VLOOKUP($C473,'pp port max capa'!$A$1:$Q$500,17,0)),VLOOKUP($C473,'pp port max capa'!$A$1:$Q$500,17,0),0)</f>
        <v>0</v>
      </c>
      <c r="BO473" s="22">
        <f>IF(ISNUMBER(VLOOKUP($C473,'stpl port max capa'!$A$1:$Q$500,2,0)),VLOOKUP($C473,'stpl port max capa'!$A$1:$Q$500,2,0),0)</f>
        <v>6</v>
      </c>
      <c r="BP473" s="22">
        <f>IF(ISNUMBER(VLOOKUP($C473,'stpl port max capa'!$A$1:$Q$500,3,0)),VLOOKUP($C473,'stpl port max capa'!$A$1:$Q$500,3,0),0)</f>
        <v>6</v>
      </c>
      <c r="BQ473" s="22">
        <f>IF(ISNUMBER(VLOOKUP($C473,'stpl port max capa'!$A$1:$Q$500,4,0)),VLOOKUP($C473,'stpl port max capa'!$A$1:$Q$500,4,0),0)</f>
        <v>6</v>
      </c>
      <c r="BR473" s="22">
        <f>IF(ISNUMBER(VLOOKUP($C473,'stpl port max capa'!$A$1:$Q$500,5,0)),VLOOKUP($C473,'stpl port max capa'!$A$1:$Q$500,5,0),0)</f>
        <v>6</v>
      </c>
      <c r="BS473" s="22">
        <f>IF(ISNUMBER(VLOOKUP($C473,'stpl port max capa'!$A$1:$Q$500,6,0)),VLOOKUP($C473,'stpl port max capa'!$A$1:$Q$500,6,0),0)</f>
        <v>6</v>
      </c>
      <c r="BT473" s="22">
        <f>IF(ISNUMBER(VLOOKUP($C473,'stpl port max capa'!$A$1:$Q$500,7,0)),VLOOKUP($C473,'stpl port max capa'!$A$1:$Q$500,7,0),0)</f>
        <v>6</v>
      </c>
      <c r="BU473" s="22">
        <f>IF(ISNUMBER(VLOOKUP($C473,'stpl port max capa'!$A$1:$Q$500,8,0)),VLOOKUP($C473,'stpl port max capa'!$A$1:$Q$500,8,0),0)</f>
        <v>6</v>
      </c>
      <c r="BV473" s="22">
        <f>IF(ISNUMBER(VLOOKUP($C473,'stpl port max capa'!$A$1:$Q$500,9,0)),VLOOKUP($C473,'stpl port max capa'!$A$1:$Q$500,9,0),0)</f>
        <v>6</v>
      </c>
      <c r="BW473" s="22">
        <f>IF(ISNUMBER(VLOOKUP($C473,'stpl port max capa'!$A$1:$Q$500,10,0)),VLOOKUP($C473,'stpl port max capa'!$A$1:$Q$500,10,0),0)</f>
        <v>6</v>
      </c>
      <c r="BX473" s="22">
        <f>IF(ISNUMBER(VLOOKUP($C473,'stpl port max capa'!$A$1:$Q$500,11,0)),VLOOKUP($C473,'stpl port max capa'!$A$1:$Q$500,11,0),0)</f>
        <v>6</v>
      </c>
      <c r="BY473" s="22">
        <f>IF(ISNUMBER(VLOOKUP($C473,'stpl port max capa'!$A$1:$Q$500,12,0)),VLOOKUP($C473,'stpl port max capa'!$A$1:$Q$500,12,0),0)</f>
        <v>6</v>
      </c>
      <c r="BZ473" s="22">
        <f>IF(ISNUMBER(VLOOKUP($C473,'stpl port max capa'!$A$1:$Q$500,13,0)),VLOOKUP($C473,'stpl port max capa'!$A$1:$Q$500,13,0),0)</f>
        <v>6</v>
      </c>
      <c r="CA473" s="22">
        <f>IF(ISNUMBER(VLOOKUP($C473,'stpl port max capa'!$A$1:$Q$500,14,0)),VLOOKUP($C473,'stpl port max capa'!$A$1:$Q$500,14,0),0)</f>
        <v>6</v>
      </c>
      <c r="CB473" s="22">
        <f>IF(ISNUMBER(VLOOKUP($C473,'stpl port max capa'!$A$1:$Q$500,15,0)),VLOOKUP($C473,'stpl port max capa'!$A$1:$Q$500,15,0),0)</f>
        <v>6</v>
      </c>
      <c r="CC473" s="22">
        <f>IF(ISNUMBER(VLOOKUP($C473,'stpl port max capa'!$A$1:$Q$500,16,0)),VLOOKUP($C473,'stpl port max capa'!$A$1:$Q$500,16,0),0)</f>
        <v>6</v>
      </c>
      <c r="CD473" s="22">
        <f>IF(ISNUMBER(VLOOKUP($C473,'stpl port max capa'!$A$1:$Q$500,17,0)),VLOOKUP($C473,'stpl port max capa'!$A$1:$Q$500,17,0),0)</f>
        <v>6</v>
      </c>
    </row>
    <row r="474" spans="1:82">
      <c r="A474">
        <v>479</v>
      </c>
      <c r="B474" s="16" t="s">
        <v>3009</v>
      </c>
      <c r="C474" t="str">
        <f t="shared" si="130"/>
        <v>port 479 Zenith Steel Group Plant</v>
      </c>
      <c r="D474" s="19"/>
      <c r="E474" s="15">
        <f t="shared" si="132"/>
        <v>0</v>
      </c>
      <c r="F474" s="16" t="s">
        <v>2977</v>
      </c>
      <c r="G474" s="16" t="s">
        <v>973</v>
      </c>
      <c r="H474" t="s">
        <v>2956</v>
      </c>
      <c r="J474" s="16" t="s">
        <v>3035</v>
      </c>
      <c r="K474" s="16">
        <v>31.7050962612626</v>
      </c>
      <c r="L474" s="16">
        <v>120.085565268423</v>
      </c>
      <c r="M474" s="1" t="str">
        <f>VLOOKUP($F474,'[1]capi for highway network'!$D$1:$L$36,3,0)</f>
        <v>capi Jiangsu</v>
      </c>
      <c r="N474" s="1">
        <f>VLOOKUP($F474,'[1]capi for highway network'!$D$1:$L$36,7,0)</f>
        <v>32.060254999999998</v>
      </c>
      <c r="O474" s="1">
        <f>VLOOKUP($F474,'[1]capi for highway network'!$D$1:$L$36,8,0)</f>
        <v>118.79687699999999</v>
      </c>
      <c r="P474" s="13">
        <f t="shared" si="133"/>
        <v>14.399999999999999</v>
      </c>
      <c r="Q474" s="13">
        <f t="shared" si="134"/>
        <v>14.399999999999999</v>
      </c>
      <c r="R474" s="13">
        <f t="shared" si="135"/>
        <v>14.399999999999999</v>
      </c>
      <c r="S474" s="13">
        <f t="shared" si="136"/>
        <v>14.399999999999999</v>
      </c>
      <c r="T474" s="13">
        <f t="shared" si="137"/>
        <v>14.399999999999999</v>
      </c>
      <c r="U474" s="13">
        <f t="shared" si="138"/>
        <v>14.399999999999999</v>
      </c>
      <c r="V474" s="13">
        <f t="shared" si="139"/>
        <v>14.399999999999999</v>
      </c>
      <c r="W474" s="13">
        <f t="shared" si="140"/>
        <v>14.399999999999999</v>
      </c>
      <c r="X474" s="13">
        <f t="shared" si="141"/>
        <v>14.399999999999999</v>
      </c>
      <c r="Y474" s="13">
        <f t="shared" si="142"/>
        <v>14.399999999999999</v>
      </c>
      <c r="Z474" s="13">
        <f t="shared" si="143"/>
        <v>14.399999999999999</v>
      </c>
      <c r="AA474" s="13">
        <f t="shared" si="144"/>
        <v>14.399999999999999</v>
      </c>
      <c r="AB474" s="13">
        <f t="shared" si="145"/>
        <v>14.399999999999999</v>
      </c>
      <c r="AC474" s="13">
        <f t="shared" si="146"/>
        <v>14.399999999999999</v>
      </c>
      <c r="AD474" s="13">
        <f t="shared" si="147"/>
        <v>14.399999999999999</v>
      </c>
      <c r="AE474" s="13">
        <f t="shared" si="148"/>
        <v>14.399999999999999</v>
      </c>
      <c r="AF474">
        <v>18</v>
      </c>
      <c r="AG474" t="s">
        <v>3247</v>
      </c>
      <c r="AI474" s="26">
        <f>IF(ISNUMBER(VLOOKUP($B474,'kpler max capa'!$A$1:$Q$263,2,0)),VLOOKUP($B474,'kpler max capa'!$A$1:$Q$263,2,0),0)</f>
        <v>0</v>
      </c>
      <c r="AJ474" s="26">
        <f>IF(ISNUMBER(VLOOKUP($B474,'kpler max capa'!$A$1:$Q$263,3,0)),VLOOKUP($B474,'kpler max capa'!$A$1:$Q$263,3,0),0)</f>
        <v>0</v>
      </c>
      <c r="AK474" s="26">
        <f>IF(ISNUMBER(VLOOKUP($B474,'kpler max capa'!$A$1:$Q$263,4,0)),VLOOKUP($B474,'kpler max capa'!$A$1:$Q$263,4,0),0)</f>
        <v>0</v>
      </c>
      <c r="AL474" s="26">
        <f>IF(ISNUMBER(VLOOKUP($B474,'kpler max capa'!$A$1:$Q$263,5,0)),VLOOKUP($B474,'kpler max capa'!$A$1:$Q$263,5,0),0)</f>
        <v>0</v>
      </c>
      <c r="AM474" s="26">
        <f>IF(ISNUMBER(VLOOKUP($B474,'kpler max capa'!$A$1:$Q$263,6,0)),VLOOKUP($B474,'kpler max capa'!$A$1:$Q$263,6,0),0)</f>
        <v>0</v>
      </c>
      <c r="AN474" s="26">
        <f>IF(ISNUMBER(VLOOKUP($B474,'kpler max capa'!$A$1:$Q$263,7,0)),VLOOKUP($B474,'kpler max capa'!$A$1:$Q$263,7,0),0)</f>
        <v>0</v>
      </c>
      <c r="AO474" s="26">
        <f>IF(ISNUMBER(VLOOKUP($B474,'kpler max capa'!$A$1:$Q$263,8,0)),VLOOKUP($B474,'kpler max capa'!$A$1:$Q$263,8,0),0)</f>
        <v>0</v>
      </c>
      <c r="AP474" s="26">
        <f>IF(ISNUMBER(VLOOKUP($B474,'kpler max capa'!$A$1:$Q$263,8,0)),VLOOKUP($B474,'kpler max capa'!$A$1:$Q$263,9,0),0)</f>
        <v>0</v>
      </c>
      <c r="AQ474" s="26">
        <f>IF(ISNUMBER(VLOOKUP($B474,'kpler max capa'!$A$1:$Q$263,8,0)),VLOOKUP($B474,'kpler max capa'!$A$1:$Q$263,10,0),0)</f>
        <v>0</v>
      </c>
      <c r="AR474" s="26">
        <f>IF(ISNUMBER(VLOOKUP($B474,'kpler max capa'!$A$1:$Q$263,8,0)),VLOOKUP($B474,'kpler max capa'!$A$1:$Q$263,11,0),0)</f>
        <v>0</v>
      </c>
      <c r="AS474" s="26">
        <f>IF(ISNUMBER(VLOOKUP($B474,'kpler max capa'!$A$1:$Q$263,9,0)),VLOOKUP($B474,'kpler max capa'!$A$1:$Q$263,12,0),0)</f>
        <v>0</v>
      </c>
      <c r="AT474" s="26">
        <f>IF(ISNUMBER(VLOOKUP($B474,'kpler max capa'!$A$1:$Q$263,9,0)),VLOOKUP($B474,'kpler max capa'!$A$1:$Q$263,13,0),0)</f>
        <v>0</v>
      </c>
      <c r="AU474" s="26">
        <f>IF(ISNUMBER(VLOOKUP($B474,'kpler max capa'!$A$1:$Q$263,9,0)),VLOOKUP($B474,'kpler max capa'!$A$1:$Q$263,14,0),0)</f>
        <v>0</v>
      </c>
      <c r="AV474" s="26">
        <f>IF(ISNUMBER(VLOOKUP($B474,'kpler max capa'!$A$1:$Q$263,9,0)),VLOOKUP($B474,'kpler max capa'!$A$1:$Q$263,15,0),0)</f>
        <v>0</v>
      </c>
      <c r="AW474" s="26">
        <f>IF(ISNUMBER(VLOOKUP($B474,'kpler max capa'!$A$1:$Q$263,9,0)),VLOOKUP($B474,'kpler max capa'!$A$1:$Q$263,16,0),0)</f>
        <v>0</v>
      </c>
      <c r="AX474" s="26">
        <f>IF(ISNUMBER(VLOOKUP($B474,'kpler max capa'!$A$1:$Q$263,10,0)),VLOOKUP($B474,'kpler max capa'!$A$1:$Q$263,17,0),0)</f>
        <v>0</v>
      </c>
      <c r="AY474" s="24">
        <f>IF(ISNUMBER(VLOOKUP($C474,'pp port max capa'!$A$1:$Q$500,2,0)),VLOOKUP($C474,'pp port max capa'!$A$1:$Q$500,2,0),0)</f>
        <v>0</v>
      </c>
      <c r="AZ474" s="24">
        <f>IF(ISNUMBER(VLOOKUP($C474,'pp port max capa'!$A$1:$Q$500,3,0)),VLOOKUP($C474,'pp port max capa'!$A$1:$Q$500,3,0),0)</f>
        <v>0</v>
      </c>
      <c r="BA474" s="24">
        <f>IF(ISNUMBER(VLOOKUP($C474,'pp port max capa'!$A$1:$Q$500,4,0)),VLOOKUP($C474,'pp port max capa'!$A$1:$Q$500,4,0),0)</f>
        <v>0</v>
      </c>
      <c r="BB474" s="24">
        <f>IF(ISNUMBER(VLOOKUP($C474,'pp port max capa'!$A$1:$Q$500,5,0)),VLOOKUP($C474,'pp port max capa'!$A$1:$Q$500,5,0),0)</f>
        <v>0</v>
      </c>
      <c r="BC474" s="24">
        <f>IF(ISNUMBER(VLOOKUP($C474,'pp port max capa'!$A$1:$Q$500,6,0)),VLOOKUP($C474,'pp port max capa'!$A$1:$Q$500,6,0),0)</f>
        <v>0</v>
      </c>
      <c r="BD474" s="24">
        <f>IF(ISNUMBER(VLOOKUP($C474,'pp port max capa'!$A$1:$Q$500,7,0)),VLOOKUP($C474,'pp port max capa'!$A$1:$Q$500,7,0),0)</f>
        <v>0</v>
      </c>
      <c r="BE474" s="24">
        <f>IF(ISNUMBER(VLOOKUP($C474,'pp port max capa'!$A$1:$Q$500,8,0)),VLOOKUP($C474,'pp port max capa'!$A$1:$Q$500,8,0),0)</f>
        <v>0</v>
      </c>
      <c r="BF474" s="24">
        <f>IF(ISNUMBER(VLOOKUP($C474,'pp port max capa'!$A$1:$Q$500,9,0)),VLOOKUP($C474,'pp port max capa'!$A$1:$Q$500,9,0),0)</f>
        <v>0</v>
      </c>
      <c r="BG474" s="24">
        <f>IF(ISNUMBER(VLOOKUP($C474,'pp port max capa'!$A$1:$Q$500,10,0)),VLOOKUP($C474,'pp port max capa'!$A$1:$Q$500,10,0),0)</f>
        <v>0</v>
      </c>
      <c r="BH474" s="24">
        <f>IF(ISNUMBER(VLOOKUP($C474,'pp port max capa'!$A$1:$Q$500,11,0)),VLOOKUP($C474,'pp port max capa'!$A$1:$Q$500,11,0),0)</f>
        <v>0</v>
      </c>
      <c r="BI474" s="24">
        <f>IF(ISNUMBER(VLOOKUP($C474,'pp port max capa'!$A$1:$Q$500,12,0)),VLOOKUP($C474,'pp port max capa'!$A$1:$Q$500,12,0),0)</f>
        <v>0</v>
      </c>
      <c r="BJ474" s="24">
        <f>IF(ISNUMBER(VLOOKUP($C474,'pp port max capa'!$A$1:$Q$500,13,0)),VLOOKUP($C474,'pp port max capa'!$A$1:$Q$500,13,0),0)</f>
        <v>0</v>
      </c>
      <c r="BK474" s="24">
        <f>IF(ISNUMBER(VLOOKUP($C474,'pp port max capa'!$A$1:$Q$500,14,0)),VLOOKUP($C474,'pp port max capa'!$A$1:$Q$500,14,0),0)</f>
        <v>0</v>
      </c>
      <c r="BL474" s="24">
        <f>IF(ISNUMBER(VLOOKUP($C474,'pp port max capa'!$A$1:$Q$500,15,0)),VLOOKUP($C474,'pp port max capa'!$A$1:$Q$500,15,0),0)</f>
        <v>0</v>
      </c>
      <c r="BM474" s="24">
        <f>IF(ISNUMBER(VLOOKUP($C474,'pp port max capa'!$A$1:$Q$500,16,0)),VLOOKUP($C474,'pp port max capa'!$A$1:$Q$500,16,0),0)</f>
        <v>0</v>
      </c>
      <c r="BN474" s="24">
        <f>IF(ISNUMBER(VLOOKUP($C474,'pp port max capa'!$A$1:$Q$500,17,0)),VLOOKUP($C474,'pp port max capa'!$A$1:$Q$500,17,0),0)</f>
        <v>0</v>
      </c>
      <c r="BO474" s="22">
        <f>IF(ISNUMBER(VLOOKUP($C474,'stpl port max capa'!$A$1:$Q$500,2,0)),VLOOKUP($C474,'stpl port max capa'!$A$1:$Q$500,2,0),0)</f>
        <v>14.399999999999999</v>
      </c>
      <c r="BP474" s="22">
        <f>IF(ISNUMBER(VLOOKUP($C474,'stpl port max capa'!$A$1:$Q$500,3,0)),VLOOKUP($C474,'stpl port max capa'!$A$1:$Q$500,3,0),0)</f>
        <v>14.399999999999999</v>
      </c>
      <c r="BQ474" s="22">
        <f>IF(ISNUMBER(VLOOKUP($C474,'stpl port max capa'!$A$1:$Q$500,4,0)),VLOOKUP($C474,'stpl port max capa'!$A$1:$Q$500,4,0),0)</f>
        <v>14.399999999999999</v>
      </c>
      <c r="BR474" s="22">
        <f>IF(ISNUMBER(VLOOKUP($C474,'stpl port max capa'!$A$1:$Q$500,5,0)),VLOOKUP($C474,'stpl port max capa'!$A$1:$Q$500,5,0),0)</f>
        <v>14.399999999999999</v>
      </c>
      <c r="BS474" s="22">
        <f>IF(ISNUMBER(VLOOKUP($C474,'stpl port max capa'!$A$1:$Q$500,6,0)),VLOOKUP($C474,'stpl port max capa'!$A$1:$Q$500,6,0),0)</f>
        <v>14.399999999999999</v>
      </c>
      <c r="BT474" s="22">
        <f>IF(ISNUMBER(VLOOKUP($C474,'stpl port max capa'!$A$1:$Q$500,7,0)),VLOOKUP($C474,'stpl port max capa'!$A$1:$Q$500,7,0),0)</f>
        <v>14.399999999999999</v>
      </c>
      <c r="BU474" s="22">
        <f>IF(ISNUMBER(VLOOKUP($C474,'stpl port max capa'!$A$1:$Q$500,8,0)),VLOOKUP($C474,'stpl port max capa'!$A$1:$Q$500,8,0),0)</f>
        <v>14.399999999999999</v>
      </c>
      <c r="BV474" s="22">
        <f>IF(ISNUMBER(VLOOKUP($C474,'stpl port max capa'!$A$1:$Q$500,9,0)),VLOOKUP($C474,'stpl port max capa'!$A$1:$Q$500,9,0),0)</f>
        <v>14.399999999999999</v>
      </c>
      <c r="BW474" s="22">
        <f>IF(ISNUMBER(VLOOKUP($C474,'stpl port max capa'!$A$1:$Q$500,10,0)),VLOOKUP($C474,'stpl port max capa'!$A$1:$Q$500,10,0),0)</f>
        <v>14.399999999999999</v>
      </c>
      <c r="BX474" s="22">
        <f>IF(ISNUMBER(VLOOKUP($C474,'stpl port max capa'!$A$1:$Q$500,11,0)),VLOOKUP($C474,'stpl port max capa'!$A$1:$Q$500,11,0),0)</f>
        <v>14.399999999999999</v>
      </c>
      <c r="BY474" s="22">
        <f>IF(ISNUMBER(VLOOKUP($C474,'stpl port max capa'!$A$1:$Q$500,12,0)),VLOOKUP($C474,'stpl port max capa'!$A$1:$Q$500,12,0),0)</f>
        <v>14.399999999999999</v>
      </c>
      <c r="BZ474" s="22">
        <f>IF(ISNUMBER(VLOOKUP($C474,'stpl port max capa'!$A$1:$Q$500,13,0)),VLOOKUP($C474,'stpl port max capa'!$A$1:$Q$500,13,0),0)</f>
        <v>14.399999999999999</v>
      </c>
      <c r="CA474" s="22">
        <f>IF(ISNUMBER(VLOOKUP($C474,'stpl port max capa'!$A$1:$Q$500,14,0)),VLOOKUP($C474,'stpl port max capa'!$A$1:$Q$500,14,0),0)</f>
        <v>14.399999999999999</v>
      </c>
      <c r="CB474" s="22">
        <f>IF(ISNUMBER(VLOOKUP($C474,'stpl port max capa'!$A$1:$Q$500,15,0)),VLOOKUP($C474,'stpl port max capa'!$A$1:$Q$500,15,0),0)</f>
        <v>14.399999999999999</v>
      </c>
      <c r="CC474" s="22">
        <f>IF(ISNUMBER(VLOOKUP($C474,'stpl port max capa'!$A$1:$Q$500,16,0)),VLOOKUP($C474,'stpl port max capa'!$A$1:$Q$500,16,0),0)</f>
        <v>14.399999999999999</v>
      </c>
      <c r="CD474" s="22">
        <f>IF(ISNUMBER(VLOOKUP($C474,'stpl port max capa'!$A$1:$Q$500,17,0)),VLOOKUP($C474,'stpl port max capa'!$A$1:$Q$500,17,0),0)</f>
        <v>14.399999999999999</v>
      </c>
    </row>
    <row r="475" spans="1:82">
      <c r="A475">
        <v>480</v>
      </c>
      <c r="B475" s="16" t="s">
        <v>3010</v>
      </c>
      <c r="C475" t="str">
        <f t="shared" si="130"/>
        <v>port 480 Jiangsu Shente Steel Plant</v>
      </c>
      <c r="D475" s="19"/>
      <c r="E475" s="15">
        <f t="shared" si="132"/>
        <v>0</v>
      </c>
      <c r="F475" s="16" t="s">
        <v>2977</v>
      </c>
      <c r="G475" s="16" t="s">
        <v>973</v>
      </c>
      <c r="H475" t="s">
        <v>2956</v>
      </c>
      <c r="J475" s="16" t="s">
        <v>3036</v>
      </c>
      <c r="K475" s="16">
        <v>31.468128211558099</v>
      </c>
      <c r="L475" s="16">
        <v>119.477781409435</v>
      </c>
      <c r="M475" s="1" t="str">
        <f>VLOOKUP($F475,'[1]capi for highway network'!$D$1:$L$36,3,0)</f>
        <v>capi Jiangsu</v>
      </c>
      <c r="N475" s="1">
        <f>VLOOKUP($F475,'[1]capi for highway network'!$D$1:$L$36,7,0)</f>
        <v>32.060254999999998</v>
      </c>
      <c r="O475" s="1">
        <f>VLOOKUP($F475,'[1]capi for highway network'!$D$1:$L$36,8,0)</f>
        <v>118.79687699999999</v>
      </c>
      <c r="P475" s="13">
        <f t="shared" si="133"/>
        <v>3.96</v>
      </c>
      <c r="Q475" s="13">
        <f t="shared" si="134"/>
        <v>3.96</v>
      </c>
      <c r="R475" s="13">
        <f t="shared" si="135"/>
        <v>3.96</v>
      </c>
      <c r="S475" s="13">
        <f t="shared" si="136"/>
        <v>3.96</v>
      </c>
      <c r="T475" s="13">
        <f t="shared" si="137"/>
        <v>3.96</v>
      </c>
      <c r="U475" s="13">
        <f t="shared" si="138"/>
        <v>3.96</v>
      </c>
      <c r="V475" s="13">
        <f t="shared" si="139"/>
        <v>3.96</v>
      </c>
      <c r="W475" s="13">
        <f t="shared" si="140"/>
        <v>3.96</v>
      </c>
      <c r="X475" s="13">
        <f t="shared" si="141"/>
        <v>3.96</v>
      </c>
      <c r="Y475" s="13">
        <f t="shared" si="142"/>
        <v>3.96</v>
      </c>
      <c r="Z475" s="13">
        <f t="shared" si="143"/>
        <v>3.96</v>
      </c>
      <c r="AA475" s="13">
        <f t="shared" si="144"/>
        <v>3.96</v>
      </c>
      <c r="AB475" s="13">
        <f t="shared" si="145"/>
        <v>3.96</v>
      </c>
      <c r="AC475" s="13">
        <f t="shared" si="146"/>
        <v>3.96</v>
      </c>
      <c r="AD475" s="13">
        <f t="shared" si="147"/>
        <v>3.96</v>
      </c>
      <c r="AE475" s="13">
        <f t="shared" si="148"/>
        <v>3.96</v>
      </c>
      <c r="AF475">
        <v>19</v>
      </c>
      <c r="AG475" t="s">
        <v>3247</v>
      </c>
      <c r="AI475" s="26">
        <f>IF(ISNUMBER(VLOOKUP($B475,'kpler max capa'!$A$1:$Q$263,2,0)),VLOOKUP($B475,'kpler max capa'!$A$1:$Q$263,2,0),0)</f>
        <v>0</v>
      </c>
      <c r="AJ475" s="26">
        <f>IF(ISNUMBER(VLOOKUP($B475,'kpler max capa'!$A$1:$Q$263,3,0)),VLOOKUP($B475,'kpler max capa'!$A$1:$Q$263,3,0),0)</f>
        <v>0</v>
      </c>
      <c r="AK475" s="26">
        <f>IF(ISNUMBER(VLOOKUP($B475,'kpler max capa'!$A$1:$Q$263,4,0)),VLOOKUP($B475,'kpler max capa'!$A$1:$Q$263,4,0),0)</f>
        <v>0</v>
      </c>
      <c r="AL475" s="26">
        <f>IF(ISNUMBER(VLOOKUP($B475,'kpler max capa'!$A$1:$Q$263,5,0)),VLOOKUP($B475,'kpler max capa'!$A$1:$Q$263,5,0),0)</f>
        <v>0</v>
      </c>
      <c r="AM475" s="26">
        <f>IF(ISNUMBER(VLOOKUP($B475,'kpler max capa'!$A$1:$Q$263,6,0)),VLOOKUP($B475,'kpler max capa'!$A$1:$Q$263,6,0),0)</f>
        <v>0</v>
      </c>
      <c r="AN475" s="26">
        <f>IF(ISNUMBER(VLOOKUP($B475,'kpler max capa'!$A$1:$Q$263,7,0)),VLOOKUP($B475,'kpler max capa'!$A$1:$Q$263,7,0),0)</f>
        <v>0</v>
      </c>
      <c r="AO475" s="26">
        <f>IF(ISNUMBER(VLOOKUP($B475,'kpler max capa'!$A$1:$Q$263,8,0)),VLOOKUP($B475,'kpler max capa'!$A$1:$Q$263,8,0),0)</f>
        <v>0</v>
      </c>
      <c r="AP475" s="26">
        <f>IF(ISNUMBER(VLOOKUP($B475,'kpler max capa'!$A$1:$Q$263,8,0)),VLOOKUP($B475,'kpler max capa'!$A$1:$Q$263,9,0),0)</f>
        <v>0</v>
      </c>
      <c r="AQ475" s="26">
        <f>IF(ISNUMBER(VLOOKUP($B475,'kpler max capa'!$A$1:$Q$263,8,0)),VLOOKUP($B475,'kpler max capa'!$A$1:$Q$263,10,0),0)</f>
        <v>0</v>
      </c>
      <c r="AR475" s="26">
        <f>IF(ISNUMBER(VLOOKUP($B475,'kpler max capa'!$A$1:$Q$263,8,0)),VLOOKUP($B475,'kpler max capa'!$A$1:$Q$263,11,0),0)</f>
        <v>0</v>
      </c>
      <c r="AS475" s="26">
        <f>IF(ISNUMBER(VLOOKUP($B475,'kpler max capa'!$A$1:$Q$263,9,0)),VLOOKUP($B475,'kpler max capa'!$A$1:$Q$263,12,0),0)</f>
        <v>0</v>
      </c>
      <c r="AT475" s="26">
        <f>IF(ISNUMBER(VLOOKUP($B475,'kpler max capa'!$A$1:$Q$263,9,0)),VLOOKUP($B475,'kpler max capa'!$A$1:$Q$263,13,0),0)</f>
        <v>0</v>
      </c>
      <c r="AU475" s="26">
        <f>IF(ISNUMBER(VLOOKUP($B475,'kpler max capa'!$A$1:$Q$263,9,0)),VLOOKUP($B475,'kpler max capa'!$A$1:$Q$263,14,0),0)</f>
        <v>0</v>
      </c>
      <c r="AV475" s="26">
        <f>IF(ISNUMBER(VLOOKUP($B475,'kpler max capa'!$A$1:$Q$263,9,0)),VLOOKUP($B475,'kpler max capa'!$A$1:$Q$263,15,0),0)</f>
        <v>0</v>
      </c>
      <c r="AW475" s="26">
        <f>IF(ISNUMBER(VLOOKUP($B475,'kpler max capa'!$A$1:$Q$263,9,0)),VLOOKUP($B475,'kpler max capa'!$A$1:$Q$263,16,0),0)</f>
        <v>0</v>
      </c>
      <c r="AX475" s="26">
        <f>IF(ISNUMBER(VLOOKUP($B475,'kpler max capa'!$A$1:$Q$263,10,0)),VLOOKUP($B475,'kpler max capa'!$A$1:$Q$263,17,0),0)</f>
        <v>0</v>
      </c>
      <c r="AY475" s="24">
        <f>IF(ISNUMBER(VLOOKUP($C475,'pp port max capa'!$A$1:$Q$500,2,0)),VLOOKUP($C475,'pp port max capa'!$A$1:$Q$500,2,0),0)</f>
        <v>0</v>
      </c>
      <c r="AZ475" s="24">
        <f>IF(ISNUMBER(VLOOKUP($C475,'pp port max capa'!$A$1:$Q$500,3,0)),VLOOKUP($C475,'pp port max capa'!$A$1:$Q$500,3,0),0)</f>
        <v>0</v>
      </c>
      <c r="BA475" s="24">
        <f>IF(ISNUMBER(VLOOKUP($C475,'pp port max capa'!$A$1:$Q$500,4,0)),VLOOKUP($C475,'pp port max capa'!$A$1:$Q$500,4,0),0)</f>
        <v>0</v>
      </c>
      <c r="BB475" s="24">
        <f>IF(ISNUMBER(VLOOKUP($C475,'pp port max capa'!$A$1:$Q$500,5,0)),VLOOKUP($C475,'pp port max capa'!$A$1:$Q$500,5,0),0)</f>
        <v>0</v>
      </c>
      <c r="BC475" s="24">
        <f>IF(ISNUMBER(VLOOKUP($C475,'pp port max capa'!$A$1:$Q$500,6,0)),VLOOKUP($C475,'pp port max capa'!$A$1:$Q$500,6,0),0)</f>
        <v>0</v>
      </c>
      <c r="BD475" s="24">
        <f>IF(ISNUMBER(VLOOKUP($C475,'pp port max capa'!$A$1:$Q$500,7,0)),VLOOKUP($C475,'pp port max capa'!$A$1:$Q$500,7,0),0)</f>
        <v>0</v>
      </c>
      <c r="BE475" s="24">
        <f>IF(ISNUMBER(VLOOKUP($C475,'pp port max capa'!$A$1:$Q$500,8,0)),VLOOKUP($C475,'pp port max capa'!$A$1:$Q$500,8,0),0)</f>
        <v>0</v>
      </c>
      <c r="BF475" s="24">
        <f>IF(ISNUMBER(VLOOKUP($C475,'pp port max capa'!$A$1:$Q$500,9,0)),VLOOKUP($C475,'pp port max capa'!$A$1:$Q$500,9,0),0)</f>
        <v>0</v>
      </c>
      <c r="BG475" s="24">
        <f>IF(ISNUMBER(VLOOKUP($C475,'pp port max capa'!$A$1:$Q$500,10,0)),VLOOKUP($C475,'pp port max capa'!$A$1:$Q$500,10,0),0)</f>
        <v>0</v>
      </c>
      <c r="BH475" s="24">
        <f>IF(ISNUMBER(VLOOKUP($C475,'pp port max capa'!$A$1:$Q$500,11,0)),VLOOKUP($C475,'pp port max capa'!$A$1:$Q$500,11,0),0)</f>
        <v>0</v>
      </c>
      <c r="BI475" s="24">
        <f>IF(ISNUMBER(VLOOKUP($C475,'pp port max capa'!$A$1:$Q$500,12,0)),VLOOKUP($C475,'pp port max capa'!$A$1:$Q$500,12,0),0)</f>
        <v>0</v>
      </c>
      <c r="BJ475" s="24">
        <f>IF(ISNUMBER(VLOOKUP($C475,'pp port max capa'!$A$1:$Q$500,13,0)),VLOOKUP($C475,'pp port max capa'!$A$1:$Q$500,13,0),0)</f>
        <v>0</v>
      </c>
      <c r="BK475" s="24">
        <f>IF(ISNUMBER(VLOOKUP($C475,'pp port max capa'!$A$1:$Q$500,14,0)),VLOOKUP($C475,'pp port max capa'!$A$1:$Q$500,14,0),0)</f>
        <v>0</v>
      </c>
      <c r="BL475" s="24">
        <f>IF(ISNUMBER(VLOOKUP($C475,'pp port max capa'!$A$1:$Q$500,15,0)),VLOOKUP($C475,'pp port max capa'!$A$1:$Q$500,15,0),0)</f>
        <v>0</v>
      </c>
      <c r="BM475" s="24">
        <f>IF(ISNUMBER(VLOOKUP($C475,'pp port max capa'!$A$1:$Q$500,16,0)),VLOOKUP($C475,'pp port max capa'!$A$1:$Q$500,16,0),0)</f>
        <v>0</v>
      </c>
      <c r="BN475" s="24">
        <f>IF(ISNUMBER(VLOOKUP($C475,'pp port max capa'!$A$1:$Q$500,17,0)),VLOOKUP($C475,'pp port max capa'!$A$1:$Q$500,17,0),0)</f>
        <v>0</v>
      </c>
      <c r="BO475" s="22">
        <f>IF(ISNUMBER(VLOOKUP($C475,'stpl port max capa'!$A$1:$Q$500,2,0)),VLOOKUP($C475,'stpl port max capa'!$A$1:$Q$500,2,0),0)</f>
        <v>3.96</v>
      </c>
      <c r="BP475" s="22">
        <f>IF(ISNUMBER(VLOOKUP($C475,'stpl port max capa'!$A$1:$Q$500,3,0)),VLOOKUP($C475,'stpl port max capa'!$A$1:$Q$500,3,0),0)</f>
        <v>3.96</v>
      </c>
      <c r="BQ475" s="22">
        <f>IF(ISNUMBER(VLOOKUP($C475,'stpl port max capa'!$A$1:$Q$500,4,0)),VLOOKUP($C475,'stpl port max capa'!$A$1:$Q$500,4,0),0)</f>
        <v>3.96</v>
      </c>
      <c r="BR475" s="22">
        <f>IF(ISNUMBER(VLOOKUP($C475,'stpl port max capa'!$A$1:$Q$500,5,0)),VLOOKUP($C475,'stpl port max capa'!$A$1:$Q$500,5,0),0)</f>
        <v>3.96</v>
      </c>
      <c r="BS475" s="22">
        <f>IF(ISNUMBER(VLOOKUP($C475,'stpl port max capa'!$A$1:$Q$500,6,0)),VLOOKUP($C475,'stpl port max capa'!$A$1:$Q$500,6,0),0)</f>
        <v>3.96</v>
      </c>
      <c r="BT475" s="22">
        <f>IF(ISNUMBER(VLOOKUP($C475,'stpl port max capa'!$A$1:$Q$500,7,0)),VLOOKUP($C475,'stpl port max capa'!$A$1:$Q$500,7,0),0)</f>
        <v>3.96</v>
      </c>
      <c r="BU475" s="22">
        <f>IF(ISNUMBER(VLOOKUP($C475,'stpl port max capa'!$A$1:$Q$500,8,0)),VLOOKUP($C475,'stpl port max capa'!$A$1:$Q$500,8,0),0)</f>
        <v>3.96</v>
      </c>
      <c r="BV475" s="22">
        <f>IF(ISNUMBER(VLOOKUP($C475,'stpl port max capa'!$A$1:$Q$500,9,0)),VLOOKUP($C475,'stpl port max capa'!$A$1:$Q$500,9,0),0)</f>
        <v>3.96</v>
      </c>
      <c r="BW475" s="22">
        <f>IF(ISNUMBER(VLOOKUP($C475,'stpl port max capa'!$A$1:$Q$500,10,0)),VLOOKUP($C475,'stpl port max capa'!$A$1:$Q$500,10,0),0)</f>
        <v>3.96</v>
      </c>
      <c r="BX475" s="22">
        <f>IF(ISNUMBER(VLOOKUP($C475,'stpl port max capa'!$A$1:$Q$500,11,0)),VLOOKUP($C475,'stpl port max capa'!$A$1:$Q$500,11,0),0)</f>
        <v>3.96</v>
      </c>
      <c r="BY475" s="22">
        <f>IF(ISNUMBER(VLOOKUP($C475,'stpl port max capa'!$A$1:$Q$500,12,0)),VLOOKUP($C475,'stpl port max capa'!$A$1:$Q$500,12,0),0)</f>
        <v>3.96</v>
      </c>
      <c r="BZ475" s="22">
        <f>IF(ISNUMBER(VLOOKUP($C475,'stpl port max capa'!$A$1:$Q$500,13,0)),VLOOKUP($C475,'stpl port max capa'!$A$1:$Q$500,13,0),0)</f>
        <v>3.96</v>
      </c>
      <c r="CA475" s="22">
        <f>IF(ISNUMBER(VLOOKUP($C475,'stpl port max capa'!$A$1:$Q$500,14,0)),VLOOKUP($C475,'stpl port max capa'!$A$1:$Q$500,14,0),0)</f>
        <v>3.96</v>
      </c>
      <c r="CB475" s="22">
        <f>IF(ISNUMBER(VLOOKUP($C475,'stpl port max capa'!$A$1:$Q$500,15,0)),VLOOKUP($C475,'stpl port max capa'!$A$1:$Q$500,15,0),0)</f>
        <v>3.96</v>
      </c>
      <c r="CC475" s="22">
        <f>IF(ISNUMBER(VLOOKUP($C475,'stpl port max capa'!$A$1:$Q$500,16,0)),VLOOKUP($C475,'stpl port max capa'!$A$1:$Q$500,16,0),0)</f>
        <v>3.96</v>
      </c>
      <c r="CD475" s="22">
        <f>IF(ISNUMBER(VLOOKUP($C475,'stpl port max capa'!$A$1:$Q$500,17,0)),VLOOKUP($C475,'stpl port max capa'!$A$1:$Q$500,17,0),0)</f>
        <v>3.96</v>
      </c>
    </row>
    <row r="476" spans="1:82">
      <c r="A476">
        <v>481</v>
      </c>
      <c r="B476" s="16" t="s">
        <v>3011</v>
      </c>
      <c r="C476" t="str">
        <f t="shared" si="130"/>
        <v>port 481 Danyang Longjiang Steel Plant</v>
      </c>
      <c r="D476" s="19"/>
      <c r="E476" s="15">
        <f t="shared" si="132"/>
        <v>0</v>
      </c>
      <c r="F476" s="16" t="s">
        <v>2977</v>
      </c>
      <c r="G476" s="16" t="s">
        <v>973</v>
      </c>
      <c r="H476" t="s">
        <v>2956</v>
      </c>
      <c r="J476" s="16" t="s">
        <v>3037</v>
      </c>
      <c r="K476" s="16">
        <v>32.027033179963901</v>
      </c>
      <c r="L476" s="16">
        <v>119.572782020115</v>
      </c>
      <c r="M476" s="1" t="str">
        <f>VLOOKUP($F476,'[1]capi for highway network'!$D$1:$L$36,3,0)</f>
        <v>capi Jiangsu</v>
      </c>
      <c r="N476" s="1">
        <f>VLOOKUP($F476,'[1]capi for highway network'!$D$1:$L$36,7,0)</f>
        <v>32.060254999999998</v>
      </c>
      <c r="O476" s="1">
        <f>VLOOKUP($F476,'[1]capi for highway network'!$D$1:$L$36,8,0)</f>
        <v>118.79687699999999</v>
      </c>
      <c r="P476" s="13">
        <f t="shared" si="133"/>
        <v>1.7999999999999998</v>
      </c>
      <c r="Q476" s="13">
        <f t="shared" si="134"/>
        <v>1.7999999999999998</v>
      </c>
      <c r="R476" s="13">
        <f t="shared" si="135"/>
        <v>1.7999999999999998</v>
      </c>
      <c r="S476" s="13">
        <f t="shared" si="136"/>
        <v>1.7999999999999998</v>
      </c>
      <c r="T476" s="13">
        <f t="shared" si="137"/>
        <v>1.7999999999999998</v>
      </c>
      <c r="U476" s="13">
        <f t="shared" si="138"/>
        <v>1.7999999999999998</v>
      </c>
      <c r="V476" s="13">
        <f t="shared" si="139"/>
        <v>1.7999999999999998</v>
      </c>
      <c r="W476" s="13">
        <f t="shared" si="140"/>
        <v>1.7999999999999998</v>
      </c>
      <c r="X476" s="13">
        <f t="shared" si="141"/>
        <v>1.7999999999999998</v>
      </c>
      <c r="Y476" s="13">
        <f t="shared" si="142"/>
        <v>1.7999999999999998</v>
      </c>
      <c r="Z476" s="13">
        <f t="shared" si="143"/>
        <v>1.7999999999999998</v>
      </c>
      <c r="AA476" s="13">
        <f t="shared" si="144"/>
        <v>1.7999999999999998</v>
      </c>
      <c r="AB476" s="13">
        <f t="shared" si="145"/>
        <v>1.7999999999999998</v>
      </c>
      <c r="AC476" s="13">
        <f t="shared" si="146"/>
        <v>1.7999999999999998</v>
      </c>
      <c r="AD476" s="13">
        <f t="shared" si="147"/>
        <v>1.7999999999999998</v>
      </c>
      <c r="AE476" s="13">
        <f t="shared" si="148"/>
        <v>1.7999999999999998</v>
      </c>
      <c r="AF476">
        <v>20</v>
      </c>
      <c r="AG476" t="s">
        <v>3247</v>
      </c>
      <c r="AI476" s="26">
        <f>IF(ISNUMBER(VLOOKUP($B476,'kpler max capa'!$A$1:$Q$263,2,0)),VLOOKUP($B476,'kpler max capa'!$A$1:$Q$263,2,0),0)</f>
        <v>0</v>
      </c>
      <c r="AJ476" s="26">
        <f>IF(ISNUMBER(VLOOKUP($B476,'kpler max capa'!$A$1:$Q$263,3,0)),VLOOKUP($B476,'kpler max capa'!$A$1:$Q$263,3,0),0)</f>
        <v>0</v>
      </c>
      <c r="AK476" s="26">
        <f>IF(ISNUMBER(VLOOKUP($B476,'kpler max capa'!$A$1:$Q$263,4,0)),VLOOKUP($B476,'kpler max capa'!$A$1:$Q$263,4,0),0)</f>
        <v>0</v>
      </c>
      <c r="AL476" s="26">
        <f>IF(ISNUMBER(VLOOKUP($B476,'kpler max capa'!$A$1:$Q$263,5,0)),VLOOKUP($B476,'kpler max capa'!$A$1:$Q$263,5,0),0)</f>
        <v>0</v>
      </c>
      <c r="AM476" s="26">
        <f>IF(ISNUMBER(VLOOKUP($B476,'kpler max capa'!$A$1:$Q$263,6,0)),VLOOKUP($B476,'kpler max capa'!$A$1:$Q$263,6,0),0)</f>
        <v>0</v>
      </c>
      <c r="AN476" s="26">
        <f>IF(ISNUMBER(VLOOKUP($B476,'kpler max capa'!$A$1:$Q$263,7,0)),VLOOKUP($B476,'kpler max capa'!$A$1:$Q$263,7,0),0)</f>
        <v>0</v>
      </c>
      <c r="AO476" s="26">
        <f>IF(ISNUMBER(VLOOKUP($B476,'kpler max capa'!$A$1:$Q$263,8,0)),VLOOKUP($B476,'kpler max capa'!$A$1:$Q$263,8,0),0)</f>
        <v>0</v>
      </c>
      <c r="AP476" s="26">
        <f>IF(ISNUMBER(VLOOKUP($B476,'kpler max capa'!$A$1:$Q$263,8,0)),VLOOKUP($B476,'kpler max capa'!$A$1:$Q$263,9,0),0)</f>
        <v>0</v>
      </c>
      <c r="AQ476" s="26">
        <f>IF(ISNUMBER(VLOOKUP($B476,'kpler max capa'!$A$1:$Q$263,8,0)),VLOOKUP($B476,'kpler max capa'!$A$1:$Q$263,10,0),0)</f>
        <v>0</v>
      </c>
      <c r="AR476" s="26">
        <f>IF(ISNUMBER(VLOOKUP($B476,'kpler max capa'!$A$1:$Q$263,8,0)),VLOOKUP($B476,'kpler max capa'!$A$1:$Q$263,11,0),0)</f>
        <v>0</v>
      </c>
      <c r="AS476" s="26">
        <f>IF(ISNUMBER(VLOOKUP($B476,'kpler max capa'!$A$1:$Q$263,9,0)),VLOOKUP($B476,'kpler max capa'!$A$1:$Q$263,12,0),0)</f>
        <v>0</v>
      </c>
      <c r="AT476" s="26">
        <f>IF(ISNUMBER(VLOOKUP($B476,'kpler max capa'!$A$1:$Q$263,9,0)),VLOOKUP($B476,'kpler max capa'!$A$1:$Q$263,13,0),0)</f>
        <v>0</v>
      </c>
      <c r="AU476" s="26">
        <f>IF(ISNUMBER(VLOOKUP($B476,'kpler max capa'!$A$1:$Q$263,9,0)),VLOOKUP($B476,'kpler max capa'!$A$1:$Q$263,14,0),0)</f>
        <v>0</v>
      </c>
      <c r="AV476" s="26">
        <f>IF(ISNUMBER(VLOOKUP($B476,'kpler max capa'!$A$1:$Q$263,9,0)),VLOOKUP($B476,'kpler max capa'!$A$1:$Q$263,15,0),0)</f>
        <v>0</v>
      </c>
      <c r="AW476" s="26">
        <f>IF(ISNUMBER(VLOOKUP($B476,'kpler max capa'!$A$1:$Q$263,9,0)),VLOOKUP($B476,'kpler max capa'!$A$1:$Q$263,16,0),0)</f>
        <v>0</v>
      </c>
      <c r="AX476" s="26">
        <f>IF(ISNUMBER(VLOOKUP($B476,'kpler max capa'!$A$1:$Q$263,10,0)),VLOOKUP($B476,'kpler max capa'!$A$1:$Q$263,17,0),0)</f>
        <v>0</v>
      </c>
      <c r="AY476" s="24">
        <f>IF(ISNUMBER(VLOOKUP($C476,'pp port max capa'!$A$1:$Q$500,2,0)),VLOOKUP($C476,'pp port max capa'!$A$1:$Q$500,2,0),0)</f>
        <v>0</v>
      </c>
      <c r="AZ476" s="24">
        <f>IF(ISNUMBER(VLOOKUP($C476,'pp port max capa'!$A$1:$Q$500,3,0)),VLOOKUP($C476,'pp port max capa'!$A$1:$Q$500,3,0),0)</f>
        <v>0</v>
      </c>
      <c r="BA476" s="24">
        <f>IF(ISNUMBER(VLOOKUP($C476,'pp port max capa'!$A$1:$Q$500,4,0)),VLOOKUP($C476,'pp port max capa'!$A$1:$Q$500,4,0),0)</f>
        <v>0</v>
      </c>
      <c r="BB476" s="24">
        <f>IF(ISNUMBER(VLOOKUP($C476,'pp port max capa'!$A$1:$Q$500,5,0)),VLOOKUP($C476,'pp port max capa'!$A$1:$Q$500,5,0),0)</f>
        <v>0</v>
      </c>
      <c r="BC476" s="24">
        <f>IF(ISNUMBER(VLOOKUP($C476,'pp port max capa'!$A$1:$Q$500,6,0)),VLOOKUP($C476,'pp port max capa'!$A$1:$Q$500,6,0),0)</f>
        <v>0</v>
      </c>
      <c r="BD476" s="24">
        <f>IF(ISNUMBER(VLOOKUP($C476,'pp port max capa'!$A$1:$Q$500,7,0)),VLOOKUP($C476,'pp port max capa'!$A$1:$Q$500,7,0),0)</f>
        <v>0</v>
      </c>
      <c r="BE476" s="24">
        <f>IF(ISNUMBER(VLOOKUP($C476,'pp port max capa'!$A$1:$Q$500,8,0)),VLOOKUP($C476,'pp port max capa'!$A$1:$Q$500,8,0),0)</f>
        <v>0</v>
      </c>
      <c r="BF476" s="24">
        <f>IF(ISNUMBER(VLOOKUP($C476,'pp port max capa'!$A$1:$Q$500,9,0)),VLOOKUP($C476,'pp port max capa'!$A$1:$Q$500,9,0),0)</f>
        <v>0</v>
      </c>
      <c r="BG476" s="24">
        <f>IF(ISNUMBER(VLOOKUP($C476,'pp port max capa'!$A$1:$Q$500,10,0)),VLOOKUP($C476,'pp port max capa'!$A$1:$Q$500,10,0),0)</f>
        <v>0</v>
      </c>
      <c r="BH476" s="24">
        <f>IF(ISNUMBER(VLOOKUP($C476,'pp port max capa'!$A$1:$Q$500,11,0)),VLOOKUP($C476,'pp port max capa'!$A$1:$Q$500,11,0),0)</f>
        <v>0</v>
      </c>
      <c r="BI476" s="24">
        <f>IF(ISNUMBER(VLOOKUP($C476,'pp port max capa'!$A$1:$Q$500,12,0)),VLOOKUP($C476,'pp port max capa'!$A$1:$Q$500,12,0),0)</f>
        <v>0</v>
      </c>
      <c r="BJ476" s="24">
        <f>IF(ISNUMBER(VLOOKUP($C476,'pp port max capa'!$A$1:$Q$500,13,0)),VLOOKUP($C476,'pp port max capa'!$A$1:$Q$500,13,0),0)</f>
        <v>0</v>
      </c>
      <c r="BK476" s="24">
        <f>IF(ISNUMBER(VLOOKUP($C476,'pp port max capa'!$A$1:$Q$500,14,0)),VLOOKUP($C476,'pp port max capa'!$A$1:$Q$500,14,0),0)</f>
        <v>0</v>
      </c>
      <c r="BL476" s="24">
        <f>IF(ISNUMBER(VLOOKUP($C476,'pp port max capa'!$A$1:$Q$500,15,0)),VLOOKUP($C476,'pp port max capa'!$A$1:$Q$500,15,0),0)</f>
        <v>0</v>
      </c>
      <c r="BM476" s="24">
        <f>IF(ISNUMBER(VLOOKUP($C476,'pp port max capa'!$A$1:$Q$500,16,0)),VLOOKUP($C476,'pp port max capa'!$A$1:$Q$500,16,0),0)</f>
        <v>0</v>
      </c>
      <c r="BN476" s="24">
        <f>IF(ISNUMBER(VLOOKUP($C476,'pp port max capa'!$A$1:$Q$500,17,0)),VLOOKUP($C476,'pp port max capa'!$A$1:$Q$500,17,0),0)</f>
        <v>0</v>
      </c>
      <c r="BO476" s="22">
        <f>IF(ISNUMBER(VLOOKUP($C476,'stpl port max capa'!$A$1:$Q$500,2,0)),VLOOKUP($C476,'stpl port max capa'!$A$1:$Q$500,2,0),0)</f>
        <v>1.7999999999999998</v>
      </c>
      <c r="BP476" s="22">
        <f>IF(ISNUMBER(VLOOKUP($C476,'stpl port max capa'!$A$1:$Q$500,3,0)),VLOOKUP($C476,'stpl port max capa'!$A$1:$Q$500,3,0),0)</f>
        <v>1.7999999999999998</v>
      </c>
      <c r="BQ476" s="22">
        <f>IF(ISNUMBER(VLOOKUP($C476,'stpl port max capa'!$A$1:$Q$500,4,0)),VLOOKUP($C476,'stpl port max capa'!$A$1:$Q$500,4,0),0)</f>
        <v>1.7999999999999998</v>
      </c>
      <c r="BR476" s="22">
        <f>IF(ISNUMBER(VLOOKUP($C476,'stpl port max capa'!$A$1:$Q$500,5,0)),VLOOKUP($C476,'stpl port max capa'!$A$1:$Q$500,5,0),0)</f>
        <v>1.7999999999999998</v>
      </c>
      <c r="BS476" s="22">
        <f>IF(ISNUMBER(VLOOKUP($C476,'stpl port max capa'!$A$1:$Q$500,6,0)),VLOOKUP($C476,'stpl port max capa'!$A$1:$Q$500,6,0),0)</f>
        <v>1.7999999999999998</v>
      </c>
      <c r="BT476" s="22">
        <f>IF(ISNUMBER(VLOOKUP($C476,'stpl port max capa'!$A$1:$Q$500,7,0)),VLOOKUP($C476,'stpl port max capa'!$A$1:$Q$500,7,0),0)</f>
        <v>1.7999999999999998</v>
      </c>
      <c r="BU476" s="22">
        <f>IF(ISNUMBER(VLOOKUP($C476,'stpl port max capa'!$A$1:$Q$500,8,0)),VLOOKUP($C476,'stpl port max capa'!$A$1:$Q$500,8,0),0)</f>
        <v>1.7999999999999998</v>
      </c>
      <c r="BV476" s="22">
        <f>IF(ISNUMBER(VLOOKUP($C476,'stpl port max capa'!$A$1:$Q$500,9,0)),VLOOKUP($C476,'stpl port max capa'!$A$1:$Q$500,9,0),0)</f>
        <v>1.7999999999999998</v>
      </c>
      <c r="BW476" s="22">
        <f>IF(ISNUMBER(VLOOKUP($C476,'stpl port max capa'!$A$1:$Q$500,10,0)),VLOOKUP($C476,'stpl port max capa'!$A$1:$Q$500,10,0),0)</f>
        <v>1.7999999999999998</v>
      </c>
      <c r="BX476" s="22">
        <f>IF(ISNUMBER(VLOOKUP($C476,'stpl port max capa'!$A$1:$Q$500,11,0)),VLOOKUP($C476,'stpl port max capa'!$A$1:$Q$500,11,0),0)</f>
        <v>1.7999999999999998</v>
      </c>
      <c r="BY476" s="22">
        <f>IF(ISNUMBER(VLOOKUP($C476,'stpl port max capa'!$A$1:$Q$500,12,0)),VLOOKUP($C476,'stpl port max capa'!$A$1:$Q$500,12,0),0)</f>
        <v>1.7999999999999998</v>
      </c>
      <c r="BZ476" s="22">
        <f>IF(ISNUMBER(VLOOKUP($C476,'stpl port max capa'!$A$1:$Q$500,13,0)),VLOOKUP($C476,'stpl port max capa'!$A$1:$Q$500,13,0),0)</f>
        <v>1.7999999999999998</v>
      </c>
      <c r="CA476" s="22">
        <f>IF(ISNUMBER(VLOOKUP($C476,'stpl port max capa'!$A$1:$Q$500,14,0)),VLOOKUP($C476,'stpl port max capa'!$A$1:$Q$500,14,0),0)</f>
        <v>1.7999999999999998</v>
      </c>
      <c r="CB476" s="22">
        <f>IF(ISNUMBER(VLOOKUP($C476,'stpl port max capa'!$A$1:$Q$500,15,0)),VLOOKUP($C476,'stpl port max capa'!$A$1:$Q$500,15,0),0)</f>
        <v>1.7999999999999998</v>
      </c>
      <c r="CC476" s="22">
        <f>IF(ISNUMBER(VLOOKUP($C476,'stpl port max capa'!$A$1:$Q$500,16,0)),VLOOKUP($C476,'stpl port max capa'!$A$1:$Q$500,16,0),0)</f>
        <v>1.7999999999999998</v>
      </c>
      <c r="CD476" s="22">
        <f>IF(ISNUMBER(VLOOKUP($C476,'stpl port max capa'!$A$1:$Q$500,17,0)),VLOOKUP($C476,'stpl port max capa'!$A$1:$Q$500,17,0),0)</f>
        <v>1.7999999999999998</v>
      </c>
    </row>
    <row r="477" spans="1:82">
      <c r="A477">
        <v>482</v>
      </c>
      <c r="B477" s="16" t="s">
        <v>3012</v>
      </c>
      <c r="C477" t="str">
        <f t="shared" si="130"/>
        <v>port 482 Yangzhou Qinyou Special Metal Materials Plant</v>
      </c>
      <c r="D477" s="19"/>
      <c r="E477" s="15">
        <f t="shared" si="132"/>
        <v>0</v>
      </c>
      <c r="F477" s="16" t="s">
        <v>2977</v>
      </c>
      <c r="G477" s="16" t="s">
        <v>973</v>
      </c>
      <c r="H477" t="s">
        <v>2956</v>
      </c>
      <c r="J477" s="16" t="s">
        <v>3038</v>
      </c>
      <c r="K477" s="16">
        <v>32.826951091971303</v>
      </c>
      <c r="L477" s="16">
        <v>119.425407820233</v>
      </c>
      <c r="M477" s="1" t="str">
        <f>VLOOKUP($F477,'[1]capi for highway network'!$D$1:$L$36,3,0)</f>
        <v>capi Jiangsu</v>
      </c>
      <c r="N477" s="1">
        <f>VLOOKUP($F477,'[1]capi for highway network'!$D$1:$L$36,7,0)</f>
        <v>32.060254999999998</v>
      </c>
      <c r="O477" s="1">
        <f>VLOOKUP($F477,'[1]capi for highway network'!$D$1:$L$36,8,0)</f>
        <v>118.79687699999999</v>
      </c>
      <c r="P477" s="13">
        <f t="shared" si="133"/>
        <v>2.88</v>
      </c>
      <c r="Q477" s="13">
        <f t="shared" si="134"/>
        <v>2.88</v>
      </c>
      <c r="R477" s="13">
        <f t="shared" si="135"/>
        <v>2.88</v>
      </c>
      <c r="S477" s="13">
        <f t="shared" si="136"/>
        <v>2.88</v>
      </c>
      <c r="T477" s="13">
        <f t="shared" si="137"/>
        <v>2.88</v>
      </c>
      <c r="U477" s="13">
        <f t="shared" si="138"/>
        <v>2.88</v>
      </c>
      <c r="V477" s="13">
        <f t="shared" si="139"/>
        <v>2.88</v>
      </c>
      <c r="W477" s="13">
        <f t="shared" si="140"/>
        <v>2.88</v>
      </c>
      <c r="X477" s="13">
        <f t="shared" si="141"/>
        <v>2.88</v>
      </c>
      <c r="Y477" s="13">
        <f t="shared" si="142"/>
        <v>2.88</v>
      </c>
      <c r="Z477" s="13">
        <f t="shared" si="143"/>
        <v>2.88</v>
      </c>
      <c r="AA477" s="13">
        <f t="shared" si="144"/>
        <v>2.88</v>
      </c>
      <c r="AB477" s="13">
        <f t="shared" si="145"/>
        <v>2.88</v>
      </c>
      <c r="AC477" s="13">
        <f t="shared" si="146"/>
        <v>2.88</v>
      </c>
      <c r="AD477" s="13">
        <f t="shared" si="147"/>
        <v>2.88</v>
      </c>
      <c r="AE477" s="13">
        <f t="shared" si="148"/>
        <v>2.88</v>
      </c>
      <c r="AF477">
        <v>21</v>
      </c>
      <c r="AG477" t="s">
        <v>3247</v>
      </c>
      <c r="AI477" s="26">
        <f>IF(ISNUMBER(VLOOKUP($B477,'kpler max capa'!$A$1:$Q$263,2,0)),VLOOKUP($B477,'kpler max capa'!$A$1:$Q$263,2,0),0)</f>
        <v>0</v>
      </c>
      <c r="AJ477" s="26">
        <f>IF(ISNUMBER(VLOOKUP($B477,'kpler max capa'!$A$1:$Q$263,3,0)),VLOOKUP($B477,'kpler max capa'!$A$1:$Q$263,3,0),0)</f>
        <v>0</v>
      </c>
      <c r="AK477" s="26">
        <f>IF(ISNUMBER(VLOOKUP($B477,'kpler max capa'!$A$1:$Q$263,4,0)),VLOOKUP($B477,'kpler max capa'!$A$1:$Q$263,4,0),0)</f>
        <v>0</v>
      </c>
      <c r="AL477" s="26">
        <f>IF(ISNUMBER(VLOOKUP($B477,'kpler max capa'!$A$1:$Q$263,5,0)),VLOOKUP($B477,'kpler max capa'!$A$1:$Q$263,5,0),0)</f>
        <v>0</v>
      </c>
      <c r="AM477" s="26">
        <f>IF(ISNUMBER(VLOOKUP($B477,'kpler max capa'!$A$1:$Q$263,6,0)),VLOOKUP($B477,'kpler max capa'!$A$1:$Q$263,6,0),0)</f>
        <v>0</v>
      </c>
      <c r="AN477" s="26">
        <f>IF(ISNUMBER(VLOOKUP($B477,'kpler max capa'!$A$1:$Q$263,7,0)),VLOOKUP($B477,'kpler max capa'!$A$1:$Q$263,7,0),0)</f>
        <v>0</v>
      </c>
      <c r="AO477" s="26">
        <f>IF(ISNUMBER(VLOOKUP($B477,'kpler max capa'!$A$1:$Q$263,8,0)),VLOOKUP($B477,'kpler max capa'!$A$1:$Q$263,8,0),0)</f>
        <v>0</v>
      </c>
      <c r="AP477" s="26">
        <f>IF(ISNUMBER(VLOOKUP($B477,'kpler max capa'!$A$1:$Q$263,8,0)),VLOOKUP($B477,'kpler max capa'!$A$1:$Q$263,9,0),0)</f>
        <v>0</v>
      </c>
      <c r="AQ477" s="26">
        <f>IF(ISNUMBER(VLOOKUP($B477,'kpler max capa'!$A$1:$Q$263,8,0)),VLOOKUP($B477,'kpler max capa'!$A$1:$Q$263,10,0),0)</f>
        <v>0</v>
      </c>
      <c r="AR477" s="26">
        <f>IF(ISNUMBER(VLOOKUP($B477,'kpler max capa'!$A$1:$Q$263,8,0)),VLOOKUP($B477,'kpler max capa'!$A$1:$Q$263,11,0),0)</f>
        <v>0</v>
      </c>
      <c r="AS477" s="26">
        <f>IF(ISNUMBER(VLOOKUP($B477,'kpler max capa'!$A$1:$Q$263,9,0)),VLOOKUP($B477,'kpler max capa'!$A$1:$Q$263,12,0),0)</f>
        <v>0</v>
      </c>
      <c r="AT477" s="26">
        <f>IF(ISNUMBER(VLOOKUP($B477,'kpler max capa'!$A$1:$Q$263,9,0)),VLOOKUP($B477,'kpler max capa'!$A$1:$Q$263,13,0),0)</f>
        <v>0</v>
      </c>
      <c r="AU477" s="26">
        <f>IF(ISNUMBER(VLOOKUP($B477,'kpler max capa'!$A$1:$Q$263,9,0)),VLOOKUP($B477,'kpler max capa'!$A$1:$Q$263,14,0),0)</f>
        <v>0</v>
      </c>
      <c r="AV477" s="26">
        <f>IF(ISNUMBER(VLOOKUP($B477,'kpler max capa'!$A$1:$Q$263,9,0)),VLOOKUP($B477,'kpler max capa'!$A$1:$Q$263,15,0),0)</f>
        <v>0</v>
      </c>
      <c r="AW477" s="26">
        <f>IF(ISNUMBER(VLOOKUP($B477,'kpler max capa'!$A$1:$Q$263,9,0)),VLOOKUP($B477,'kpler max capa'!$A$1:$Q$263,16,0),0)</f>
        <v>0</v>
      </c>
      <c r="AX477" s="26">
        <f>IF(ISNUMBER(VLOOKUP($B477,'kpler max capa'!$A$1:$Q$263,10,0)),VLOOKUP($B477,'kpler max capa'!$A$1:$Q$263,17,0),0)</f>
        <v>0</v>
      </c>
      <c r="AY477" s="24">
        <f>IF(ISNUMBER(VLOOKUP($C477,'pp port max capa'!$A$1:$Q$500,2,0)),VLOOKUP($C477,'pp port max capa'!$A$1:$Q$500,2,0),0)</f>
        <v>0</v>
      </c>
      <c r="AZ477" s="24">
        <f>IF(ISNUMBER(VLOOKUP($C477,'pp port max capa'!$A$1:$Q$500,3,0)),VLOOKUP($C477,'pp port max capa'!$A$1:$Q$500,3,0),0)</f>
        <v>0</v>
      </c>
      <c r="BA477" s="24">
        <f>IF(ISNUMBER(VLOOKUP($C477,'pp port max capa'!$A$1:$Q$500,4,0)),VLOOKUP($C477,'pp port max capa'!$A$1:$Q$500,4,0),0)</f>
        <v>0</v>
      </c>
      <c r="BB477" s="24">
        <f>IF(ISNUMBER(VLOOKUP($C477,'pp port max capa'!$A$1:$Q$500,5,0)),VLOOKUP($C477,'pp port max capa'!$A$1:$Q$500,5,0),0)</f>
        <v>0</v>
      </c>
      <c r="BC477" s="24">
        <f>IF(ISNUMBER(VLOOKUP($C477,'pp port max capa'!$A$1:$Q$500,6,0)),VLOOKUP($C477,'pp port max capa'!$A$1:$Q$500,6,0),0)</f>
        <v>0</v>
      </c>
      <c r="BD477" s="24">
        <f>IF(ISNUMBER(VLOOKUP($C477,'pp port max capa'!$A$1:$Q$500,7,0)),VLOOKUP($C477,'pp port max capa'!$A$1:$Q$500,7,0),0)</f>
        <v>0</v>
      </c>
      <c r="BE477" s="24">
        <f>IF(ISNUMBER(VLOOKUP($C477,'pp port max capa'!$A$1:$Q$500,8,0)),VLOOKUP($C477,'pp port max capa'!$A$1:$Q$500,8,0),0)</f>
        <v>0</v>
      </c>
      <c r="BF477" s="24">
        <f>IF(ISNUMBER(VLOOKUP($C477,'pp port max capa'!$A$1:$Q$500,9,0)),VLOOKUP($C477,'pp port max capa'!$A$1:$Q$500,9,0),0)</f>
        <v>0</v>
      </c>
      <c r="BG477" s="24">
        <f>IF(ISNUMBER(VLOOKUP($C477,'pp port max capa'!$A$1:$Q$500,10,0)),VLOOKUP($C477,'pp port max capa'!$A$1:$Q$500,10,0),0)</f>
        <v>0</v>
      </c>
      <c r="BH477" s="24">
        <f>IF(ISNUMBER(VLOOKUP($C477,'pp port max capa'!$A$1:$Q$500,11,0)),VLOOKUP($C477,'pp port max capa'!$A$1:$Q$500,11,0),0)</f>
        <v>0</v>
      </c>
      <c r="BI477" s="24">
        <f>IF(ISNUMBER(VLOOKUP($C477,'pp port max capa'!$A$1:$Q$500,12,0)),VLOOKUP($C477,'pp port max capa'!$A$1:$Q$500,12,0),0)</f>
        <v>0</v>
      </c>
      <c r="BJ477" s="24">
        <f>IF(ISNUMBER(VLOOKUP($C477,'pp port max capa'!$A$1:$Q$500,13,0)),VLOOKUP($C477,'pp port max capa'!$A$1:$Q$500,13,0),0)</f>
        <v>0</v>
      </c>
      <c r="BK477" s="24">
        <f>IF(ISNUMBER(VLOOKUP($C477,'pp port max capa'!$A$1:$Q$500,14,0)),VLOOKUP($C477,'pp port max capa'!$A$1:$Q$500,14,0),0)</f>
        <v>0</v>
      </c>
      <c r="BL477" s="24">
        <f>IF(ISNUMBER(VLOOKUP($C477,'pp port max capa'!$A$1:$Q$500,15,0)),VLOOKUP($C477,'pp port max capa'!$A$1:$Q$500,15,0),0)</f>
        <v>0</v>
      </c>
      <c r="BM477" s="24">
        <f>IF(ISNUMBER(VLOOKUP($C477,'pp port max capa'!$A$1:$Q$500,16,0)),VLOOKUP($C477,'pp port max capa'!$A$1:$Q$500,16,0),0)</f>
        <v>0</v>
      </c>
      <c r="BN477" s="24">
        <f>IF(ISNUMBER(VLOOKUP($C477,'pp port max capa'!$A$1:$Q$500,17,0)),VLOOKUP($C477,'pp port max capa'!$A$1:$Q$500,17,0),0)</f>
        <v>0</v>
      </c>
      <c r="BO477" s="22">
        <f>IF(ISNUMBER(VLOOKUP($C477,'stpl port max capa'!$A$1:$Q$500,2,0)),VLOOKUP($C477,'stpl port max capa'!$A$1:$Q$500,2,0),0)</f>
        <v>2.88</v>
      </c>
      <c r="BP477" s="22">
        <f>IF(ISNUMBER(VLOOKUP($C477,'stpl port max capa'!$A$1:$Q$500,3,0)),VLOOKUP($C477,'stpl port max capa'!$A$1:$Q$500,3,0),0)</f>
        <v>2.88</v>
      </c>
      <c r="BQ477" s="22">
        <f>IF(ISNUMBER(VLOOKUP($C477,'stpl port max capa'!$A$1:$Q$500,4,0)),VLOOKUP($C477,'stpl port max capa'!$A$1:$Q$500,4,0),0)</f>
        <v>2.88</v>
      </c>
      <c r="BR477" s="22">
        <f>IF(ISNUMBER(VLOOKUP($C477,'stpl port max capa'!$A$1:$Q$500,5,0)),VLOOKUP($C477,'stpl port max capa'!$A$1:$Q$500,5,0),0)</f>
        <v>2.88</v>
      </c>
      <c r="BS477" s="22">
        <f>IF(ISNUMBER(VLOOKUP($C477,'stpl port max capa'!$A$1:$Q$500,6,0)),VLOOKUP($C477,'stpl port max capa'!$A$1:$Q$500,6,0),0)</f>
        <v>2.88</v>
      </c>
      <c r="BT477" s="22">
        <f>IF(ISNUMBER(VLOOKUP($C477,'stpl port max capa'!$A$1:$Q$500,7,0)),VLOOKUP($C477,'stpl port max capa'!$A$1:$Q$500,7,0),0)</f>
        <v>2.88</v>
      </c>
      <c r="BU477" s="22">
        <f>IF(ISNUMBER(VLOOKUP($C477,'stpl port max capa'!$A$1:$Q$500,8,0)),VLOOKUP($C477,'stpl port max capa'!$A$1:$Q$500,8,0),0)</f>
        <v>2.88</v>
      </c>
      <c r="BV477" s="22">
        <f>IF(ISNUMBER(VLOOKUP($C477,'stpl port max capa'!$A$1:$Q$500,9,0)),VLOOKUP($C477,'stpl port max capa'!$A$1:$Q$500,9,0),0)</f>
        <v>2.88</v>
      </c>
      <c r="BW477" s="22">
        <f>IF(ISNUMBER(VLOOKUP($C477,'stpl port max capa'!$A$1:$Q$500,10,0)),VLOOKUP($C477,'stpl port max capa'!$A$1:$Q$500,10,0),0)</f>
        <v>2.88</v>
      </c>
      <c r="BX477" s="22">
        <f>IF(ISNUMBER(VLOOKUP($C477,'stpl port max capa'!$A$1:$Q$500,11,0)),VLOOKUP($C477,'stpl port max capa'!$A$1:$Q$500,11,0),0)</f>
        <v>2.88</v>
      </c>
      <c r="BY477" s="22">
        <f>IF(ISNUMBER(VLOOKUP($C477,'stpl port max capa'!$A$1:$Q$500,12,0)),VLOOKUP($C477,'stpl port max capa'!$A$1:$Q$500,12,0),0)</f>
        <v>2.88</v>
      </c>
      <c r="BZ477" s="22">
        <f>IF(ISNUMBER(VLOOKUP($C477,'stpl port max capa'!$A$1:$Q$500,13,0)),VLOOKUP($C477,'stpl port max capa'!$A$1:$Q$500,13,0),0)</f>
        <v>2.88</v>
      </c>
      <c r="CA477" s="22">
        <f>IF(ISNUMBER(VLOOKUP($C477,'stpl port max capa'!$A$1:$Q$500,14,0)),VLOOKUP($C477,'stpl port max capa'!$A$1:$Q$500,14,0),0)</f>
        <v>2.88</v>
      </c>
      <c r="CB477" s="22">
        <f>IF(ISNUMBER(VLOOKUP($C477,'stpl port max capa'!$A$1:$Q$500,15,0)),VLOOKUP($C477,'stpl port max capa'!$A$1:$Q$500,15,0),0)</f>
        <v>2.88</v>
      </c>
      <c r="CC477" s="22">
        <f>IF(ISNUMBER(VLOOKUP($C477,'stpl port max capa'!$A$1:$Q$500,16,0)),VLOOKUP($C477,'stpl port max capa'!$A$1:$Q$500,16,0),0)</f>
        <v>2.88</v>
      </c>
      <c r="CD477" s="22">
        <f>IF(ISNUMBER(VLOOKUP($C477,'stpl port max capa'!$A$1:$Q$500,17,0)),VLOOKUP($C477,'stpl port max capa'!$A$1:$Q$500,17,0),0)</f>
        <v>2.88</v>
      </c>
    </row>
    <row r="478" spans="1:82">
      <c r="A478">
        <v>483</v>
      </c>
      <c r="B478" s="16" t="s">
        <v>3013</v>
      </c>
      <c r="C478" t="str">
        <f t="shared" si="130"/>
        <v>port 483 Wuxi Xinsanzhou Steel Plant</v>
      </c>
      <c r="D478" s="19"/>
      <c r="E478" s="15">
        <f t="shared" si="132"/>
        <v>0</v>
      </c>
      <c r="F478" s="16" t="s">
        <v>2977</v>
      </c>
      <c r="G478" s="16" t="s">
        <v>973</v>
      </c>
      <c r="H478" t="s">
        <v>2956</v>
      </c>
      <c r="J478" s="16" t="s">
        <v>3039</v>
      </c>
      <c r="K478" s="16">
        <v>31.6791434199774</v>
      </c>
      <c r="L478" s="16">
        <v>120.257628954089</v>
      </c>
      <c r="M478" s="1" t="str">
        <f>VLOOKUP($F478,'[1]capi for highway network'!$D$1:$L$36,3,0)</f>
        <v>capi Jiangsu</v>
      </c>
      <c r="N478" s="1">
        <f>VLOOKUP($F478,'[1]capi for highway network'!$D$1:$L$36,7,0)</f>
        <v>32.060254999999998</v>
      </c>
      <c r="O478" s="1">
        <f>VLOOKUP($F478,'[1]capi for highway network'!$D$1:$L$36,8,0)</f>
        <v>118.79687699999999</v>
      </c>
      <c r="P478" s="13">
        <f t="shared" si="133"/>
        <v>2.7600000000000002</v>
      </c>
      <c r="Q478" s="13">
        <f t="shared" si="134"/>
        <v>2.7600000000000002</v>
      </c>
      <c r="R478" s="13">
        <f t="shared" si="135"/>
        <v>2.7600000000000002</v>
      </c>
      <c r="S478" s="13">
        <f t="shared" si="136"/>
        <v>2.7600000000000002</v>
      </c>
      <c r="T478" s="13">
        <f t="shared" si="137"/>
        <v>2.7600000000000002</v>
      </c>
      <c r="U478" s="13">
        <f t="shared" si="138"/>
        <v>2.7600000000000002</v>
      </c>
      <c r="V478" s="13">
        <f t="shared" si="139"/>
        <v>2.7600000000000002</v>
      </c>
      <c r="W478" s="13">
        <f t="shared" si="140"/>
        <v>2.7600000000000002</v>
      </c>
      <c r="X478" s="13">
        <f t="shared" si="141"/>
        <v>2.7600000000000002</v>
      </c>
      <c r="Y478" s="13">
        <f t="shared" si="142"/>
        <v>2.7600000000000002</v>
      </c>
      <c r="Z478" s="13">
        <f t="shared" si="143"/>
        <v>2.7600000000000002</v>
      </c>
      <c r="AA478" s="13">
        <f t="shared" si="144"/>
        <v>2.7600000000000002</v>
      </c>
      <c r="AB478" s="13">
        <f t="shared" si="145"/>
        <v>2.7600000000000002</v>
      </c>
      <c r="AC478" s="13">
        <f t="shared" si="146"/>
        <v>2.7600000000000002</v>
      </c>
      <c r="AD478" s="13">
        <f t="shared" si="147"/>
        <v>2.7600000000000002</v>
      </c>
      <c r="AE478" s="13">
        <f t="shared" si="148"/>
        <v>2.7600000000000002</v>
      </c>
      <c r="AF478">
        <v>22</v>
      </c>
      <c r="AG478" t="s">
        <v>3247</v>
      </c>
      <c r="AI478" s="26">
        <f>IF(ISNUMBER(VLOOKUP($B478,'kpler max capa'!$A$1:$Q$263,2,0)),VLOOKUP($B478,'kpler max capa'!$A$1:$Q$263,2,0),0)</f>
        <v>0</v>
      </c>
      <c r="AJ478" s="26">
        <f>IF(ISNUMBER(VLOOKUP($B478,'kpler max capa'!$A$1:$Q$263,3,0)),VLOOKUP($B478,'kpler max capa'!$A$1:$Q$263,3,0),0)</f>
        <v>0</v>
      </c>
      <c r="AK478" s="26">
        <f>IF(ISNUMBER(VLOOKUP($B478,'kpler max capa'!$A$1:$Q$263,4,0)),VLOOKUP($B478,'kpler max capa'!$A$1:$Q$263,4,0),0)</f>
        <v>0</v>
      </c>
      <c r="AL478" s="26">
        <f>IF(ISNUMBER(VLOOKUP($B478,'kpler max capa'!$A$1:$Q$263,5,0)),VLOOKUP($B478,'kpler max capa'!$A$1:$Q$263,5,0),0)</f>
        <v>0</v>
      </c>
      <c r="AM478" s="26">
        <f>IF(ISNUMBER(VLOOKUP($B478,'kpler max capa'!$A$1:$Q$263,6,0)),VLOOKUP($B478,'kpler max capa'!$A$1:$Q$263,6,0),0)</f>
        <v>0</v>
      </c>
      <c r="AN478" s="26">
        <f>IF(ISNUMBER(VLOOKUP($B478,'kpler max capa'!$A$1:$Q$263,7,0)),VLOOKUP($B478,'kpler max capa'!$A$1:$Q$263,7,0),0)</f>
        <v>0</v>
      </c>
      <c r="AO478" s="26">
        <f>IF(ISNUMBER(VLOOKUP($B478,'kpler max capa'!$A$1:$Q$263,8,0)),VLOOKUP($B478,'kpler max capa'!$A$1:$Q$263,8,0),0)</f>
        <v>0</v>
      </c>
      <c r="AP478" s="26">
        <f>IF(ISNUMBER(VLOOKUP($B478,'kpler max capa'!$A$1:$Q$263,8,0)),VLOOKUP($B478,'kpler max capa'!$A$1:$Q$263,9,0),0)</f>
        <v>0</v>
      </c>
      <c r="AQ478" s="26">
        <f>IF(ISNUMBER(VLOOKUP($B478,'kpler max capa'!$A$1:$Q$263,8,0)),VLOOKUP($B478,'kpler max capa'!$A$1:$Q$263,10,0),0)</f>
        <v>0</v>
      </c>
      <c r="AR478" s="26">
        <f>IF(ISNUMBER(VLOOKUP($B478,'kpler max capa'!$A$1:$Q$263,8,0)),VLOOKUP($B478,'kpler max capa'!$A$1:$Q$263,11,0),0)</f>
        <v>0</v>
      </c>
      <c r="AS478" s="26">
        <f>IF(ISNUMBER(VLOOKUP($B478,'kpler max capa'!$A$1:$Q$263,9,0)),VLOOKUP($B478,'kpler max capa'!$A$1:$Q$263,12,0),0)</f>
        <v>0</v>
      </c>
      <c r="AT478" s="26">
        <f>IF(ISNUMBER(VLOOKUP($B478,'kpler max capa'!$A$1:$Q$263,9,0)),VLOOKUP($B478,'kpler max capa'!$A$1:$Q$263,13,0),0)</f>
        <v>0</v>
      </c>
      <c r="AU478" s="26">
        <f>IF(ISNUMBER(VLOOKUP($B478,'kpler max capa'!$A$1:$Q$263,9,0)),VLOOKUP($B478,'kpler max capa'!$A$1:$Q$263,14,0),0)</f>
        <v>0</v>
      </c>
      <c r="AV478" s="26">
        <f>IF(ISNUMBER(VLOOKUP($B478,'kpler max capa'!$A$1:$Q$263,9,0)),VLOOKUP($B478,'kpler max capa'!$A$1:$Q$263,15,0),0)</f>
        <v>0</v>
      </c>
      <c r="AW478" s="26">
        <f>IF(ISNUMBER(VLOOKUP($B478,'kpler max capa'!$A$1:$Q$263,9,0)),VLOOKUP($B478,'kpler max capa'!$A$1:$Q$263,16,0),0)</f>
        <v>0</v>
      </c>
      <c r="AX478" s="26">
        <f>IF(ISNUMBER(VLOOKUP($B478,'kpler max capa'!$A$1:$Q$263,10,0)),VLOOKUP($B478,'kpler max capa'!$A$1:$Q$263,17,0),0)</f>
        <v>0</v>
      </c>
      <c r="AY478" s="24">
        <f>IF(ISNUMBER(VLOOKUP($C478,'pp port max capa'!$A$1:$Q$500,2,0)),VLOOKUP($C478,'pp port max capa'!$A$1:$Q$500,2,0),0)</f>
        <v>0</v>
      </c>
      <c r="AZ478" s="24">
        <f>IF(ISNUMBER(VLOOKUP($C478,'pp port max capa'!$A$1:$Q$500,3,0)),VLOOKUP($C478,'pp port max capa'!$A$1:$Q$500,3,0),0)</f>
        <v>0</v>
      </c>
      <c r="BA478" s="24">
        <f>IF(ISNUMBER(VLOOKUP($C478,'pp port max capa'!$A$1:$Q$500,4,0)),VLOOKUP($C478,'pp port max capa'!$A$1:$Q$500,4,0),0)</f>
        <v>0</v>
      </c>
      <c r="BB478" s="24">
        <f>IF(ISNUMBER(VLOOKUP($C478,'pp port max capa'!$A$1:$Q$500,5,0)),VLOOKUP($C478,'pp port max capa'!$A$1:$Q$500,5,0),0)</f>
        <v>0</v>
      </c>
      <c r="BC478" s="24">
        <f>IF(ISNUMBER(VLOOKUP($C478,'pp port max capa'!$A$1:$Q$500,6,0)),VLOOKUP($C478,'pp port max capa'!$A$1:$Q$500,6,0),0)</f>
        <v>0</v>
      </c>
      <c r="BD478" s="24">
        <f>IF(ISNUMBER(VLOOKUP($C478,'pp port max capa'!$A$1:$Q$500,7,0)),VLOOKUP($C478,'pp port max capa'!$A$1:$Q$500,7,0),0)</f>
        <v>0</v>
      </c>
      <c r="BE478" s="24">
        <f>IF(ISNUMBER(VLOOKUP($C478,'pp port max capa'!$A$1:$Q$500,8,0)),VLOOKUP($C478,'pp port max capa'!$A$1:$Q$500,8,0),0)</f>
        <v>0</v>
      </c>
      <c r="BF478" s="24">
        <f>IF(ISNUMBER(VLOOKUP($C478,'pp port max capa'!$A$1:$Q$500,9,0)),VLOOKUP($C478,'pp port max capa'!$A$1:$Q$500,9,0),0)</f>
        <v>0</v>
      </c>
      <c r="BG478" s="24">
        <f>IF(ISNUMBER(VLOOKUP($C478,'pp port max capa'!$A$1:$Q$500,10,0)),VLOOKUP($C478,'pp port max capa'!$A$1:$Q$500,10,0),0)</f>
        <v>0</v>
      </c>
      <c r="BH478" s="24">
        <f>IF(ISNUMBER(VLOOKUP($C478,'pp port max capa'!$A$1:$Q$500,11,0)),VLOOKUP($C478,'pp port max capa'!$A$1:$Q$500,11,0),0)</f>
        <v>0</v>
      </c>
      <c r="BI478" s="24">
        <f>IF(ISNUMBER(VLOOKUP($C478,'pp port max capa'!$A$1:$Q$500,12,0)),VLOOKUP($C478,'pp port max capa'!$A$1:$Q$500,12,0),0)</f>
        <v>0</v>
      </c>
      <c r="BJ478" s="24">
        <f>IF(ISNUMBER(VLOOKUP($C478,'pp port max capa'!$A$1:$Q$500,13,0)),VLOOKUP($C478,'pp port max capa'!$A$1:$Q$500,13,0),0)</f>
        <v>0</v>
      </c>
      <c r="BK478" s="24">
        <f>IF(ISNUMBER(VLOOKUP($C478,'pp port max capa'!$A$1:$Q$500,14,0)),VLOOKUP($C478,'pp port max capa'!$A$1:$Q$500,14,0),0)</f>
        <v>0</v>
      </c>
      <c r="BL478" s="24">
        <f>IF(ISNUMBER(VLOOKUP($C478,'pp port max capa'!$A$1:$Q$500,15,0)),VLOOKUP($C478,'pp port max capa'!$A$1:$Q$500,15,0),0)</f>
        <v>0</v>
      </c>
      <c r="BM478" s="24">
        <f>IF(ISNUMBER(VLOOKUP($C478,'pp port max capa'!$A$1:$Q$500,16,0)),VLOOKUP($C478,'pp port max capa'!$A$1:$Q$500,16,0),0)</f>
        <v>0</v>
      </c>
      <c r="BN478" s="24">
        <f>IF(ISNUMBER(VLOOKUP($C478,'pp port max capa'!$A$1:$Q$500,17,0)),VLOOKUP($C478,'pp port max capa'!$A$1:$Q$500,17,0),0)</f>
        <v>0</v>
      </c>
      <c r="BO478" s="22">
        <f>IF(ISNUMBER(VLOOKUP($C478,'stpl port max capa'!$A$1:$Q$500,2,0)),VLOOKUP($C478,'stpl port max capa'!$A$1:$Q$500,2,0),0)</f>
        <v>2.7600000000000002</v>
      </c>
      <c r="BP478" s="22">
        <f>IF(ISNUMBER(VLOOKUP($C478,'stpl port max capa'!$A$1:$Q$500,3,0)),VLOOKUP($C478,'stpl port max capa'!$A$1:$Q$500,3,0),0)</f>
        <v>2.7600000000000002</v>
      </c>
      <c r="BQ478" s="22">
        <f>IF(ISNUMBER(VLOOKUP($C478,'stpl port max capa'!$A$1:$Q$500,4,0)),VLOOKUP($C478,'stpl port max capa'!$A$1:$Q$500,4,0),0)</f>
        <v>2.7600000000000002</v>
      </c>
      <c r="BR478" s="22">
        <f>IF(ISNUMBER(VLOOKUP($C478,'stpl port max capa'!$A$1:$Q$500,5,0)),VLOOKUP($C478,'stpl port max capa'!$A$1:$Q$500,5,0),0)</f>
        <v>2.7600000000000002</v>
      </c>
      <c r="BS478" s="22">
        <f>IF(ISNUMBER(VLOOKUP($C478,'stpl port max capa'!$A$1:$Q$500,6,0)),VLOOKUP($C478,'stpl port max capa'!$A$1:$Q$500,6,0),0)</f>
        <v>2.7600000000000002</v>
      </c>
      <c r="BT478" s="22">
        <f>IF(ISNUMBER(VLOOKUP($C478,'stpl port max capa'!$A$1:$Q$500,7,0)),VLOOKUP($C478,'stpl port max capa'!$A$1:$Q$500,7,0),0)</f>
        <v>2.7600000000000002</v>
      </c>
      <c r="BU478" s="22">
        <f>IF(ISNUMBER(VLOOKUP($C478,'stpl port max capa'!$A$1:$Q$500,8,0)),VLOOKUP($C478,'stpl port max capa'!$A$1:$Q$500,8,0),0)</f>
        <v>2.7600000000000002</v>
      </c>
      <c r="BV478" s="22">
        <f>IF(ISNUMBER(VLOOKUP($C478,'stpl port max capa'!$A$1:$Q$500,9,0)),VLOOKUP($C478,'stpl port max capa'!$A$1:$Q$500,9,0),0)</f>
        <v>2.7600000000000002</v>
      </c>
      <c r="BW478" s="22">
        <f>IF(ISNUMBER(VLOOKUP($C478,'stpl port max capa'!$A$1:$Q$500,10,0)),VLOOKUP($C478,'stpl port max capa'!$A$1:$Q$500,10,0),0)</f>
        <v>2.7600000000000002</v>
      </c>
      <c r="BX478" s="22">
        <f>IF(ISNUMBER(VLOOKUP($C478,'stpl port max capa'!$A$1:$Q$500,11,0)),VLOOKUP($C478,'stpl port max capa'!$A$1:$Q$500,11,0),0)</f>
        <v>2.7600000000000002</v>
      </c>
      <c r="BY478" s="22">
        <f>IF(ISNUMBER(VLOOKUP($C478,'stpl port max capa'!$A$1:$Q$500,12,0)),VLOOKUP($C478,'stpl port max capa'!$A$1:$Q$500,12,0),0)</f>
        <v>2.7600000000000002</v>
      </c>
      <c r="BZ478" s="22">
        <f>IF(ISNUMBER(VLOOKUP($C478,'stpl port max capa'!$A$1:$Q$500,13,0)),VLOOKUP($C478,'stpl port max capa'!$A$1:$Q$500,13,0),0)</f>
        <v>2.7600000000000002</v>
      </c>
      <c r="CA478" s="22">
        <f>IF(ISNUMBER(VLOOKUP($C478,'stpl port max capa'!$A$1:$Q$500,14,0)),VLOOKUP($C478,'stpl port max capa'!$A$1:$Q$500,14,0),0)</f>
        <v>2.7600000000000002</v>
      </c>
      <c r="CB478" s="22">
        <f>IF(ISNUMBER(VLOOKUP($C478,'stpl port max capa'!$A$1:$Q$500,15,0)),VLOOKUP($C478,'stpl port max capa'!$A$1:$Q$500,15,0),0)</f>
        <v>2.7600000000000002</v>
      </c>
      <c r="CC478" s="22">
        <f>IF(ISNUMBER(VLOOKUP($C478,'stpl port max capa'!$A$1:$Q$500,16,0)),VLOOKUP($C478,'stpl port max capa'!$A$1:$Q$500,16,0),0)</f>
        <v>2.7600000000000002</v>
      </c>
      <c r="CD478" s="22">
        <f>IF(ISNUMBER(VLOOKUP($C478,'stpl port max capa'!$A$1:$Q$500,17,0)),VLOOKUP($C478,'stpl port max capa'!$A$1:$Q$500,17,0),0)</f>
        <v>2.7600000000000002</v>
      </c>
    </row>
    <row r="479" spans="1:82">
      <c r="A479">
        <v>484</v>
      </c>
      <c r="B479" s="16" t="s">
        <v>3014</v>
      </c>
      <c r="C479" t="str">
        <f t="shared" si="130"/>
        <v>port 484 Jiangyin Huaxi Iron and Steel Plant</v>
      </c>
      <c r="D479" s="19"/>
      <c r="E479" s="15">
        <f t="shared" si="132"/>
        <v>0</v>
      </c>
      <c r="F479" s="16" t="s">
        <v>2977</v>
      </c>
      <c r="G479" s="16" t="s">
        <v>973</v>
      </c>
      <c r="H479" t="s">
        <v>2956</v>
      </c>
      <c r="J479" s="16" t="s">
        <v>3040</v>
      </c>
      <c r="K479" s="16">
        <v>31.817414380107401</v>
      </c>
      <c r="L479" s="16">
        <v>120.427234988431</v>
      </c>
      <c r="M479" s="1" t="str">
        <f>VLOOKUP($F479,'[1]capi for highway network'!$D$1:$L$36,3,0)</f>
        <v>capi Jiangsu</v>
      </c>
      <c r="N479" s="1">
        <f>VLOOKUP($F479,'[1]capi for highway network'!$D$1:$L$36,7,0)</f>
        <v>32.060254999999998</v>
      </c>
      <c r="O479" s="1">
        <f>VLOOKUP($F479,'[1]capi for highway network'!$D$1:$L$36,8,0)</f>
        <v>118.79687699999999</v>
      </c>
      <c r="P479" s="13">
        <f t="shared" si="133"/>
        <v>2.52</v>
      </c>
      <c r="Q479" s="13">
        <f t="shared" si="134"/>
        <v>2.52</v>
      </c>
      <c r="R479" s="13">
        <f t="shared" si="135"/>
        <v>2.52</v>
      </c>
      <c r="S479" s="13">
        <f t="shared" si="136"/>
        <v>2.52</v>
      </c>
      <c r="T479" s="13">
        <f t="shared" si="137"/>
        <v>2.52</v>
      </c>
      <c r="U479" s="13">
        <f t="shared" si="138"/>
        <v>2.52</v>
      </c>
      <c r="V479" s="13">
        <f t="shared" si="139"/>
        <v>2.52</v>
      </c>
      <c r="W479" s="13">
        <f t="shared" si="140"/>
        <v>2.52</v>
      </c>
      <c r="X479" s="13">
        <f t="shared" si="141"/>
        <v>2.52</v>
      </c>
      <c r="Y479" s="13">
        <f t="shared" si="142"/>
        <v>2.52</v>
      </c>
      <c r="Z479" s="13">
        <f t="shared" si="143"/>
        <v>2.52</v>
      </c>
      <c r="AA479" s="13">
        <f t="shared" si="144"/>
        <v>2.52</v>
      </c>
      <c r="AB479" s="13">
        <f t="shared" si="145"/>
        <v>2.52</v>
      </c>
      <c r="AC479" s="13">
        <f t="shared" si="146"/>
        <v>2.52</v>
      </c>
      <c r="AD479" s="13">
        <f t="shared" si="147"/>
        <v>2.52</v>
      </c>
      <c r="AE479" s="13">
        <f t="shared" si="148"/>
        <v>2.52</v>
      </c>
      <c r="AF479">
        <v>23</v>
      </c>
      <c r="AG479" t="s">
        <v>3247</v>
      </c>
      <c r="AI479" s="26">
        <f>IF(ISNUMBER(VLOOKUP($B479,'kpler max capa'!$A$1:$Q$263,2,0)),VLOOKUP($B479,'kpler max capa'!$A$1:$Q$263,2,0),0)</f>
        <v>0</v>
      </c>
      <c r="AJ479" s="26">
        <f>IF(ISNUMBER(VLOOKUP($B479,'kpler max capa'!$A$1:$Q$263,3,0)),VLOOKUP($B479,'kpler max capa'!$A$1:$Q$263,3,0),0)</f>
        <v>0</v>
      </c>
      <c r="AK479" s="26">
        <f>IF(ISNUMBER(VLOOKUP($B479,'kpler max capa'!$A$1:$Q$263,4,0)),VLOOKUP($B479,'kpler max capa'!$A$1:$Q$263,4,0),0)</f>
        <v>0</v>
      </c>
      <c r="AL479" s="26">
        <f>IF(ISNUMBER(VLOOKUP($B479,'kpler max capa'!$A$1:$Q$263,5,0)),VLOOKUP($B479,'kpler max capa'!$A$1:$Q$263,5,0),0)</f>
        <v>0</v>
      </c>
      <c r="AM479" s="26">
        <f>IF(ISNUMBER(VLOOKUP($B479,'kpler max capa'!$A$1:$Q$263,6,0)),VLOOKUP($B479,'kpler max capa'!$A$1:$Q$263,6,0),0)</f>
        <v>0</v>
      </c>
      <c r="AN479" s="26">
        <f>IF(ISNUMBER(VLOOKUP($B479,'kpler max capa'!$A$1:$Q$263,7,0)),VLOOKUP($B479,'kpler max capa'!$A$1:$Q$263,7,0),0)</f>
        <v>0</v>
      </c>
      <c r="AO479" s="26">
        <f>IF(ISNUMBER(VLOOKUP($B479,'kpler max capa'!$A$1:$Q$263,8,0)),VLOOKUP($B479,'kpler max capa'!$A$1:$Q$263,8,0),0)</f>
        <v>0</v>
      </c>
      <c r="AP479" s="26">
        <f>IF(ISNUMBER(VLOOKUP($B479,'kpler max capa'!$A$1:$Q$263,8,0)),VLOOKUP($B479,'kpler max capa'!$A$1:$Q$263,9,0),0)</f>
        <v>0</v>
      </c>
      <c r="AQ479" s="26">
        <f>IF(ISNUMBER(VLOOKUP($B479,'kpler max capa'!$A$1:$Q$263,8,0)),VLOOKUP($B479,'kpler max capa'!$A$1:$Q$263,10,0),0)</f>
        <v>0</v>
      </c>
      <c r="AR479" s="26">
        <f>IF(ISNUMBER(VLOOKUP($B479,'kpler max capa'!$A$1:$Q$263,8,0)),VLOOKUP($B479,'kpler max capa'!$A$1:$Q$263,11,0),0)</f>
        <v>0</v>
      </c>
      <c r="AS479" s="26">
        <f>IF(ISNUMBER(VLOOKUP($B479,'kpler max capa'!$A$1:$Q$263,9,0)),VLOOKUP($B479,'kpler max capa'!$A$1:$Q$263,12,0),0)</f>
        <v>0</v>
      </c>
      <c r="AT479" s="26">
        <f>IF(ISNUMBER(VLOOKUP($B479,'kpler max capa'!$A$1:$Q$263,9,0)),VLOOKUP($B479,'kpler max capa'!$A$1:$Q$263,13,0),0)</f>
        <v>0</v>
      </c>
      <c r="AU479" s="26">
        <f>IF(ISNUMBER(VLOOKUP($B479,'kpler max capa'!$A$1:$Q$263,9,0)),VLOOKUP($B479,'kpler max capa'!$A$1:$Q$263,14,0),0)</f>
        <v>0</v>
      </c>
      <c r="AV479" s="26">
        <f>IF(ISNUMBER(VLOOKUP($B479,'kpler max capa'!$A$1:$Q$263,9,0)),VLOOKUP($B479,'kpler max capa'!$A$1:$Q$263,15,0),0)</f>
        <v>0</v>
      </c>
      <c r="AW479" s="26">
        <f>IF(ISNUMBER(VLOOKUP($B479,'kpler max capa'!$A$1:$Q$263,9,0)),VLOOKUP($B479,'kpler max capa'!$A$1:$Q$263,16,0),0)</f>
        <v>0</v>
      </c>
      <c r="AX479" s="26">
        <f>IF(ISNUMBER(VLOOKUP($B479,'kpler max capa'!$A$1:$Q$263,10,0)),VLOOKUP($B479,'kpler max capa'!$A$1:$Q$263,17,0),0)</f>
        <v>0</v>
      </c>
      <c r="AY479" s="24">
        <f>IF(ISNUMBER(VLOOKUP($C479,'pp port max capa'!$A$1:$Q$500,2,0)),VLOOKUP($C479,'pp port max capa'!$A$1:$Q$500,2,0),0)</f>
        <v>0</v>
      </c>
      <c r="AZ479" s="24">
        <f>IF(ISNUMBER(VLOOKUP($C479,'pp port max capa'!$A$1:$Q$500,3,0)),VLOOKUP($C479,'pp port max capa'!$A$1:$Q$500,3,0),0)</f>
        <v>0</v>
      </c>
      <c r="BA479" s="24">
        <f>IF(ISNUMBER(VLOOKUP($C479,'pp port max capa'!$A$1:$Q$500,4,0)),VLOOKUP($C479,'pp port max capa'!$A$1:$Q$500,4,0),0)</f>
        <v>0</v>
      </c>
      <c r="BB479" s="24">
        <f>IF(ISNUMBER(VLOOKUP($C479,'pp port max capa'!$A$1:$Q$500,5,0)),VLOOKUP($C479,'pp port max capa'!$A$1:$Q$500,5,0),0)</f>
        <v>0</v>
      </c>
      <c r="BC479" s="24">
        <f>IF(ISNUMBER(VLOOKUP($C479,'pp port max capa'!$A$1:$Q$500,6,0)),VLOOKUP($C479,'pp port max capa'!$A$1:$Q$500,6,0),0)</f>
        <v>0</v>
      </c>
      <c r="BD479" s="24">
        <f>IF(ISNUMBER(VLOOKUP($C479,'pp port max capa'!$A$1:$Q$500,7,0)),VLOOKUP($C479,'pp port max capa'!$A$1:$Q$500,7,0),0)</f>
        <v>0</v>
      </c>
      <c r="BE479" s="24">
        <f>IF(ISNUMBER(VLOOKUP($C479,'pp port max capa'!$A$1:$Q$500,8,0)),VLOOKUP($C479,'pp port max capa'!$A$1:$Q$500,8,0),0)</f>
        <v>0</v>
      </c>
      <c r="BF479" s="24">
        <f>IF(ISNUMBER(VLOOKUP($C479,'pp port max capa'!$A$1:$Q$500,9,0)),VLOOKUP($C479,'pp port max capa'!$A$1:$Q$500,9,0),0)</f>
        <v>0</v>
      </c>
      <c r="BG479" s="24">
        <f>IF(ISNUMBER(VLOOKUP($C479,'pp port max capa'!$A$1:$Q$500,10,0)),VLOOKUP($C479,'pp port max capa'!$A$1:$Q$500,10,0),0)</f>
        <v>0</v>
      </c>
      <c r="BH479" s="24">
        <f>IF(ISNUMBER(VLOOKUP($C479,'pp port max capa'!$A$1:$Q$500,11,0)),VLOOKUP($C479,'pp port max capa'!$A$1:$Q$500,11,0),0)</f>
        <v>0</v>
      </c>
      <c r="BI479" s="24">
        <f>IF(ISNUMBER(VLOOKUP($C479,'pp port max capa'!$A$1:$Q$500,12,0)),VLOOKUP($C479,'pp port max capa'!$A$1:$Q$500,12,0),0)</f>
        <v>0</v>
      </c>
      <c r="BJ479" s="24">
        <f>IF(ISNUMBER(VLOOKUP($C479,'pp port max capa'!$A$1:$Q$500,13,0)),VLOOKUP($C479,'pp port max capa'!$A$1:$Q$500,13,0),0)</f>
        <v>0</v>
      </c>
      <c r="BK479" s="24">
        <f>IF(ISNUMBER(VLOOKUP($C479,'pp port max capa'!$A$1:$Q$500,14,0)),VLOOKUP($C479,'pp port max capa'!$A$1:$Q$500,14,0),0)</f>
        <v>0</v>
      </c>
      <c r="BL479" s="24">
        <f>IF(ISNUMBER(VLOOKUP($C479,'pp port max capa'!$A$1:$Q$500,15,0)),VLOOKUP($C479,'pp port max capa'!$A$1:$Q$500,15,0),0)</f>
        <v>0</v>
      </c>
      <c r="BM479" s="24">
        <f>IF(ISNUMBER(VLOOKUP($C479,'pp port max capa'!$A$1:$Q$500,16,0)),VLOOKUP($C479,'pp port max capa'!$A$1:$Q$500,16,0),0)</f>
        <v>0</v>
      </c>
      <c r="BN479" s="24">
        <f>IF(ISNUMBER(VLOOKUP($C479,'pp port max capa'!$A$1:$Q$500,17,0)),VLOOKUP($C479,'pp port max capa'!$A$1:$Q$500,17,0),0)</f>
        <v>0</v>
      </c>
      <c r="BO479" s="22">
        <f>IF(ISNUMBER(VLOOKUP($C479,'stpl port max capa'!$A$1:$Q$500,2,0)),VLOOKUP($C479,'stpl port max capa'!$A$1:$Q$500,2,0),0)</f>
        <v>2.52</v>
      </c>
      <c r="BP479" s="22">
        <f>IF(ISNUMBER(VLOOKUP($C479,'stpl port max capa'!$A$1:$Q$500,3,0)),VLOOKUP($C479,'stpl port max capa'!$A$1:$Q$500,3,0),0)</f>
        <v>2.52</v>
      </c>
      <c r="BQ479" s="22">
        <f>IF(ISNUMBER(VLOOKUP($C479,'stpl port max capa'!$A$1:$Q$500,4,0)),VLOOKUP($C479,'stpl port max capa'!$A$1:$Q$500,4,0),0)</f>
        <v>2.52</v>
      </c>
      <c r="BR479" s="22">
        <f>IF(ISNUMBER(VLOOKUP($C479,'stpl port max capa'!$A$1:$Q$500,5,0)),VLOOKUP($C479,'stpl port max capa'!$A$1:$Q$500,5,0),0)</f>
        <v>2.52</v>
      </c>
      <c r="BS479" s="22">
        <f>IF(ISNUMBER(VLOOKUP($C479,'stpl port max capa'!$A$1:$Q$500,6,0)),VLOOKUP($C479,'stpl port max capa'!$A$1:$Q$500,6,0),0)</f>
        <v>2.52</v>
      </c>
      <c r="BT479" s="22">
        <f>IF(ISNUMBER(VLOOKUP($C479,'stpl port max capa'!$A$1:$Q$500,7,0)),VLOOKUP($C479,'stpl port max capa'!$A$1:$Q$500,7,0),0)</f>
        <v>2.52</v>
      </c>
      <c r="BU479" s="22">
        <f>IF(ISNUMBER(VLOOKUP($C479,'stpl port max capa'!$A$1:$Q$500,8,0)),VLOOKUP($C479,'stpl port max capa'!$A$1:$Q$500,8,0),0)</f>
        <v>2.52</v>
      </c>
      <c r="BV479" s="22">
        <f>IF(ISNUMBER(VLOOKUP($C479,'stpl port max capa'!$A$1:$Q$500,9,0)),VLOOKUP($C479,'stpl port max capa'!$A$1:$Q$500,9,0),0)</f>
        <v>2.52</v>
      </c>
      <c r="BW479" s="22">
        <f>IF(ISNUMBER(VLOOKUP($C479,'stpl port max capa'!$A$1:$Q$500,10,0)),VLOOKUP($C479,'stpl port max capa'!$A$1:$Q$500,10,0),0)</f>
        <v>2.52</v>
      </c>
      <c r="BX479" s="22">
        <f>IF(ISNUMBER(VLOOKUP($C479,'stpl port max capa'!$A$1:$Q$500,11,0)),VLOOKUP($C479,'stpl port max capa'!$A$1:$Q$500,11,0),0)</f>
        <v>2.52</v>
      </c>
      <c r="BY479" s="22">
        <f>IF(ISNUMBER(VLOOKUP($C479,'stpl port max capa'!$A$1:$Q$500,12,0)),VLOOKUP($C479,'stpl port max capa'!$A$1:$Q$500,12,0),0)</f>
        <v>2.52</v>
      </c>
      <c r="BZ479" s="22">
        <f>IF(ISNUMBER(VLOOKUP($C479,'stpl port max capa'!$A$1:$Q$500,13,0)),VLOOKUP($C479,'stpl port max capa'!$A$1:$Q$500,13,0),0)</f>
        <v>2.52</v>
      </c>
      <c r="CA479" s="22">
        <f>IF(ISNUMBER(VLOOKUP($C479,'stpl port max capa'!$A$1:$Q$500,14,0)),VLOOKUP($C479,'stpl port max capa'!$A$1:$Q$500,14,0),0)</f>
        <v>2.52</v>
      </c>
      <c r="CB479" s="22">
        <f>IF(ISNUMBER(VLOOKUP($C479,'stpl port max capa'!$A$1:$Q$500,15,0)),VLOOKUP($C479,'stpl port max capa'!$A$1:$Q$500,15,0),0)</f>
        <v>2.52</v>
      </c>
      <c r="CC479" s="22">
        <f>IF(ISNUMBER(VLOOKUP($C479,'stpl port max capa'!$A$1:$Q$500,16,0)),VLOOKUP($C479,'stpl port max capa'!$A$1:$Q$500,16,0),0)</f>
        <v>2.52</v>
      </c>
      <c r="CD479" s="22">
        <f>IF(ISNUMBER(VLOOKUP($C479,'stpl port max capa'!$A$1:$Q$500,17,0)),VLOOKUP($C479,'stpl port max capa'!$A$1:$Q$500,17,0),0)</f>
        <v>2.52</v>
      </c>
    </row>
    <row r="480" spans="1:82">
      <c r="A480">
        <v>485</v>
      </c>
      <c r="B480" s="16" t="s">
        <v>3015</v>
      </c>
      <c r="C480" t="str">
        <f t="shared" si="130"/>
        <v>port 485 Jiangsu Suxin Special Steel Group Plant</v>
      </c>
      <c r="D480" s="19"/>
      <c r="E480" s="15">
        <f t="shared" si="132"/>
        <v>0</v>
      </c>
      <c r="F480" s="16" t="s">
        <v>2977</v>
      </c>
      <c r="G480" s="16" t="s">
        <v>973</v>
      </c>
      <c r="H480" t="s">
        <v>2956</v>
      </c>
      <c r="J480" s="16" t="s">
        <v>3041</v>
      </c>
      <c r="K480" s="16">
        <v>31.404310305109199</v>
      </c>
      <c r="L480" s="16">
        <v>120.473120017</v>
      </c>
      <c r="M480" s="1" t="str">
        <f>VLOOKUP($F480,'[1]capi for highway network'!$D$1:$L$36,3,0)</f>
        <v>capi Jiangsu</v>
      </c>
      <c r="N480" s="1">
        <f>VLOOKUP($F480,'[1]capi for highway network'!$D$1:$L$36,7,0)</f>
        <v>32.060254999999998</v>
      </c>
      <c r="O480" s="1">
        <f>VLOOKUP($F480,'[1]capi for highway network'!$D$1:$L$36,8,0)</f>
        <v>118.79687699999999</v>
      </c>
      <c r="P480" s="13">
        <f t="shared" si="133"/>
        <v>1.2</v>
      </c>
      <c r="Q480" s="13">
        <f t="shared" si="134"/>
        <v>1.2</v>
      </c>
      <c r="R480" s="13">
        <f t="shared" si="135"/>
        <v>1.2</v>
      </c>
      <c r="S480" s="13">
        <f t="shared" si="136"/>
        <v>1.2</v>
      </c>
      <c r="T480" s="13">
        <f t="shared" si="137"/>
        <v>1.2</v>
      </c>
      <c r="U480" s="13">
        <f t="shared" si="138"/>
        <v>1.2</v>
      </c>
      <c r="V480" s="13">
        <f t="shared" si="139"/>
        <v>1.2</v>
      </c>
      <c r="W480" s="13">
        <f t="shared" si="140"/>
        <v>1.2</v>
      </c>
      <c r="X480" s="13">
        <f t="shared" si="141"/>
        <v>1.2</v>
      </c>
      <c r="Y480" s="13">
        <f t="shared" si="142"/>
        <v>1.2</v>
      </c>
      <c r="Z480" s="13">
        <f t="shared" si="143"/>
        <v>1.2</v>
      </c>
      <c r="AA480" s="13">
        <f t="shared" si="144"/>
        <v>1.2</v>
      </c>
      <c r="AB480" s="13">
        <f t="shared" si="145"/>
        <v>1.2</v>
      </c>
      <c r="AC480" s="13">
        <f t="shared" si="146"/>
        <v>1.2</v>
      </c>
      <c r="AD480" s="13">
        <f t="shared" si="147"/>
        <v>1.2</v>
      </c>
      <c r="AE480" s="13">
        <f t="shared" si="148"/>
        <v>1.2</v>
      </c>
      <c r="AF480">
        <v>24</v>
      </c>
      <c r="AG480" t="s">
        <v>3247</v>
      </c>
      <c r="AI480" s="26">
        <f>IF(ISNUMBER(VLOOKUP($B480,'kpler max capa'!$A$1:$Q$263,2,0)),VLOOKUP($B480,'kpler max capa'!$A$1:$Q$263,2,0),0)</f>
        <v>0</v>
      </c>
      <c r="AJ480" s="26">
        <f>IF(ISNUMBER(VLOOKUP($B480,'kpler max capa'!$A$1:$Q$263,3,0)),VLOOKUP($B480,'kpler max capa'!$A$1:$Q$263,3,0),0)</f>
        <v>0</v>
      </c>
      <c r="AK480" s="26">
        <f>IF(ISNUMBER(VLOOKUP($B480,'kpler max capa'!$A$1:$Q$263,4,0)),VLOOKUP($B480,'kpler max capa'!$A$1:$Q$263,4,0),0)</f>
        <v>0</v>
      </c>
      <c r="AL480" s="26">
        <f>IF(ISNUMBER(VLOOKUP($B480,'kpler max capa'!$A$1:$Q$263,5,0)),VLOOKUP($B480,'kpler max capa'!$A$1:$Q$263,5,0),0)</f>
        <v>0</v>
      </c>
      <c r="AM480" s="26">
        <f>IF(ISNUMBER(VLOOKUP($B480,'kpler max capa'!$A$1:$Q$263,6,0)),VLOOKUP($B480,'kpler max capa'!$A$1:$Q$263,6,0),0)</f>
        <v>0</v>
      </c>
      <c r="AN480" s="26">
        <f>IF(ISNUMBER(VLOOKUP($B480,'kpler max capa'!$A$1:$Q$263,7,0)),VLOOKUP($B480,'kpler max capa'!$A$1:$Q$263,7,0),0)</f>
        <v>0</v>
      </c>
      <c r="AO480" s="26">
        <f>IF(ISNUMBER(VLOOKUP($B480,'kpler max capa'!$A$1:$Q$263,8,0)),VLOOKUP($B480,'kpler max capa'!$A$1:$Q$263,8,0),0)</f>
        <v>0</v>
      </c>
      <c r="AP480" s="26">
        <f>IF(ISNUMBER(VLOOKUP($B480,'kpler max capa'!$A$1:$Q$263,8,0)),VLOOKUP($B480,'kpler max capa'!$A$1:$Q$263,9,0),0)</f>
        <v>0</v>
      </c>
      <c r="AQ480" s="26">
        <f>IF(ISNUMBER(VLOOKUP($B480,'kpler max capa'!$A$1:$Q$263,8,0)),VLOOKUP($B480,'kpler max capa'!$A$1:$Q$263,10,0),0)</f>
        <v>0</v>
      </c>
      <c r="AR480" s="26">
        <f>IF(ISNUMBER(VLOOKUP($B480,'kpler max capa'!$A$1:$Q$263,8,0)),VLOOKUP($B480,'kpler max capa'!$A$1:$Q$263,11,0),0)</f>
        <v>0</v>
      </c>
      <c r="AS480" s="26">
        <f>IF(ISNUMBER(VLOOKUP($B480,'kpler max capa'!$A$1:$Q$263,9,0)),VLOOKUP($B480,'kpler max capa'!$A$1:$Q$263,12,0),0)</f>
        <v>0</v>
      </c>
      <c r="AT480" s="26">
        <f>IF(ISNUMBER(VLOOKUP($B480,'kpler max capa'!$A$1:$Q$263,9,0)),VLOOKUP($B480,'kpler max capa'!$A$1:$Q$263,13,0),0)</f>
        <v>0</v>
      </c>
      <c r="AU480" s="26">
        <f>IF(ISNUMBER(VLOOKUP($B480,'kpler max capa'!$A$1:$Q$263,9,0)),VLOOKUP($B480,'kpler max capa'!$A$1:$Q$263,14,0),0)</f>
        <v>0</v>
      </c>
      <c r="AV480" s="26">
        <f>IF(ISNUMBER(VLOOKUP($B480,'kpler max capa'!$A$1:$Q$263,9,0)),VLOOKUP($B480,'kpler max capa'!$A$1:$Q$263,15,0),0)</f>
        <v>0</v>
      </c>
      <c r="AW480" s="26">
        <f>IF(ISNUMBER(VLOOKUP($B480,'kpler max capa'!$A$1:$Q$263,9,0)),VLOOKUP($B480,'kpler max capa'!$A$1:$Q$263,16,0),0)</f>
        <v>0</v>
      </c>
      <c r="AX480" s="26">
        <f>IF(ISNUMBER(VLOOKUP($B480,'kpler max capa'!$A$1:$Q$263,10,0)),VLOOKUP($B480,'kpler max capa'!$A$1:$Q$263,17,0),0)</f>
        <v>0</v>
      </c>
      <c r="AY480" s="24">
        <f>IF(ISNUMBER(VLOOKUP($C480,'pp port max capa'!$A$1:$Q$500,2,0)),VLOOKUP($C480,'pp port max capa'!$A$1:$Q$500,2,0),0)</f>
        <v>0</v>
      </c>
      <c r="AZ480" s="24">
        <f>IF(ISNUMBER(VLOOKUP($C480,'pp port max capa'!$A$1:$Q$500,3,0)),VLOOKUP($C480,'pp port max capa'!$A$1:$Q$500,3,0),0)</f>
        <v>0</v>
      </c>
      <c r="BA480" s="24">
        <f>IF(ISNUMBER(VLOOKUP($C480,'pp port max capa'!$A$1:$Q$500,4,0)),VLOOKUP($C480,'pp port max capa'!$A$1:$Q$500,4,0),0)</f>
        <v>0</v>
      </c>
      <c r="BB480" s="24">
        <f>IF(ISNUMBER(VLOOKUP($C480,'pp port max capa'!$A$1:$Q$500,5,0)),VLOOKUP($C480,'pp port max capa'!$A$1:$Q$500,5,0),0)</f>
        <v>0</v>
      </c>
      <c r="BC480" s="24">
        <f>IF(ISNUMBER(VLOOKUP($C480,'pp port max capa'!$A$1:$Q$500,6,0)),VLOOKUP($C480,'pp port max capa'!$A$1:$Q$500,6,0),0)</f>
        <v>0</v>
      </c>
      <c r="BD480" s="24">
        <f>IF(ISNUMBER(VLOOKUP($C480,'pp port max capa'!$A$1:$Q$500,7,0)),VLOOKUP($C480,'pp port max capa'!$A$1:$Q$500,7,0),0)</f>
        <v>0</v>
      </c>
      <c r="BE480" s="24">
        <f>IF(ISNUMBER(VLOOKUP($C480,'pp port max capa'!$A$1:$Q$500,8,0)),VLOOKUP($C480,'pp port max capa'!$A$1:$Q$500,8,0),0)</f>
        <v>0</v>
      </c>
      <c r="BF480" s="24">
        <f>IF(ISNUMBER(VLOOKUP($C480,'pp port max capa'!$A$1:$Q$500,9,0)),VLOOKUP($C480,'pp port max capa'!$A$1:$Q$500,9,0),0)</f>
        <v>0</v>
      </c>
      <c r="BG480" s="24">
        <f>IF(ISNUMBER(VLOOKUP($C480,'pp port max capa'!$A$1:$Q$500,10,0)),VLOOKUP($C480,'pp port max capa'!$A$1:$Q$500,10,0),0)</f>
        <v>0</v>
      </c>
      <c r="BH480" s="24">
        <f>IF(ISNUMBER(VLOOKUP($C480,'pp port max capa'!$A$1:$Q$500,11,0)),VLOOKUP($C480,'pp port max capa'!$A$1:$Q$500,11,0),0)</f>
        <v>0</v>
      </c>
      <c r="BI480" s="24">
        <f>IF(ISNUMBER(VLOOKUP($C480,'pp port max capa'!$A$1:$Q$500,12,0)),VLOOKUP($C480,'pp port max capa'!$A$1:$Q$500,12,0),0)</f>
        <v>0</v>
      </c>
      <c r="BJ480" s="24">
        <f>IF(ISNUMBER(VLOOKUP($C480,'pp port max capa'!$A$1:$Q$500,13,0)),VLOOKUP($C480,'pp port max capa'!$A$1:$Q$500,13,0),0)</f>
        <v>0</v>
      </c>
      <c r="BK480" s="24">
        <f>IF(ISNUMBER(VLOOKUP($C480,'pp port max capa'!$A$1:$Q$500,14,0)),VLOOKUP($C480,'pp port max capa'!$A$1:$Q$500,14,0),0)</f>
        <v>0</v>
      </c>
      <c r="BL480" s="24">
        <f>IF(ISNUMBER(VLOOKUP($C480,'pp port max capa'!$A$1:$Q$500,15,0)),VLOOKUP($C480,'pp port max capa'!$A$1:$Q$500,15,0),0)</f>
        <v>0</v>
      </c>
      <c r="BM480" s="24">
        <f>IF(ISNUMBER(VLOOKUP($C480,'pp port max capa'!$A$1:$Q$500,16,0)),VLOOKUP($C480,'pp port max capa'!$A$1:$Q$500,16,0),0)</f>
        <v>0</v>
      </c>
      <c r="BN480" s="24">
        <f>IF(ISNUMBER(VLOOKUP($C480,'pp port max capa'!$A$1:$Q$500,17,0)),VLOOKUP($C480,'pp port max capa'!$A$1:$Q$500,17,0),0)</f>
        <v>0</v>
      </c>
      <c r="BO480" s="22">
        <f>IF(ISNUMBER(VLOOKUP($C480,'stpl port max capa'!$A$1:$Q$500,2,0)),VLOOKUP($C480,'stpl port max capa'!$A$1:$Q$500,2,0),0)</f>
        <v>1.2</v>
      </c>
      <c r="BP480" s="22">
        <f>IF(ISNUMBER(VLOOKUP($C480,'stpl port max capa'!$A$1:$Q$500,3,0)),VLOOKUP($C480,'stpl port max capa'!$A$1:$Q$500,3,0),0)</f>
        <v>1.2</v>
      </c>
      <c r="BQ480" s="22">
        <f>IF(ISNUMBER(VLOOKUP($C480,'stpl port max capa'!$A$1:$Q$500,4,0)),VLOOKUP($C480,'stpl port max capa'!$A$1:$Q$500,4,0),0)</f>
        <v>1.2</v>
      </c>
      <c r="BR480" s="22">
        <f>IF(ISNUMBER(VLOOKUP($C480,'stpl port max capa'!$A$1:$Q$500,5,0)),VLOOKUP($C480,'stpl port max capa'!$A$1:$Q$500,5,0),0)</f>
        <v>1.2</v>
      </c>
      <c r="BS480" s="22">
        <f>IF(ISNUMBER(VLOOKUP($C480,'stpl port max capa'!$A$1:$Q$500,6,0)),VLOOKUP($C480,'stpl port max capa'!$A$1:$Q$500,6,0),0)</f>
        <v>1.2</v>
      </c>
      <c r="BT480" s="22">
        <f>IF(ISNUMBER(VLOOKUP($C480,'stpl port max capa'!$A$1:$Q$500,7,0)),VLOOKUP($C480,'stpl port max capa'!$A$1:$Q$500,7,0),0)</f>
        <v>1.2</v>
      </c>
      <c r="BU480" s="22">
        <f>IF(ISNUMBER(VLOOKUP($C480,'stpl port max capa'!$A$1:$Q$500,8,0)),VLOOKUP($C480,'stpl port max capa'!$A$1:$Q$500,8,0),0)</f>
        <v>1.2</v>
      </c>
      <c r="BV480" s="22">
        <f>IF(ISNUMBER(VLOOKUP($C480,'stpl port max capa'!$A$1:$Q$500,9,0)),VLOOKUP($C480,'stpl port max capa'!$A$1:$Q$500,9,0),0)</f>
        <v>1.2</v>
      </c>
      <c r="BW480" s="22">
        <f>IF(ISNUMBER(VLOOKUP($C480,'stpl port max capa'!$A$1:$Q$500,10,0)),VLOOKUP($C480,'stpl port max capa'!$A$1:$Q$500,10,0),0)</f>
        <v>1.2</v>
      </c>
      <c r="BX480" s="22">
        <f>IF(ISNUMBER(VLOOKUP($C480,'stpl port max capa'!$A$1:$Q$500,11,0)),VLOOKUP($C480,'stpl port max capa'!$A$1:$Q$500,11,0),0)</f>
        <v>1.2</v>
      </c>
      <c r="BY480" s="22">
        <f>IF(ISNUMBER(VLOOKUP($C480,'stpl port max capa'!$A$1:$Q$500,12,0)),VLOOKUP($C480,'stpl port max capa'!$A$1:$Q$500,12,0),0)</f>
        <v>1.2</v>
      </c>
      <c r="BZ480" s="22">
        <f>IF(ISNUMBER(VLOOKUP($C480,'stpl port max capa'!$A$1:$Q$500,13,0)),VLOOKUP($C480,'stpl port max capa'!$A$1:$Q$500,13,0),0)</f>
        <v>1.2</v>
      </c>
      <c r="CA480" s="22">
        <f>IF(ISNUMBER(VLOOKUP($C480,'stpl port max capa'!$A$1:$Q$500,14,0)),VLOOKUP($C480,'stpl port max capa'!$A$1:$Q$500,14,0),0)</f>
        <v>1.2</v>
      </c>
      <c r="CB480" s="22">
        <f>IF(ISNUMBER(VLOOKUP($C480,'stpl port max capa'!$A$1:$Q$500,15,0)),VLOOKUP($C480,'stpl port max capa'!$A$1:$Q$500,15,0),0)</f>
        <v>1.2</v>
      </c>
      <c r="CC480" s="22">
        <f>IF(ISNUMBER(VLOOKUP($C480,'stpl port max capa'!$A$1:$Q$500,16,0)),VLOOKUP($C480,'stpl port max capa'!$A$1:$Q$500,16,0),0)</f>
        <v>1.2</v>
      </c>
      <c r="CD480" s="22">
        <f>IF(ISNUMBER(VLOOKUP($C480,'stpl port max capa'!$A$1:$Q$500,17,0)),VLOOKUP($C480,'stpl port max capa'!$A$1:$Q$500,17,0),0)</f>
        <v>1.2</v>
      </c>
    </row>
    <row r="481" spans="1:82">
      <c r="A481">
        <v>486</v>
      </c>
      <c r="B481" s="16" t="s">
        <v>3293</v>
      </c>
      <c r="C481" t="str">
        <f t="shared" si="130"/>
        <v>port 486 Ningbo Iron and Steel plant</v>
      </c>
      <c r="D481" s="19"/>
      <c r="E481" s="15">
        <f t="shared" si="132"/>
        <v>0</v>
      </c>
      <c r="F481" s="16" t="s">
        <v>2979</v>
      </c>
      <c r="G481" s="16" t="s">
        <v>972</v>
      </c>
      <c r="H481" t="s">
        <v>2956</v>
      </c>
      <c r="J481" s="16" t="s">
        <v>3042</v>
      </c>
      <c r="K481" s="16">
        <v>29.930559000587898</v>
      </c>
      <c r="L481" s="16">
        <v>121.886269497675</v>
      </c>
      <c r="M481" s="1" t="str">
        <f>VLOOKUP($F481,'[1]capi for highway network'!$D$1:$L$36,3,0)</f>
        <v>capi Zhejiang</v>
      </c>
      <c r="N481" s="1">
        <f>VLOOKUP($F481,'[1]capi for highway network'!$D$1:$L$36,7,0)</f>
        <v>30.274083999999998</v>
      </c>
      <c r="O481" s="1">
        <f>VLOOKUP($F481,'[1]capi for highway network'!$D$1:$L$36,8,0)</f>
        <v>120.15506999999999</v>
      </c>
      <c r="P481" s="13">
        <f t="shared" si="133"/>
        <v>4.8</v>
      </c>
      <c r="Q481" s="13">
        <f t="shared" si="134"/>
        <v>4.8</v>
      </c>
      <c r="R481" s="13">
        <f t="shared" si="135"/>
        <v>4.8</v>
      </c>
      <c r="S481" s="13">
        <f t="shared" si="136"/>
        <v>4.8</v>
      </c>
      <c r="T481" s="13">
        <f t="shared" si="137"/>
        <v>4.8</v>
      </c>
      <c r="U481" s="13">
        <f t="shared" si="138"/>
        <v>4.8</v>
      </c>
      <c r="V481" s="13">
        <f t="shared" si="139"/>
        <v>4.8</v>
      </c>
      <c r="W481" s="13">
        <f t="shared" si="140"/>
        <v>4.8</v>
      </c>
      <c r="X481" s="13">
        <f t="shared" si="141"/>
        <v>4.8</v>
      </c>
      <c r="Y481" s="13">
        <f t="shared" si="142"/>
        <v>4.8</v>
      </c>
      <c r="Z481" s="13">
        <f t="shared" si="143"/>
        <v>4.8</v>
      </c>
      <c r="AA481" s="13">
        <f t="shared" si="144"/>
        <v>4.8</v>
      </c>
      <c r="AB481" s="13">
        <f t="shared" si="145"/>
        <v>4.8</v>
      </c>
      <c r="AC481" s="13">
        <f t="shared" si="146"/>
        <v>4.8</v>
      </c>
      <c r="AD481" s="13">
        <f t="shared" si="147"/>
        <v>4.8</v>
      </c>
      <c r="AE481" s="13">
        <f t="shared" si="148"/>
        <v>4.8</v>
      </c>
      <c r="AF481">
        <v>26</v>
      </c>
      <c r="AG481" t="s">
        <v>3247</v>
      </c>
      <c r="AI481" s="26">
        <f>IF(ISNUMBER(VLOOKUP($B481,'kpler max capa'!$A$1:$Q$263,2,0)),VLOOKUP($B481,'kpler max capa'!$A$1:$Q$263,2,0),0)</f>
        <v>0</v>
      </c>
      <c r="AJ481" s="26">
        <f>IF(ISNUMBER(VLOOKUP($B481,'kpler max capa'!$A$1:$Q$263,3,0)),VLOOKUP($B481,'kpler max capa'!$A$1:$Q$263,3,0),0)</f>
        <v>0</v>
      </c>
      <c r="AK481" s="26">
        <f>IF(ISNUMBER(VLOOKUP($B481,'kpler max capa'!$A$1:$Q$263,4,0)),VLOOKUP($B481,'kpler max capa'!$A$1:$Q$263,4,0),0)</f>
        <v>0</v>
      </c>
      <c r="AL481" s="26">
        <f>IF(ISNUMBER(VLOOKUP($B481,'kpler max capa'!$A$1:$Q$263,5,0)),VLOOKUP($B481,'kpler max capa'!$A$1:$Q$263,5,0),0)</f>
        <v>0</v>
      </c>
      <c r="AM481" s="26">
        <f>IF(ISNUMBER(VLOOKUP($B481,'kpler max capa'!$A$1:$Q$263,6,0)),VLOOKUP($B481,'kpler max capa'!$A$1:$Q$263,6,0),0)</f>
        <v>0</v>
      </c>
      <c r="AN481" s="26">
        <f>IF(ISNUMBER(VLOOKUP($B481,'kpler max capa'!$A$1:$Q$263,7,0)),VLOOKUP($B481,'kpler max capa'!$A$1:$Q$263,7,0),0)</f>
        <v>0</v>
      </c>
      <c r="AO481" s="26">
        <f>IF(ISNUMBER(VLOOKUP($B481,'kpler max capa'!$A$1:$Q$263,8,0)),VLOOKUP($B481,'kpler max capa'!$A$1:$Q$263,8,0),0)</f>
        <v>0</v>
      </c>
      <c r="AP481" s="26">
        <f>IF(ISNUMBER(VLOOKUP($B481,'kpler max capa'!$A$1:$Q$263,8,0)),VLOOKUP($B481,'kpler max capa'!$A$1:$Q$263,9,0),0)</f>
        <v>0</v>
      </c>
      <c r="AQ481" s="26">
        <f>IF(ISNUMBER(VLOOKUP($B481,'kpler max capa'!$A$1:$Q$263,8,0)),VLOOKUP($B481,'kpler max capa'!$A$1:$Q$263,10,0),0)</f>
        <v>0</v>
      </c>
      <c r="AR481" s="26">
        <f>IF(ISNUMBER(VLOOKUP($B481,'kpler max capa'!$A$1:$Q$263,8,0)),VLOOKUP($B481,'kpler max capa'!$A$1:$Q$263,11,0),0)</f>
        <v>0</v>
      </c>
      <c r="AS481" s="26">
        <f>IF(ISNUMBER(VLOOKUP($B481,'kpler max capa'!$A$1:$Q$263,9,0)),VLOOKUP($B481,'kpler max capa'!$A$1:$Q$263,12,0),0)</f>
        <v>0</v>
      </c>
      <c r="AT481" s="26">
        <f>IF(ISNUMBER(VLOOKUP($B481,'kpler max capa'!$A$1:$Q$263,9,0)),VLOOKUP($B481,'kpler max capa'!$A$1:$Q$263,13,0),0)</f>
        <v>0</v>
      </c>
      <c r="AU481" s="26">
        <f>IF(ISNUMBER(VLOOKUP($B481,'kpler max capa'!$A$1:$Q$263,9,0)),VLOOKUP($B481,'kpler max capa'!$A$1:$Q$263,14,0),0)</f>
        <v>0</v>
      </c>
      <c r="AV481" s="26">
        <f>IF(ISNUMBER(VLOOKUP($B481,'kpler max capa'!$A$1:$Q$263,9,0)),VLOOKUP($B481,'kpler max capa'!$A$1:$Q$263,15,0),0)</f>
        <v>0</v>
      </c>
      <c r="AW481" s="26">
        <f>IF(ISNUMBER(VLOOKUP($B481,'kpler max capa'!$A$1:$Q$263,9,0)),VLOOKUP($B481,'kpler max capa'!$A$1:$Q$263,16,0),0)</f>
        <v>0</v>
      </c>
      <c r="AX481" s="26">
        <f>IF(ISNUMBER(VLOOKUP($B481,'kpler max capa'!$A$1:$Q$263,10,0)),VLOOKUP($B481,'kpler max capa'!$A$1:$Q$263,17,0),0)</f>
        <v>0</v>
      </c>
      <c r="AY481" s="24">
        <f>IF(ISNUMBER(VLOOKUP($C481,'pp port max capa'!$A$1:$Q$500,2,0)),VLOOKUP($C481,'pp port max capa'!$A$1:$Q$500,2,0),0)</f>
        <v>0</v>
      </c>
      <c r="AZ481" s="24">
        <f>IF(ISNUMBER(VLOOKUP($C481,'pp port max capa'!$A$1:$Q$500,3,0)),VLOOKUP($C481,'pp port max capa'!$A$1:$Q$500,3,0),0)</f>
        <v>0</v>
      </c>
      <c r="BA481" s="24">
        <f>IF(ISNUMBER(VLOOKUP($C481,'pp port max capa'!$A$1:$Q$500,4,0)),VLOOKUP($C481,'pp port max capa'!$A$1:$Q$500,4,0),0)</f>
        <v>0</v>
      </c>
      <c r="BB481" s="24">
        <f>IF(ISNUMBER(VLOOKUP($C481,'pp port max capa'!$A$1:$Q$500,5,0)),VLOOKUP($C481,'pp port max capa'!$A$1:$Q$500,5,0),0)</f>
        <v>0</v>
      </c>
      <c r="BC481" s="24">
        <f>IF(ISNUMBER(VLOOKUP($C481,'pp port max capa'!$A$1:$Q$500,6,0)),VLOOKUP($C481,'pp port max capa'!$A$1:$Q$500,6,0),0)</f>
        <v>0</v>
      </c>
      <c r="BD481" s="24">
        <f>IF(ISNUMBER(VLOOKUP($C481,'pp port max capa'!$A$1:$Q$500,7,0)),VLOOKUP($C481,'pp port max capa'!$A$1:$Q$500,7,0),0)</f>
        <v>0</v>
      </c>
      <c r="BE481" s="24">
        <f>IF(ISNUMBER(VLOOKUP($C481,'pp port max capa'!$A$1:$Q$500,8,0)),VLOOKUP($C481,'pp port max capa'!$A$1:$Q$500,8,0),0)</f>
        <v>0</v>
      </c>
      <c r="BF481" s="24">
        <f>IF(ISNUMBER(VLOOKUP($C481,'pp port max capa'!$A$1:$Q$500,9,0)),VLOOKUP($C481,'pp port max capa'!$A$1:$Q$500,9,0),0)</f>
        <v>0</v>
      </c>
      <c r="BG481" s="24">
        <f>IF(ISNUMBER(VLOOKUP($C481,'pp port max capa'!$A$1:$Q$500,10,0)),VLOOKUP($C481,'pp port max capa'!$A$1:$Q$500,10,0),0)</f>
        <v>0</v>
      </c>
      <c r="BH481" s="24">
        <f>IF(ISNUMBER(VLOOKUP($C481,'pp port max capa'!$A$1:$Q$500,11,0)),VLOOKUP($C481,'pp port max capa'!$A$1:$Q$500,11,0),0)</f>
        <v>0</v>
      </c>
      <c r="BI481" s="24">
        <f>IF(ISNUMBER(VLOOKUP($C481,'pp port max capa'!$A$1:$Q$500,12,0)),VLOOKUP($C481,'pp port max capa'!$A$1:$Q$500,12,0),0)</f>
        <v>0</v>
      </c>
      <c r="BJ481" s="24">
        <f>IF(ISNUMBER(VLOOKUP($C481,'pp port max capa'!$A$1:$Q$500,13,0)),VLOOKUP($C481,'pp port max capa'!$A$1:$Q$500,13,0),0)</f>
        <v>0</v>
      </c>
      <c r="BK481" s="24">
        <f>IF(ISNUMBER(VLOOKUP($C481,'pp port max capa'!$A$1:$Q$500,14,0)),VLOOKUP($C481,'pp port max capa'!$A$1:$Q$500,14,0),0)</f>
        <v>0</v>
      </c>
      <c r="BL481" s="24">
        <f>IF(ISNUMBER(VLOOKUP($C481,'pp port max capa'!$A$1:$Q$500,15,0)),VLOOKUP($C481,'pp port max capa'!$A$1:$Q$500,15,0),0)</f>
        <v>0</v>
      </c>
      <c r="BM481" s="24">
        <f>IF(ISNUMBER(VLOOKUP($C481,'pp port max capa'!$A$1:$Q$500,16,0)),VLOOKUP($C481,'pp port max capa'!$A$1:$Q$500,16,0),0)</f>
        <v>0</v>
      </c>
      <c r="BN481" s="24">
        <f>IF(ISNUMBER(VLOOKUP($C481,'pp port max capa'!$A$1:$Q$500,17,0)),VLOOKUP($C481,'pp port max capa'!$A$1:$Q$500,17,0),0)</f>
        <v>0</v>
      </c>
      <c r="BO481" s="22">
        <f>IF(ISNUMBER(VLOOKUP($C481,'stpl port max capa'!$A$1:$Q$500,2,0)),VLOOKUP($C481,'stpl port max capa'!$A$1:$Q$500,2,0),0)</f>
        <v>4.8</v>
      </c>
      <c r="BP481" s="22">
        <f>IF(ISNUMBER(VLOOKUP($C481,'stpl port max capa'!$A$1:$Q$500,3,0)),VLOOKUP($C481,'stpl port max capa'!$A$1:$Q$500,3,0),0)</f>
        <v>4.8</v>
      </c>
      <c r="BQ481" s="22">
        <f>IF(ISNUMBER(VLOOKUP($C481,'stpl port max capa'!$A$1:$Q$500,4,0)),VLOOKUP($C481,'stpl port max capa'!$A$1:$Q$500,4,0),0)</f>
        <v>4.8</v>
      </c>
      <c r="BR481" s="22">
        <f>IF(ISNUMBER(VLOOKUP($C481,'stpl port max capa'!$A$1:$Q$500,5,0)),VLOOKUP($C481,'stpl port max capa'!$A$1:$Q$500,5,0),0)</f>
        <v>4.8</v>
      </c>
      <c r="BS481" s="22">
        <f>IF(ISNUMBER(VLOOKUP($C481,'stpl port max capa'!$A$1:$Q$500,6,0)),VLOOKUP($C481,'stpl port max capa'!$A$1:$Q$500,6,0),0)</f>
        <v>4.8</v>
      </c>
      <c r="BT481" s="22">
        <f>IF(ISNUMBER(VLOOKUP($C481,'stpl port max capa'!$A$1:$Q$500,7,0)),VLOOKUP($C481,'stpl port max capa'!$A$1:$Q$500,7,0),0)</f>
        <v>4.8</v>
      </c>
      <c r="BU481" s="22">
        <f>IF(ISNUMBER(VLOOKUP($C481,'stpl port max capa'!$A$1:$Q$500,8,0)),VLOOKUP($C481,'stpl port max capa'!$A$1:$Q$500,8,0),0)</f>
        <v>4.8</v>
      </c>
      <c r="BV481" s="22">
        <f>IF(ISNUMBER(VLOOKUP($C481,'stpl port max capa'!$A$1:$Q$500,9,0)),VLOOKUP($C481,'stpl port max capa'!$A$1:$Q$500,9,0),0)</f>
        <v>4.8</v>
      </c>
      <c r="BW481" s="22">
        <f>IF(ISNUMBER(VLOOKUP($C481,'stpl port max capa'!$A$1:$Q$500,10,0)),VLOOKUP($C481,'stpl port max capa'!$A$1:$Q$500,10,0),0)</f>
        <v>4.8</v>
      </c>
      <c r="BX481" s="22">
        <f>IF(ISNUMBER(VLOOKUP($C481,'stpl port max capa'!$A$1:$Q$500,11,0)),VLOOKUP($C481,'stpl port max capa'!$A$1:$Q$500,11,0),0)</f>
        <v>4.8</v>
      </c>
      <c r="BY481" s="22">
        <f>IF(ISNUMBER(VLOOKUP($C481,'stpl port max capa'!$A$1:$Q$500,12,0)),VLOOKUP($C481,'stpl port max capa'!$A$1:$Q$500,12,0),0)</f>
        <v>4.8</v>
      </c>
      <c r="BZ481" s="22">
        <f>IF(ISNUMBER(VLOOKUP($C481,'stpl port max capa'!$A$1:$Q$500,13,0)),VLOOKUP($C481,'stpl port max capa'!$A$1:$Q$500,13,0),0)</f>
        <v>4.8</v>
      </c>
      <c r="CA481" s="22">
        <f>IF(ISNUMBER(VLOOKUP($C481,'stpl port max capa'!$A$1:$Q$500,14,0)),VLOOKUP($C481,'stpl port max capa'!$A$1:$Q$500,14,0),0)</f>
        <v>4.8</v>
      </c>
      <c r="CB481" s="22">
        <f>IF(ISNUMBER(VLOOKUP($C481,'stpl port max capa'!$A$1:$Q$500,15,0)),VLOOKUP($C481,'stpl port max capa'!$A$1:$Q$500,15,0),0)</f>
        <v>4.8</v>
      </c>
      <c r="CC481" s="22">
        <f>IF(ISNUMBER(VLOOKUP($C481,'stpl port max capa'!$A$1:$Q$500,16,0)),VLOOKUP($C481,'stpl port max capa'!$A$1:$Q$500,16,0),0)</f>
        <v>4.8</v>
      </c>
      <c r="CD481" s="22">
        <f>IF(ISNUMBER(VLOOKUP($C481,'stpl port max capa'!$A$1:$Q$500,17,0)),VLOOKUP($C481,'stpl port max capa'!$A$1:$Q$500,17,0),0)</f>
        <v>4.8</v>
      </c>
    </row>
    <row r="482" spans="1:82">
      <c r="A482">
        <v>487</v>
      </c>
      <c r="B482" s="16" t="s">
        <v>3016</v>
      </c>
      <c r="C482" t="str">
        <f t="shared" si="130"/>
        <v>port 487 Huzhou Shengtelong Metal Products plant</v>
      </c>
      <c r="D482" s="19"/>
      <c r="E482" s="15">
        <f t="shared" si="132"/>
        <v>0</v>
      </c>
      <c r="F482" s="16" t="s">
        <v>2979</v>
      </c>
      <c r="G482" s="16" t="s">
        <v>973</v>
      </c>
      <c r="H482" t="s">
        <v>2956</v>
      </c>
      <c r="J482" s="16" t="s">
        <v>3043</v>
      </c>
      <c r="K482" s="16">
        <v>30.837319148651801</v>
      </c>
      <c r="L482" s="16">
        <v>120.259874728215</v>
      </c>
      <c r="M482" s="1" t="str">
        <f>VLOOKUP($F482,'[1]capi for highway network'!$D$1:$L$36,3,0)</f>
        <v>capi Zhejiang</v>
      </c>
      <c r="N482" s="1">
        <f>VLOOKUP($F482,'[1]capi for highway network'!$D$1:$L$36,7,0)</f>
        <v>30.274083999999998</v>
      </c>
      <c r="O482" s="1">
        <f>VLOOKUP($F482,'[1]capi for highway network'!$D$1:$L$36,8,0)</f>
        <v>120.15506999999999</v>
      </c>
      <c r="P482" s="13">
        <f t="shared" si="133"/>
        <v>2.4</v>
      </c>
      <c r="Q482" s="13">
        <f t="shared" si="134"/>
        <v>2.4</v>
      </c>
      <c r="R482" s="13">
        <f t="shared" si="135"/>
        <v>2.4</v>
      </c>
      <c r="S482" s="13">
        <f t="shared" si="136"/>
        <v>2.4</v>
      </c>
      <c r="T482" s="13">
        <f t="shared" si="137"/>
        <v>2.4</v>
      </c>
      <c r="U482" s="13">
        <f t="shared" si="138"/>
        <v>2.4</v>
      </c>
      <c r="V482" s="13">
        <f t="shared" si="139"/>
        <v>2.4</v>
      </c>
      <c r="W482" s="13">
        <f t="shared" si="140"/>
        <v>2.4</v>
      </c>
      <c r="X482" s="13">
        <f t="shared" si="141"/>
        <v>2.4</v>
      </c>
      <c r="Y482" s="13">
        <f t="shared" si="142"/>
        <v>2.4</v>
      </c>
      <c r="Z482" s="13">
        <f t="shared" si="143"/>
        <v>2.4</v>
      </c>
      <c r="AA482" s="13">
        <f t="shared" si="144"/>
        <v>2.4</v>
      </c>
      <c r="AB482" s="13">
        <f t="shared" si="145"/>
        <v>2.4</v>
      </c>
      <c r="AC482" s="13">
        <f t="shared" si="146"/>
        <v>2.4</v>
      </c>
      <c r="AD482" s="13">
        <f t="shared" si="147"/>
        <v>2.4</v>
      </c>
      <c r="AE482" s="13">
        <f t="shared" si="148"/>
        <v>2.4</v>
      </c>
      <c r="AF482">
        <v>27</v>
      </c>
      <c r="AG482" t="s">
        <v>3247</v>
      </c>
      <c r="AI482" s="26">
        <f>IF(ISNUMBER(VLOOKUP($B482,'kpler max capa'!$A$1:$Q$263,2,0)),VLOOKUP($B482,'kpler max capa'!$A$1:$Q$263,2,0),0)</f>
        <v>0</v>
      </c>
      <c r="AJ482" s="26">
        <f>IF(ISNUMBER(VLOOKUP($B482,'kpler max capa'!$A$1:$Q$263,3,0)),VLOOKUP($B482,'kpler max capa'!$A$1:$Q$263,3,0),0)</f>
        <v>0</v>
      </c>
      <c r="AK482" s="26">
        <f>IF(ISNUMBER(VLOOKUP($B482,'kpler max capa'!$A$1:$Q$263,4,0)),VLOOKUP($B482,'kpler max capa'!$A$1:$Q$263,4,0),0)</f>
        <v>0</v>
      </c>
      <c r="AL482" s="26">
        <f>IF(ISNUMBER(VLOOKUP($B482,'kpler max capa'!$A$1:$Q$263,5,0)),VLOOKUP($B482,'kpler max capa'!$A$1:$Q$263,5,0),0)</f>
        <v>0</v>
      </c>
      <c r="AM482" s="26">
        <f>IF(ISNUMBER(VLOOKUP($B482,'kpler max capa'!$A$1:$Q$263,6,0)),VLOOKUP($B482,'kpler max capa'!$A$1:$Q$263,6,0),0)</f>
        <v>0</v>
      </c>
      <c r="AN482" s="26">
        <f>IF(ISNUMBER(VLOOKUP($B482,'kpler max capa'!$A$1:$Q$263,7,0)),VLOOKUP($B482,'kpler max capa'!$A$1:$Q$263,7,0),0)</f>
        <v>0</v>
      </c>
      <c r="AO482" s="26">
        <f>IF(ISNUMBER(VLOOKUP($B482,'kpler max capa'!$A$1:$Q$263,8,0)),VLOOKUP($B482,'kpler max capa'!$A$1:$Q$263,8,0),0)</f>
        <v>0</v>
      </c>
      <c r="AP482" s="26">
        <f>IF(ISNUMBER(VLOOKUP($B482,'kpler max capa'!$A$1:$Q$263,8,0)),VLOOKUP($B482,'kpler max capa'!$A$1:$Q$263,9,0),0)</f>
        <v>0</v>
      </c>
      <c r="AQ482" s="26">
        <f>IF(ISNUMBER(VLOOKUP($B482,'kpler max capa'!$A$1:$Q$263,8,0)),VLOOKUP($B482,'kpler max capa'!$A$1:$Q$263,10,0),0)</f>
        <v>0</v>
      </c>
      <c r="AR482" s="26">
        <f>IF(ISNUMBER(VLOOKUP($B482,'kpler max capa'!$A$1:$Q$263,8,0)),VLOOKUP($B482,'kpler max capa'!$A$1:$Q$263,11,0),0)</f>
        <v>0</v>
      </c>
      <c r="AS482" s="26">
        <f>IF(ISNUMBER(VLOOKUP($B482,'kpler max capa'!$A$1:$Q$263,9,0)),VLOOKUP($B482,'kpler max capa'!$A$1:$Q$263,12,0),0)</f>
        <v>0</v>
      </c>
      <c r="AT482" s="26">
        <f>IF(ISNUMBER(VLOOKUP($B482,'kpler max capa'!$A$1:$Q$263,9,0)),VLOOKUP($B482,'kpler max capa'!$A$1:$Q$263,13,0),0)</f>
        <v>0</v>
      </c>
      <c r="AU482" s="26">
        <f>IF(ISNUMBER(VLOOKUP($B482,'kpler max capa'!$A$1:$Q$263,9,0)),VLOOKUP($B482,'kpler max capa'!$A$1:$Q$263,14,0),0)</f>
        <v>0</v>
      </c>
      <c r="AV482" s="26">
        <f>IF(ISNUMBER(VLOOKUP($B482,'kpler max capa'!$A$1:$Q$263,9,0)),VLOOKUP($B482,'kpler max capa'!$A$1:$Q$263,15,0),0)</f>
        <v>0</v>
      </c>
      <c r="AW482" s="26">
        <f>IF(ISNUMBER(VLOOKUP($B482,'kpler max capa'!$A$1:$Q$263,9,0)),VLOOKUP($B482,'kpler max capa'!$A$1:$Q$263,16,0),0)</f>
        <v>0</v>
      </c>
      <c r="AX482" s="26">
        <f>IF(ISNUMBER(VLOOKUP($B482,'kpler max capa'!$A$1:$Q$263,10,0)),VLOOKUP($B482,'kpler max capa'!$A$1:$Q$263,17,0),0)</f>
        <v>0</v>
      </c>
      <c r="AY482" s="24">
        <f>IF(ISNUMBER(VLOOKUP($C482,'pp port max capa'!$A$1:$Q$500,2,0)),VLOOKUP($C482,'pp port max capa'!$A$1:$Q$500,2,0),0)</f>
        <v>0</v>
      </c>
      <c r="AZ482" s="24">
        <f>IF(ISNUMBER(VLOOKUP($C482,'pp port max capa'!$A$1:$Q$500,3,0)),VLOOKUP($C482,'pp port max capa'!$A$1:$Q$500,3,0),0)</f>
        <v>0</v>
      </c>
      <c r="BA482" s="24">
        <f>IF(ISNUMBER(VLOOKUP($C482,'pp port max capa'!$A$1:$Q$500,4,0)),VLOOKUP($C482,'pp port max capa'!$A$1:$Q$500,4,0),0)</f>
        <v>0</v>
      </c>
      <c r="BB482" s="24">
        <f>IF(ISNUMBER(VLOOKUP($C482,'pp port max capa'!$A$1:$Q$500,5,0)),VLOOKUP($C482,'pp port max capa'!$A$1:$Q$500,5,0),0)</f>
        <v>0</v>
      </c>
      <c r="BC482" s="24">
        <f>IF(ISNUMBER(VLOOKUP($C482,'pp port max capa'!$A$1:$Q$500,6,0)),VLOOKUP($C482,'pp port max capa'!$A$1:$Q$500,6,0),0)</f>
        <v>0</v>
      </c>
      <c r="BD482" s="24">
        <f>IF(ISNUMBER(VLOOKUP($C482,'pp port max capa'!$A$1:$Q$500,7,0)),VLOOKUP($C482,'pp port max capa'!$A$1:$Q$500,7,0),0)</f>
        <v>0</v>
      </c>
      <c r="BE482" s="24">
        <f>IF(ISNUMBER(VLOOKUP($C482,'pp port max capa'!$A$1:$Q$500,8,0)),VLOOKUP($C482,'pp port max capa'!$A$1:$Q$500,8,0),0)</f>
        <v>0</v>
      </c>
      <c r="BF482" s="24">
        <f>IF(ISNUMBER(VLOOKUP($C482,'pp port max capa'!$A$1:$Q$500,9,0)),VLOOKUP($C482,'pp port max capa'!$A$1:$Q$500,9,0),0)</f>
        <v>0</v>
      </c>
      <c r="BG482" s="24">
        <f>IF(ISNUMBER(VLOOKUP($C482,'pp port max capa'!$A$1:$Q$500,10,0)),VLOOKUP($C482,'pp port max capa'!$A$1:$Q$500,10,0),0)</f>
        <v>0</v>
      </c>
      <c r="BH482" s="24">
        <f>IF(ISNUMBER(VLOOKUP($C482,'pp port max capa'!$A$1:$Q$500,11,0)),VLOOKUP($C482,'pp port max capa'!$A$1:$Q$500,11,0),0)</f>
        <v>0</v>
      </c>
      <c r="BI482" s="24">
        <f>IF(ISNUMBER(VLOOKUP($C482,'pp port max capa'!$A$1:$Q$500,12,0)),VLOOKUP($C482,'pp port max capa'!$A$1:$Q$500,12,0),0)</f>
        <v>0</v>
      </c>
      <c r="BJ482" s="24">
        <f>IF(ISNUMBER(VLOOKUP($C482,'pp port max capa'!$A$1:$Q$500,13,0)),VLOOKUP($C482,'pp port max capa'!$A$1:$Q$500,13,0),0)</f>
        <v>0</v>
      </c>
      <c r="BK482" s="24">
        <f>IF(ISNUMBER(VLOOKUP($C482,'pp port max capa'!$A$1:$Q$500,14,0)),VLOOKUP($C482,'pp port max capa'!$A$1:$Q$500,14,0),0)</f>
        <v>0</v>
      </c>
      <c r="BL482" s="24">
        <f>IF(ISNUMBER(VLOOKUP($C482,'pp port max capa'!$A$1:$Q$500,15,0)),VLOOKUP($C482,'pp port max capa'!$A$1:$Q$500,15,0),0)</f>
        <v>0</v>
      </c>
      <c r="BM482" s="24">
        <f>IF(ISNUMBER(VLOOKUP($C482,'pp port max capa'!$A$1:$Q$500,16,0)),VLOOKUP($C482,'pp port max capa'!$A$1:$Q$500,16,0),0)</f>
        <v>0</v>
      </c>
      <c r="BN482" s="24">
        <f>IF(ISNUMBER(VLOOKUP($C482,'pp port max capa'!$A$1:$Q$500,17,0)),VLOOKUP($C482,'pp port max capa'!$A$1:$Q$500,17,0),0)</f>
        <v>0</v>
      </c>
      <c r="BO482" s="22">
        <f>IF(ISNUMBER(VLOOKUP($C482,'stpl port max capa'!$A$1:$Q$500,2,0)),VLOOKUP($C482,'stpl port max capa'!$A$1:$Q$500,2,0),0)</f>
        <v>2.4</v>
      </c>
      <c r="BP482" s="22">
        <f>IF(ISNUMBER(VLOOKUP($C482,'stpl port max capa'!$A$1:$Q$500,3,0)),VLOOKUP($C482,'stpl port max capa'!$A$1:$Q$500,3,0),0)</f>
        <v>2.4</v>
      </c>
      <c r="BQ482" s="22">
        <f>IF(ISNUMBER(VLOOKUP($C482,'stpl port max capa'!$A$1:$Q$500,4,0)),VLOOKUP($C482,'stpl port max capa'!$A$1:$Q$500,4,0),0)</f>
        <v>2.4</v>
      </c>
      <c r="BR482" s="22">
        <f>IF(ISNUMBER(VLOOKUP($C482,'stpl port max capa'!$A$1:$Q$500,5,0)),VLOOKUP($C482,'stpl port max capa'!$A$1:$Q$500,5,0),0)</f>
        <v>2.4</v>
      </c>
      <c r="BS482" s="22">
        <f>IF(ISNUMBER(VLOOKUP($C482,'stpl port max capa'!$A$1:$Q$500,6,0)),VLOOKUP($C482,'stpl port max capa'!$A$1:$Q$500,6,0),0)</f>
        <v>2.4</v>
      </c>
      <c r="BT482" s="22">
        <f>IF(ISNUMBER(VLOOKUP($C482,'stpl port max capa'!$A$1:$Q$500,7,0)),VLOOKUP($C482,'stpl port max capa'!$A$1:$Q$500,7,0),0)</f>
        <v>2.4</v>
      </c>
      <c r="BU482" s="22">
        <f>IF(ISNUMBER(VLOOKUP($C482,'stpl port max capa'!$A$1:$Q$500,8,0)),VLOOKUP($C482,'stpl port max capa'!$A$1:$Q$500,8,0),0)</f>
        <v>2.4</v>
      </c>
      <c r="BV482" s="22">
        <f>IF(ISNUMBER(VLOOKUP($C482,'stpl port max capa'!$A$1:$Q$500,9,0)),VLOOKUP($C482,'stpl port max capa'!$A$1:$Q$500,9,0),0)</f>
        <v>2.4</v>
      </c>
      <c r="BW482" s="22">
        <f>IF(ISNUMBER(VLOOKUP($C482,'stpl port max capa'!$A$1:$Q$500,10,0)),VLOOKUP($C482,'stpl port max capa'!$A$1:$Q$500,10,0),0)</f>
        <v>2.4</v>
      </c>
      <c r="BX482" s="22">
        <f>IF(ISNUMBER(VLOOKUP($C482,'stpl port max capa'!$A$1:$Q$500,11,0)),VLOOKUP($C482,'stpl port max capa'!$A$1:$Q$500,11,0),0)</f>
        <v>2.4</v>
      </c>
      <c r="BY482" s="22">
        <f>IF(ISNUMBER(VLOOKUP($C482,'stpl port max capa'!$A$1:$Q$500,12,0)),VLOOKUP($C482,'stpl port max capa'!$A$1:$Q$500,12,0),0)</f>
        <v>2.4</v>
      </c>
      <c r="BZ482" s="22">
        <f>IF(ISNUMBER(VLOOKUP($C482,'stpl port max capa'!$A$1:$Q$500,13,0)),VLOOKUP($C482,'stpl port max capa'!$A$1:$Q$500,13,0),0)</f>
        <v>2.4</v>
      </c>
      <c r="CA482" s="22">
        <f>IF(ISNUMBER(VLOOKUP($C482,'stpl port max capa'!$A$1:$Q$500,14,0)),VLOOKUP($C482,'stpl port max capa'!$A$1:$Q$500,14,0),0)</f>
        <v>2.4</v>
      </c>
      <c r="CB482" s="22">
        <f>IF(ISNUMBER(VLOOKUP($C482,'stpl port max capa'!$A$1:$Q$500,15,0)),VLOOKUP($C482,'stpl port max capa'!$A$1:$Q$500,15,0),0)</f>
        <v>2.4</v>
      </c>
      <c r="CC482" s="22">
        <f>IF(ISNUMBER(VLOOKUP($C482,'stpl port max capa'!$A$1:$Q$500,16,0)),VLOOKUP($C482,'stpl port max capa'!$A$1:$Q$500,16,0),0)</f>
        <v>2.4</v>
      </c>
      <c r="CD482" s="22">
        <f>IF(ISNUMBER(VLOOKUP($C482,'stpl port max capa'!$A$1:$Q$500,17,0)),VLOOKUP($C482,'stpl port max capa'!$A$1:$Q$500,17,0),0)</f>
        <v>2.4</v>
      </c>
    </row>
    <row r="483" spans="1:82">
      <c r="A483">
        <v>488</v>
      </c>
      <c r="B483" s="16" t="s">
        <v>3017</v>
      </c>
      <c r="C483" t="str">
        <f t="shared" si="130"/>
        <v>port 488 Hubei Jinshenglan Metallurgical Technology Plant</v>
      </c>
      <c r="D483" s="19"/>
      <c r="E483" s="15">
        <f t="shared" si="132"/>
        <v>0</v>
      </c>
      <c r="F483" s="16" t="s">
        <v>2984</v>
      </c>
      <c r="G483" s="16" t="s">
        <v>973</v>
      </c>
      <c r="H483" t="s">
        <v>2956</v>
      </c>
      <c r="J483" s="16" t="s">
        <v>3044</v>
      </c>
      <c r="K483" s="16">
        <v>29.9243602285216</v>
      </c>
      <c r="L483" s="16">
        <v>113.816932378038</v>
      </c>
      <c r="M483" s="1" t="str">
        <f>VLOOKUP($F483,'[1]capi for highway network'!$D$1:$L$36,3,0)</f>
        <v>capi Hubei</v>
      </c>
      <c r="N483" s="1">
        <f>VLOOKUP($F483,'[1]capi for highway network'!$D$1:$L$36,7,0)</f>
        <v>30.592849000000001</v>
      </c>
      <c r="O483" s="1">
        <f>VLOOKUP($F483,'[1]capi for highway network'!$D$1:$L$36,8,0)</f>
        <v>114.305539</v>
      </c>
      <c r="P483" s="13">
        <f t="shared" si="133"/>
        <v>0</v>
      </c>
      <c r="Q483" s="13">
        <f t="shared" si="134"/>
        <v>3.9</v>
      </c>
      <c r="R483" s="13">
        <f t="shared" si="135"/>
        <v>3.9</v>
      </c>
      <c r="S483" s="13">
        <f t="shared" si="136"/>
        <v>3.9</v>
      </c>
      <c r="T483" s="13">
        <f t="shared" si="137"/>
        <v>3.9</v>
      </c>
      <c r="U483" s="13">
        <f t="shared" si="138"/>
        <v>3.9</v>
      </c>
      <c r="V483" s="13">
        <f t="shared" si="139"/>
        <v>3.9</v>
      </c>
      <c r="W483" s="13">
        <f t="shared" si="140"/>
        <v>3.9</v>
      </c>
      <c r="X483" s="13">
        <f t="shared" si="141"/>
        <v>3.9</v>
      </c>
      <c r="Y483" s="13">
        <f t="shared" si="142"/>
        <v>3.9</v>
      </c>
      <c r="Z483" s="13">
        <f t="shared" si="143"/>
        <v>3.9</v>
      </c>
      <c r="AA483" s="13">
        <f t="shared" si="144"/>
        <v>3.9</v>
      </c>
      <c r="AB483" s="13">
        <f t="shared" si="145"/>
        <v>3.9</v>
      </c>
      <c r="AC483" s="13">
        <f t="shared" si="146"/>
        <v>3.9</v>
      </c>
      <c r="AD483" s="13">
        <f t="shared" si="147"/>
        <v>3.9</v>
      </c>
      <c r="AE483" s="13">
        <f t="shared" si="148"/>
        <v>3.9</v>
      </c>
      <c r="AF483">
        <v>28</v>
      </c>
      <c r="AG483" t="s">
        <v>3247</v>
      </c>
      <c r="AI483" s="26">
        <f>IF(ISNUMBER(VLOOKUP($B483,'kpler max capa'!$A$1:$Q$263,2,0)),VLOOKUP($B483,'kpler max capa'!$A$1:$Q$263,2,0),0)</f>
        <v>0</v>
      </c>
      <c r="AJ483" s="26">
        <f>IF(ISNUMBER(VLOOKUP($B483,'kpler max capa'!$A$1:$Q$263,3,0)),VLOOKUP($B483,'kpler max capa'!$A$1:$Q$263,3,0),0)</f>
        <v>0</v>
      </c>
      <c r="AK483" s="26">
        <f>IF(ISNUMBER(VLOOKUP($B483,'kpler max capa'!$A$1:$Q$263,4,0)),VLOOKUP($B483,'kpler max capa'!$A$1:$Q$263,4,0),0)</f>
        <v>0</v>
      </c>
      <c r="AL483" s="26">
        <f>IF(ISNUMBER(VLOOKUP($B483,'kpler max capa'!$A$1:$Q$263,5,0)),VLOOKUP($B483,'kpler max capa'!$A$1:$Q$263,5,0),0)</f>
        <v>0</v>
      </c>
      <c r="AM483" s="26">
        <f>IF(ISNUMBER(VLOOKUP($B483,'kpler max capa'!$A$1:$Q$263,6,0)),VLOOKUP($B483,'kpler max capa'!$A$1:$Q$263,6,0),0)</f>
        <v>0</v>
      </c>
      <c r="AN483" s="26">
        <f>IF(ISNUMBER(VLOOKUP($B483,'kpler max capa'!$A$1:$Q$263,7,0)),VLOOKUP($B483,'kpler max capa'!$A$1:$Q$263,7,0),0)</f>
        <v>0</v>
      </c>
      <c r="AO483" s="26">
        <f>IF(ISNUMBER(VLOOKUP($B483,'kpler max capa'!$A$1:$Q$263,8,0)),VLOOKUP($B483,'kpler max capa'!$A$1:$Q$263,8,0),0)</f>
        <v>0</v>
      </c>
      <c r="AP483" s="26">
        <f>IF(ISNUMBER(VLOOKUP($B483,'kpler max capa'!$A$1:$Q$263,8,0)),VLOOKUP($B483,'kpler max capa'!$A$1:$Q$263,9,0),0)</f>
        <v>0</v>
      </c>
      <c r="AQ483" s="26">
        <f>IF(ISNUMBER(VLOOKUP($B483,'kpler max capa'!$A$1:$Q$263,8,0)),VLOOKUP($B483,'kpler max capa'!$A$1:$Q$263,10,0),0)</f>
        <v>0</v>
      </c>
      <c r="AR483" s="26">
        <f>IF(ISNUMBER(VLOOKUP($B483,'kpler max capa'!$A$1:$Q$263,8,0)),VLOOKUP($B483,'kpler max capa'!$A$1:$Q$263,11,0),0)</f>
        <v>0</v>
      </c>
      <c r="AS483" s="26">
        <f>IF(ISNUMBER(VLOOKUP($B483,'kpler max capa'!$A$1:$Q$263,9,0)),VLOOKUP($B483,'kpler max capa'!$A$1:$Q$263,12,0),0)</f>
        <v>0</v>
      </c>
      <c r="AT483" s="26">
        <f>IF(ISNUMBER(VLOOKUP($B483,'kpler max capa'!$A$1:$Q$263,9,0)),VLOOKUP($B483,'kpler max capa'!$A$1:$Q$263,13,0),0)</f>
        <v>0</v>
      </c>
      <c r="AU483" s="26">
        <f>IF(ISNUMBER(VLOOKUP($B483,'kpler max capa'!$A$1:$Q$263,9,0)),VLOOKUP($B483,'kpler max capa'!$A$1:$Q$263,14,0),0)</f>
        <v>0</v>
      </c>
      <c r="AV483" s="26">
        <f>IF(ISNUMBER(VLOOKUP($B483,'kpler max capa'!$A$1:$Q$263,9,0)),VLOOKUP($B483,'kpler max capa'!$A$1:$Q$263,15,0),0)</f>
        <v>0</v>
      </c>
      <c r="AW483" s="26">
        <f>IF(ISNUMBER(VLOOKUP($B483,'kpler max capa'!$A$1:$Q$263,9,0)),VLOOKUP($B483,'kpler max capa'!$A$1:$Q$263,16,0),0)</f>
        <v>0</v>
      </c>
      <c r="AX483" s="26">
        <f>IF(ISNUMBER(VLOOKUP($B483,'kpler max capa'!$A$1:$Q$263,10,0)),VLOOKUP($B483,'kpler max capa'!$A$1:$Q$263,17,0),0)</f>
        <v>0</v>
      </c>
      <c r="AY483" s="24">
        <f>IF(ISNUMBER(VLOOKUP($C483,'pp port max capa'!$A$1:$Q$500,2,0)),VLOOKUP($C483,'pp port max capa'!$A$1:$Q$500,2,0),0)</f>
        <v>0</v>
      </c>
      <c r="AZ483" s="24">
        <f>IF(ISNUMBER(VLOOKUP($C483,'pp port max capa'!$A$1:$Q$500,3,0)),VLOOKUP($C483,'pp port max capa'!$A$1:$Q$500,3,0),0)</f>
        <v>0</v>
      </c>
      <c r="BA483" s="24">
        <f>IF(ISNUMBER(VLOOKUP($C483,'pp port max capa'!$A$1:$Q$500,4,0)),VLOOKUP($C483,'pp port max capa'!$A$1:$Q$500,4,0),0)</f>
        <v>0</v>
      </c>
      <c r="BB483" s="24">
        <f>IF(ISNUMBER(VLOOKUP($C483,'pp port max capa'!$A$1:$Q$500,5,0)),VLOOKUP($C483,'pp port max capa'!$A$1:$Q$500,5,0),0)</f>
        <v>0</v>
      </c>
      <c r="BC483" s="24">
        <f>IF(ISNUMBER(VLOOKUP($C483,'pp port max capa'!$A$1:$Q$500,6,0)),VLOOKUP($C483,'pp port max capa'!$A$1:$Q$500,6,0),0)</f>
        <v>0</v>
      </c>
      <c r="BD483" s="24">
        <f>IF(ISNUMBER(VLOOKUP($C483,'pp port max capa'!$A$1:$Q$500,7,0)),VLOOKUP($C483,'pp port max capa'!$A$1:$Q$500,7,0),0)</f>
        <v>0</v>
      </c>
      <c r="BE483" s="24">
        <f>IF(ISNUMBER(VLOOKUP($C483,'pp port max capa'!$A$1:$Q$500,8,0)),VLOOKUP($C483,'pp port max capa'!$A$1:$Q$500,8,0),0)</f>
        <v>0</v>
      </c>
      <c r="BF483" s="24">
        <f>IF(ISNUMBER(VLOOKUP($C483,'pp port max capa'!$A$1:$Q$500,9,0)),VLOOKUP($C483,'pp port max capa'!$A$1:$Q$500,9,0),0)</f>
        <v>0</v>
      </c>
      <c r="BG483" s="24">
        <f>IF(ISNUMBER(VLOOKUP($C483,'pp port max capa'!$A$1:$Q$500,10,0)),VLOOKUP($C483,'pp port max capa'!$A$1:$Q$500,10,0),0)</f>
        <v>0</v>
      </c>
      <c r="BH483" s="24">
        <f>IF(ISNUMBER(VLOOKUP($C483,'pp port max capa'!$A$1:$Q$500,11,0)),VLOOKUP($C483,'pp port max capa'!$A$1:$Q$500,11,0),0)</f>
        <v>0</v>
      </c>
      <c r="BI483" s="24">
        <f>IF(ISNUMBER(VLOOKUP($C483,'pp port max capa'!$A$1:$Q$500,12,0)),VLOOKUP($C483,'pp port max capa'!$A$1:$Q$500,12,0),0)</f>
        <v>0</v>
      </c>
      <c r="BJ483" s="24">
        <f>IF(ISNUMBER(VLOOKUP($C483,'pp port max capa'!$A$1:$Q$500,13,0)),VLOOKUP($C483,'pp port max capa'!$A$1:$Q$500,13,0),0)</f>
        <v>0</v>
      </c>
      <c r="BK483" s="24">
        <f>IF(ISNUMBER(VLOOKUP($C483,'pp port max capa'!$A$1:$Q$500,14,0)),VLOOKUP($C483,'pp port max capa'!$A$1:$Q$500,14,0),0)</f>
        <v>0</v>
      </c>
      <c r="BL483" s="24">
        <f>IF(ISNUMBER(VLOOKUP($C483,'pp port max capa'!$A$1:$Q$500,15,0)),VLOOKUP($C483,'pp port max capa'!$A$1:$Q$500,15,0),0)</f>
        <v>0</v>
      </c>
      <c r="BM483" s="24">
        <f>IF(ISNUMBER(VLOOKUP($C483,'pp port max capa'!$A$1:$Q$500,16,0)),VLOOKUP($C483,'pp port max capa'!$A$1:$Q$500,16,0),0)</f>
        <v>0</v>
      </c>
      <c r="BN483" s="24">
        <f>IF(ISNUMBER(VLOOKUP($C483,'pp port max capa'!$A$1:$Q$500,17,0)),VLOOKUP($C483,'pp port max capa'!$A$1:$Q$500,17,0),0)</f>
        <v>0</v>
      </c>
      <c r="BO483" s="22">
        <f>IF(ISNUMBER(VLOOKUP($C483,'stpl port max capa'!$A$1:$Q$500,2,0)),VLOOKUP($C483,'stpl port max capa'!$A$1:$Q$500,2,0),0)</f>
        <v>0</v>
      </c>
      <c r="BP483" s="22">
        <f>IF(ISNUMBER(VLOOKUP($C483,'stpl port max capa'!$A$1:$Q$500,3,0)),VLOOKUP($C483,'stpl port max capa'!$A$1:$Q$500,3,0),0)</f>
        <v>3.9</v>
      </c>
      <c r="BQ483" s="22">
        <f>IF(ISNUMBER(VLOOKUP($C483,'stpl port max capa'!$A$1:$Q$500,4,0)),VLOOKUP($C483,'stpl port max capa'!$A$1:$Q$500,4,0),0)</f>
        <v>3.9</v>
      </c>
      <c r="BR483" s="22">
        <f>IF(ISNUMBER(VLOOKUP($C483,'stpl port max capa'!$A$1:$Q$500,5,0)),VLOOKUP($C483,'stpl port max capa'!$A$1:$Q$500,5,0),0)</f>
        <v>3.9</v>
      </c>
      <c r="BS483" s="22">
        <f>IF(ISNUMBER(VLOOKUP($C483,'stpl port max capa'!$A$1:$Q$500,6,0)),VLOOKUP($C483,'stpl port max capa'!$A$1:$Q$500,6,0),0)</f>
        <v>3.9</v>
      </c>
      <c r="BT483" s="22">
        <f>IF(ISNUMBER(VLOOKUP($C483,'stpl port max capa'!$A$1:$Q$500,7,0)),VLOOKUP($C483,'stpl port max capa'!$A$1:$Q$500,7,0),0)</f>
        <v>3.9</v>
      </c>
      <c r="BU483" s="22">
        <f>IF(ISNUMBER(VLOOKUP($C483,'stpl port max capa'!$A$1:$Q$500,8,0)),VLOOKUP($C483,'stpl port max capa'!$A$1:$Q$500,8,0),0)</f>
        <v>3.9</v>
      </c>
      <c r="BV483" s="22">
        <f>IF(ISNUMBER(VLOOKUP($C483,'stpl port max capa'!$A$1:$Q$500,9,0)),VLOOKUP($C483,'stpl port max capa'!$A$1:$Q$500,9,0),0)</f>
        <v>3.9</v>
      </c>
      <c r="BW483" s="22">
        <f>IF(ISNUMBER(VLOOKUP($C483,'stpl port max capa'!$A$1:$Q$500,10,0)),VLOOKUP($C483,'stpl port max capa'!$A$1:$Q$500,10,0),0)</f>
        <v>3.9</v>
      </c>
      <c r="BX483" s="22">
        <f>IF(ISNUMBER(VLOOKUP($C483,'stpl port max capa'!$A$1:$Q$500,11,0)),VLOOKUP($C483,'stpl port max capa'!$A$1:$Q$500,11,0),0)</f>
        <v>3.9</v>
      </c>
      <c r="BY483" s="22">
        <f>IF(ISNUMBER(VLOOKUP($C483,'stpl port max capa'!$A$1:$Q$500,12,0)),VLOOKUP($C483,'stpl port max capa'!$A$1:$Q$500,12,0),0)</f>
        <v>3.9</v>
      </c>
      <c r="BZ483" s="22">
        <f>IF(ISNUMBER(VLOOKUP($C483,'stpl port max capa'!$A$1:$Q$500,13,0)),VLOOKUP($C483,'stpl port max capa'!$A$1:$Q$500,13,0),0)</f>
        <v>3.9</v>
      </c>
      <c r="CA483" s="22">
        <f>IF(ISNUMBER(VLOOKUP($C483,'stpl port max capa'!$A$1:$Q$500,14,0)),VLOOKUP($C483,'stpl port max capa'!$A$1:$Q$500,14,0),0)</f>
        <v>3.9</v>
      </c>
      <c r="CB483" s="22">
        <f>IF(ISNUMBER(VLOOKUP($C483,'stpl port max capa'!$A$1:$Q$500,15,0)),VLOOKUP($C483,'stpl port max capa'!$A$1:$Q$500,15,0),0)</f>
        <v>3.9</v>
      </c>
      <c r="CC483" s="22">
        <f>IF(ISNUMBER(VLOOKUP($C483,'stpl port max capa'!$A$1:$Q$500,16,0)),VLOOKUP($C483,'stpl port max capa'!$A$1:$Q$500,16,0),0)</f>
        <v>3.9</v>
      </c>
      <c r="CD483" s="22">
        <f>IF(ISNUMBER(VLOOKUP($C483,'stpl port max capa'!$A$1:$Q$500,17,0)),VLOOKUP($C483,'stpl port max capa'!$A$1:$Q$500,17,0),0)</f>
        <v>3.9</v>
      </c>
    </row>
    <row r="484" spans="1:82">
      <c r="A484">
        <v>489</v>
      </c>
      <c r="B484" s="16" t="s">
        <v>3018</v>
      </c>
      <c r="C484" t="str">
        <f t="shared" si="130"/>
        <v>port 489 Zenith Steel Group Nantong Steel plant</v>
      </c>
      <c r="D484" s="19"/>
      <c r="E484" s="15">
        <f t="shared" si="132"/>
        <v>0</v>
      </c>
      <c r="F484" s="16" t="s">
        <v>2977</v>
      </c>
      <c r="G484" s="16" t="s">
        <v>972</v>
      </c>
      <c r="H484" t="s">
        <v>2956</v>
      </c>
      <c r="J484" s="16" t="s">
        <v>3045</v>
      </c>
      <c r="K484" s="16">
        <v>32.133954000000003</v>
      </c>
      <c r="L484" s="16">
        <v>121.51317299999999</v>
      </c>
      <c r="M484" s="1" t="str">
        <f>VLOOKUP($F484,'[1]capi for highway network'!$D$1:$L$36,3,0)</f>
        <v>capi Jiangsu</v>
      </c>
      <c r="N484" s="1">
        <f>VLOOKUP($F484,'[1]capi for highway network'!$D$1:$L$36,7,0)</f>
        <v>32.060254999999998</v>
      </c>
      <c r="O484" s="1">
        <f>VLOOKUP($F484,'[1]capi for highway network'!$D$1:$L$36,8,0)</f>
        <v>118.79687699999999</v>
      </c>
      <c r="P484" s="13">
        <f t="shared" si="133"/>
        <v>0</v>
      </c>
      <c r="Q484" s="13">
        <f t="shared" si="134"/>
        <v>0</v>
      </c>
      <c r="R484" s="13">
        <f t="shared" si="135"/>
        <v>0</v>
      </c>
      <c r="S484" s="13">
        <f t="shared" si="136"/>
        <v>0</v>
      </c>
      <c r="T484" s="13">
        <f t="shared" si="137"/>
        <v>0</v>
      </c>
      <c r="U484" s="13">
        <f t="shared" si="138"/>
        <v>0</v>
      </c>
      <c r="V484" s="13">
        <f t="shared" si="139"/>
        <v>0</v>
      </c>
      <c r="W484" s="13">
        <f t="shared" si="140"/>
        <v>7.0200000000000005</v>
      </c>
      <c r="X484" s="13">
        <f t="shared" si="141"/>
        <v>7.0200000000000005</v>
      </c>
      <c r="Y484" s="13">
        <f t="shared" si="142"/>
        <v>7.0200000000000005</v>
      </c>
      <c r="Z484" s="13">
        <f t="shared" si="143"/>
        <v>7.0200000000000005</v>
      </c>
      <c r="AA484" s="13">
        <f t="shared" si="144"/>
        <v>7.0200000000000005</v>
      </c>
      <c r="AB484" s="13">
        <f t="shared" si="145"/>
        <v>7.0200000000000005</v>
      </c>
      <c r="AC484" s="13">
        <f t="shared" si="146"/>
        <v>7.0200000000000005</v>
      </c>
      <c r="AD484" s="13">
        <f t="shared" si="147"/>
        <v>7.0200000000000005</v>
      </c>
      <c r="AE484" s="13">
        <f t="shared" si="148"/>
        <v>7.0200000000000005</v>
      </c>
      <c r="AF484">
        <v>29</v>
      </c>
      <c r="AG484" t="s">
        <v>3247</v>
      </c>
      <c r="AI484" s="26">
        <f>IF(ISNUMBER(VLOOKUP($B484,'kpler max capa'!$A$1:$Q$263,2,0)),VLOOKUP($B484,'kpler max capa'!$A$1:$Q$263,2,0),0)</f>
        <v>0</v>
      </c>
      <c r="AJ484" s="26">
        <f>IF(ISNUMBER(VLOOKUP($B484,'kpler max capa'!$A$1:$Q$263,3,0)),VLOOKUP($B484,'kpler max capa'!$A$1:$Q$263,3,0),0)</f>
        <v>0</v>
      </c>
      <c r="AK484" s="26">
        <f>IF(ISNUMBER(VLOOKUP($B484,'kpler max capa'!$A$1:$Q$263,4,0)),VLOOKUP($B484,'kpler max capa'!$A$1:$Q$263,4,0),0)</f>
        <v>0</v>
      </c>
      <c r="AL484" s="26">
        <f>IF(ISNUMBER(VLOOKUP($B484,'kpler max capa'!$A$1:$Q$263,5,0)),VLOOKUP($B484,'kpler max capa'!$A$1:$Q$263,5,0),0)</f>
        <v>0</v>
      </c>
      <c r="AM484" s="26">
        <f>IF(ISNUMBER(VLOOKUP($B484,'kpler max capa'!$A$1:$Q$263,6,0)),VLOOKUP($B484,'kpler max capa'!$A$1:$Q$263,6,0),0)</f>
        <v>0</v>
      </c>
      <c r="AN484" s="26">
        <f>IF(ISNUMBER(VLOOKUP($B484,'kpler max capa'!$A$1:$Q$263,7,0)),VLOOKUP($B484,'kpler max capa'!$A$1:$Q$263,7,0),0)</f>
        <v>0</v>
      </c>
      <c r="AO484" s="26">
        <f>IF(ISNUMBER(VLOOKUP($B484,'kpler max capa'!$A$1:$Q$263,8,0)),VLOOKUP($B484,'kpler max capa'!$A$1:$Q$263,8,0),0)</f>
        <v>0</v>
      </c>
      <c r="AP484" s="26">
        <f>IF(ISNUMBER(VLOOKUP($B484,'kpler max capa'!$A$1:$Q$263,8,0)),VLOOKUP($B484,'kpler max capa'!$A$1:$Q$263,9,0),0)</f>
        <v>0</v>
      </c>
      <c r="AQ484" s="26">
        <f>IF(ISNUMBER(VLOOKUP($B484,'kpler max capa'!$A$1:$Q$263,8,0)),VLOOKUP($B484,'kpler max capa'!$A$1:$Q$263,10,0),0)</f>
        <v>0</v>
      </c>
      <c r="AR484" s="26">
        <f>IF(ISNUMBER(VLOOKUP($B484,'kpler max capa'!$A$1:$Q$263,8,0)),VLOOKUP($B484,'kpler max capa'!$A$1:$Q$263,11,0),0)</f>
        <v>0</v>
      </c>
      <c r="AS484" s="26">
        <f>IF(ISNUMBER(VLOOKUP($B484,'kpler max capa'!$A$1:$Q$263,9,0)),VLOOKUP($B484,'kpler max capa'!$A$1:$Q$263,12,0),0)</f>
        <v>0</v>
      </c>
      <c r="AT484" s="26">
        <f>IF(ISNUMBER(VLOOKUP($B484,'kpler max capa'!$A$1:$Q$263,9,0)),VLOOKUP($B484,'kpler max capa'!$A$1:$Q$263,13,0),0)</f>
        <v>0</v>
      </c>
      <c r="AU484" s="26">
        <f>IF(ISNUMBER(VLOOKUP($B484,'kpler max capa'!$A$1:$Q$263,9,0)),VLOOKUP($B484,'kpler max capa'!$A$1:$Q$263,14,0),0)</f>
        <v>0</v>
      </c>
      <c r="AV484" s="26">
        <f>IF(ISNUMBER(VLOOKUP($B484,'kpler max capa'!$A$1:$Q$263,9,0)),VLOOKUP($B484,'kpler max capa'!$A$1:$Q$263,15,0),0)</f>
        <v>0</v>
      </c>
      <c r="AW484" s="26">
        <f>IF(ISNUMBER(VLOOKUP($B484,'kpler max capa'!$A$1:$Q$263,9,0)),VLOOKUP($B484,'kpler max capa'!$A$1:$Q$263,16,0),0)</f>
        <v>0</v>
      </c>
      <c r="AX484" s="26">
        <f>IF(ISNUMBER(VLOOKUP($B484,'kpler max capa'!$A$1:$Q$263,10,0)),VLOOKUP($B484,'kpler max capa'!$A$1:$Q$263,17,0),0)</f>
        <v>0</v>
      </c>
      <c r="AY484" s="24">
        <f>IF(ISNUMBER(VLOOKUP($C484,'pp port max capa'!$A$1:$Q$500,2,0)),VLOOKUP($C484,'pp port max capa'!$A$1:$Q$500,2,0),0)</f>
        <v>0</v>
      </c>
      <c r="AZ484" s="24">
        <f>IF(ISNUMBER(VLOOKUP($C484,'pp port max capa'!$A$1:$Q$500,3,0)),VLOOKUP($C484,'pp port max capa'!$A$1:$Q$500,3,0),0)</f>
        <v>0</v>
      </c>
      <c r="BA484" s="24">
        <f>IF(ISNUMBER(VLOOKUP($C484,'pp port max capa'!$A$1:$Q$500,4,0)),VLOOKUP($C484,'pp port max capa'!$A$1:$Q$500,4,0),0)</f>
        <v>0</v>
      </c>
      <c r="BB484" s="24">
        <f>IF(ISNUMBER(VLOOKUP($C484,'pp port max capa'!$A$1:$Q$500,5,0)),VLOOKUP($C484,'pp port max capa'!$A$1:$Q$500,5,0),0)</f>
        <v>0</v>
      </c>
      <c r="BC484" s="24">
        <f>IF(ISNUMBER(VLOOKUP($C484,'pp port max capa'!$A$1:$Q$500,6,0)),VLOOKUP($C484,'pp port max capa'!$A$1:$Q$500,6,0),0)</f>
        <v>0</v>
      </c>
      <c r="BD484" s="24">
        <f>IF(ISNUMBER(VLOOKUP($C484,'pp port max capa'!$A$1:$Q$500,7,0)),VLOOKUP($C484,'pp port max capa'!$A$1:$Q$500,7,0),0)</f>
        <v>0</v>
      </c>
      <c r="BE484" s="24">
        <f>IF(ISNUMBER(VLOOKUP($C484,'pp port max capa'!$A$1:$Q$500,8,0)),VLOOKUP($C484,'pp port max capa'!$A$1:$Q$500,8,0),0)</f>
        <v>0</v>
      </c>
      <c r="BF484" s="24">
        <f>IF(ISNUMBER(VLOOKUP($C484,'pp port max capa'!$A$1:$Q$500,9,0)),VLOOKUP($C484,'pp port max capa'!$A$1:$Q$500,9,0),0)</f>
        <v>0</v>
      </c>
      <c r="BG484" s="24">
        <f>IF(ISNUMBER(VLOOKUP($C484,'pp port max capa'!$A$1:$Q$500,10,0)),VLOOKUP($C484,'pp port max capa'!$A$1:$Q$500,10,0),0)</f>
        <v>0</v>
      </c>
      <c r="BH484" s="24">
        <f>IF(ISNUMBER(VLOOKUP($C484,'pp port max capa'!$A$1:$Q$500,11,0)),VLOOKUP($C484,'pp port max capa'!$A$1:$Q$500,11,0),0)</f>
        <v>0</v>
      </c>
      <c r="BI484" s="24">
        <f>IF(ISNUMBER(VLOOKUP($C484,'pp port max capa'!$A$1:$Q$500,12,0)),VLOOKUP($C484,'pp port max capa'!$A$1:$Q$500,12,0),0)</f>
        <v>0</v>
      </c>
      <c r="BJ484" s="24">
        <f>IF(ISNUMBER(VLOOKUP($C484,'pp port max capa'!$A$1:$Q$500,13,0)),VLOOKUP($C484,'pp port max capa'!$A$1:$Q$500,13,0),0)</f>
        <v>0</v>
      </c>
      <c r="BK484" s="24">
        <f>IF(ISNUMBER(VLOOKUP($C484,'pp port max capa'!$A$1:$Q$500,14,0)),VLOOKUP($C484,'pp port max capa'!$A$1:$Q$500,14,0),0)</f>
        <v>0</v>
      </c>
      <c r="BL484" s="24">
        <f>IF(ISNUMBER(VLOOKUP($C484,'pp port max capa'!$A$1:$Q$500,15,0)),VLOOKUP($C484,'pp port max capa'!$A$1:$Q$500,15,0),0)</f>
        <v>0</v>
      </c>
      <c r="BM484" s="24">
        <f>IF(ISNUMBER(VLOOKUP($C484,'pp port max capa'!$A$1:$Q$500,16,0)),VLOOKUP($C484,'pp port max capa'!$A$1:$Q$500,16,0),0)</f>
        <v>0</v>
      </c>
      <c r="BN484" s="24">
        <f>IF(ISNUMBER(VLOOKUP($C484,'pp port max capa'!$A$1:$Q$500,17,0)),VLOOKUP($C484,'pp port max capa'!$A$1:$Q$500,17,0),0)</f>
        <v>0</v>
      </c>
      <c r="BO484" s="22">
        <f>IF(ISNUMBER(VLOOKUP($C484,'stpl port max capa'!$A$1:$Q$500,2,0)),VLOOKUP($C484,'stpl port max capa'!$A$1:$Q$500,2,0),0)</f>
        <v>0</v>
      </c>
      <c r="BP484" s="22">
        <f>IF(ISNUMBER(VLOOKUP($C484,'stpl port max capa'!$A$1:$Q$500,3,0)),VLOOKUP($C484,'stpl port max capa'!$A$1:$Q$500,3,0),0)</f>
        <v>0</v>
      </c>
      <c r="BQ484" s="22">
        <f>IF(ISNUMBER(VLOOKUP($C484,'stpl port max capa'!$A$1:$Q$500,4,0)),VLOOKUP($C484,'stpl port max capa'!$A$1:$Q$500,4,0),0)</f>
        <v>0</v>
      </c>
      <c r="BR484" s="22">
        <f>IF(ISNUMBER(VLOOKUP($C484,'stpl port max capa'!$A$1:$Q$500,5,0)),VLOOKUP($C484,'stpl port max capa'!$A$1:$Q$500,5,0),0)</f>
        <v>0</v>
      </c>
      <c r="BS484" s="22">
        <f>IF(ISNUMBER(VLOOKUP($C484,'stpl port max capa'!$A$1:$Q$500,6,0)),VLOOKUP($C484,'stpl port max capa'!$A$1:$Q$500,6,0),0)</f>
        <v>0</v>
      </c>
      <c r="BT484" s="22">
        <f>IF(ISNUMBER(VLOOKUP($C484,'stpl port max capa'!$A$1:$Q$500,7,0)),VLOOKUP($C484,'stpl port max capa'!$A$1:$Q$500,7,0),0)</f>
        <v>0</v>
      </c>
      <c r="BU484" s="22">
        <f>IF(ISNUMBER(VLOOKUP($C484,'stpl port max capa'!$A$1:$Q$500,8,0)),VLOOKUP($C484,'stpl port max capa'!$A$1:$Q$500,8,0),0)</f>
        <v>0</v>
      </c>
      <c r="BV484" s="22">
        <f>IF(ISNUMBER(VLOOKUP($C484,'stpl port max capa'!$A$1:$Q$500,9,0)),VLOOKUP($C484,'stpl port max capa'!$A$1:$Q$500,9,0),0)</f>
        <v>7.0200000000000005</v>
      </c>
      <c r="BW484" s="22">
        <f>IF(ISNUMBER(VLOOKUP($C484,'stpl port max capa'!$A$1:$Q$500,10,0)),VLOOKUP($C484,'stpl port max capa'!$A$1:$Q$500,10,0),0)</f>
        <v>7.0200000000000005</v>
      </c>
      <c r="BX484" s="22">
        <f>IF(ISNUMBER(VLOOKUP($C484,'stpl port max capa'!$A$1:$Q$500,11,0)),VLOOKUP($C484,'stpl port max capa'!$A$1:$Q$500,11,0),0)</f>
        <v>7.0200000000000005</v>
      </c>
      <c r="BY484" s="22">
        <f>IF(ISNUMBER(VLOOKUP($C484,'stpl port max capa'!$A$1:$Q$500,12,0)),VLOOKUP($C484,'stpl port max capa'!$A$1:$Q$500,12,0),0)</f>
        <v>7.0200000000000005</v>
      </c>
      <c r="BZ484" s="22">
        <f>IF(ISNUMBER(VLOOKUP($C484,'stpl port max capa'!$A$1:$Q$500,13,0)),VLOOKUP($C484,'stpl port max capa'!$A$1:$Q$500,13,0),0)</f>
        <v>7.0200000000000005</v>
      </c>
      <c r="CA484" s="22">
        <f>IF(ISNUMBER(VLOOKUP($C484,'stpl port max capa'!$A$1:$Q$500,14,0)),VLOOKUP($C484,'stpl port max capa'!$A$1:$Q$500,14,0),0)</f>
        <v>7.0200000000000005</v>
      </c>
      <c r="CB484" s="22">
        <f>IF(ISNUMBER(VLOOKUP($C484,'stpl port max capa'!$A$1:$Q$500,15,0)),VLOOKUP($C484,'stpl port max capa'!$A$1:$Q$500,15,0),0)</f>
        <v>7.0200000000000005</v>
      </c>
      <c r="CC484" s="22">
        <f>IF(ISNUMBER(VLOOKUP($C484,'stpl port max capa'!$A$1:$Q$500,16,0)),VLOOKUP($C484,'stpl port max capa'!$A$1:$Q$500,16,0),0)</f>
        <v>7.0200000000000005</v>
      </c>
      <c r="CD484" s="22">
        <f>IF(ISNUMBER(VLOOKUP($C484,'stpl port max capa'!$A$1:$Q$500,17,0)),VLOOKUP($C484,'stpl port max capa'!$A$1:$Q$500,17,0),0)</f>
        <v>7.0200000000000005</v>
      </c>
    </row>
  </sheetData>
  <autoFilter ref="A1:AH484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3"/>
  <sheetViews>
    <sheetView workbookViewId="0">
      <selection activeCell="A21" sqref="A21"/>
    </sheetView>
  </sheetViews>
  <sheetFormatPr defaultRowHeight="15"/>
  <cols>
    <col min="1" max="1" width="37.5703125" style="16" bestFit="1" customWidth="1"/>
    <col min="2" max="17" width="9.85546875" style="20" customWidth="1"/>
    <col min="18" max="16384" width="9.140625" style="16"/>
  </cols>
  <sheetData>
    <row r="1" spans="1:17" s="5" customFormat="1" ht="33.75" customHeight="1">
      <c r="A1" s="5" t="s">
        <v>1</v>
      </c>
      <c r="B1" s="10" t="s">
        <v>1477</v>
      </c>
      <c r="C1" s="10" t="s">
        <v>1478</v>
      </c>
      <c r="D1" s="6" t="s">
        <v>1479</v>
      </c>
      <c r="E1" s="6" t="s">
        <v>1480</v>
      </c>
      <c r="F1" s="6" t="s">
        <v>1481</v>
      </c>
      <c r="G1" s="6" t="s">
        <v>1482</v>
      </c>
      <c r="H1" s="6" t="s">
        <v>1483</v>
      </c>
      <c r="I1" s="6" t="s">
        <v>2927</v>
      </c>
      <c r="J1" s="6" t="s">
        <v>2928</v>
      </c>
      <c r="K1" s="6" t="s">
        <v>2929</v>
      </c>
      <c r="L1" s="6" t="s">
        <v>1484</v>
      </c>
      <c r="M1" s="6" t="s">
        <v>2930</v>
      </c>
      <c r="N1" s="6" t="s">
        <v>2931</v>
      </c>
      <c r="O1" s="6" t="s">
        <v>2932</v>
      </c>
      <c r="P1" s="6" t="s">
        <v>2933</v>
      </c>
      <c r="Q1" s="6" t="s">
        <v>1485</v>
      </c>
    </row>
    <row r="2" spans="1:17" customFormat="1">
      <c r="A2" t="s">
        <v>7</v>
      </c>
      <c r="B2" s="11">
        <v>4.3215999999999997E-2</v>
      </c>
      <c r="C2" s="11">
        <v>4.3215999999999997E-2</v>
      </c>
      <c r="D2" s="7">
        <v>4.3215999999999997E-2</v>
      </c>
      <c r="E2" s="7">
        <v>0.42942799999999998</v>
      </c>
      <c r="F2" s="7">
        <v>0.42942799999999998</v>
      </c>
      <c r="G2" s="7">
        <v>0.42942799999999998</v>
      </c>
      <c r="H2" s="7">
        <v>0.42942799999999998</v>
      </c>
      <c r="I2" s="7">
        <f>H2</f>
        <v>0.42942799999999998</v>
      </c>
      <c r="J2" s="7">
        <f t="shared" ref="J2:K2" si="0">I2</f>
        <v>0.42942799999999998</v>
      </c>
      <c r="K2" s="7">
        <f t="shared" si="0"/>
        <v>0.42942799999999998</v>
      </c>
      <c r="L2" s="7">
        <v>0.42942799999999998</v>
      </c>
      <c r="M2" s="7">
        <f>L2</f>
        <v>0.42942799999999998</v>
      </c>
      <c r="N2" s="7">
        <f t="shared" ref="N2:P2" si="1">M2</f>
        <v>0.42942799999999998</v>
      </c>
      <c r="O2" s="7">
        <f t="shared" si="1"/>
        <v>0.42942799999999998</v>
      </c>
      <c r="P2" s="7">
        <f t="shared" si="1"/>
        <v>0.42942799999999998</v>
      </c>
      <c r="Q2" s="7">
        <v>0.42942799999999998</v>
      </c>
    </row>
    <row r="3" spans="1:17" customFormat="1">
      <c r="A3" t="s">
        <v>10</v>
      </c>
      <c r="B3" s="11">
        <v>1.3678840000000001</v>
      </c>
      <c r="C3" s="11">
        <v>1.3678840000000001</v>
      </c>
      <c r="D3" s="7">
        <v>1.3678840000000001</v>
      </c>
      <c r="E3" s="7">
        <v>2.125696</v>
      </c>
      <c r="F3" s="7">
        <v>2.125696</v>
      </c>
      <c r="G3" s="7">
        <v>4.2294359999999998</v>
      </c>
      <c r="H3" s="7">
        <v>4.2294359999999998</v>
      </c>
      <c r="I3" s="7">
        <f t="shared" ref="I3:K3" si="2">H3</f>
        <v>4.2294359999999998</v>
      </c>
      <c r="J3" s="7">
        <f t="shared" si="2"/>
        <v>4.2294359999999998</v>
      </c>
      <c r="K3" s="7">
        <f t="shared" si="2"/>
        <v>4.2294359999999998</v>
      </c>
      <c r="L3" s="7">
        <v>4.2294359999999998</v>
      </c>
      <c r="M3" s="7">
        <f t="shared" ref="M3:P3" si="3">L3</f>
        <v>4.2294359999999998</v>
      </c>
      <c r="N3" s="7">
        <f t="shared" si="3"/>
        <v>4.2294359999999998</v>
      </c>
      <c r="O3" s="7">
        <f t="shared" si="3"/>
        <v>4.2294359999999998</v>
      </c>
      <c r="P3" s="7">
        <f t="shared" si="3"/>
        <v>4.2294359999999998</v>
      </c>
      <c r="Q3" s="7">
        <v>4.2294359999999998</v>
      </c>
    </row>
    <row r="4" spans="1:17" customFormat="1">
      <c r="A4" t="s">
        <v>13</v>
      </c>
      <c r="B4" s="11">
        <v>2.1637599999999999</v>
      </c>
      <c r="C4" s="11">
        <v>2.1637599999999999</v>
      </c>
      <c r="D4" s="7">
        <v>2.1637599999999999</v>
      </c>
      <c r="E4" s="7">
        <v>3.0643280000000002</v>
      </c>
      <c r="F4" s="7">
        <v>3.4451040000000002</v>
      </c>
      <c r="G4" s="7">
        <v>4.3048320000000002</v>
      </c>
      <c r="H4" s="7">
        <v>4.3048320000000002</v>
      </c>
      <c r="I4" s="7">
        <f t="shared" ref="I4:K4" si="4">H4</f>
        <v>4.3048320000000002</v>
      </c>
      <c r="J4" s="7">
        <f t="shared" si="4"/>
        <v>4.3048320000000002</v>
      </c>
      <c r="K4" s="7">
        <f t="shared" si="4"/>
        <v>4.3048320000000002</v>
      </c>
      <c r="L4" s="7">
        <v>4.3048320000000002</v>
      </c>
      <c r="M4" s="7">
        <f t="shared" ref="M4:P4" si="5">L4</f>
        <v>4.3048320000000002</v>
      </c>
      <c r="N4" s="7">
        <f t="shared" si="5"/>
        <v>4.3048320000000002</v>
      </c>
      <c r="O4" s="7">
        <f t="shared" si="5"/>
        <v>4.3048320000000002</v>
      </c>
      <c r="P4" s="7">
        <f t="shared" si="5"/>
        <v>4.3048320000000002</v>
      </c>
      <c r="Q4" s="7">
        <v>4.3048320000000002</v>
      </c>
    </row>
    <row r="5" spans="1:17" customFormat="1">
      <c r="A5" t="s">
        <v>17</v>
      </c>
      <c r="B5" s="11">
        <v>3.66764</v>
      </c>
      <c r="C5" s="11">
        <v>3.66764</v>
      </c>
      <c r="D5" s="7">
        <v>3.66764</v>
      </c>
      <c r="E5" s="7">
        <v>5.5324799999999996</v>
      </c>
      <c r="F5" s="7">
        <v>5.5324799999999996</v>
      </c>
      <c r="G5" s="7">
        <v>5.5324799999999996</v>
      </c>
      <c r="H5" s="7">
        <v>5.5324799999999996</v>
      </c>
      <c r="I5" s="7">
        <f t="shared" ref="I5:K5" si="6">H5</f>
        <v>5.5324799999999996</v>
      </c>
      <c r="J5" s="7">
        <f t="shared" si="6"/>
        <v>5.5324799999999996</v>
      </c>
      <c r="K5" s="7">
        <f t="shared" si="6"/>
        <v>5.5324799999999996</v>
      </c>
      <c r="L5" s="7">
        <v>5.5324799999999996</v>
      </c>
      <c r="M5" s="7">
        <f t="shared" ref="M5:P5" si="7">L5</f>
        <v>5.5324799999999996</v>
      </c>
      <c r="N5" s="7">
        <f t="shared" si="7"/>
        <v>5.5324799999999996</v>
      </c>
      <c r="O5" s="7">
        <f t="shared" si="7"/>
        <v>5.5324799999999996</v>
      </c>
      <c r="P5" s="7">
        <f t="shared" si="7"/>
        <v>5.5324799999999996</v>
      </c>
      <c r="Q5" s="7">
        <v>5.5324799999999996</v>
      </c>
    </row>
    <row r="6" spans="1:17" customFormat="1">
      <c r="A6" t="s">
        <v>20</v>
      </c>
      <c r="B6" s="11">
        <v>0.18720400000000001</v>
      </c>
      <c r="C6" s="11">
        <v>0.18720400000000001</v>
      </c>
      <c r="D6" s="7">
        <v>0.18720400000000001</v>
      </c>
      <c r="E6" s="7">
        <v>0.36176799999999998</v>
      </c>
      <c r="F6" s="7">
        <v>1.9105920000000001</v>
      </c>
      <c r="G6" s="7">
        <v>1.9105920000000001</v>
      </c>
      <c r="H6" s="7">
        <v>1.9105920000000001</v>
      </c>
      <c r="I6" s="7">
        <f t="shared" ref="I6:K6" si="8">H6</f>
        <v>1.9105920000000001</v>
      </c>
      <c r="J6" s="7">
        <f t="shared" si="8"/>
        <v>1.9105920000000001</v>
      </c>
      <c r="K6" s="7">
        <f t="shared" si="8"/>
        <v>1.9105920000000001</v>
      </c>
      <c r="L6" s="7">
        <v>1.9105920000000001</v>
      </c>
      <c r="M6" s="7">
        <f t="shared" ref="M6:P6" si="9">L6</f>
        <v>1.9105920000000001</v>
      </c>
      <c r="N6" s="7">
        <f t="shared" si="9"/>
        <v>1.9105920000000001</v>
      </c>
      <c r="O6" s="7">
        <f t="shared" si="9"/>
        <v>1.9105920000000001</v>
      </c>
      <c r="P6" s="7">
        <f t="shared" si="9"/>
        <v>1.9105920000000001</v>
      </c>
      <c r="Q6" s="7">
        <v>1.9105920000000001</v>
      </c>
    </row>
    <row r="7" spans="1:17" customFormat="1">
      <c r="A7" t="s">
        <v>22</v>
      </c>
      <c r="B7" s="11">
        <v>8.2858440000000009</v>
      </c>
      <c r="C7" s="11">
        <v>8.2858440000000009</v>
      </c>
      <c r="D7" s="7">
        <v>8.2858440000000009</v>
      </c>
      <c r="E7" s="7">
        <v>12.790176000000001</v>
      </c>
      <c r="F7" s="7">
        <v>12.790176000000001</v>
      </c>
      <c r="G7" s="7">
        <v>18.135491999999999</v>
      </c>
      <c r="H7" s="7">
        <v>18.135491999999999</v>
      </c>
      <c r="I7" s="7">
        <f t="shared" ref="I7:K7" si="10">H7</f>
        <v>18.135491999999999</v>
      </c>
      <c r="J7" s="7">
        <f t="shared" si="10"/>
        <v>18.135491999999999</v>
      </c>
      <c r="K7" s="7">
        <f t="shared" si="10"/>
        <v>18.135491999999999</v>
      </c>
      <c r="L7" s="7">
        <v>18.135491999999999</v>
      </c>
      <c r="M7" s="7">
        <f t="shared" ref="M7:P7" si="11">L7</f>
        <v>18.135491999999999</v>
      </c>
      <c r="N7" s="7">
        <f t="shared" si="11"/>
        <v>18.135491999999999</v>
      </c>
      <c r="O7" s="7">
        <f t="shared" si="11"/>
        <v>18.135491999999999</v>
      </c>
      <c r="P7" s="7">
        <f t="shared" si="11"/>
        <v>18.135491999999999</v>
      </c>
      <c r="Q7" s="7">
        <v>18.135491999999999</v>
      </c>
    </row>
    <row r="8" spans="1:17" customFormat="1">
      <c r="A8" t="s">
        <v>25</v>
      </c>
      <c r="B8" s="11">
        <v>0.272924</v>
      </c>
      <c r="C8" s="11">
        <v>0.272924</v>
      </c>
      <c r="D8" s="7">
        <v>0.272924</v>
      </c>
      <c r="E8" s="7">
        <v>0.457316</v>
      </c>
      <c r="F8" s="7">
        <v>0.457316</v>
      </c>
      <c r="G8" s="7">
        <v>1.3657360000000001</v>
      </c>
      <c r="H8" s="7">
        <v>1.3657360000000001</v>
      </c>
      <c r="I8" s="7">
        <f t="shared" ref="I8:K8" si="12">H8</f>
        <v>1.3657360000000001</v>
      </c>
      <c r="J8" s="7">
        <f t="shared" si="12"/>
        <v>1.3657360000000001</v>
      </c>
      <c r="K8" s="7">
        <f t="shared" si="12"/>
        <v>1.3657360000000001</v>
      </c>
      <c r="L8" s="7">
        <v>1.3657360000000001</v>
      </c>
      <c r="M8" s="7">
        <f t="shared" ref="M8:P8" si="13">L8</f>
        <v>1.3657360000000001</v>
      </c>
      <c r="N8" s="7">
        <f t="shared" si="13"/>
        <v>1.3657360000000001</v>
      </c>
      <c r="O8" s="7">
        <f t="shared" si="13"/>
        <v>1.3657360000000001</v>
      </c>
      <c r="P8" s="7">
        <f t="shared" si="13"/>
        <v>1.3657360000000001</v>
      </c>
      <c r="Q8" s="7">
        <v>1.3657360000000001</v>
      </c>
    </row>
    <row r="9" spans="1:17" customFormat="1">
      <c r="A9" t="s">
        <v>28</v>
      </c>
      <c r="B9" s="11">
        <v>0.33455200000000002</v>
      </c>
      <c r="C9" s="11">
        <v>0.33455200000000002</v>
      </c>
      <c r="D9" s="7">
        <v>0.33455200000000002</v>
      </c>
      <c r="E9" s="7">
        <v>1.2230000000000001</v>
      </c>
      <c r="F9" s="7">
        <v>1.486964</v>
      </c>
      <c r="G9" s="7">
        <v>1.9167719999999999</v>
      </c>
      <c r="H9" s="7">
        <v>1.9167719999999999</v>
      </c>
      <c r="I9" s="7">
        <f t="shared" ref="I9:K9" si="14">H9</f>
        <v>1.9167719999999999</v>
      </c>
      <c r="J9" s="7">
        <f t="shared" si="14"/>
        <v>1.9167719999999999</v>
      </c>
      <c r="K9" s="7">
        <f t="shared" si="14"/>
        <v>1.9167719999999999</v>
      </c>
      <c r="L9" s="7">
        <v>1.9167719999999999</v>
      </c>
      <c r="M9" s="7">
        <f t="shared" ref="M9:P9" si="15">L9</f>
        <v>1.9167719999999999</v>
      </c>
      <c r="N9" s="7">
        <f t="shared" si="15"/>
        <v>1.9167719999999999</v>
      </c>
      <c r="O9" s="7">
        <f t="shared" si="15"/>
        <v>1.9167719999999999</v>
      </c>
      <c r="P9" s="7">
        <f t="shared" si="15"/>
        <v>1.9167719999999999</v>
      </c>
      <c r="Q9" s="7">
        <v>1.9167719999999999</v>
      </c>
    </row>
    <row r="10" spans="1:17" customFormat="1">
      <c r="A10" t="s">
        <v>31</v>
      </c>
      <c r="B10" s="11">
        <v>0</v>
      </c>
      <c r="C10" s="11">
        <v>0</v>
      </c>
      <c r="D10" s="7">
        <v>0</v>
      </c>
      <c r="E10" s="7">
        <v>0</v>
      </c>
      <c r="F10" s="7">
        <v>0</v>
      </c>
      <c r="G10" s="7">
        <v>0.30225600000000002</v>
      </c>
      <c r="H10" s="7">
        <v>0.30225600000000002</v>
      </c>
      <c r="I10" s="7">
        <f t="shared" ref="I10:K10" si="16">H10</f>
        <v>0.30225600000000002</v>
      </c>
      <c r="J10" s="7">
        <f t="shared" si="16"/>
        <v>0.30225600000000002</v>
      </c>
      <c r="K10" s="7">
        <f t="shared" si="16"/>
        <v>0.30225600000000002</v>
      </c>
      <c r="L10" s="7">
        <v>0.30225600000000002</v>
      </c>
      <c r="M10" s="7">
        <f t="shared" ref="M10:P10" si="17">L10</f>
        <v>0.30225600000000002</v>
      </c>
      <c r="N10" s="7">
        <f t="shared" si="17"/>
        <v>0.30225600000000002</v>
      </c>
      <c r="O10" s="7">
        <f t="shared" si="17"/>
        <v>0.30225600000000002</v>
      </c>
      <c r="P10" s="7">
        <f t="shared" si="17"/>
        <v>0.30225600000000002</v>
      </c>
      <c r="Q10" s="7">
        <v>0.30225600000000002</v>
      </c>
    </row>
    <row r="11" spans="1:17" customFormat="1">
      <c r="A11" t="s">
        <v>778</v>
      </c>
      <c r="B11" s="11">
        <v>1.1624000000000001</v>
      </c>
      <c r="C11" s="11">
        <v>1.1624000000000001</v>
      </c>
      <c r="D11" s="7">
        <v>1.1624000000000001</v>
      </c>
      <c r="E11" s="7">
        <v>1.1624000000000001</v>
      </c>
      <c r="F11" s="7">
        <v>1.1624000000000001</v>
      </c>
      <c r="G11" s="7">
        <v>1.1624000000000001</v>
      </c>
      <c r="H11" s="7">
        <v>1.1624000000000001</v>
      </c>
      <c r="I11" s="7">
        <f t="shared" ref="I11:K11" si="18">H11</f>
        <v>1.1624000000000001</v>
      </c>
      <c r="J11" s="7">
        <f t="shared" si="18"/>
        <v>1.1624000000000001</v>
      </c>
      <c r="K11" s="7">
        <f t="shared" si="18"/>
        <v>1.1624000000000001</v>
      </c>
      <c r="L11" s="7">
        <v>1.1624000000000001</v>
      </c>
      <c r="M11" s="7">
        <f t="shared" ref="M11:P11" si="19">L11</f>
        <v>1.1624000000000001</v>
      </c>
      <c r="N11" s="7">
        <f t="shared" si="19"/>
        <v>1.1624000000000001</v>
      </c>
      <c r="O11" s="7">
        <f t="shared" si="19"/>
        <v>1.1624000000000001</v>
      </c>
      <c r="P11" s="7">
        <f t="shared" si="19"/>
        <v>1.1624000000000001</v>
      </c>
      <c r="Q11" s="7">
        <v>1.1624000000000001</v>
      </c>
    </row>
    <row r="12" spans="1:17" customFormat="1">
      <c r="A12" t="s">
        <v>34</v>
      </c>
      <c r="B12" s="11">
        <v>0</v>
      </c>
      <c r="C12" s="11">
        <v>0</v>
      </c>
      <c r="D12" s="7">
        <v>0</v>
      </c>
      <c r="E12" s="7">
        <v>0</v>
      </c>
      <c r="F12" s="7">
        <v>0.221308</v>
      </c>
      <c r="G12" s="7">
        <v>0.68798000000000004</v>
      </c>
      <c r="H12" s="7">
        <v>0.68798000000000004</v>
      </c>
      <c r="I12" s="7">
        <f t="shared" ref="I12:K12" si="20">H12</f>
        <v>0.68798000000000004</v>
      </c>
      <c r="J12" s="7">
        <f t="shared" si="20"/>
        <v>0.68798000000000004</v>
      </c>
      <c r="K12" s="7">
        <f t="shared" si="20"/>
        <v>0.68798000000000004</v>
      </c>
      <c r="L12" s="7">
        <v>0.68798000000000004</v>
      </c>
      <c r="M12" s="7">
        <f t="shared" ref="M12:P12" si="21">L12</f>
        <v>0.68798000000000004</v>
      </c>
      <c r="N12" s="7">
        <f t="shared" si="21"/>
        <v>0.68798000000000004</v>
      </c>
      <c r="O12" s="7">
        <f t="shared" si="21"/>
        <v>0.68798000000000004</v>
      </c>
      <c r="P12" s="7">
        <f t="shared" si="21"/>
        <v>0.68798000000000004</v>
      </c>
      <c r="Q12" s="7">
        <v>0.68798000000000004</v>
      </c>
    </row>
    <row r="13" spans="1:17" customFormat="1">
      <c r="A13" t="s">
        <v>37</v>
      </c>
      <c r="B13" s="11">
        <v>37.410412000000001</v>
      </c>
      <c r="C13" s="11">
        <v>37.410412000000001</v>
      </c>
      <c r="D13" s="7">
        <v>37.410412000000001</v>
      </c>
      <c r="E13" s="7">
        <v>80.795267999999993</v>
      </c>
      <c r="F13" s="7">
        <v>86.575847999999993</v>
      </c>
      <c r="G13" s="7">
        <v>115.780632</v>
      </c>
      <c r="H13" s="7">
        <v>115.780632</v>
      </c>
      <c r="I13" s="7">
        <f t="shared" ref="I13:K13" si="22">H13</f>
        <v>115.780632</v>
      </c>
      <c r="J13" s="7">
        <f t="shared" si="22"/>
        <v>115.780632</v>
      </c>
      <c r="K13" s="7">
        <f t="shared" si="22"/>
        <v>115.780632</v>
      </c>
      <c r="L13" s="7">
        <v>115.780632</v>
      </c>
      <c r="M13" s="7">
        <f t="shared" ref="M13:P13" si="23">L13</f>
        <v>115.780632</v>
      </c>
      <c r="N13" s="7">
        <f t="shared" si="23"/>
        <v>115.780632</v>
      </c>
      <c r="O13" s="7">
        <f t="shared" si="23"/>
        <v>115.780632</v>
      </c>
      <c r="P13" s="7">
        <f t="shared" si="23"/>
        <v>115.780632</v>
      </c>
      <c r="Q13" s="7">
        <v>115.780632</v>
      </c>
    </row>
    <row r="14" spans="1:17" customFormat="1">
      <c r="A14" t="s">
        <v>40</v>
      </c>
      <c r="B14" s="11">
        <v>5.5787199999999997</v>
      </c>
      <c r="C14" s="11">
        <v>5.5787199999999997</v>
      </c>
      <c r="D14" s="7">
        <v>5.5787199999999997</v>
      </c>
      <c r="E14" s="7">
        <v>8.9444680000000005</v>
      </c>
      <c r="F14" s="7">
        <v>21.650368</v>
      </c>
      <c r="G14" s="7">
        <v>25.59432</v>
      </c>
      <c r="H14" s="7">
        <v>25.59432</v>
      </c>
      <c r="I14" s="7">
        <f t="shared" ref="I14:K14" si="24">H14</f>
        <v>25.59432</v>
      </c>
      <c r="J14" s="7">
        <f t="shared" si="24"/>
        <v>25.59432</v>
      </c>
      <c r="K14" s="7">
        <f t="shared" si="24"/>
        <v>25.59432</v>
      </c>
      <c r="L14" s="7">
        <v>25.59432</v>
      </c>
      <c r="M14" s="7">
        <f t="shared" ref="M14:P14" si="25">L14</f>
        <v>25.59432</v>
      </c>
      <c r="N14" s="7">
        <f t="shared" si="25"/>
        <v>25.59432</v>
      </c>
      <c r="O14" s="7">
        <f t="shared" si="25"/>
        <v>25.59432</v>
      </c>
      <c r="P14" s="7">
        <f t="shared" si="25"/>
        <v>25.59432</v>
      </c>
      <c r="Q14" s="7">
        <v>25.59432</v>
      </c>
    </row>
    <row r="15" spans="1:17" customFormat="1">
      <c r="A15" t="s">
        <v>43</v>
      </c>
      <c r="B15" s="11">
        <v>2.7041040000000001</v>
      </c>
      <c r="C15" s="11">
        <v>2.7041040000000001</v>
      </c>
      <c r="D15" s="7">
        <v>2.7041040000000001</v>
      </c>
      <c r="E15" s="7">
        <v>5.5351080000000001</v>
      </c>
      <c r="F15" s="7">
        <v>5.5351080000000001</v>
      </c>
      <c r="G15" s="7">
        <v>6.691808</v>
      </c>
      <c r="H15" s="7">
        <v>6.691808</v>
      </c>
      <c r="I15" s="7">
        <f t="shared" ref="I15:K15" si="26">H15</f>
        <v>6.691808</v>
      </c>
      <c r="J15" s="7">
        <f t="shared" si="26"/>
        <v>6.691808</v>
      </c>
      <c r="K15" s="7">
        <f t="shared" si="26"/>
        <v>6.691808</v>
      </c>
      <c r="L15" s="7">
        <v>6.691808</v>
      </c>
      <c r="M15" s="7">
        <f t="shared" ref="M15:P15" si="27">L15</f>
        <v>6.691808</v>
      </c>
      <c r="N15" s="7">
        <f t="shared" si="27"/>
        <v>6.691808</v>
      </c>
      <c r="O15" s="7">
        <f t="shared" si="27"/>
        <v>6.691808</v>
      </c>
      <c r="P15" s="7">
        <f t="shared" si="27"/>
        <v>6.691808</v>
      </c>
      <c r="Q15" s="7">
        <v>6.691808</v>
      </c>
    </row>
    <row r="16" spans="1:17" customFormat="1">
      <c r="A16" t="s">
        <v>49</v>
      </c>
      <c r="B16" s="11">
        <v>6.5857559999999999</v>
      </c>
      <c r="C16" s="11">
        <v>6.5857559999999999</v>
      </c>
      <c r="D16" s="7">
        <v>6.5857559999999999</v>
      </c>
      <c r="E16" s="7">
        <v>9.3364999999999991</v>
      </c>
      <c r="F16" s="7">
        <v>11.799288000000001</v>
      </c>
      <c r="G16" s="7">
        <v>13.107524</v>
      </c>
      <c r="H16" s="7">
        <v>13.107524</v>
      </c>
      <c r="I16" s="7">
        <f t="shared" ref="I16:K16" si="28">H16</f>
        <v>13.107524</v>
      </c>
      <c r="J16" s="7">
        <f t="shared" si="28"/>
        <v>13.107524</v>
      </c>
      <c r="K16" s="7">
        <f t="shared" si="28"/>
        <v>13.107524</v>
      </c>
      <c r="L16" s="7">
        <v>13.107524</v>
      </c>
      <c r="M16" s="7">
        <f t="shared" ref="M16:P16" si="29">L16</f>
        <v>13.107524</v>
      </c>
      <c r="N16" s="7">
        <f t="shared" si="29"/>
        <v>13.107524</v>
      </c>
      <c r="O16" s="7">
        <f t="shared" si="29"/>
        <v>13.107524</v>
      </c>
      <c r="P16" s="7">
        <f t="shared" si="29"/>
        <v>13.107524</v>
      </c>
      <c r="Q16" s="7">
        <v>13.107524</v>
      </c>
    </row>
    <row r="17" spans="1:17" customFormat="1">
      <c r="A17" t="s">
        <v>52</v>
      </c>
      <c r="B17" s="11">
        <v>5.8610559999999996</v>
      </c>
      <c r="C17" s="11">
        <v>5.8610559999999996</v>
      </c>
      <c r="D17" s="7">
        <v>5.8610559999999996</v>
      </c>
      <c r="E17" s="7">
        <v>8.7530160000000006</v>
      </c>
      <c r="F17" s="7">
        <v>9.1388479999999994</v>
      </c>
      <c r="G17" s="7">
        <v>10.415267999999999</v>
      </c>
      <c r="H17" s="7">
        <v>10.415267999999999</v>
      </c>
      <c r="I17" s="7">
        <f t="shared" ref="I17:K17" si="30">H17</f>
        <v>10.415267999999999</v>
      </c>
      <c r="J17" s="7">
        <f t="shared" si="30"/>
        <v>10.415267999999999</v>
      </c>
      <c r="K17" s="7">
        <f t="shared" si="30"/>
        <v>10.415267999999999</v>
      </c>
      <c r="L17" s="7">
        <v>10.415267999999999</v>
      </c>
      <c r="M17" s="7">
        <f t="shared" ref="M17:P17" si="31">L17</f>
        <v>10.415267999999999</v>
      </c>
      <c r="N17" s="7">
        <f t="shared" si="31"/>
        <v>10.415267999999999</v>
      </c>
      <c r="O17" s="7">
        <f t="shared" si="31"/>
        <v>10.415267999999999</v>
      </c>
      <c r="P17" s="7">
        <f t="shared" si="31"/>
        <v>10.415267999999999</v>
      </c>
      <c r="Q17" s="7">
        <v>10.415267999999999</v>
      </c>
    </row>
    <row r="18" spans="1:17" customFormat="1">
      <c r="A18" t="s">
        <v>55</v>
      </c>
      <c r="B18" s="11">
        <v>4.8904719999999999</v>
      </c>
      <c r="C18" s="11">
        <v>4.8904719999999999</v>
      </c>
      <c r="D18" s="7">
        <v>4.8904719999999999</v>
      </c>
      <c r="E18" s="7">
        <v>4.8904719999999999</v>
      </c>
      <c r="F18" s="7">
        <v>5.55572</v>
      </c>
      <c r="G18" s="7">
        <v>6.8477600000000001</v>
      </c>
      <c r="H18" s="7">
        <v>6.8477600000000001</v>
      </c>
      <c r="I18" s="7">
        <f t="shared" ref="I18:K18" si="32">H18</f>
        <v>6.8477600000000001</v>
      </c>
      <c r="J18" s="7">
        <f t="shared" si="32"/>
        <v>6.8477600000000001</v>
      </c>
      <c r="K18" s="7">
        <f t="shared" si="32"/>
        <v>6.8477600000000001</v>
      </c>
      <c r="L18" s="7">
        <v>6.8477600000000001</v>
      </c>
      <c r="M18" s="7">
        <f t="shared" ref="M18:P18" si="33">L18</f>
        <v>6.8477600000000001</v>
      </c>
      <c r="N18" s="7">
        <f t="shared" si="33"/>
        <v>6.8477600000000001</v>
      </c>
      <c r="O18" s="7">
        <f t="shared" si="33"/>
        <v>6.8477600000000001</v>
      </c>
      <c r="P18" s="7">
        <f t="shared" si="33"/>
        <v>6.8477600000000001</v>
      </c>
      <c r="Q18" s="7">
        <v>6.8477600000000001</v>
      </c>
    </row>
    <row r="19" spans="1:17" customFormat="1">
      <c r="A19" t="s">
        <v>58</v>
      </c>
      <c r="B19" s="11">
        <v>0</v>
      </c>
      <c r="C19" s="11">
        <v>0</v>
      </c>
      <c r="D19" s="7">
        <v>0</v>
      </c>
      <c r="E19" s="7">
        <v>7.9979999999999996E-2</v>
      </c>
      <c r="F19" s="7">
        <v>7.9979999999999996E-2</v>
      </c>
      <c r="G19" s="7">
        <v>0.529416</v>
      </c>
      <c r="H19" s="7">
        <v>0.529416</v>
      </c>
      <c r="I19" s="7">
        <f t="shared" ref="I19:K19" si="34">H19</f>
        <v>0.529416</v>
      </c>
      <c r="J19" s="7">
        <f t="shared" si="34"/>
        <v>0.529416</v>
      </c>
      <c r="K19" s="7">
        <f t="shared" si="34"/>
        <v>0.529416</v>
      </c>
      <c r="L19" s="7">
        <v>0.529416</v>
      </c>
      <c r="M19" s="7">
        <f t="shared" ref="M19:P19" si="35">L19</f>
        <v>0.529416</v>
      </c>
      <c r="N19" s="7">
        <f t="shared" si="35"/>
        <v>0.529416</v>
      </c>
      <c r="O19" s="7">
        <f t="shared" si="35"/>
        <v>0.529416</v>
      </c>
      <c r="P19" s="7">
        <f t="shared" si="35"/>
        <v>0.529416</v>
      </c>
      <c r="Q19" s="7">
        <v>0.529416</v>
      </c>
    </row>
    <row r="20" spans="1:17" customFormat="1">
      <c r="A20" t="s">
        <v>61</v>
      </c>
      <c r="B20" s="11">
        <v>0.91361199999999998</v>
      </c>
      <c r="C20" s="11">
        <v>0.91361199999999998</v>
      </c>
      <c r="D20" s="7">
        <v>0.91361199999999998</v>
      </c>
      <c r="E20" s="7">
        <v>1.6124559999999999</v>
      </c>
      <c r="F20" s="7">
        <v>2.0178159999999998</v>
      </c>
      <c r="G20" s="7">
        <v>2.2806679999999999</v>
      </c>
      <c r="H20" s="7">
        <v>2.2806679999999999</v>
      </c>
      <c r="I20" s="7">
        <f t="shared" ref="I20:K20" si="36">H20</f>
        <v>2.2806679999999999</v>
      </c>
      <c r="J20" s="7">
        <f t="shared" si="36"/>
        <v>2.2806679999999999</v>
      </c>
      <c r="K20" s="7">
        <f t="shared" si="36"/>
        <v>2.2806679999999999</v>
      </c>
      <c r="L20" s="7">
        <v>2.2806679999999999</v>
      </c>
      <c r="M20" s="7">
        <f t="shared" ref="M20:P20" si="37">L20</f>
        <v>2.2806679999999999</v>
      </c>
      <c r="N20" s="7">
        <f t="shared" si="37"/>
        <v>2.2806679999999999</v>
      </c>
      <c r="O20" s="7">
        <f t="shared" si="37"/>
        <v>2.2806679999999999</v>
      </c>
      <c r="P20" s="7">
        <f t="shared" si="37"/>
        <v>2.2806679999999999</v>
      </c>
      <c r="Q20" s="7">
        <v>2.2806679999999999</v>
      </c>
    </row>
    <row r="21" spans="1:17" customFormat="1">
      <c r="A21" t="s">
        <v>64</v>
      </c>
      <c r="B21" s="11">
        <v>6.1202839999999998</v>
      </c>
      <c r="C21" s="11">
        <v>6.1202839999999998</v>
      </c>
      <c r="D21" s="7">
        <v>6.1202839999999998</v>
      </c>
      <c r="E21" s="7">
        <v>10.350572</v>
      </c>
      <c r="F21" s="7">
        <v>11.114751999999999</v>
      </c>
      <c r="G21" s="7">
        <v>12.786175999999999</v>
      </c>
      <c r="H21" s="7">
        <v>12.786175999999999</v>
      </c>
      <c r="I21" s="7">
        <f t="shared" ref="I21:K21" si="38">H21</f>
        <v>12.786175999999999</v>
      </c>
      <c r="J21" s="7">
        <f t="shared" si="38"/>
        <v>12.786175999999999</v>
      </c>
      <c r="K21" s="7">
        <f t="shared" si="38"/>
        <v>12.786175999999999</v>
      </c>
      <c r="L21" s="7">
        <v>12.786175999999999</v>
      </c>
      <c r="M21" s="7">
        <f t="shared" ref="M21:P21" si="39">L21</f>
        <v>12.786175999999999</v>
      </c>
      <c r="N21" s="7">
        <f t="shared" si="39"/>
        <v>12.786175999999999</v>
      </c>
      <c r="O21" s="7">
        <f t="shared" si="39"/>
        <v>12.786175999999999</v>
      </c>
      <c r="P21" s="7">
        <f t="shared" si="39"/>
        <v>12.786175999999999</v>
      </c>
      <c r="Q21" s="7">
        <v>12.786175999999999</v>
      </c>
    </row>
    <row r="22" spans="1:17" customFormat="1">
      <c r="A22" t="s">
        <v>70</v>
      </c>
      <c r="B22" s="11">
        <v>0.21077199999999999</v>
      </c>
      <c r="C22" s="11">
        <v>0.21077199999999999</v>
      </c>
      <c r="D22" s="7">
        <v>0.21077199999999999</v>
      </c>
      <c r="E22" s="7">
        <v>0.26924799999999999</v>
      </c>
      <c r="F22" s="7">
        <v>0.26924799999999999</v>
      </c>
      <c r="G22" s="7">
        <v>1.0775440000000001</v>
      </c>
      <c r="H22" s="7">
        <v>1.0775440000000001</v>
      </c>
      <c r="I22" s="7">
        <f t="shared" ref="I22:K22" si="40">H22</f>
        <v>1.0775440000000001</v>
      </c>
      <c r="J22" s="7">
        <f t="shared" si="40"/>
        <v>1.0775440000000001</v>
      </c>
      <c r="K22" s="7">
        <f t="shared" si="40"/>
        <v>1.0775440000000001</v>
      </c>
      <c r="L22" s="7">
        <v>1.0775440000000001</v>
      </c>
      <c r="M22" s="7">
        <f t="shared" ref="M22:P22" si="41">L22</f>
        <v>1.0775440000000001</v>
      </c>
      <c r="N22" s="7">
        <f t="shared" si="41"/>
        <v>1.0775440000000001</v>
      </c>
      <c r="O22" s="7">
        <f t="shared" si="41"/>
        <v>1.0775440000000001</v>
      </c>
      <c r="P22" s="7">
        <f t="shared" si="41"/>
        <v>1.0775440000000001</v>
      </c>
      <c r="Q22" s="7">
        <v>1.0775440000000001</v>
      </c>
    </row>
    <row r="23" spans="1:17" customFormat="1">
      <c r="A23" t="s">
        <v>772</v>
      </c>
      <c r="B23" s="11">
        <v>0</v>
      </c>
      <c r="C23" s="11">
        <v>0</v>
      </c>
      <c r="D23" s="7">
        <v>0</v>
      </c>
      <c r="E23" s="7">
        <v>5.6652000000000001E-2</v>
      </c>
      <c r="F23" s="7">
        <v>5.6652000000000001E-2</v>
      </c>
      <c r="G23" s="7">
        <v>5.6652000000000001E-2</v>
      </c>
      <c r="H23" s="7">
        <v>5.6652000000000001E-2</v>
      </c>
      <c r="I23" s="7">
        <f t="shared" ref="I23:K23" si="42">H23</f>
        <v>5.6652000000000001E-2</v>
      </c>
      <c r="J23" s="7">
        <f t="shared" si="42"/>
        <v>5.6652000000000001E-2</v>
      </c>
      <c r="K23" s="7">
        <f t="shared" si="42"/>
        <v>5.6652000000000001E-2</v>
      </c>
      <c r="L23" s="7">
        <v>5.6652000000000001E-2</v>
      </c>
      <c r="M23" s="7">
        <f t="shared" ref="M23:P23" si="43">L23</f>
        <v>5.6652000000000001E-2</v>
      </c>
      <c r="N23" s="7">
        <f t="shared" si="43"/>
        <v>5.6652000000000001E-2</v>
      </c>
      <c r="O23" s="7">
        <f t="shared" si="43"/>
        <v>5.6652000000000001E-2</v>
      </c>
      <c r="P23" s="7">
        <f t="shared" si="43"/>
        <v>5.6652000000000001E-2</v>
      </c>
      <c r="Q23" s="7">
        <v>5.6652000000000001E-2</v>
      </c>
    </row>
    <row r="24" spans="1:17" customFormat="1">
      <c r="A24" t="s">
        <v>73</v>
      </c>
      <c r="B24" s="11">
        <v>1.4477599999999999</v>
      </c>
      <c r="C24" s="11">
        <v>1.4477599999999999</v>
      </c>
      <c r="D24" s="7">
        <v>1.4477599999999999</v>
      </c>
      <c r="E24" s="7">
        <v>1.4477599999999999</v>
      </c>
      <c r="F24" s="7">
        <v>1.4477599999999999</v>
      </c>
      <c r="G24" s="7">
        <v>2.0241880000000001</v>
      </c>
      <c r="H24" s="7">
        <v>2.0241880000000001</v>
      </c>
      <c r="I24" s="7">
        <f t="shared" ref="I24:K24" si="44">H24</f>
        <v>2.0241880000000001</v>
      </c>
      <c r="J24" s="7">
        <f t="shared" si="44"/>
        <v>2.0241880000000001</v>
      </c>
      <c r="K24" s="7">
        <f t="shared" si="44"/>
        <v>2.0241880000000001</v>
      </c>
      <c r="L24" s="7">
        <v>2.0241880000000001</v>
      </c>
      <c r="M24" s="7">
        <f t="shared" ref="M24:P24" si="45">L24</f>
        <v>2.0241880000000001</v>
      </c>
      <c r="N24" s="7">
        <f t="shared" si="45"/>
        <v>2.0241880000000001</v>
      </c>
      <c r="O24" s="7">
        <f t="shared" si="45"/>
        <v>2.0241880000000001</v>
      </c>
      <c r="P24" s="7">
        <f t="shared" si="45"/>
        <v>2.0241880000000001</v>
      </c>
      <c r="Q24" s="7">
        <v>2.0241880000000001</v>
      </c>
    </row>
    <row r="25" spans="1:17" customFormat="1">
      <c r="A25" t="s">
        <v>76</v>
      </c>
      <c r="B25" s="11">
        <v>1.5684800000000001</v>
      </c>
      <c r="C25" s="11">
        <v>1.5684800000000001</v>
      </c>
      <c r="D25" s="7">
        <v>1.5684800000000001</v>
      </c>
      <c r="E25" s="7">
        <v>2.821844</v>
      </c>
      <c r="F25" s="7">
        <v>2.8722599999999998</v>
      </c>
      <c r="G25" s="7">
        <v>2.8722599999999998</v>
      </c>
      <c r="H25" s="7">
        <v>2.8722599999999998</v>
      </c>
      <c r="I25" s="7">
        <f t="shared" ref="I25:K25" si="46">H25</f>
        <v>2.8722599999999998</v>
      </c>
      <c r="J25" s="7">
        <f t="shared" si="46"/>
        <v>2.8722599999999998</v>
      </c>
      <c r="K25" s="7">
        <f t="shared" si="46"/>
        <v>2.8722599999999998</v>
      </c>
      <c r="L25" s="7">
        <v>2.8722599999999998</v>
      </c>
      <c r="M25" s="7">
        <f t="shared" ref="M25:P25" si="47">L25</f>
        <v>2.8722599999999998</v>
      </c>
      <c r="N25" s="7">
        <f t="shared" si="47"/>
        <v>2.8722599999999998</v>
      </c>
      <c r="O25" s="7">
        <f t="shared" si="47"/>
        <v>2.8722599999999998</v>
      </c>
      <c r="P25" s="7">
        <f t="shared" si="47"/>
        <v>2.8722599999999998</v>
      </c>
      <c r="Q25" s="7">
        <v>2.8722599999999998</v>
      </c>
    </row>
    <row r="26" spans="1:17" customFormat="1">
      <c r="A26" t="s">
        <v>79</v>
      </c>
      <c r="B26" s="11">
        <v>0</v>
      </c>
      <c r="C26" s="11">
        <v>0</v>
      </c>
      <c r="D26" s="7">
        <v>0</v>
      </c>
      <c r="E26" s="7">
        <v>0</v>
      </c>
      <c r="F26" s="7">
        <v>3.956728</v>
      </c>
      <c r="G26" s="7">
        <v>4.9545440000000003</v>
      </c>
      <c r="H26" s="7">
        <v>4.9545440000000003</v>
      </c>
      <c r="I26" s="7">
        <f t="shared" ref="I26:K26" si="48">H26</f>
        <v>4.9545440000000003</v>
      </c>
      <c r="J26" s="7">
        <f t="shared" si="48"/>
        <v>4.9545440000000003</v>
      </c>
      <c r="K26" s="7">
        <f t="shared" si="48"/>
        <v>4.9545440000000003</v>
      </c>
      <c r="L26" s="7">
        <v>4.9545440000000003</v>
      </c>
      <c r="M26" s="7">
        <f t="shared" ref="M26:P26" si="49">L26</f>
        <v>4.9545440000000003</v>
      </c>
      <c r="N26" s="7">
        <f t="shared" si="49"/>
        <v>4.9545440000000003</v>
      </c>
      <c r="O26" s="7">
        <f t="shared" si="49"/>
        <v>4.9545440000000003</v>
      </c>
      <c r="P26" s="7">
        <f t="shared" si="49"/>
        <v>4.9545440000000003</v>
      </c>
      <c r="Q26" s="7">
        <v>4.9545440000000003</v>
      </c>
    </row>
    <row r="27" spans="1:17" customFormat="1">
      <c r="A27" t="s">
        <v>82</v>
      </c>
      <c r="B27" s="11">
        <v>2.3746320000000001</v>
      </c>
      <c r="C27" s="11">
        <v>2.3746320000000001</v>
      </c>
      <c r="D27" s="7">
        <v>2.3746320000000001</v>
      </c>
      <c r="E27" s="7">
        <v>2.3746320000000001</v>
      </c>
      <c r="F27" s="7">
        <v>6.57986</v>
      </c>
      <c r="G27" s="7">
        <v>6.57986</v>
      </c>
      <c r="H27" s="7">
        <v>6.57986</v>
      </c>
      <c r="I27" s="7">
        <f t="shared" ref="I27:K27" si="50">H27</f>
        <v>6.57986</v>
      </c>
      <c r="J27" s="7">
        <f t="shared" si="50"/>
        <v>6.57986</v>
      </c>
      <c r="K27" s="7">
        <f t="shared" si="50"/>
        <v>6.57986</v>
      </c>
      <c r="L27" s="7">
        <v>6.57986</v>
      </c>
      <c r="M27" s="7">
        <f t="shared" ref="M27:P27" si="51">L27</f>
        <v>6.57986</v>
      </c>
      <c r="N27" s="7">
        <f t="shared" si="51"/>
        <v>6.57986</v>
      </c>
      <c r="O27" s="7">
        <f t="shared" si="51"/>
        <v>6.57986</v>
      </c>
      <c r="P27" s="7">
        <f t="shared" si="51"/>
        <v>6.57986</v>
      </c>
      <c r="Q27" s="7">
        <v>6.57986</v>
      </c>
    </row>
    <row r="28" spans="1:17" customFormat="1">
      <c r="A28" t="s">
        <v>85</v>
      </c>
      <c r="B28" s="11">
        <v>2.8103039999999999</v>
      </c>
      <c r="C28" s="11">
        <v>2.8103039999999999</v>
      </c>
      <c r="D28" s="7">
        <v>2.8103039999999999</v>
      </c>
      <c r="E28" s="7">
        <v>2.9269880000000001</v>
      </c>
      <c r="F28" s="7">
        <v>4.2140959999999996</v>
      </c>
      <c r="G28" s="7">
        <v>4.4001039999999998</v>
      </c>
      <c r="H28" s="7">
        <v>4.4001039999999998</v>
      </c>
      <c r="I28" s="7">
        <f t="shared" ref="I28:K28" si="52">H28</f>
        <v>4.4001039999999998</v>
      </c>
      <c r="J28" s="7">
        <f t="shared" si="52"/>
        <v>4.4001039999999998</v>
      </c>
      <c r="K28" s="7">
        <f t="shared" si="52"/>
        <v>4.4001039999999998</v>
      </c>
      <c r="L28" s="7">
        <v>4.4001039999999998</v>
      </c>
      <c r="M28" s="7">
        <f t="shared" ref="M28:P28" si="53">L28</f>
        <v>4.4001039999999998</v>
      </c>
      <c r="N28" s="7">
        <f t="shared" si="53"/>
        <v>4.4001039999999998</v>
      </c>
      <c r="O28" s="7">
        <f t="shared" si="53"/>
        <v>4.4001039999999998</v>
      </c>
      <c r="P28" s="7">
        <f t="shared" si="53"/>
        <v>4.4001039999999998</v>
      </c>
      <c r="Q28" s="7">
        <v>4.4001039999999998</v>
      </c>
    </row>
    <row r="29" spans="1:17" customFormat="1">
      <c r="A29" t="s">
        <v>1486</v>
      </c>
      <c r="B29" s="11">
        <v>0</v>
      </c>
      <c r="C29" s="11">
        <v>0</v>
      </c>
      <c r="D29" s="7">
        <v>0</v>
      </c>
      <c r="E29" s="7">
        <v>0</v>
      </c>
      <c r="F29" s="7">
        <v>2.7632E-2</v>
      </c>
      <c r="G29" s="7">
        <v>2.7632E-2</v>
      </c>
      <c r="H29" s="7">
        <v>2.7632E-2</v>
      </c>
      <c r="I29" s="7">
        <f t="shared" ref="I29:K29" si="54">H29</f>
        <v>2.7632E-2</v>
      </c>
      <c r="J29" s="7">
        <f t="shared" si="54"/>
        <v>2.7632E-2</v>
      </c>
      <c r="K29" s="7">
        <f t="shared" si="54"/>
        <v>2.7632E-2</v>
      </c>
      <c r="L29" s="7">
        <v>2.7632E-2</v>
      </c>
      <c r="M29" s="7">
        <f t="shared" ref="M29:P29" si="55">L29</f>
        <v>2.7632E-2</v>
      </c>
      <c r="N29" s="7">
        <f t="shared" si="55"/>
        <v>2.7632E-2</v>
      </c>
      <c r="O29" s="7">
        <f t="shared" si="55"/>
        <v>2.7632E-2</v>
      </c>
      <c r="P29" s="7">
        <f t="shared" si="55"/>
        <v>2.7632E-2</v>
      </c>
      <c r="Q29" s="7">
        <v>2.7632E-2</v>
      </c>
    </row>
    <row r="30" spans="1:17" customFormat="1">
      <c r="A30" t="s">
        <v>88</v>
      </c>
      <c r="B30" s="11">
        <v>1.9435199999999999</v>
      </c>
      <c r="C30" s="11">
        <v>1.9435199999999999</v>
      </c>
      <c r="D30" s="7">
        <v>1.9435199999999999</v>
      </c>
      <c r="E30" s="7">
        <v>1.9435199999999999</v>
      </c>
      <c r="F30" s="7">
        <v>2.2143440000000001</v>
      </c>
      <c r="G30" s="7">
        <v>2.4760520000000001</v>
      </c>
      <c r="H30" s="7">
        <v>2.4760520000000001</v>
      </c>
      <c r="I30" s="7">
        <f t="shared" ref="I30:K30" si="56">H30</f>
        <v>2.4760520000000001</v>
      </c>
      <c r="J30" s="7">
        <f t="shared" si="56"/>
        <v>2.4760520000000001</v>
      </c>
      <c r="K30" s="7">
        <f t="shared" si="56"/>
        <v>2.4760520000000001</v>
      </c>
      <c r="L30" s="7">
        <v>2.4760520000000001</v>
      </c>
      <c r="M30" s="7">
        <f t="shared" ref="M30:P30" si="57">L30</f>
        <v>2.4760520000000001</v>
      </c>
      <c r="N30" s="7">
        <f t="shared" si="57"/>
        <v>2.4760520000000001</v>
      </c>
      <c r="O30" s="7">
        <f t="shared" si="57"/>
        <v>2.4760520000000001</v>
      </c>
      <c r="P30" s="7">
        <f t="shared" si="57"/>
        <v>2.4760520000000001</v>
      </c>
      <c r="Q30" s="7">
        <v>2.4760520000000001</v>
      </c>
    </row>
    <row r="31" spans="1:17" customFormat="1">
      <c r="A31" t="s">
        <v>776</v>
      </c>
      <c r="B31" s="11">
        <v>0.98227600000000004</v>
      </c>
      <c r="C31" s="11">
        <v>0.98227600000000004</v>
      </c>
      <c r="D31" s="7">
        <v>0.98227600000000004</v>
      </c>
      <c r="E31" s="7">
        <v>0.98227600000000004</v>
      </c>
      <c r="F31" s="7">
        <v>0.98227600000000004</v>
      </c>
      <c r="G31" s="7">
        <v>0.98227600000000004</v>
      </c>
      <c r="H31" s="7">
        <v>0.98227600000000004</v>
      </c>
      <c r="I31" s="7">
        <f t="shared" ref="I31:K31" si="58">H31</f>
        <v>0.98227600000000004</v>
      </c>
      <c r="J31" s="7">
        <f t="shared" si="58"/>
        <v>0.98227600000000004</v>
      </c>
      <c r="K31" s="7">
        <f t="shared" si="58"/>
        <v>0.98227600000000004</v>
      </c>
      <c r="L31" s="7">
        <v>0.98227600000000004</v>
      </c>
      <c r="M31" s="7">
        <f t="shared" ref="M31:P31" si="59">L31</f>
        <v>0.98227600000000004</v>
      </c>
      <c r="N31" s="7">
        <f t="shared" si="59"/>
        <v>0.98227600000000004</v>
      </c>
      <c r="O31" s="7">
        <f t="shared" si="59"/>
        <v>0.98227600000000004</v>
      </c>
      <c r="P31" s="7">
        <f t="shared" si="59"/>
        <v>0.98227600000000004</v>
      </c>
      <c r="Q31" s="7">
        <v>0.98227600000000004</v>
      </c>
    </row>
    <row r="32" spans="1:17" customFormat="1">
      <c r="A32" t="s">
        <v>768</v>
      </c>
      <c r="B32" s="11">
        <v>0.949604</v>
      </c>
      <c r="C32" s="11">
        <v>0.949604</v>
      </c>
      <c r="D32" s="7">
        <v>0.949604</v>
      </c>
      <c r="E32" s="7">
        <v>0.949604</v>
      </c>
      <c r="F32" s="7">
        <v>0.949604</v>
      </c>
      <c r="G32" s="7">
        <v>0.949604</v>
      </c>
      <c r="H32" s="7">
        <v>0.949604</v>
      </c>
      <c r="I32" s="7">
        <f t="shared" ref="I32:K32" si="60">H32</f>
        <v>0.949604</v>
      </c>
      <c r="J32" s="7">
        <f t="shared" si="60"/>
        <v>0.949604</v>
      </c>
      <c r="K32" s="7">
        <f t="shared" si="60"/>
        <v>0.949604</v>
      </c>
      <c r="L32" s="7">
        <v>0.949604</v>
      </c>
      <c r="M32" s="7">
        <f t="shared" ref="M32:P32" si="61">L32</f>
        <v>0.949604</v>
      </c>
      <c r="N32" s="7">
        <f t="shared" si="61"/>
        <v>0.949604</v>
      </c>
      <c r="O32" s="7">
        <f t="shared" si="61"/>
        <v>0.949604</v>
      </c>
      <c r="P32" s="7">
        <f t="shared" si="61"/>
        <v>0.949604</v>
      </c>
      <c r="Q32" s="7">
        <v>0.949604</v>
      </c>
    </row>
    <row r="33" spans="1:17" customFormat="1">
      <c r="A33" t="s">
        <v>97</v>
      </c>
      <c r="B33" s="11">
        <v>0</v>
      </c>
      <c r="C33" s="11">
        <v>0</v>
      </c>
      <c r="D33" s="7">
        <v>0</v>
      </c>
      <c r="E33" s="7">
        <v>0.22747600000000001</v>
      </c>
      <c r="F33" s="7">
        <v>0.53005999999999998</v>
      </c>
      <c r="G33" s="7">
        <v>1.3866320000000001</v>
      </c>
      <c r="H33" s="7">
        <v>1.3866320000000001</v>
      </c>
      <c r="I33" s="7">
        <f t="shared" ref="I33:K33" si="62">H33</f>
        <v>1.3866320000000001</v>
      </c>
      <c r="J33" s="7">
        <f t="shared" si="62"/>
        <v>1.3866320000000001</v>
      </c>
      <c r="K33" s="7">
        <f t="shared" si="62"/>
        <v>1.3866320000000001</v>
      </c>
      <c r="L33" s="7">
        <v>1.3866320000000001</v>
      </c>
      <c r="M33" s="7">
        <f t="shared" ref="M33:P33" si="63">L33</f>
        <v>1.3866320000000001</v>
      </c>
      <c r="N33" s="7">
        <f t="shared" si="63"/>
        <v>1.3866320000000001</v>
      </c>
      <c r="O33" s="7">
        <f t="shared" si="63"/>
        <v>1.3866320000000001</v>
      </c>
      <c r="P33" s="7">
        <f t="shared" si="63"/>
        <v>1.3866320000000001</v>
      </c>
      <c r="Q33" s="7">
        <v>1.3866320000000001</v>
      </c>
    </row>
    <row r="34" spans="1:17" customFormat="1">
      <c r="A34" t="s">
        <v>100</v>
      </c>
      <c r="B34" s="11">
        <v>0.62155199999999999</v>
      </c>
      <c r="C34" s="11">
        <v>0.62155199999999999</v>
      </c>
      <c r="D34" s="7">
        <v>0.62155199999999999</v>
      </c>
      <c r="E34" s="7">
        <v>0.62155199999999999</v>
      </c>
      <c r="F34" s="7">
        <v>0.62155199999999999</v>
      </c>
      <c r="G34" s="7">
        <v>0.62155199999999999</v>
      </c>
      <c r="H34" s="7">
        <v>0.62155199999999999</v>
      </c>
      <c r="I34" s="7">
        <f t="shared" ref="I34:K34" si="64">H34</f>
        <v>0.62155199999999999</v>
      </c>
      <c r="J34" s="7">
        <f t="shared" si="64"/>
        <v>0.62155199999999999</v>
      </c>
      <c r="K34" s="7">
        <f t="shared" si="64"/>
        <v>0.62155199999999999</v>
      </c>
      <c r="L34" s="7">
        <v>0.62155199999999999</v>
      </c>
      <c r="M34" s="7">
        <f t="shared" ref="M34:P34" si="65">L34</f>
        <v>0.62155199999999999</v>
      </c>
      <c r="N34" s="7">
        <f t="shared" si="65"/>
        <v>0.62155199999999999</v>
      </c>
      <c r="O34" s="7">
        <f t="shared" si="65"/>
        <v>0.62155199999999999</v>
      </c>
      <c r="P34" s="7">
        <f t="shared" si="65"/>
        <v>0.62155199999999999</v>
      </c>
      <c r="Q34" s="7">
        <v>0.62155199999999999</v>
      </c>
    </row>
    <row r="35" spans="1:17" customFormat="1">
      <c r="A35" t="s">
        <v>103</v>
      </c>
      <c r="B35" s="11">
        <v>6.0798759999999996</v>
      </c>
      <c r="C35" s="11">
        <v>6.0798759999999996</v>
      </c>
      <c r="D35" s="7">
        <v>6.0798759999999996</v>
      </c>
      <c r="E35" s="7">
        <v>8.770092</v>
      </c>
      <c r="F35" s="7">
        <v>8.770092</v>
      </c>
      <c r="G35" s="7">
        <v>8.770092</v>
      </c>
      <c r="H35" s="7">
        <v>8.770092</v>
      </c>
      <c r="I35" s="7">
        <f t="shared" ref="I35:K35" si="66">H35</f>
        <v>8.770092</v>
      </c>
      <c r="J35" s="7">
        <f t="shared" si="66"/>
        <v>8.770092</v>
      </c>
      <c r="K35" s="7">
        <f t="shared" si="66"/>
        <v>8.770092</v>
      </c>
      <c r="L35" s="7">
        <v>8.770092</v>
      </c>
      <c r="M35" s="7">
        <f t="shared" ref="M35:P35" si="67">L35</f>
        <v>8.770092</v>
      </c>
      <c r="N35" s="7">
        <f t="shared" si="67"/>
        <v>8.770092</v>
      </c>
      <c r="O35" s="7">
        <f t="shared" si="67"/>
        <v>8.770092</v>
      </c>
      <c r="P35" s="7">
        <f t="shared" si="67"/>
        <v>8.770092</v>
      </c>
      <c r="Q35" s="7">
        <v>8.770092</v>
      </c>
    </row>
    <row r="36" spans="1:17" customFormat="1">
      <c r="A36" t="s">
        <v>106</v>
      </c>
      <c r="B36" s="11">
        <v>0</v>
      </c>
      <c r="C36" s="11">
        <v>0</v>
      </c>
      <c r="D36" s="7">
        <v>0</v>
      </c>
      <c r="E36" s="7">
        <v>0</v>
      </c>
      <c r="F36" s="7">
        <v>0</v>
      </c>
      <c r="G36" s="7">
        <v>0.33033600000000002</v>
      </c>
      <c r="H36" s="7">
        <v>0.33033600000000002</v>
      </c>
      <c r="I36" s="7">
        <f t="shared" ref="I36:K36" si="68">H36</f>
        <v>0.33033600000000002</v>
      </c>
      <c r="J36" s="7">
        <f t="shared" si="68"/>
        <v>0.33033600000000002</v>
      </c>
      <c r="K36" s="7">
        <f t="shared" si="68"/>
        <v>0.33033600000000002</v>
      </c>
      <c r="L36" s="7">
        <v>0.33033600000000002</v>
      </c>
      <c r="M36" s="7">
        <f t="shared" ref="M36:P36" si="69">L36</f>
        <v>0.33033600000000002</v>
      </c>
      <c r="N36" s="7">
        <f t="shared" si="69"/>
        <v>0.33033600000000002</v>
      </c>
      <c r="O36" s="7">
        <f t="shared" si="69"/>
        <v>0.33033600000000002</v>
      </c>
      <c r="P36" s="7">
        <f t="shared" si="69"/>
        <v>0.33033600000000002</v>
      </c>
      <c r="Q36" s="7">
        <v>0.33033600000000002</v>
      </c>
    </row>
    <row r="37" spans="1:17" customFormat="1">
      <c r="A37" t="s">
        <v>109</v>
      </c>
      <c r="B37" s="11">
        <v>4.575812</v>
      </c>
      <c r="C37" s="11">
        <v>4.575812</v>
      </c>
      <c r="D37" s="7">
        <v>4.575812</v>
      </c>
      <c r="E37" s="7">
        <v>11.213212</v>
      </c>
      <c r="F37" s="7">
        <v>11.213212</v>
      </c>
      <c r="G37" s="7">
        <v>11.213212</v>
      </c>
      <c r="H37" s="7">
        <v>11.213212</v>
      </c>
      <c r="I37" s="7">
        <f t="shared" ref="I37:K37" si="70">H37</f>
        <v>11.213212</v>
      </c>
      <c r="J37" s="7">
        <f t="shared" si="70"/>
        <v>11.213212</v>
      </c>
      <c r="K37" s="7">
        <f t="shared" si="70"/>
        <v>11.213212</v>
      </c>
      <c r="L37" s="7">
        <v>11.213212</v>
      </c>
      <c r="M37" s="7">
        <f t="shared" ref="M37:P37" si="71">L37</f>
        <v>11.213212</v>
      </c>
      <c r="N37" s="7">
        <f t="shared" si="71"/>
        <v>11.213212</v>
      </c>
      <c r="O37" s="7">
        <f t="shared" si="71"/>
        <v>11.213212</v>
      </c>
      <c r="P37" s="7">
        <f t="shared" si="71"/>
        <v>11.213212</v>
      </c>
      <c r="Q37" s="7">
        <v>11.213212</v>
      </c>
    </row>
    <row r="38" spans="1:17" customFormat="1">
      <c r="A38" t="s">
        <v>112</v>
      </c>
      <c r="B38" s="11">
        <v>0</v>
      </c>
      <c r="C38" s="11">
        <v>0</v>
      </c>
      <c r="D38" s="7">
        <v>0</v>
      </c>
      <c r="E38" s="7">
        <v>0</v>
      </c>
      <c r="F38" s="7">
        <v>0</v>
      </c>
      <c r="G38" s="7">
        <v>0.123292</v>
      </c>
      <c r="H38" s="7">
        <v>0.123292</v>
      </c>
      <c r="I38" s="7">
        <f t="shared" ref="I38:K38" si="72">H38</f>
        <v>0.123292</v>
      </c>
      <c r="J38" s="7">
        <f t="shared" si="72"/>
        <v>0.123292</v>
      </c>
      <c r="K38" s="7">
        <f t="shared" si="72"/>
        <v>0.123292</v>
      </c>
      <c r="L38" s="7">
        <v>0.123292</v>
      </c>
      <c r="M38" s="7">
        <f t="shared" ref="M38:P38" si="73">L38</f>
        <v>0.123292</v>
      </c>
      <c r="N38" s="7">
        <f t="shared" si="73"/>
        <v>0.123292</v>
      </c>
      <c r="O38" s="7">
        <f t="shared" si="73"/>
        <v>0.123292</v>
      </c>
      <c r="P38" s="7">
        <f t="shared" si="73"/>
        <v>0.123292</v>
      </c>
      <c r="Q38" s="7">
        <v>0.123292</v>
      </c>
    </row>
    <row r="39" spans="1:17" customFormat="1">
      <c r="A39" t="s">
        <v>115</v>
      </c>
      <c r="B39" s="11">
        <v>3.0734919999999999</v>
      </c>
      <c r="C39" s="11">
        <v>3.0734919999999999</v>
      </c>
      <c r="D39" s="7">
        <v>3.0734919999999999</v>
      </c>
      <c r="E39" s="7">
        <v>3.2486199999999998</v>
      </c>
      <c r="F39" s="7">
        <v>3.2486199999999998</v>
      </c>
      <c r="G39" s="7">
        <v>4.1304600000000002</v>
      </c>
      <c r="H39" s="7">
        <v>4.1304600000000002</v>
      </c>
      <c r="I39" s="7">
        <f t="shared" ref="I39:K39" si="74">H39</f>
        <v>4.1304600000000002</v>
      </c>
      <c r="J39" s="7">
        <f t="shared" si="74"/>
        <v>4.1304600000000002</v>
      </c>
      <c r="K39" s="7">
        <f t="shared" si="74"/>
        <v>4.1304600000000002</v>
      </c>
      <c r="L39" s="7">
        <v>4.1304600000000002</v>
      </c>
      <c r="M39" s="7">
        <f t="shared" ref="M39:P39" si="75">L39</f>
        <v>4.1304600000000002</v>
      </c>
      <c r="N39" s="7">
        <f t="shared" si="75"/>
        <v>4.1304600000000002</v>
      </c>
      <c r="O39" s="7">
        <f t="shared" si="75"/>
        <v>4.1304600000000002</v>
      </c>
      <c r="P39" s="7">
        <f t="shared" si="75"/>
        <v>4.1304600000000002</v>
      </c>
      <c r="Q39" s="7">
        <v>4.1304600000000002</v>
      </c>
    </row>
    <row r="40" spans="1:17" customFormat="1">
      <c r="A40" t="s">
        <v>118</v>
      </c>
      <c r="B40" s="11">
        <v>1.642984</v>
      </c>
      <c r="C40" s="11">
        <v>1.642984</v>
      </c>
      <c r="D40" s="7">
        <v>1.642984</v>
      </c>
      <c r="E40" s="7">
        <v>1.642984</v>
      </c>
      <c r="F40" s="7">
        <v>2.3522319999999999</v>
      </c>
      <c r="G40" s="7">
        <v>2.4756</v>
      </c>
      <c r="H40" s="7">
        <v>2.4756</v>
      </c>
      <c r="I40" s="7">
        <f t="shared" ref="I40:K40" si="76">H40</f>
        <v>2.4756</v>
      </c>
      <c r="J40" s="7">
        <f t="shared" si="76"/>
        <v>2.4756</v>
      </c>
      <c r="K40" s="7">
        <f t="shared" si="76"/>
        <v>2.4756</v>
      </c>
      <c r="L40" s="7">
        <v>2.4756</v>
      </c>
      <c r="M40" s="7">
        <f t="shared" ref="M40:P40" si="77">L40</f>
        <v>2.4756</v>
      </c>
      <c r="N40" s="7">
        <f t="shared" si="77"/>
        <v>2.4756</v>
      </c>
      <c r="O40" s="7">
        <f t="shared" si="77"/>
        <v>2.4756</v>
      </c>
      <c r="P40" s="7">
        <f t="shared" si="77"/>
        <v>2.4756</v>
      </c>
      <c r="Q40" s="7">
        <v>2.4756</v>
      </c>
    </row>
    <row r="41" spans="1:17" customFormat="1">
      <c r="A41" t="s">
        <v>121</v>
      </c>
      <c r="B41" s="11">
        <v>2.9300039999999998</v>
      </c>
      <c r="C41" s="11">
        <v>2.9300039999999998</v>
      </c>
      <c r="D41" s="7">
        <v>2.9300039999999998</v>
      </c>
      <c r="E41" s="7">
        <v>3.7172480000000001</v>
      </c>
      <c r="F41" s="7">
        <v>6.1452039999999997</v>
      </c>
      <c r="G41" s="7">
        <v>6.1452039999999997</v>
      </c>
      <c r="H41" s="7">
        <v>6.1452039999999997</v>
      </c>
      <c r="I41" s="7">
        <f t="shared" ref="I41:K41" si="78">H41</f>
        <v>6.1452039999999997</v>
      </c>
      <c r="J41" s="7">
        <f t="shared" si="78"/>
        <v>6.1452039999999997</v>
      </c>
      <c r="K41" s="7">
        <f t="shared" si="78"/>
        <v>6.1452039999999997</v>
      </c>
      <c r="L41" s="7">
        <v>6.1452039999999997</v>
      </c>
      <c r="M41" s="7">
        <f t="shared" ref="M41:P41" si="79">L41</f>
        <v>6.1452039999999997</v>
      </c>
      <c r="N41" s="7">
        <f t="shared" si="79"/>
        <v>6.1452039999999997</v>
      </c>
      <c r="O41" s="7">
        <f t="shared" si="79"/>
        <v>6.1452039999999997</v>
      </c>
      <c r="P41" s="7">
        <f t="shared" si="79"/>
        <v>6.1452039999999997</v>
      </c>
      <c r="Q41" s="7">
        <v>6.1452039999999997</v>
      </c>
    </row>
    <row r="42" spans="1:17" customFormat="1">
      <c r="A42" t="s">
        <v>124</v>
      </c>
      <c r="B42" s="11">
        <v>0.106332</v>
      </c>
      <c r="C42" s="11">
        <v>0.106332</v>
      </c>
      <c r="D42" s="7">
        <v>0.106332</v>
      </c>
      <c r="E42" s="7">
        <v>0.106332</v>
      </c>
      <c r="F42" s="7">
        <v>0.106332</v>
      </c>
      <c r="G42" s="7">
        <v>0.489616</v>
      </c>
      <c r="H42" s="7">
        <v>0.489616</v>
      </c>
      <c r="I42" s="7">
        <f t="shared" ref="I42:K42" si="80">H42</f>
        <v>0.489616</v>
      </c>
      <c r="J42" s="7">
        <f t="shared" si="80"/>
        <v>0.489616</v>
      </c>
      <c r="K42" s="7">
        <f t="shared" si="80"/>
        <v>0.489616</v>
      </c>
      <c r="L42" s="7">
        <v>0.489616</v>
      </c>
      <c r="M42" s="7">
        <f t="shared" ref="M42:P42" si="81">L42</f>
        <v>0.489616</v>
      </c>
      <c r="N42" s="7">
        <f t="shared" si="81"/>
        <v>0.489616</v>
      </c>
      <c r="O42" s="7">
        <f t="shared" si="81"/>
        <v>0.489616</v>
      </c>
      <c r="P42" s="7">
        <f t="shared" si="81"/>
        <v>0.489616</v>
      </c>
      <c r="Q42" s="7">
        <v>0.489616</v>
      </c>
    </row>
    <row r="43" spans="1:17" customFormat="1">
      <c r="A43" t="s">
        <v>127</v>
      </c>
      <c r="B43" s="11">
        <v>4.7905480000000003</v>
      </c>
      <c r="C43" s="11">
        <v>4.7905480000000003</v>
      </c>
      <c r="D43" s="7">
        <v>4.7905480000000003</v>
      </c>
      <c r="E43" s="7">
        <v>10.805312000000001</v>
      </c>
      <c r="F43" s="7">
        <v>14.348447999999999</v>
      </c>
      <c r="G43" s="7">
        <v>16.372416000000001</v>
      </c>
      <c r="H43" s="7">
        <v>16.372416000000001</v>
      </c>
      <c r="I43" s="7">
        <f t="shared" ref="I43:K43" si="82">H43</f>
        <v>16.372416000000001</v>
      </c>
      <c r="J43" s="7">
        <f t="shared" si="82"/>
        <v>16.372416000000001</v>
      </c>
      <c r="K43" s="7">
        <f t="shared" si="82"/>
        <v>16.372416000000001</v>
      </c>
      <c r="L43" s="7">
        <v>16.372416000000001</v>
      </c>
      <c r="M43" s="7">
        <f t="shared" ref="M43:P43" si="83">L43</f>
        <v>16.372416000000001</v>
      </c>
      <c r="N43" s="7">
        <f t="shared" si="83"/>
        <v>16.372416000000001</v>
      </c>
      <c r="O43" s="7">
        <f t="shared" si="83"/>
        <v>16.372416000000001</v>
      </c>
      <c r="P43" s="7">
        <f t="shared" si="83"/>
        <v>16.372416000000001</v>
      </c>
      <c r="Q43" s="7">
        <v>16.372416000000001</v>
      </c>
    </row>
    <row r="44" spans="1:17" customFormat="1">
      <c r="A44" t="s">
        <v>130</v>
      </c>
      <c r="B44" s="11">
        <v>2.1817120000000001</v>
      </c>
      <c r="C44" s="11">
        <v>2.1817120000000001</v>
      </c>
      <c r="D44" s="7">
        <v>2.1817120000000001</v>
      </c>
      <c r="E44" s="7">
        <v>2.1817120000000001</v>
      </c>
      <c r="F44" s="7">
        <v>2.1817120000000001</v>
      </c>
      <c r="G44" s="7">
        <v>2.3433000000000002</v>
      </c>
      <c r="H44" s="7">
        <v>2.3433000000000002</v>
      </c>
      <c r="I44" s="7">
        <f t="shared" ref="I44:K44" si="84">H44</f>
        <v>2.3433000000000002</v>
      </c>
      <c r="J44" s="7">
        <f t="shared" si="84"/>
        <v>2.3433000000000002</v>
      </c>
      <c r="K44" s="7">
        <f t="shared" si="84"/>
        <v>2.3433000000000002</v>
      </c>
      <c r="L44" s="7">
        <v>2.3433000000000002</v>
      </c>
      <c r="M44" s="7">
        <f t="shared" ref="M44:P44" si="85">L44</f>
        <v>2.3433000000000002</v>
      </c>
      <c r="N44" s="7">
        <f t="shared" si="85"/>
        <v>2.3433000000000002</v>
      </c>
      <c r="O44" s="7">
        <f t="shared" si="85"/>
        <v>2.3433000000000002</v>
      </c>
      <c r="P44" s="7">
        <f t="shared" si="85"/>
        <v>2.3433000000000002</v>
      </c>
      <c r="Q44" s="7">
        <v>2.3433000000000002</v>
      </c>
    </row>
    <row r="45" spans="1:17" customFormat="1">
      <c r="A45" t="s">
        <v>133</v>
      </c>
      <c r="B45" s="11">
        <v>0</v>
      </c>
      <c r="C45" s="11">
        <v>0</v>
      </c>
      <c r="D45" s="7">
        <v>0</v>
      </c>
      <c r="E45" s="7">
        <v>0.263824</v>
      </c>
      <c r="F45" s="7">
        <v>1.0427679999999999</v>
      </c>
      <c r="G45" s="7">
        <v>1.127032</v>
      </c>
      <c r="H45" s="7">
        <v>1.127032</v>
      </c>
      <c r="I45" s="7">
        <f t="shared" ref="I45:K45" si="86">H45</f>
        <v>1.127032</v>
      </c>
      <c r="J45" s="7">
        <f t="shared" si="86"/>
        <v>1.127032</v>
      </c>
      <c r="K45" s="7">
        <f t="shared" si="86"/>
        <v>1.127032</v>
      </c>
      <c r="L45" s="7">
        <v>1.127032</v>
      </c>
      <c r="M45" s="7">
        <f t="shared" ref="M45:P45" si="87">L45</f>
        <v>1.127032</v>
      </c>
      <c r="N45" s="7">
        <f t="shared" si="87"/>
        <v>1.127032</v>
      </c>
      <c r="O45" s="7">
        <f t="shared" si="87"/>
        <v>1.127032</v>
      </c>
      <c r="P45" s="7">
        <f t="shared" si="87"/>
        <v>1.127032</v>
      </c>
      <c r="Q45" s="7">
        <v>1.127032</v>
      </c>
    </row>
    <row r="46" spans="1:17" customFormat="1">
      <c r="A46" t="s">
        <v>136</v>
      </c>
      <c r="B46" s="11">
        <v>9.9370159999999998</v>
      </c>
      <c r="C46" s="11">
        <v>9.9370159999999998</v>
      </c>
      <c r="D46" s="7">
        <v>9.9370159999999998</v>
      </c>
      <c r="E46" s="7">
        <v>13.242308</v>
      </c>
      <c r="F46" s="7">
        <v>18.025144000000001</v>
      </c>
      <c r="G46" s="7">
        <v>18.025144000000001</v>
      </c>
      <c r="H46" s="7">
        <v>18.025144000000001</v>
      </c>
      <c r="I46" s="7">
        <f t="shared" ref="I46:K46" si="88">H46</f>
        <v>18.025144000000001</v>
      </c>
      <c r="J46" s="7">
        <f t="shared" si="88"/>
        <v>18.025144000000001</v>
      </c>
      <c r="K46" s="7">
        <f t="shared" si="88"/>
        <v>18.025144000000001</v>
      </c>
      <c r="L46" s="7">
        <v>18.025144000000001</v>
      </c>
      <c r="M46" s="7">
        <f t="shared" ref="M46:P46" si="89">L46</f>
        <v>18.025144000000001</v>
      </c>
      <c r="N46" s="7">
        <f t="shared" si="89"/>
        <v>18.025144000000001</v>
      </c>
      <c r="O46" s="7">
        <f t="shared" si="89"/>
        <v>18.025144000000001</v>
      </c>
      <c r="P46" s="7">
        <f t="shared" si="89"/>
        <v>18.025144000000001</v>
      </c>
      <c r="Q46" s="7">
        <v>18.025144000000001</v>
      </c>
    </row>
    <row r="47" spans="1:17" customFormat="1">
      <c r="A47" t="s">
        <v>139</v>
      </c>
      <c r="B47" s="11">
        <v>7.1347079999999998</v>
      </c>
      <c r="C47" s="11">
        <v>7.1347079999999998</v>
      </c>
      <c r="D47" s="7">
        <v>7.1347079999999998</v>
      </c>
      <c r="E47" s="7">
        <v>9.3616240000000008</v>
      </c>
      <c r="F47" s="7">
        <v>9.3616240000000008</v>
      </c>
      <c r="G47" s="7">
        <v>9.8774160000000002</v>
      </c>
      <c r="H47" s="7">
        <v>9.8774160000000002</v>
      </c>
      <c r="I47" s="7">
        <f t="shared" ref="I47:K47" si="90">H47</f>
        <v>9.8774160000000002</v>
      </c>
      <c r="J47" s="7">
        <f t="shared" si="90"/>
        <v>9.8774160000000002</v>
      </c>
      <c r="K47" s="7">
        <f t="shared" si="90"/>
        <v>9.8774160000000002</v>
      </c>
      <c r="L47" s="7">
        <v>9.8774160000000002</v>
      </c>
      <c r="M47" s="7">
        <f t="shared" ref="M47:P47" si="91">L47</f>
        <v>9.8774160000000002</v>
      </c>
      <c r="N47" s="7">
        <f t="shared" si="91"/>
        <v>9.8774160000000002</v>
      </c>
      <c r="O47" s="7">
        <f t="shared" si="91"/>
        <v>9.8774160000000002</v>
      </c>
      <c r="P47" s="7">
        <f t="shared" si="91"/>
        <v>9.8774160000000002</v>
      </c>
      <c r="Q47" s="7">
        <v>9.8774160000000002</v>
      </c>
    </row>
    <row r="48" spans="1:17" customFormat="1">
      <c r="A48" t="s">
        <v>142</v>
      </c>
      <c r="B48" s="11">
        <v>0</v>
      </c>
      <c r="C48" s="11">
        <v>0</v>
      </c>
      <c r="D48" s="7">
        <v>0</v>
      </c>
      <c r="E48" s="7">
        <v>0</v>
      </c>
      <c r="F48" s="7">
        <v>0</v>
      </c>
      <c r="G48" s="7">
        <v>1.9576E-2</v>
      </c>
      <c r="H48" s="7">
        <v>1.9576E-2</v>
      </c>
      <c r="I48" s="7">
        <f t="shared" ref="I48:K48" si="92">H48</f>
        <v>1.9576E-2</v>
      </c>
      <c r="J48" s="7">
        <f t="shared" si="92"/>
        <v>1.9576E-2</v>
      </c>
      <c r="K48" s="7">
        <f t="shared" si="92"/>
        <v>1.9576E-2</v>
      </c>
      <c r="L48" s="7">
        <v>1.9576E-2</v>
      </c>
      <c r="M48" s="7">
        <f t="shared" ref="M48:P48" si="93">L48</f>
        <v>1.9576E-2</v>
      </c>
      <c r="N48" s="7">
        <f t="shared" si="93"/>
        <v>1.9576E-2</v>
      </c>
      <c r="O48" s="7">
        <f t="shared" si="93"/>
        <v>1.9576E-2</v>
      </c>
      <c r="P48" s="7">
        <f t="shared" si="93"/>
        <v>1.9576E-2</v>
      </c>
      <c r="Q48" s="7">
        <v>1.9576E-2</v>
      </c>
    </row>
    <row r="49" spans="1:17" customFormat="1">
      <c r="A49" t="s">
        <v>145</v>
      </c>
      <c r="B49" s="11">
        <v>3.6350479999999998</v>
      </c>
      <c r="C49" s="11">
        <v>3.6350479999999998</v>
      </c>
      <c r="D49" s="7">
        <v>3.6350479999999998</v>
      </c>
      <c r="E49" s="7">
        <v>5.9619960000000001</v>
      </c>
      <c r="F49" s="7">
        <v>5.9619960000000001</v>
      </c>
      <c r="G49" s="7">
        <v>6.152444</v>
      </c>
      <c r="H49" s="7">
        <v>6.152444</v>
      </c>
      <c r="I49" s="7">
        <f t="shared" ref="I49:K49" si="94">H49</f>
        <v>6.152444</v>
      </c>
      <c r="J49" s="7">
        <f t="shared" si="94"/>
        <v>6.152444</v>
      </c>
      <c r="K49" s="7">
        <f t="shared" si="94"/>
        <v>6.152444</v>
      </c>
      <c r="L49" s="7">
        <v>6.152444</v>
      </c>
      <c r="M49" s="7">
        <f t="shared" ref="M49:P49" si="95">L49</f>
        <v>6.152444</v>
      </c>
      <c r="N49" s="7">
        <f t="shared" si="95"/>
        <v>6.152444</v>
      </c>
      <c r="O49" s="7">
        <f t="shared" si="95"/>
        <v>6.152444</v>
      </c>
      <c r="P49" s="7">
        <f t="shared" si="95"/>
        <v>6.152444</v>
      </c>
      <c r="Q49" s="7">
        <v>6.152444</v>
      </c>
    </row>
    <row r="50" spans="1:17" customFormat="1">
      <c r="A50" t="s">
        <v>148</v>
      </c>
      <c r="B50" s="11">
        <v>9.0791999999999998E-2</v>
      </c>
      <c r="C50" s="11">
        <v>9.0791999999999998E-2</v>
      </c>
      <c r="D50" s="7">
        <v>9.0791999999999998E-2</v>
      </c>
      <c r="E50" s="7">
        <v>0.283744</v>
      </c>
      <c r="F50" s="7">
        <v>0.39077600000000001</v>
      </c>
      <c r="G50" s="7">
        <v>0.88992000000000004</v>
      </c>
      <c r="H50" s="7">
        <v>0.88992000000000004</v>
      </c>
      <c r="I50" s="7">
        <f t="shared" ref="I50:K50" si="96">H50</f>
        <v>0.88992000000000004</v>
      </c>
      <c r="J50" s="7">
        <f t="shared" si="96"/>
        <v>0.88992000000000004</v>
      </c>
      <c r="K50" s="7">
        <f t="shared" si="96"/>
        <v>0.88992000000000004</v>
      </c>
      <c r="L50" s="7">
        <v>0.88992000000000004</v>
      </c>
      <c r="M50" s="7">
        <f t="shared" ref="M50:P50" si="97">L50</f>
        <v>0.88992000000000004</v>
      </c>
      <c r="N50" s="7">
        <f t="shared" si="97"/>
        <v>0.88992000000000004</v>
      </c>
      <c r="O50" s="7">
        <f t="shared" si="97"/>
        <v>0.88992000000000004</v>
      </c>
      <c r="P50" s="7">
        <f t="shared" si="97"/>
        <v>0.88992000000000004</v>
      </c>
      <c r="Q50" s="7">
        <v>0.88992000000000004</v>
      </c>
    </row>
    <row r="51" spans="1:17" customFormat="1">
      <c r="A51" t="s">
        <v>151</v>
      </c>
      <c r="B51" s="11">
        <v>0.30298799999999998</v>
      </c>
      <c r="C51" s="11">
        <v>0.30298799999999998</v>
      </c>
      <c r="D51" s="7">
        <v>0.30298799999999998</v>
      </c>
      <c r="E51" s="7">
        <v>0.30298799999999998</v>
      </c>
      <c r="F51" s="7">
        <v>0.60350800000000004</v>
      </c>
      <c r="G51" s="7">
        <v>0.60350800000000004</v>
      </c>
      <c r="H51" s="7">
        <v>0.60350800000000004</v>
      </c>
      <c r="I51" s="7">
        <f t="shared" ref="I51:K51" si="98">H51</f>
        <v>0.60350800000000004</v>
      </c>
      <c r="J51" s="7">
        <f t="shared" si="98"/>
        <v>0.60350800000000004</v>
      </c>
      <c r="K51" s="7">
        <f t="shared" si="98"/>
        <v>0.60350800000000004</v>
      </c>
      <c r="L51" s="7">
        <v>0.60350800000000004</v>
      </c>
      <c r="M51" s="7">
        <f t="shared" ref="M51:P51" si="99">L51</f>
        <v>0.60350800000000004</v>
      </c>
      <c r="N51" s="7">
        <f t="shared" si="99"/>
        <v>0.60350800000000004</v>
      </c>
      <c r="O51" s="7">
        <f t="shared" si="99"/>
        <v>0.60350800000000004</v>
      </c>
      <c r="P51" s="7">
        <f t="shared" si="99"/>
        <v>0.60350800000000004</v>
      </c>
      <c r="Q51" s="7">
        <v>0.60350800000000004</v>
      </c>
    </row>
    <row r="52" spans="1:17" customFormat="1">
      <c r="A52" t="s">
        <v>154</v>
      </c>
      <c r="B52" s="11">
        <v>0</v>
      </c>
      <c r="C52" s="11">
        <v>0</v>
      </c>
      <c r="D52" s="7">
        <v>0</v>
      </c>
      <c r="E52" s="7">
        <v>0</v>
      </c>
      <c r="F52" s="7">
        <v>0</v>
      </c>
      <c r="G52" s="7">
        <v>0.85377599999999998</v>
      </c>
      <c r="H52" s="7">
        <v>0.85377599999999998</v>
      </c>
      <c r="I52" s="7">
        <f t="shared" ref="I52:K52" si="100">H52</f>
        <v>0.85377599999999998</v>
      </c>
      <c r="J52" s="7">
        <f t="shared" si="100"/>
        <v>0.85377599999999998</v>
      </c>
      <c r="K52" s="7">
        <f t="shared" si="100"/>
        <v>0.85377599999999998</v>
      </c>
      <c r="L52" s="7">
        <v>0.85377599999999998</v>
      </c>
      <c r="M52" s="7">
        <f t="shared" ref="M52:P52" si="101">L52</f>
        <v>0.85377599999999998</v>
      </c>
      <c r="N52" s="7">
        <f t="shared" si="101"/>
        <v>0.85377599999999998</v>
      </c>
      <c r="O52" s="7">
        <f t="shared" si="101"/>
        <v>0.85377599999999998</v>
      </c>
      <c r="P52" s="7">
        <f t="shared" si="101"/>
        <v>0.85377599999999998</v>
      </c>
      <c r="Q52" s="7">
        <v>0.85377599999999998</v>
      </c>
    </row>
    <row r="53" spans="1:17" customFormat="1">
      <c r="A53" t="s">
        <v>157</v>
      </c>
      <c r="B53" s="11">
        <v>3.391972</v>
      </c>
      <c r="C53" s="11">
        <v>3.391972</v>
      </c>
      <c r="D53" s="7">
        <v>3.391972</v>
      </c>
      <c r="E53" s="7">
        <v>5.6452999999999998</v>
      </c>
      <c r="F53" s="7">
        <v>6.3169440000000003</v>
      </c>
      <c r="G53" s="7">
        <v>6.3169440000000003</v>
      </c>
      <c r="H53" s="7">
        <v>6.3169440000000003</v>
      </c>
      <c r="I53" s="7">
        <f t="shared" ref="I53:K53" si="102">H53</f>
        <v>6.3169440000000003</v>
      </c>
      <c r="J53" s="7">
        <f t="shared" si="102"/>
        <v>6.3169440000000003</v>
      </c>
      <c r="K53" s="7">
        <f t="shared" si="102"/>
        <v>6.3169440000000003</v>
      </c>
      <c r="L53" s="7">
        <v>6.3169440000000003</v>
      </c>
      <c r="M53" s="7">
        <f t="shared" ref="M53:P53" si="103">L53</f>
        <v>6.3169440000000003</v>
      </c>
      <c r="N53" s="7">
        <f t="shared" si="103"/>
        <v>6.3169440000000003</v>
      </c>
      <c r="O53" s="7">
        <f t="shared" si="103"/>
        <v>6.3169440000000003</v>
      </c>
      <c r="P53" s="7">
        <f t="shared" si="103"/>
        <v>6.3169440000000003</v>
      </c>
      <c r="Q53" s="7">
        <v>6.3169440000000003</v>
      </c>
    </row>
    <row r="54" spans="1:17" customFormat="1">
      <c r="A54" t="s">
        <v>160</v>
      </c>
      <c r="B54" s="11">
        <v>0</v>
      </c>
      <c r="C54" s="11">
        <v>0</v>
      </c>
      <c r="D54" s="7">
        <v>0</v>
      </c>
      <c r="E54" s="7">
        <v>0</v>
      </c>
      <c r="F54" s="7">
        <v>9.3371999999999997E-2</v>
      </c>
      <c r="G54" s="7">
        <v>9.3371999999999997E-2</v>
      </c>
      <c r="H54" s="7">
        <v>9.3371999999999997E-2</v>
      </c>
      <c r="I54" s="7">
        <f t="shared" ref="I54:K54" si="104">H54</f>
        <v>9.3371999999999997E-2</v>
      </c>
      <c r="J54" s="7">
        <f t="shared" si="104"/>
        <v>9.3371999999999997E-2</v>
      </c>
      <c r="K54" s="7">
        <f t="shared" si="104"/>
        <v>9.3371999999999997E-2</v>
      </c>
      <c r="L54" s="7">
        <v>9.3371999999999997E-2</v>
      </c>
      <c r="M54" s="7">
        <f t="shared" ref="M54:P54" si="105">L54</f>
        <v>9.3371999999999997E-2</v>
      </c>
      <c r="N54" s="7">
        <f t="shared" si="105"/>
        <v>9.3371999999999997E-2</v>
      </c>
      <c r="O54" s="7">
        <f t="shared" si="105"/>
        <v>9.3371999999999997E-2</v>
      </c>
      <c r="P54" s="7">
        <f t="shared" si="105"/>
        <v>9.3371999999999997E-2</v>
      </c>
      <c r="Q54" s="7">
        <v>9.3371999999999997E-2</v>
      </c>
    </row>
    <row r="55" spans="1:17" customFormat="1">
      <c r="A55" t="s">
        <v>163</v>
      </c>
      <c r="B55" s="11">
        <v>0.55384800000000001</v>
      </c>
      <c r="C55" s="11">
        <v>0.55384800000000001</v>
      </c>
      <c r="D55" s="7">
        <v>0.55384800000000001</v>
      </c>
      <c r="E55" s="7">
        <v>0.55384800000000001</v>
      </c>
      <c r="F55" s="7">
        <v>1.77356</v>
      </c>
      <c r="G55" s="7">
        <v>2.2232919999999998</v>
      </c>
      <c r="H55" s="7">
        <v>2.2232919999999998</v>
      </c>
      <c r="I55" s="7">
        <f t="shared" ref="I55:K55" si="106">H55</f>
        <v>2.2232919999999998</v>
      </c>
      <c r="J55" s="7">
        <f t="shared" si="106"/>
        <v>2.2232919999999998</v>
      </c>
      <c r="K55" s="7">
        <f t="shared" si="106"/>
        <v>2.2232919999999998</v>
      </c>
      <c r="L55" s="7">
        <v>2.2232919999999998</v>
      </c>
      <c r="M55" s="7">
        <f t="shared" ref="M55:P55" si="107">L55</f>
        <v>2.2232919999999998</v>
      </c>
      <c r="N55" s="7">
        <f t="shared" si="107"/>
        <v>2.2232919999999998</v>
      </c>
      <c r="O55" s="7">
        <f t="shared" si="107"/>
        <v>2.2232919999999998</v>
      </c>
      <c r="P55" s="7">
        <f t="shared" si="107"/>
        <v>2.2232919999999998</v>
      </c>
      <c r="Q55" s="7">
        <v>2.2232919999999998</v>
      </c>
    </row>
    <row r="56" spans="1:17" customFormat="1">
      <c r="A56" t="s">
        <v>166</v>
      </c>
      <c r="B56" s="11">
        <v>0</v>
      </c>
      <c r="C56" s="11">
        <v>0</v>
      </c>
      <c r="D56" s="7">
        <v>0</v>
      </c>
      <c r="E56" s="7">
        <v>0</v>
      </c>
      <c r="F56" s="7">
        <v>0.131324</v>
      </c>
      <c r="G56" s="7">
        <v>0.19744800000000001</v>
      </c>
      <c r="H56" s="7">
        <v>0.19744800000000001</v>
      </c>
      <c r="I56" s="7">
        <f t="shared" ref="I56:K56" si="108">H56</f>
        <v>0.19744800000000001</v>
      </c>
      <c r="J56" s="7">
        <f t="shared" si="108"/>
        <v>0.19744800000000001</v>
      </c>
      <c r="K56" s="7">
        <f t="shared" si="108"/>
        <v>0.19744800000000001</v>
      </c>
      <c r="L56" s="7">
        <v>0.19744800000000001</v>
      </c>
      <c r="M56" s="7">
        <f t="shared" ref="M56:P56" si="109">L56</f>
        <v>0.19744800000000001</v>
      </c>
      <c r="N56" s="7">
        <f t="shared" si="109"/>
        <v>0.19744800000000001</v>
      </c>
      <c r="O56" s="7">
        <f t="shared" si="109"/>
        <v>0.19744800000000001</v>
      </c>
      <c r="P56" s="7">
        <f t="shared" si="109"/>
        <v>0.19744800000000001</v>
      </c>
      <c r="Q56" s="7">
        <v>0.19744800000000001</v>
      </c>
    </row>
    <row r="57" spans="1:17" customFormat="1">
      <c r="A57" t="s">
        <v>169</v>
      </c>
      <c r="B57" s="11">
        <v>2.541528</v>
      </c>
      <c r="C57" s="11">
        <v>2.541528</v>
      </c>
      <c r="D57" s="7">
        <v>2.541528</v>
      </c>
      <c r="E57" s="7">
        <v>3.5213559999999999</v>
      </c>
      <c r="F57" s="7">
        <v>4.0405360000000003</v>
      </c>
      <c r="G57" s="7">
        <v>4.0405360000000003</v>
      </c>
      <c r="H57" s="7">
        <v>4.0405360000000003</v>
      </c>
      <c r="I57" s="7">
        <f t="shared" ref="I57:K57" si="110">H57</f>
        <v>4.0405360000000003</v>
      </c>
      <c r="J57" s="7">
        <f t="shared" si="110"/>
        <v>4.0405360000000003</v>
      </c>
      <c r="K57" s="7">
        <f t="shared" si="110"/>
        <v>4.0405360000000003</v>
      </c>
      <c r="L57" s="7">
        <v>4.0405360000000003</v>
      </c>
      <c r="M57" s="7">
        <f t="shared" ref="M57:P57" si="111">L57</f>
        <v>4.0405360000000003</v>
      </c>
      <c r="N57" s="7">
        <f t="shared" si="111"/>
        <v>4.0405360000000003</v>
      </c>
      <c r="O57" s="7">
        <f t="shared" si="111"/>
        <v>4.0405360000000003</v>
      </c>
      <c r="P57" s="7">
        <f t="shared" si="111"/>
        <v>4.0405360000000003</v>
      </c>
      <c r="Q57" s="7">
        <v>4.0405360000000003</v>
      </c>
    </row>
    <row r="58" spans="1:17" customFormat="1">
      <c r="A58" t="s">
        <v>172</v>
      </c>
      <c r="B58" s="11">
        <v>5.5430760000000001</v>
      </c>
      <c r="C58" s="11">
        <v>5.5430760000000001</v>
      </c>
      <c r="D58" s="7">
        <v>5.5430760000000001</v>
      </c>
      <c r="E58" s="7">
        <v>7.7848600000000001</v>
      </c>
      <c r="F58" s="7">
        <v>8.8405919999999991</v>
      </c>
      <c r="G58" s="7">
        <v>8.8405919999999991</v>
      </c>
      <c r="H58" s="7">
        <v>8.8405919999999991</v>
      </c>
      <c r="I58" s="7">
        <f t="shared" ref="I58:K58" si="112">H58</f>
        <v>8.8405919999999991</v>
      </c>
      <c r="J58" s="7">
        <f t="shared" si="112"/>
        <v>8.8405919999999991</v>
      </c>
      <c r="K58" s="7">
        <f t="shared" si="112"/>
        <v>8.8405919999999991</v>
      </c>
      <c r="L58" s="7">
        <v>8.8405919999999991</v>
      </c>
      <c r="M58" s="7">
        <f t="shared" ref="M58:P58" si="113">L58</f>
        <v>8.8405919999999991</v>
      </c>
      <c r="N58" s="7">
        <f t="shared" si="113"/>
        <v>8.8405919999999991</v>
      </c>
      <c r="O58" s="7">
        <f t="shared" si="113"/>
        <v>8.8405919999999991</v>
      </c>
      <c r="P58" s="7">
        <f t="shared" si="113"/>
        <v>8.8405919999999991</v>
      </c>
      <c r="Q58" s="7">
        <v>8.8405919999999991</v>
      </c>
    </row>
    <row r="59" spans="1:17" customFormat="1">
      <c r="A59" t="s">
        <v>175</v>
      </c>
      <c r="B59" s="11">
        <v>5.2157520000000002</v>
      </c>
      <c r="C59" s="11">
        <v>5.2157520000000002</v>
      </c>
      <c r="D59" s="7">
        <v>5.2157520000000002</v>
      </c>
      <c r="E59" s="7">
        <v>5.2157520000000002</v>
      </c>
      <c r="F59" s="7">
        <v>6.7199960000000001</v>
      </c>
      <c r="G59" s="7">
        <v>6.7199960000000001</v>
      </c>
      <c r="H59" s="7">
        <v>6.7199960000000001</v>
      </c>
      <c r="I59" s="7">
        <f t="shared" ref="I59:K59" si="114">H59</f>
        <v>6.7199960000000001</v>
      </c>
      <c r="J59" s="7">
        <f t="shared" si="114"/>
        <v>6.7199960000000001</v>
      </c>
      <c r="K59" s="7">
        <f t="shared" si="114"/>
        <v>6.7199960000000001</v>
      </c>
      <c r="L59" s="7">
        <v>6.7199960000000001</v>
      </c>
      <c r="M59" s="7">
        <f t="shared" ref="M59:P59" si="115">L59</f>
        <v>6.7199960000000001</v>
      </c>
      <c r="N59" s="7">
        <f t="shared" si="115"/>
        <v>6.7199960000000001</v>
      </c>
      <c r="O59" s="7">
        <f t="shared" si="115"/>
        <v>6.7199960000000001</v>
      </c>
      <c r="P59" s="7">
        <f t="shared" si="115"/>
        <v>6.7199960000000001</v>
      </c>
      <c r="Q59" s="7">
        <v>6.7199960000000001</v>
      </c>
    </row>
    <row r="60" spans="1:17" customFormat="1">
      <c r="A60" t="s">
        <v>178</v>
      </c>
      <c r="B60" s="11">
        <v>6.1595560000000003</v>
      </c>
      <c r="C60" s="11">
        <v>6.1595560000000003</v>
      </c>
      <c r="D60" s="7">
        <v>6.1595560000000003</v>
      </c>
      <c r="E60" s="7">
        <v>10.889608000000001</v>
      </c>
      <c r="F60" s="7">
        <v>10.889608000000001</v>
      </c>
      <c r="G60" s="7">
        <v>10.889608000000001</v>
      </c>
      <c r="H60" s="7">
        <v>10.889608000000001</v>
      </c>
      <c r="I60" s="7">
        <f t="shared" ref="I60:K60" si="116">H60</f>
        <v>10.889608000000001</v>
      </c>
      <c r="J60" s="7">
        <f t="shared" si="116"/>
        <v>10.889608000000001</v>
      </c>
      <c r="K60" s="7">
        <f t="shared" si="116"/>
        <v>10.889608000000001</v>
      </c>
      <c r="L60" s="7">
        <v>10.889608000000001</v>
      </c>
      <c r="M60" s="7">
        <f t="shared" ref="M60:P60" si="117">L60</f>
        <v>10.889608000000001</v>
      </c>
      <c r="N60" s="7">
        <f t="shared" si="117"/>
        <v>10.889608000000001</v>
      </c>
      <c r="O60" s="7">
        <f t="shared" si="117"/>
        <v>10.889608000000001</v>
      </c>
      <c r="P60" s="7">
        <f t="shared" si="117"/>
        <v>10.889608000000001</v>
      </c>
      <c r="Q60" s="7">
        <v>10.889608000000001</v>
      </c>
    </row>
    <row r="61" spans="1:17" customFormat="1">
      <c r="A61" t="s">
        <v>181</v>
      </c>
      <c r="B61" s="11">
        <v>0</v>
      </c>
      <c r="C61" s="11">
        <v>0</v>
      </c>
      <c r="D61" s="7">
        <v>0</v>
      </c>
      <c r="E61" s="7">
        <v>8.1764000000000003E-2</v>
      </c>
      <c r="F61" s="7">
        <v>0.74136000000000002</v>
      </c>
      <c r="G61" s="7">
        <v>1.712064</v>
      </c>
      <c r="H61" s="7">
        <v>1.712064</v>
      </c>
      <c r="I61" s="7">
        <f t="shared" ref="I61:K61" si="118">H61</f>
        <v>1.712064</v>
      </c>
      <c r="J61" s="7">
        <f t="shared" si="118"/>
        <v>1.712064</v>
      </c>
      <c r="K61" s="7">
        <f t="shared" si="118"/>
        <v>1.712064</v>
      </c>
      <c r="L61" s="7">
        <v>1.712064</v>
      </c>
      <c r="M61" s="7">
        <f t="shared" ref="M61:P61" si="119">L61</f>
        <v>1.712064</v>
      </c>
      <c r="N61" s="7">
        <f t="shared" si="119"/>
        <v>1.712064</v>
      </c>
      <c r="O61" s="7">
        <f t="shared" si="119"/>
        <v>1.712064</v>
      </c>
      <c r="P61" s="7">
        <f t="shared" si="119"/>
        <v>1.712064</v>
      </c>
      <c r="Q61" s="7">
        <v>1.712064</v>
      </c>
    </row>
    <row r="62" spans="1:17" customFormat="1">
      <c r="A62" t="s">
        <v>184</v>
      </c>
      <c r="B62" s="11">
        <v>5.6169039999999999</v>
      </c>
      <c r="C62" s="11">
        <v>5.6169039999999999</v>
      </c>
      <c r="D62" s="7">
        <v>5.6169039999999999</v>
      </c>
      <c r="E62" s="7">
        <v>6.168056</v>
      </c>
      <c r="F62" s="7">
        <v>8.4406079999999992</v>
      </c>
      <c r="G62" s="7">
        <v>8.4406079999999992</v>
      </c>
      <c r="H62" s="7">
        <v>8.4406079999999992</v>
      </c>
      <c r="I62" s="7">
        <f t="shared" ref="I62:K62" si="120">H62</f>
        <v>8.4406079999999992</v>
      </c>
      <c r="J62" s="7">
        <f t="shared" si="120"/>
        <v>8.4406079999999992</v>
      </c>
      <c r="K62" s="7">
        <f t="shared" si="120"/>
        <v>8.4406079999999992</v>
      </c>
      <c r="L62" s="7">
        <v>8.4406079999999992</v>
      </c>
      <c r="M62" s="7">
        <f t="shared" ref="M62:P62" si="121">L62</f>
        <v>8.4406079999999992</v>
      </c>
      <c r="N62" s="7">
        <f t="shared" si="121"/>
        <v>8.4406079999999992</v>
      </c>
      <c r="O62" s="7">
        <f t="shared" si="121"/>
        <v>8.4406079999999992</v>
      </c>
      <c r="P62" s="7">
        <f t="shared" si="121"/>
        <v>8.4406079999999992</v>
      </c>
      <c r="Q62" s="7">
        <v>8.4406079999999992</v>
      </c>
    </row>
    <row r="63" spans="1:17" customFormat="1">
      <c r="A63" t="s">
        <v>187</v>
      </c>
      <c r="B63" s="11">
        <v>7.3768560000000001</v>
      </c>
      <c r="C63" s="11">
        <v>7.3768560000000001</v>
      </c>
      <c r="D63" s="7">
        <v>7.3768560000000001</v>
      </c>
      <c r="E63" s="7">
        <v>9.7493200000000009</v>
      </c>
      <c r="F63" s="7">
        <v>9.7493200000000009</v>
      </c>
      <c r="G63" s="7">
        <v>9.8528199999999995</v>
      </c>
      <c r="H63" s="7">
        <v>9.8528199999999995</v>
      </c>
      <c r="I63" s="7">
        <f t="shared" ref="I63:K63" si="122">H63</f>
        <v>9.8528199999999995</v>
      </c>
      <c r="J63" s="7">
        <f t="shared" si="122"/>
        <v>9.8528199999999995</v>
      </c>
      <c r="K63" s="7">
        <f t="shared" si="122"/>
        <v>9.8528199999999995</v>
      </c>
      <c r="L63" s="7">
        <v>9.8528199999999995</v>
      </c>
      <c r="M63" s="7">
        <f t="shared" ref="M63:P63" si="123">L63</f>
        <v>9.8528199999999995</v>
      </c>
      <c r="N63" s="7">
        <f t="shared" si="123"/>
        <v>9.8528199999999995</v>
      </c>
      <c r="O63" s="7">
        <f t="shared" si="123"/>
        <v>9.8528199999999995</v>
      </c>
      <c r="P63" s="7">
        <f t="shared" si="123"/>
        <v>9.8528199999999995</v>
      </c>
      <c r="Q63" s="7">
        <v>9.8528199999999995</v>
      </c>
    </row>
    <row r="64" spans="1:17" customFormat="1">
      <c r="A64" t="s">
        <v>190</v>
      </c>
      <c r="B64" s="11">
        <v>1.6060399999999999</v>
      </c>
      <c r="C64" s="11">
        <v>1.6060399999999999</v>
      </c>
      <c r="D64" s="7">
        <v>1.6060399999999999</v>
      </c>
      <c r="E64" s="7">
        <v>1.6060399999999999</v>
      </c>
      <c r="F64" s="7">
        <v>1.6060399999999999</v>
      </c>
      <c r="G64" s="7">
        <v>1.714256</v>
      </c>
      <c r="H64" s="7">
        <v>1.714256</v>
      </c>
      <c r="I64" s="7">
        <f t="shared" ref="I64:K64" si="124">H64</f>
        <v>1.714256</v>
      </c>
      <c r="J64" s="7">
        <f t="shared" si="124"/>
        <v>1.714256</v>
      </c>
      <c r="K64" s="7">
        <f t="shared" si="124"/>
        <v>1.714256</v>
      </c>
      <c r="L64" s="7">
        <v>1.714256</v>
      </c>
      <c r="M64" s="7">
        <f t="shared" ref="M64:P64" si="125">L64</f>
        <v>1.714256</v>
      </c>
      <c r="N64" s="7">
        <f t="shared" si="125"/>
        <v>1.714256</v>
      </c>
      <c r="O64" s="7">
        <f t="shared" si="125"/>
        <v>1.714256</v>
      </c>
      <c r="P64" s="7">
        <f t="shared" si="125"/>
        <v>1.714256</v>
      </c>
      <c r="Q64" s="7">
        <v>1.714256</v>
      </c>
    </row>
    <row r="65" spans="1:17" customFormat="1">
      <c r="A65" t="s">
        <v>193</v>
      </c>
      <c r="B65" s="11">
        <v>0.46229599999999998</v>
      </c>
      <c r="C65" s="11">
        <v>0.46229599999999998</v>
      </c>
      <c r="D65" s="7">
        <v>0.46229599999999998</v>
      </c>
      <c r="E65" s="7">
        <v>0.46229599999999998</v>
      </c>
      <c r="F65" s="7">
        <v>4.6036039999999998</v>
      </c>
      <c r="G65" s="7">
        <v>9.0580639999999999</v>
      </c>
      <c r="H65" s="7">
        <v>9.0580639999999999</v>
      </c>
      <c r="I65" s="7">
        <f t="shared" ref="I65:K65" si="126">H65</f>
        <v>9.0580639999999999</v>
      </c>
      <c r="J65" s="7">
        <f t="shared" si="126"/>
        <v>9.0580639999999999</v>
      </c>
      <c r="K65" s="7">
        <f t="shared" si="126"/>
        <v>9.0580639999999999</v>
      </c>
      <c r="L65" s="7">
        <v>9.0580639999999999</v>
      </c>
      <c r="M65" s="7">
        <f t="shared" ref="M65:P65" si="127">L65</f>
        <v>9.0580639999999999</v>
      </c>
      <c r="N65" s="7">
        <f t="shared" si="127"/>
        <v>9.0580639999999999</v>
      </c>
      <c r="O65" s="7">
        <f t="shared" si="127"/>
        <v>9.0580639999999999</v>
      </c>
      <c r="P65" s="7">
        <f t="shared" si="127"/>
        <v>9.0580639999999999</v>
      </c>
      <c r="Q65" s="7">
        <v>9.0580639999999999</v>
      </c>
    </row>
    <row r="66" spans="1:17" customFormat="1">
      <c r="A66" t="s">
        <v>196</v>
      </c>
      <c r="B66" s="11">
        <v>9.7860519999999998</v>
      </c>
      <c r="C66" s="11">
        <v>9.7860519999999998</v>
      </c>
      <c r="D66" s="7">
        <v>9.7860519999999998</v>
      </c>
      <c r="E66" s="7">
        <v>10.456896</v>
      </c>
      <c r="F66" s="7">
        <v>14.215532</v>
      </c>
      <c r="G66" s="7">
        <v>14.215532</v>
      </c>
      <c r="H66" s="7">
        <v>14.215532</v>
      </c>
      <c r="I66" s="7">
        <f t="shared" ref="I66:K66" si="128">H66</f>
        <v>14.215532</v>
      </c>
      <c r="J66" s="7">
        <f t="shared" si="128"/>
        <v>14.215532</v>
      </c>
      <c r="K66" s="7">
        <f t="shared" si="128"/>
        <v>14.215532</v>
      </c>
      <c r="L66" s="7">
        <v>14.215532</v>
      </c>
      <c r="M66" s="7">
        <f t="shared" ref="M66:P66" si="129">L66</f>
        <v>14.215532</v>
      </c>
      <c r="N66" s="7">
        <f t="shared" si="129"/>
        <v>14.215532</v>
      </c>
      <c r="O66" s="7">
        <f t="shared" si="129"/>
        <v>14.215532</v>
      </c>
      <c r="P66" s="7">
        <f t="shared" si="129"/>
        <v>14.215532</v>
      </c>
      <c r="Q66" s="7">
        <v>14.215532</v>
      </c>
    </row>
    <row r="67" spans="1:17" customFormat="1">
      <c r="A67" t="s">
        <v>199</v>
      </c>
      <c r="B67" s="11">
        <v>0</v>
      </c>
      <c r="C67" s="11">
        <v>0</v>
      </c>
      <c r="D67" s="7">
        <v>0</v>
      </c>
      <c r="E67" s="7">
        <v>0.20664399999999999</v>
      </c>
      <c r="F67" s="7">
        <v>0.20664399999999999</v>
      </c>
      <c r="G67" s="7">
        <v>0.20664399999999999</v>
      </c>
      <c r="H67" s="7">
        <v>0.20664399999999999</v>
      </c>
      <c r="I67" s="7">
        <f t="shared" ref="I67:K67" si="130">H67</f>
        <v>0.20664399999999999</v>
      </c>
      <c r="J67" s="7">
        <f t="shared" si="130"/>
        <v>0.20664399999999999</v>
      </c>
      <c r="K67" s="7">
        <f t="shared" si="130"/>
        <v>0.20664399999999999</v>
      </c>
      <c r="L67" s="7">
        <v>0.20664399999999999</v>
      </c>
      <c r="M67" s="7">
        <f t="shared" ref="M67:P67" si="131">L67</f>
        <v>0.20664399999999999</v>
      </c>
      <c r="N67" s="7">
        <f t="shared" si="131"/>
        <v>0.20664399999999999</v>
      </c>
      <c r="O67" s="7">
        <f t="shared" si="131"/>
        <v>0.20664399999999999</v>
      </c>
      <c r="P67" s="7">
        <f t="shared" si="131"/>
        <v>0.20664399999999999</v>
      </c>
      <c r="Q67" s="7">
        <v>0.20664399999999999</v>
      </c>
    </row>
    <row r="68" spans="1:17" customFormat="1">
      <c r="A68" t="s">
        <v>202</v>
      </c>
      <c r="B68" s="11">
        <v>6.6825200000000002</v>
      </c>
      <c r="C68" s="11">
        <v>6.6825200000000002</v>
      </c>
      <c r="D68" s="7">
        <v>6.6825200000000002</v>
      </c>
      <c r="E68" s="7">
        <v>10.106695999999999</v>
      </c>
      <c r="F68" s="7">
        <v>10.106695999999999</v>
      </c>
      <c r="G68" s="7">
        <v>10.819903999999999</v>
      </c>
      <c r="H68" s="7">
        <v>10.819903999999999</v>
      </c>
      <c r="I68" s="7">
        <f t="shared" ref="I68:K68" si="132">H68</f>
        <v>10.819903999999999</v>
      </c>
      <c r="J68" s="7">
        <f t="shared" si="132"/>
        <v>10.819903999999999</v>
      </c>
      <c r="K68" s="7">
        <f t="shared" si="132"/>
        <v>10.819903999999999</v>
      </c>
      <c r="L68" s="7">
        <v>10.819903999999999</v>
      </c>
      <c r="M68" s="7">
        <f t="shared" ref="M68:P68" si="133">L68</f>
        <v>10.819903999999999</v>
      </c>
      <c r="N68" s="7">
        <f t="shared" si="133"/>
        <v>10.819903999999999</v>
      </c>
      <c r="O68" s="7">
        <f t="shared" si="133"/>
        <v>10.819903999999999</v>
      </c>
      <c r="P68" s="7">
        <f t="shared" si="133"/>
        <v>10.819903999999999</v>
      </c>
      <c r="Q68" s="7">
        <v>10.819903999999999</v>
      </c>
    </row>
    <row r="69" spans="1:17" customFormat="1">
      <c r="A69" t="s">
        <v>205</v>
      </c>
      <c r="B69" s="11">
        <v>0.448324</v>
      </c>
      <c r="C69" s="11">
        <v>0.448324</v>
      </c>
      <c r="D69" s="7">
        <v>0.448324</v>
      </c>
      <c r="E69" s="7">
        <v>0.56026399999999998</v>
      </c>
      <c r="F69" s="7">
        <v>0.82941200000000004</v>
      </c>
      <c r="G69" s="7">
        <v>1.031876</v>
      </c>
      <c r="H69" s="7">
        <v>1.031876</v>
      </c>
      <c r="I69" s="7">
        <f t="shared" ref="I69:K69" si="134">H69</f>
        <v>1.031876</v>
      </c>
      <c r="J69" s="7">
        <f t="shared" si="134"/>
        <v>1.031876</v>
      </c>
      <c r="K69" s="7">
        <f t="shared" si="134"/>
        <v>1.031876</v>
      </c>
      <c r="L69" s="7">
        <v>1.031876</v>
      </c>
      <c r="M69" s="7">
        <f t="shared" ref="M69:P69" si="135">L69</f>
        <v>1.031876</v>
      </c>
      <c r="N69" s="7">
        <f t="shared" si="135"/>
        <v>1.031876</v>
      </c>
      <c r="O69" s="7">
        <f t="shared" si="135"/>
        <v>1.031876</v>
      </c>
      <c r="P69" s="7">
        <f t="shared" si="135"/>
        <v>1.031876</v>
      </c>
      <c r="Q69" s="7">
        <v>1.031876</v>
      </c>
    </row>
    <row r="70" spans="1:17" customFormat="1">
      <c r="A70" t="s">
        <v>208</v>
      </c>
      <c r="B70" s="11">
        <v>4.4903999999999999E-2</v>
      </c>
      <c r="C70" s="11">
        <v>4.4903999999999999E-2</v>
      </c>
      <c r="D70" s="7">
        <v>4.4903999999999999E-2</v>
      </c>
      <c r="E70" s="7">
        <v>0.61643999999999999</v>
      </c>
      <c r="F70" s="7">
        <v>2.0981359999999998</v>
      </c>
      <c r="G70" s="7">
        <v>4.2303680000000004</v>
      </c>
      <c r="H70" s="7">
        <v>4.2303680000000004</v>
      </c>
      <c r="I70" s="7">
        <f t="shared" ref="I70:K70" si="136">H70</f>
        <v>4.2303680000000004</v>
      </c>
      <c r="J70" s="7">
        <f t="shared" si="136"/>
        <v>4.2303680000000004</v>
      </c>
      <c r="K70" s="7">
        <f t="shared" si="136"/>
        <v>4.2303680000000004</v>
      </c>
      <c r="L70" s="7">
        <v>4.2303680000000004</v>
      </c>
      <c r="M70" s="7">
        <f t="shared" ref="M70:P70" si="137">L70</f>
        <v>4.2303680000000004</v>
      </c>
      <c r="N70" s="7">
        <f t="shared" si="137"/>
        <v>4.2303680000000004</v>
      </c>
      <c r="O70" s="7">
        <f t="shared" si="137"/>
        <v>4.2303680000000004</v>
      </c>
      <c r="P70" s="7">
        <f t="shared" si="137"/>
        <v>4.2303680000000004</v>
      </c>
      <c r="Q70" s="7">
        <v>4.2303680000000004</v>
      </c>
    </row>
    <row r="71" spans="1:17" customFormat="1">
      <c r="A71" t="s">
        <v>211</v>
      </c>
      <c r="B71" s="11">
        <v>1.3307800000000001</v>
      </c>
      <c r="C71" s="11">
        <v>1.3307800000000001</v>
      </c>
      <c r="D71" s="7">
        <v>1.3307800000000001</v>
      </c>
      <c r="E71" s="7">
        <v>2.0814400000000002</v>
      </c>
      <c r="F71" s="7">
        <v>8.2662639999999996</v>
      </c>
      <c r="G71" s="7">
        <v>9.784376</v>
      </c>
      <c r="H71" s="7">
        <v>9.784376</v>
      </c>
      <c r="I71" s="7">
        <f t="shared" ref="I71:K71" si="138">H71</f>
        <v>9.784376</v>
      </c>
      <c r="J71" s="7">
        <f t="shared" si="138"/>
        <v>9.784376</v>
      </c>
      <c r="K71" s="7">
        <f t="shared" si="138"/>
        <v>9.784376</v>
      </c>
      <c r="L71" s="7">
        <v>9.784376</v>
      </c>
      <c r="M71" s="7">
        <f t="shared" ref="M71:P71" si="139">L71</f>
        <v>9.784376</v>
      </c>
      <c r="N71" s="7">
        <f t="shared" si="139"/>
        <v>9.784376</v>
      </c>
      <c r="O71" s="7">
        <f t="shared" si="139"/>
        <v>9.784376</v>
      </c>
      <c r="P71" s="7">
        <f t="shared" si="139"/>
        <v>9.784376</v>
      </c>
      <c r="Q71" s="7">
        <v>9.784376</v>
      </c>
    </row>
    <row r="72" spans="1:17" customFormat="1">
      <c r="A72" t="s">
        <v>214</v>
      </c>
      <c r="B72" s="11">
        <v>1.423864</v>
      </c>
      <c r="C72" s="11">
        <v>1.423864</v>
      </c>
      <c r="D72" s="7">
        <v>1.423864</v>
      </c>
      <c r="E72" s="7">
        <v>1.7363519999999999</v>
      </c>
      <c r="F72" s="7">
        <v>1.7363519999999999</v>
      </c>
      <c r="G72" s="7">
        <v>1.7363519999999999</v>
      </c>
      <c r="H72" s="7">
        <v>1.7363519999999999</v>
      </c>
      <c r="I72" s="7">
        <f t="shared" ref="I72:K72" si="140">H72</f>
        <v>1.7363519999999999</v>
      </c>
      <c r="J72" s="7">
        <f t="shared" si="140"/>
        <v>1.7363519999999999</v>
      </c>
      <c r="K72" s="7">
        <f t="shared" si="140"/>
        <v>1.7363519999999999</v>
      </c>
      <c r="L72" s="7">
        <v>1.7363519999999999</v>
      </c>
      <c r="M72" s="7">
        <f t="shared" ref="M72:P72" si="141">L72</f>
        <v>1.7363519999999999</v>
      </c>
      <c r="N72" s="7">
        <f t="shared" si="141"/>
        <v>1.7363519999999999</v>
      </c>
      <c r="O72" s="7">
        <f t="shared" si="141"/>
        <v>1.7363519999999999</v>
      </c>
      <c r="P72" s="7">
        <f t="shared" si="141"/>
        <v>1.7363519999999999</v>
      </c>
      <c r="Q72" s="7">
        <v>1.7363519999999999</v>
      </c>
    </row>
    <row r="73" spans="1:17" customFormat="1">
      <c r="A73" t="s">
        <v>217</v>
      </c>
      <c r="B73" s="11">
        <v>2.0908519999999999</v>
      </c>
      <c r="C73" s="11">
        <v>2.0908519999999999</v>
      </c>
      <c r="D73" s="7">
        <v>2.0908519999999999</v>
      </c>
      <c r="E73" s="7">
        <v>3.132816</v>
      </c>
      <c r="F73" s="7">
        <v>3.132816</v>
      </c>
      <c r="G73" s="7">
        <v>4.0098919999999998</v>
      </c>
      <c r="H73" s="7">
        <v>4.0098919999999998</v>
      </c>
      <c r="I73" s="7">
        <f t="shared" ref="I73:K73" si="142">H73</f>
        <v>4.0098919999999998</v>
      </c>
      <c r="J73" s="7">
        <f t="shared" si="142"/>
        <v>4.0098919999999998</v>
      </c>
      <c r="K73" s="7">
        <f t="shared" si="142"/>
        <v>4.0098919999999998</v>
      </c>
      <c r="L73" s="7">
        <v>4.0098919999999998</v>
      </c>
      <c r="M73" s="7">
        <f t="shared" ref="M73:P73" si="143">L73</f>
        <v>4.0098919999999998</v>
      </c>
      <c r="N73" s="7">
        <f t="shared" si="143"/>
        <v>4.0098919999999998</v>
      </c>
      <c r="O73" s="7">
        <f t="shared" si="143"/>
        <v>4.0098919999999998</v>
      </c>
      <c r="P73" s="7">
        <f t="shared" si="143"/>
        <v>4.0098919999999998</v>
      </c>
      <c r="Q73" s="7">
        <v>4.0098919999999998</v>
      </c>
    </row>
    <row r="74" spans="1:17" customFormat="1">
      <c r="A74" t="s">
        <v>220</v>
      </c>
      <c r="B74" s="11">
        <v>1.745336</v>
      </c>
      <c r="C74" s="11">
        <v>1.745336</v>
      </c>
      <c r="D74" s="7">
        <v>1.745336</v>
      </c>
      <c r="E74" s="7">
        <v>2.6794319999999998</v>
      </c>
      <c r="F74" s="7">
        <v>3.494084</v>
      </c>
      <c r="G74" s="7">
        <v>3.494084</v>
      </c>
      <c r="H74" s="7">
        <v>3.494084</v>
      </c>
      <c r="I74" s="7">
        <f t="shared" ref="I74:K74" si="144">H74</f>
        <v>3.494084</v>
      </c>
      <c r="J74" s="7">
        <f t="shared" si="144"/>
        <v>3.494084</v>
      </c>
      <c r="K74" s="7">
        <f t="shared" si="144"/>
        <v>3.494084</v>
      </c>
      <c r="L74" s="7">
        <v>3.494084</v>
      </c>
      <c r="M74" s="7">
        <f t="shared" ref="M74:P74" si="145">L74</f>
        <v>3.494084</v>
      </c>
      <c r="N74" s="7">
        <f t="shared" si="145"/>
        <v>3.494084</v>
      </c>
      <c r="O74" s="7">
        <f t="shared" si="145"/>
        <v>3.494084</v>
      </c>
      <c r="P74" s="7">
        <f t="shared" si="145"/>
        <v>3.494084</v>
      </c>
      <c r="Q74" s="7">
        <v>3.494084</v>
      </c>
    </row>
    <row r="75" spans="1:17" customFormat="1">
      <c r="A75" t="s">
        <v>223</v>
      </c>
      <c r="B75" s="11">
        <v>2.4411360000000002</v>
      </c>
      <c r="C75" s="11">
        <v>2.4411360000000002</v>
      </c>
      <c r="D75" s="7">
        <v>2.4411360000000002</v>
      </c>
      <c r="E75" s="7">
        <v>2.4411360000000002</v>
      </c>
      <c r="F75" s="7">
        <v>3.4579559999999998</v>
      </c>
      <c r="G75" s="7">
        <v>4.0076280000000004</v>
      </c>
      <c r="H75" s="7">
        <v>4.0076280000000004</v>
      </c>
      <c r="I75" s="7">
        <f t="shared" ref="I75:K75" si="146">H75</f>
        <v>4.0076280000000004</v>
      </c>
      <c r="J75" s="7">
        <f t="shared" si="146"/>
        <v>4.0076280000000004</v>
      </c>
      <c r="K75" s="7">
        <f t="shared" si="146"/>
        <v>4.0076280000000004</v>
      </c>
      <c r="L75" s="7">
        <v>4.0076280000000004</v>
      </c>
      <c r="M75" s="7">
        <f t="shared" ref="M75:P75" si="147">L75</f>
        <v>4.0076280000000004</v>
      </c>
      <c r="N75" s="7">
        <f t="shared" si="147"/>
        <v>4.0076280000000004</v>
      </c>
      <c r="O75" s="7">
        <f t="shared" si="147"/>
        <v>4.0076280000000004</v>
      </c>
      <c r="P75" s="7">
        <f t="shared" si="147"/>
        <v>4.0076280000000004</v>
      </c>
      <c r="Q75" s="7">
        <v>4.0076280000000004</v>
      </c>
    </row>
    <row r="76" spans="1:17" customFormat="1">
      <c r="A76" t="s">
        <v>226</v>
      </c>
      <c r="B76" s="11">
        <v>0</v>
      </c>
      <c r="C76" s="11">
        <v>0</v>
      </c>
      <c r="D76" s="7">
        <v>0</v>
      </c>
      <c r="E76" s="7">
        <v>0</v>
      </c>
      <c r="F76" s="7">
        <v>2.0359440000000002</v>
      </c>
      <c r="G76" s="7">
        <v>3.434844</v>
      </c>
      <c r="H76" s="7">
        <v>3.434844</v>
      </c>
      <c r="I76" s="7">
        <f t="shared" ref="I76:K76" si="148">H76</f>
        <v>3.434844</v>
      </c>
      <c r="J76" s="7">
        <f t="shared" si="148"/>
        <v>3.434844</v>
      </c>
      <c r="K76" s="7">
        <f t="shared" si="148"/>
        <v>3.434844</v>
      </c>
      <c r="L76" s="7">
        <v>3.434844</v>
      </c>
      <c r="M76" s="7">
        <f t="shared" ref="M76:P76" si="149">L76</f>
        <v>3.434844</v>
      </c>
      <c r="N76" s="7">
        <f t="shared" si="149"/>
        <v>3.434844</v>
      </c>
      <c r="O76" s="7">
        <f t="shared" si="149"/>
        <v>3.434844</v>
      </c>
      <c r="P76" s="7">
        <f t="shared" si="149"/>
        <v>3.434844</v>
      </c>
      <c r="Q76" s="7">
        <v>3.434844</v>
      </c>
    </row>
    <row r="77" spans="1:17" customFormat="1">
      <c r="A77" t="s">
        <v>784</v>
      </c>
      <c r="B77" s="11">
        <v>9.1004000000000002E-2</v>
      </c>
      <c r="C77" s="11">
        <v>9.1004000000000002E-2</v>
      </c>
      <c r="D77" s="7">
        <v>9.1004000000000002E-2</v>
      </c>
      <c r="E77" s="7">
        <v>9.1004000000000002E-2</v>
      </c>
      <c r="F77" s="7">
        <v>9.1004000000000002E-2</v>
      </c>
      <c r="G77" s="7">
        <v>9.1004000000000002E-2</v>
      </c>
      <c r="H77" s="7">
        <v>9.1004000000000002E-2</v>
      </c>
      <c r="I77" s="7">
        <f t="shared" ref="I77:K77" si="150">H77</f>
        <v>9.1004000000000002E-2</v>
      </c>
      <c r="J77" s="7">
        <f t="shared" si="150"/>
        <v>9.1004000000000002E-2</v>
      </c>
      <c r="K77" s="7">
        <f t="shared" si="150"/>
        <v>9.1004000000000002E-2</v>
      </c>
      <c r="L77" s="7">
        <v>9.1004000000000002E-2</v>
      </c>
      <c r="M77" s="7">
        <f t="shared" ref="M77:P77" si="151">L77</f>
        <v>9.1004000000000002E-2</v>
      </c>
      <c r="N77" s="7">
        <f t="shared" si="151"/>
        <v>9.1004000000000002E-2</v>
      </c>
      <c r="O77" s="7">
        <f t="shared" si="151"/>
        <v>9.1004000000000002E-2</v>
      </c>
      <c r="P77" s="7">
        <f t="shared" si="151"/>
        <v>9.1004000000000002E-2</v>
      </c>
      <c r="Q77" s="7">
        <v>9.1004000000000002E-2</v>
      </c>
    </row>
    <row r="78" spans="1:17" customFormat="1">
      <c r="A78" t="s">
        <v>229</v>
      </c>
      <c r="B78" s="11">
        <v>1.859272</v>
      </c>
      <c r="C78" s="11">
        <v>1.859272</v>
      </c>
      <c r="D78" s="7">
        <v>1.859272</v>
      </c>
      <c r="E78" s="7">
        <v>2.455492</v>
      </c>
      <c r="F78" s="7">
        <v>2.455492</v>
      </c>
      <c r="G78" s="7">
        <v>2.8242159999999998</v>
      </c>
      <c r="H78" s="7">
        <v>2.8242159999999998</v>
      </c>
      <c r="I78" s="7">
        <f t="shared" ref="I78:K78" si="152">H78</f>
        <v>2.8242159999999998</v>
      </c>
      <c r="J78" s="7">
        <f t="shared" si="152"/>
        <v>2.8242159999999998</v>
      </c>
      <c r="K78" s="7">
        <f t="shared" si="152"/>
        <v>2.8242159999999998</v>
      </c>
      <c r="L78" s="7">
        <v>2.8242159999999998</v>
      </c>
      <c r="M78" s="7">
        <f t="shared" ref="M78:P78" si="153">L78</f>
        <v>2.8242159999999998</v>
      </c>
      <c r="N78" s="7">
        <f t="shared" si="153"/>
        <v>2.8242159999999998</v>
      </c>
      <c r="O78" s="7">
        <f t="shared" si="153"/>
        <v>2.8242159999999998</v>
      </c>
      <c r="P78" s="7">
        <f t="shared" si="153"/>
        <v>2.8242159999999998</v>
      </c>
      <c r="Q78" s="7">
        <v>2.8242159999999998</v>
      </c>
    </row>
    <row r="79" spans="1:17" customFormat="1">
      <c r="A79" t="s">
        <v>232</v>
      </c>
      <c r="B79" s="11">
        <v>4.5823999999999998</v>
      </c>
      <c r="C79" s="11">
        <v>4.5823999999999998</v>
      </c>
      <c r="D79" s="7">
        <v>4.5823999999999998</v>
      </c>
      <c r="E79" s="7">
        <v>5.3016759999999996</v>
      </c>
      <c r="F79" s="7">
        <v>5.3016759999999996</v>
      </c>
      <c r="G79" s="7">
        <v>5.3016759999999996</v>
      </c>
      <c r="H79" s="7">
        <v>5.3016759999999996</v>
      </c>
      <c r="I79" s="7">
        <f t="shared" ref="I79:K79" si="154">H79</f>
        <v>5.3016759999999996</v>
      </c>
      <c r="J79" s="7">
        <f t="shared" si="154"/>
        <v>5.3016759999999996</v>
      </c>
      <c r="K79" s="7">
        <f t="shared" si="154"/>
        <v>5.3016759999999996</v>
      </c>
      <c r="L79" s="7">
        <v>5.3016759999999996</v>
      </c>
      <c r="M79" s="7">
        <f t="shared" ref="M79:P79" si="155">L79</f>
        <v>5.3016759999999996</v>
      </c>
      <c r="N79" s="7">
        <f t="shared" si="155"/>
        <v>5.3016759999999996</v>
      </c>
      <c r="O79" s="7">
        <f t="shared" si="155"/>
        <v>5.3016759999999996</v>
      </c>
      <c r="P79" s="7">
        <f t="shared" si="155"/>
        <v>5.3016759999999996</v>
      </c>
      <c r="Q79" s="7">
        <v>5.3016759999999996</v>
      </c>
    </row>
    <row r="80" spans="1:17" customFormat="1">
      <c r="A80" t="s">
        <v>235</v>
      </c>
      <c r="B80" s="11">
        <v>8.1825320000000001</v>
      </c>
      <c r="C80" s="11">
        <v>8.1825320000000001</v>
      </c>
      <c r="D80" s="7">
        <v>8.1825320000000001</v>
      </c>
      <c r="E80" s="7">
        <v>8.7906320000000004</v>
      </c>
      <c r="F80" s="7">
        <v>8.7906320000000004</v>
      </c>
      <c r="G80" s="7">
        <v>9.1424880000000002</v>
      </c>
      <c r="H80" s="7">
        <v>9.1424880000000002</v>
      </c>
      <c r="I80" s="7">
        <f t="shared" ref="I80:K80" si="156">H80</f>
        <v>9.1424880000000002</v>
      </c>
      <c r="J80" s="7">
        <f t="shared" si="156"/>
        <v>9.1424880000000002</v>
      </c>
      <c r="K80" s="7">
        <f t="shared" si="156"/>
        <v>9.1424880000000002</v>
      </c>
      <c r="L80" s="7">
        <v>9.1424880000000002</v>
      </c>
      <c r="M80" s="7">
        <f t="shared" ref="M80:P80" si="157">L80</f>
        <v>9.1424880000000002</v>
      </c>
      <c r="N80" s="7">
        <f t="shared" si="157"/>
        <v>9.1424880000000002</v>
      </c>
      <c r="O80" s="7">
        <f t="shared" si="157"/>
        <v>9.1424880000000002</v>
      </c>
      <c r="P80" s="7">
        <f t="shared" si="157"/>
        <v>9.1424880000000002</v>
      </c>
      <c r="Q80" s="7">
        <v>9.1424880000000002</v>
      </c>
    </row>
    <row r="81" spans="1:17" customFormat="1">
      <c r="A81" t="s">
        <v>238</v>
      </c>
      <c r="B81" s="11">
        <v>91.182944000000006</v>
      </c>
      <c r="C81" s="11">
        <v>91.182944000000006</v>
      </c>
      <c r="D81" s="7">
        <v>91.182944000000006</v>
      </c>
      <c r="E81" s="7">
        <v>116.7059</v>
      </c>
      <c r="F81" s="7">
        <v>135.561184</v>
      </c>
      <c r="G81" s="7">
        <v>168.382216</v>
      </c>
      <c r="H81" s="7">
        <v>168.382216</v>
      </c>
      <c r="I81" s="7">
        <f t="shared" ref="I81:K81" si="158">H81</f>
        <v>168.382216</v>
      </c>
      <c r="J81" s="7">
        <f t="shared" si="158"/>
        <v>168.382216</v>
      </c>
      <c r="K81" s="7">
        <f t="shared" si="158"/>
        <v>168.382216</v>
      </c>
      <c r="L81" s="7">
        <v>168.382216</v>
      </c>
      <c r="M81" s="7">
        <f t="shared" ref="M81:P81" si="159">L81</f>
        <v>168.382216</v>
      </c>
      <c r="N81" s="7">
        <f t="shared" si="159"/>
        <v>168.382216</v>
      </c>
      <c r="O81" s="7">
        <f t="shared" si="159"/>
        <v>168.382216</v>
      </c>
      <c r="P81" s="7">
        <f t="shared" si="159"/>
        <v>168.382216</v>
      </c>
      <c r="Q81" s="7">
        <v>168.382216</v>
      </c>
    </row>
    <row r="82" spans="1:17" customFormat="1">
      <c r="A82" t="s">
        <v>241</v>
      </c>
      <c r="B82" s="11">
        <v>0</v>
      </c>
      <c r="C82" s="11">
        <v>0</v>
      </c>
      <c r="D82" s="7">
        <v>0</v>
      </c>
      <c r="E82" s="7">
        <v>0</v>
      </c>
      <c r="F82" s="7">
        <v>3.1368E-2</v>
      </c>
      <c r="G82" s="7">
        <v>0.1108</v>
      </c>
      <c r="H82" s="7">
        <v>0.1108</v>
      </c>
      <c r="I82" s="7">
        <f t="shared" ref="I82:K82" si="160">H82</f>
        <v>0.1108</v>
      </c>
      <c r="J82" s="7">
        <f t="shared" si="160"/>
        <v>0.1108</v>
      </c>
      <c r="K82" s="7">
        <f t="shared" si="160"/>
        <v>0.1108</v>
      </c>
      <c r="L82" s="7">
        <v>0.1108</v>
      </c>
      <c r="M82" s="7">
        <f t="shared" ref="M82:P82" si="161">L82</f>
        <v>0.1108</v>
      </c>
      <c r="N82" s="7">
        <f t="shared" si="161"/>
        <v>0.1108</v>
      </c>
      <c r="O82" s="7">
        <f t="shared" si="161"/>
        <v>0.1108</v>
      </c>
      <c r="P82" s="7">
        <f t="shared" si="161"/>
        <v>0.1108</v>
      </c>
      <c r="Q82" s="7">
        <v>0.1108</v>
      </c>
    </row>
    <row r="83" spans="1:17" customFormat="1">
      <c r="A83" t="s">
        <v>244</v>
      </c>
      <c r="B83" s="11">
        <v>4.9157640000000002</v>
      </c>
      <c r="C83" s="11">
        <v>4.9157640000000002</v>
      </c>
      <c r="D83" s="7">
        <v>4.9157640000000002</v>
      </c>
      <c r="E83" s="7">
        <v>4.9157640000000002</v>
      </c>
      <c r="F83" s="7">
        <v>5.5334320000000004</v>
      </c>
      <c r="G83" s="7">
        <v>6.2829920000000001</v>
      </c>
      <c r="H83" s="7">
        <v>6.2829920000000001</v>
      </c>
      <c r="I83" s="7">
        <f t="shared" ref="I83:K83" si="162">H83</f>
        <v>6.2829920000000001</v>
      </c>
      <c r="J83" s="7">
        <f t="shared" si="162"/>
        <v>6.2829920000000001</v>
      </c>
      <c r="K83" s="7">
        <f t="shared" si="162"/>
        <v>6.2829920000000001</v>
      </c>
      <c r="L83" s="7">
        <v>6.2829920000000001</v>
      </c>
      <c r="M83" s="7">
        <f t="shared" ref="M83:P83" si="163">L83</f>
        <v>6.2829920000000001</v>
      </c>
      <c r="N83" s="7">
        <f t="shared" si="163"/>
        <v>6.2829920000000001</v>
      </c>
      <c r="O83" s="7">
        <f t="shared" si="163"/>
        <v>6.2829920000000001</v>
      </c>
      <c r="P83" s="7">
        <f t="shared" si="163"/>
        <v>6.2829920000000001</v>
      </c>
      <c r="Q83" s="7">
        <v>6.2829920000000001</v>
      </c>
    </row>
    <row r="84" spans="1:17" customFormat="1">
      <c r="A84" t="s">
        <v>247</v>
      </c>
      <c r="B84" s="11">
        <v>0.76680400000000004</v>
      </c>
      <c r="C84" s="11">
        <v>0.76680400000000004</v>
      </c>
      <c r="D84" s="7">
        <v>0.76680400000000004</v>
      </c>
      <c r="E84" s="7">
        <v>1.158444</v>
      </c>
      <c r="F84" s="7">
        <v>1.158444</v>
      </c>
      <c r="G84" s="7">
        <v>1.8309120000000001</v>
      </c>
      <c r="H84" s="7">
        <v>1.8309120000000001</v>
      </c>
      <c r="I84" s="7">
        <f t="shared" ref="I84:K84" si="164">H84</f>
        <v>1.8309120000000001</v>
      </c>
      <c r="J84" s="7">
        <f t="shared" si="164"/>
        <v>1.8309120000000001</v>
      </c>
      <c r="K84" s="7">
        <f t="shared" si="164"/>
        <v>1.8309120000000001</v>
      </c>
      <c r="L84" s="7">
        <v>1.8309120000000001</v>
      </c>
      <c r="M84" s="7">
        <f t="shared" ref="M84:P84" si="165">L84</f>
        <v>1.8309120000000001</v>
      </c>
      <c r="N84" s="7">
        <f t="shared" si="165"/>
        <v>1.8309120000000001</v>
      </c>
      <c r="O84" s="7">
        <f t="shared" si="165"/>
        <v>1.8309120000000001</v>
      </c>
      <c r="P84" s="7">
        <f t="shared" si="165"/>
        <v>1.8309120000000001</v>
      </c>
      <c r="Q84" s="7">
        <v>1.8309120000000001</v>
      </c>
    </row>
    <row r="85" spans="1:17" customFormat="1">
      <c r="A85" t="s">
        <v>250</v>
      </c>
      <c r="B85" s="11">
        <v>0.109176</v>
      </c>
      <c r="C85" s="11">
        <v>0.109176</v>
      </c>
      <c r="D85" s="7">
        <v>0.109176</v>
      </c>
      <c r="E85" s="7">
        <v>0.109176</v>
      </c>
      <c r="F85" s="7">
        <v>0.109176</v>
      </c>
      <c r="G85" s="7">
        <v>0.109176</v>
      </c>
      <c r="H85" s="7">
        <v>0.109176</v>
      </c>
      <c r="I85" s="7">
        <f t="shared" ref="I85:K85" si="166">H85</f>
        <v>0.109176</v>
      </c>
      <c r="J85" s="7">
        <f t="shared" si="166"/>
        <v>0.109176</v>
      </c>
      <c r="K85" s="7">
        <f t="shared" si="166"/>
        <v>0.109176</v>
      </c>
      <c r="L85" s="7">
        <v>0.109176</v>
      </c>
      <c r="M85" s="7">
        <f t="shared" ref="M85:P85" si="167">L85</f>
        <v>0.109176</v>
      </c>
      <c r="N85" s="7">
        <f t="shared" si="167"/>
        <v>0.109176</v>
      </c>
      <c r="O85" s="7">
        <f t="shared" si="167"/>
        <v>0.109176</v>
      </c>
      <c r="P85" s="7">
        <f t="shared" si="167"/>
        <v>0.109176</v>
      </c>
      <c r="Q85" s="7">
        <v>0.109176</v>
      </c>
    </row>
    <row r="86" spans="1:17" customFormat="1">
      <c r="A86" t="s">
        <v>253</v>
      </c>
      <c r="B86" s="11">
        <v>1.298332</v>
      </c>
      <c r="C86" s="11">
        <v>1.298332</v>
      </c>
      <c r="D86" s="7">
        <v>1.298332</v>
      </c>
      <c r="E86" s="7">
        <v>1.455884</v>
      </c>
      <c r="F86" s="7">
        <v>1.4796560000000001</v>
      </c>
      <c r="G86" s="7">
        <v>1.7501599999999999</v>
      </c>
      <c r="H86" s="7">
        <v>1.7501599999999999</v>
      </c>
      <c r="I86" s="7">
        <f t="shared" ref="I86:K86" si="168">H86</f>
        <v>1.7501599999999999</v>
      </c>
      <c r="J86" s="7">
        <f t="shared" si="168"/>
        <v>1.7501599999999999</v>
      </c>
      <c r="K86" s="7">
        <f t="shared" si="168"/>
        <v>1.7501599999999999</v>
      </c>
      <c r="L86" s="7">
        <v>1.7501599999999999</v>
      </c>
      <c r="M86" s="7">
        <f t="shared" ref="M86:P86" si="169">L86</f>
        <v>1.7501599999999999</v>
      </c>
      <c r="N86" s="7">
        <f t="shared" si="169"/>
        <v>1.7501599999999999</v>
      </c>
      <c r="O86" s="7">
        <f t="shared" si="169"/>
        <v>1.7501599999999999</v>
      </c>
      <c r="P86" s="7">
        <f t="shared" si="169"/>
        <v>1.7501599999999999</v>
      </c>
      <c r="Q86" s="7">
        <v>1.7501599999999999</v>
      </c>
    </row>
    <row r="87" spans="1:17" customFormat="1">
      <c r="A87" t="s">
        <v>256</v>
      </c>
      <c r="B87" s="11">
        <v>0.96702399999999999</v>
      </c>
      <c r="C87" s="11">
        <v>0.96702399999999999</v>
      </c>
      <c r="D87" s="7">
        <v>0.96702399999999999</v>
      </c>
      <c r="E87" s="7">
        <v>0.96702399999999999</v>
      </c>
      <c r="F87" s="7">
        <v>1.8294600000000001</v>
      </c>
      <c r="G87" s="7">
        <v>1.887052</v>
      </c>
      <c r="H87" s="7">
        <v>1.887052</v>
      </c>
      <c r="I87" s="7">
        <f t="shared" ref="I87:K87" si="170">H87</f>
        <v>1.887052</v>
      </c>
      <c r="J87" s="7">
        <f t="shared" si="170"/>
        <v>1.887052</v>
      </c>
      <c r="K87" s="7">
        <f t="shared" si="170"/>
        <v>1.887052</v>
      </c>
      <c r="L87" s="7">
        <v>1.887052</v>
      </c>
      <c r="M87" s="7">
        <f t="shared" ref="M87:P87" si="171">L87</f>
        <v>1.887052</v>
      </c>
      <c r="N87" s="7">
        <f t="shared" si="171"/>
        <v>1.887052</v>
      </c>
      <c r="O87" s="7">
        <f t="shared" si="171"/>
        <v>1.887052</v>
      </c>
      <c r="P87" s="7">
        <f t="shared" si="171"/>
        <v>1.887052</v>
      </c>
      <c r="Q87" s="7">
        <v>1.887052</v>
      </c>
    </row>
    <row r="88" spans="1:17" customFormat="1">
      <c r="A88" t="s">
        <v>1487</v>
      </c>
      <c r="B88" s="11">
        <v>0</v>
      </c>
      <c r="C88" s="11">
        <v>0</v>
      </c>
      <c r="D88" s="7">
        <v>0</v>
      </c>
      <c r="E88" s="7">
        <v>6.5432000000000004E-2</v>
      </c>
      <c r="F88" s="7">
        <v>6.5432000000000004E-2</v>
      </c>
      <c r="G88" s="7">
        <v>6.5432000000000004E-2</v>
      </c>
      <c r="H88" s="7">
        <v>6.5432000000000004E-2</v>
      </c>
      <c r="I88" s="7">
        <f t="shared" ref="I88:K88" si="172">H88</f>
        <v>6.5432000000000004E-2</v>
      </c>
      <c r="J88" s="7">
        <f t="shared" si="172"/>
        <v>6.5432000000000004E-2</v>
      </c>
      <c r="K88" s="7">
        <f t="shared" si="172"/>
        <v>6.5432000000000004E-2</v>
      </c>
      <c r="L88" s="7">
        <v>6.5432000000000004E-2</v>
      </c>
      <c r="M88" s="7">
        <f t="shared" ref="M88:P88" si="173">L88</f>
        <v>6.5432000000000004E-2</v>
      </c>
      <c r="N88" s="7">
        <f t="shared" si="173"/>
        <v>6.5432000000000004E-2</v>
      </c>
      <c r="O88" s="7">
        <f t="shared" si="173"/>
        <v>6.5432000000000004E-2</v>
      </c>
      <c r="P88" s="7">
        <f t="shared" si="173"/>
        <v>6.5432000000000004E-2</v>
      </c>
      <c r="Q88" s="7">
        <v>6.5432000000000004E-2</v>
      </c>
    </row>
    <row r="89" spans="1:17" customFormat="1">
      <c r="A89" t="s">
        <v>764</v>
      </c>
      <c r="B89" s="11">
        <v>6.9587839999999996</v>
      </c>
      <c r="C89" s="11">
        <v>6.9587839999999996</v>
      </c>
      <c r="D89" s="7">
        <v>6.9587839999999996</v>
      </c>
      <c r="E89" s="7">
        <v>7.4655480000000001</v>
      </c>
      <c r="F89" s="7">
        <v>7.4655480000000001</v>
      </c>
      <c r="G89" s="7">
        <v>7.4655480000000001</v>
      </c>
      <c r="H89" s="7">
        <v>7.4655480000000001</v>
      </c>
      <c r="I89" s="7">
        <f t="shared" ref="I89:K89" si="174">H89</f>
        <v>7.4655480000000001</v>
      </c>
      <c r="J89" s="7">
        <f t="shared" si="174"/>
        <v>7.4655480000000001</v>
      </c>
      <c r="K89" s="7">
        <f t="shared" si="174"/>
        <v>7.4655480000000001</v>
      </c>
      <c r="L89" s="7">
        <v>7.4655480000000001</v>
      </c>
      <c r="M89" s="7">
        <f t="shared" ref="M89:P89" si="175">L89</f>
        <v>7.4655480000000001</v>
      </c>
      <c r="N89" s="7">
        <f t="shared" si="175"/>
        <v>7.4655480000000001</v>
      </c>
      <c r="O89" s="7">
        <f t="shared" si="175"/>
        <v>7.4655480000000001</v>
      </c>
      <c r="P89" s="7">
        <f t="shared" si="175"/>
        <v>7.4655480000000001</v>
      </c>
      <c r="Q89" s="7">
        <v>7.4655480000000001</v>
      </c>
    </row>
    <row r="90" spans="1:17" customFormat="1">
      <c r="A90" t="s">
        <v>262</v>
      </c>
      <c r="B90" s="11">
        <v>1.1399280000000001</v>
      </c>
      <c r="C90" s="11">
        <v>1.1399280000000001</v>
      </c>
      <c r="D90" s="7">
        <v>1.1399280000000001</v>
      </c>
      <c r="E90" s="7">
        <v>2.099596</v>
      </c>
      <c r="F90" s="7">
        <v>2.8945560000000001</v>
      </c>
      <c r="G90" s="7">
        <v>2.8945560000000001</v>
      </c>
      <c r="H90" s="7">
        <v>2.8945560000000001</v>
      </c>
      <c r="I90" s="7">
        <f t="shared" ref="I90:K90" si="176">H90</f>
        <v>2.8945560000000001</v>
      </c>
      <c r="J90" s="7">
        <f t="shared" si="176"/>
        <v>2.8945560000000001</v>
      </c>
      <c r="K90" s="7">
        <f t="shared" si="176"/>
        <v>2.8945560000000001</v>
      </c>
      <c r="L90" s="7">
        <v>2.8945560000000001</v>
      </c>
      <c r="M90" s="7">
        <f t="shared" ref="M90:P90" si="177">L90</f>
        <v>2.8945560000000001</v>
      </c>
      <c r="N90" s="7">
        <f t="shared" si="177"/>
        <v>2.8945560000000001</v>
      </c>
      <c r="O90" s="7">
        <f t="shared" si="177"/>
        <v>2.8945560000000001</v>
      </c>
      <c r="P90" s="7">
        <f t="shared" si="177"/>
        <v>2.8945560000000001</v>
      </c>
      <c r="Q90" s="7">
        <v>2.8945560000000001</v>
      </c>
    </row>
    <row r="91" spans="1:17" customFormat="1">
      <c r="A91" t="s">
        <v>265</v>
      </c>
      <c r="B91" s="11">
        <v>1.260572</v>
      </c>
      <c r="C91" s="11">
        <v>1.260572</v>
      </c>
      <c r="D91" s="7">
        <v>1.260572</v>
      </c>
      <c r="E91" s="7">
        <v>1.260572</v>
      </c>
      <c r="F91" s="7">
        <v>1.8222719999999999</v>
      </c>
      <c r="G91" s="7">
        <v>2.3008039999999998</v>
      </c>
      <c r="H91" s="7">
        <v>2.3008039999999998</v>
      </c>
      <c r="I91" s="7">
        <f t="shared" ref="I91:K91" si="178">H91</f>
        <v>2.3008039999999998</v>
      </c>
      <c r="J91" s="7">
        <f t="shared" si="178"/>
        <v>2.3008039999999998</v>
      </c>
      <c r="K91" s="7">
        <f t="shared" si="178"/>
        <v>2.3008039999999998</v>
      </c>
      <c r="L91" s="7">
        <v>2.3008039999999998</v>
      </c>
      <c r="M91" s="7">
        <f t="shared" ref="M91:P91" si="179">L91</f>
        <v>2.3008039999999998</v>
      </c>
      <c r="N91" s="7">
        <f t="shared" si="179"/>
        <v>2.3008039999999998</v>
      </c>
      <c r="O91" s="7">
        <f t="shared" si="179"/>
        <v>2.3008039999999998</v>
      </c>
      <c r="P91" s="7">
        <f t="shared" si="179"/>
        <v>2.3008039999999998</v>
      </c>
      <c r="Q91" s="7">
        <v>2.3008039999999998</v>
      </c>
    </row>
    <row r="92" spans="1:17" customFormat="1">
      <c r="A92" t="s">
        <v>268</v>
      </c>
      <c r="B92" s="11">
        <v>5.3798959999999996</v>
      </c>
      <c r="C92" s="11">
        <v>5.3798959999999996</v>
      </c>
      <c r="D92" s="7">
        <v>5.3798959999999996</v>
      </c>
      <c r="E92" s="7">
        <v>9.9336400000000005</v>
      </c>
      <c r="F92" s="7">
        <v>9.9336400000000005</v>
      </c>
      <c r="G92" s="7">
        <v>9.9336400000000005</v>
      </c>
      <c r="H92" s="7">
        <v>9.9336400000000005</v>
      </c>
      <c r="I92" s="7">
        <f t="shared" ref="I92:K92" si="180">H92</f>
        <v>9.9336400000000005</v>
      </c>
      <c r="J92" s="7">
        <f t="shared" si="180"/>
        <v>9.9336400000000005</v>
      </c>
      <c r="K92" s="7">
        <f t="shared" si="180"/>
        <v>9.9336400000000005</v>
      </c>
      <c r="L92" s="7">
        <v>9.9336400000000005</v>
      </c>
      <c r="M92" s="7">
        <f t="shared" ref="M92:P92" si="181">L92</f>
        <v>9.9336400000000005</v>
      </c>
      <c r="N92" s="7">
        <f t="shared" si="181"/>
        <v>9.9336400000000005</v>
      </c>
      <c r="O92" s="7">
        <f t="shared" si="181"/>
        <v>9.9336400000000005</v>
      </c>
      <c r="P92" s="7">
        <f t="shared" si="181"/>
        <v>9.9336400000000005</v>
      </c>
      <c r="Q92" s="7">
        <v>9.9336400000000005</v>
      </c>
    </row>
    <row r="93" spans="1:17" customFormat="1">
      <c r="A93" t="s">
        <v>271</v>
      </c>
      <c r="B93" s="11">
        <v>0.20732400000000001</v>
      </c>
      <c r="C93" s="11">
        <v>0.20732400000000001</v>
      </c>
      <c r="D93" s="7">
        <v>0.20732400000000001</v>
      </c>
      <c r="E93" s="7">
        <v>0.20732400000000001</v>
      </c>
      <c r="F93" s="7">
        <v>0.29387600000000003</v>
      </c>
      <c r="G93" s="7">
        <v>1.542036</v>
      </c>
      <c r="H93" s="7">
        <v>1.542036</v>
      </c>
      <c r="I93" s="7">
        <f t="shared" ref="I93:K93" si="182">H93</f>
        <v>1.542036</v>
      </c>
      <c r="J93" s="7">
        <f t="shared" si="182"/>
        <v>1.542036</v>
      </c>
      <c r="K93" s="7">
        <f t="shared" si="182"/>
        <v>1.542036</v>
      </c>
      <c r="L93" s="7">
        <v>1.542036</v>
      </c>
      <c r="M93" s="7">
        <f t="shared" ref="M93:P93" si="183">L93</f>
        <v>1.542036</v>
      </c>
      <c r="N93" s="7">
        <f t="shared" si="183"/>
        <v>1.542036</v>
      </c>
      <c r="O93" s="7">
        <f t="shared" si="183"/>
        <v>1.542036</v>
      </c>
      <c r="P93" s="7">
        <f t="shared" si="183"/>
        <v>1.542036</v>
      </c>
      <c r="Q93" s="7">
        <v>1.542036</v>
      </c>
    </row>
    <row r="94" spans="1:17" customFormat="1">
      <c r="A94" t="s">
        <v>274</v>
      </c>
      <c r="B94" s="11">
        <v>0</v>
      </c>
      <c r="C94" s="11">
        <v>0</v>
      </c>
      <c r="D94" s="7">
        <v>0</v>
      </c>
      <c r="E94" s="7">
        <v>0.16910800000000001</v>
      </c>
      <c r="F94" s="7">
        <v>0.16910800000000001</v>
      </c>
      <c r="G94" s="7">
        <v>0.70086400000000004</v>
      </c>
      <c r="H94" s="7">
        <v>0.70086400000000004</v>
      </c>
      <c r="I94" s="7">
        <f t="shared" ref="I94:K94" si="184">H94</f>
        <v>0.70086400000000004</v>
      </c>
      <c r="J94" s="7">
        <f t="shared" si="184"/>
        <v>0.70086400000000004</v>
      </c>
      <c r="K94" s="7">
        <f t="shared" si="184"/>
        <v>0.70086400000000004</v>
      </c>
      <c r="L94" s="7">
        <v>0.70086400000000004</v>
      </c>
      <c r="M94" s="7">
        <f t="shared" ref="M94:P94" si="185">L94</f>
        <v>0.70086400000000004</v>
      </c>
      <c r="N94" s="7">
        <f t="shared" si="185"/>
        <v>0.70086400000000004</v>
      </c>
      <c r="O94" s="7">
        <f t="shared" si="185"/>
        <v>0.70086400000000004</v>
      </c>
      <c r="P94" s="7">
        <f t="shared" si="185"/>
        <v>0.70086400000000004</v>
      </c>
      <c r="Q94" s="7">
        <v>0.70086400000000004</v>
      </c>
    </row>
    <row r="95" spans="1:17" customFormat="1">
      <c r="A95" t="s">
        <v>277</v>
      </c>
      <c r="B95" s="11">
        <v>1.6286480000000001</v>
      </c>
      <c r="C95" s="11">
        <v>1.6286480000000001</v>
      </c>
      <c r="D95" s="7">
        <v>1.6286480000000001</v>
      </c>
      <c r="E95" s="7">
        <v>1.6286480000000001</v>
      </c>
      <c r="F95" s="7">
        <v>1.6286480000000001</v>
      </c>
      <c r="G95" s="7">
        <v>2.8259439999999998</v>
      </c>
      <c r="H95" s="7">
        <v>2.8259439999999998</v>
      </c>
      <c r="I95" s="7">
        <f t="shared" ref="I95:K95" si="186">H95</f>
        <v>2.8259439999999998</v>
      </c>
      <c r="J95" s="7">
        <f t="shared" si="186"/>
        <v>2.8259439999999998</v>
      </c>
      <c r="K95" s="7">
        <f t="shared" si="186"/>
        <v>2.8259439999999998</v>
      </c>
      <c r="L95" s="7">
        <v>2.8259439999999998</v>
      </c>
      <c r="M95" s="7">
        <f t="shared" ref="M95:P95" si="187">L95</f>
        <v>2.8259439999999998</v>
      </c>
      <c r="N95" s="7">
        <f t="shared" si="187"/>
        <v>2.8259439999999998</v>
      </c>
      <c r="O95" s="7">
        <f t="shared" si="187"/>
        <v>2.8259439999999998</v>
      </c>
      <c r="P95" s="7">
        <f t="shared" si="187"/>
        <v>2.8259439999999998</v>
      </c>
      <c r="Q95" s="7">
        <v>2.8259439999999998</v>
      </c>
    </row>
    <row r="96" spans="1:17" customFormat="1">
      <c r="A96" t="s">
        <v>280</v>
      </c>
      <c r="B96" s="11">
        <v>3.757228</v>
      </c>
      <c r="C96" s="11">
        <v>3.757228</v>
      </c>
      <c r="D96" s="7">
        <v>3.757228</v>
      </c>
      <c r="E96" s="7">
        <v>4.4636079999999998</v>
      </c>
      <c r="F96" s="7">
        <v>7.0477319999999999</v>
      </c>
      <c r="G96" s="7">
        <v>7.0477319999999999</v>
      </c>
      <c r="H96" s="7">
        <v>7.0477319999999999</v>
      </c>
      <c r="I96" s="7">
        <f t="shared" ref="I96:K96" si="188">H96</f>
        <v>7.0477319999999999</v>
      </c>
      <c r="J96" s="7">
        <f t="shared" si="188"/>
        <v>7.0477319999999999</v>
      </c>
      <c r="K96" s="7">
        <f t="shared" si="188"/>
        <v>7.0477319999999999</v>
      </c>
      <c r="L96" s="7">
        <v>7.0477319999999999</v>
      </c>
      <c r="M96" s="7">
        <f t="shared" ref="M96:P96" si="189">L96</f>
        <v>7.0477319999999999</v>
      </c>
      <c r="N96" s="7">
        <f t="shared" si="189"/>
        <v>7.0477319999999999</v>
      </c>
      <c r="O96" s="7">
        <f t="shared" si="189"/>
        <v>7.0477319999999999</v>
      </c>
      <c r="P96" s="7">
        <f t="shared" si="189"/>
        <v>7.0477319999999999</v>
      </c>
      <c r="Q96" s="7">
        <v>7.0477319999999999</v>
      </c>
    </row>
    <row r="97" spans="1:17" customFormat="1">
      <c r="A97" t="s">
        <v>283</v>
      </c>
      <c r="B97" s="11">
        <v>0.51405999999999996</v>
      </c>
      <c r="C97" s="11">
        <v>0.51405999999999996</v>
      </c>
      <c r="D97" s="7">
        <v>0.51405999999999996</v>
      </c>
      <c r="E97" s="7">
        <v>1.1577040000000001</v>
      </c>
      <c r="F97" s="7">
        <v>1.1577040000000001</v>
      </c>
      <c r="G97" s="7">
        <v>1.1577040000000001</v>
      </c>
      <c r="H97" s="7">
        <v>1.1577040000000001</v>
      </c>
      <c r="I97" s="7">
        <f t="shared" ref="I97:K97" si="190">H97</f>
        <v>1.1577040000000001</v>
      </c>
      <c r="J97" s="7">
        <f t="shared" si="190"/>
        <v>1.1577040000000001</v>
      </c>
      <c r="K97" s="7">
        <f t="shared" si="190"/>
        <v>1.1577040000000001</v>
      </c>
      <c r="L97" s="7">
        <v>1.1577040000000001</v>
      </c>
      <c r="M97" s="7">
        <f t="shared" ref="M97:P97" si="191">L97</f>
        <v>1.1577040000000001</v>
      </c>
      <c r="N97" s="7">
        <f t="shared" si="191"/>
        <v>1.1577040000000001</v>
      </c>
      <c r="O97" s="7">
        <f t="shared" si="191"/>
        <v>1.1577040000000001</v>
      </c>
      <c r="P97" s="7">
        <f t="shared" si="191"/>
        <v>1.1577040000000001</v>
      </c>
      <c r="Q97" s="7">
        <v>1.1577040000000001</v>
      </c>
    </row>
    <row r="98" spans="1:17" customFormat="1">
      <c r="A98" t="s">
        <v>286</v>
      </c>
      <c r="B98" s="11">
        <v>2.2045720000000002</v>
      </c>
      <c r="C98" s="11">
        <v>2.2045720000000002</v>
      </c>
      <c r="D98" s="7">
        <v>2.2045720000000002</v>
      </c>
      <c r="E98" s="7">
        <v>3.4512079999999998</v>
      </c>
      <c r="F98" s="7">
        <v>3.4512079999999998</v>
      </c>
      <c r="G98" s="7">
        <v>3.4512079999999998</v>
      </c>
      <c r="H98" s="7">
        <v>3.4512079999999998</v>
      </c>
      <c r="I98" s="7">
        <f t="shared" ref="I98:K98" si="192">H98</f>
        <v>3.4512079999999998</v>
      </c>
      <c r="J98" s="7">
        <f t="shared" si="192"/>
        <v>3.4512079999999998</v>
      </c>
      <c r="K98" s="7">
        <f t="shared" si="192"/>
        <v>3.4512079999999998</v>
      </c>
      <c r="L98" s="7">
        <v>3.4512079999999998</v>
      </c>
      <c r="M98" s="7">
        <f t="shared" ref="M98:P98" si="193">L98</f>
        <v>3.4512079999999998</v>
      </c>
      <c r="N98" s="7">
        <f t="shared" si="193"/>
        <v>3.4512079999999998</v>
      </c>
      <c r="O98" s="7">
        <f t="shared" si="193"/>
        <v>3.4512079999999998</v>
      </c>
      <c r="P98" s="7">
        <f t="shared" si="193"/>
        <v>3.4512079999999998</v>
      </c>
      <c r="Q98" s="7">
        <v>3.4512079999999998</v>
      </c>
    </row>
    <row r="99" spans="1:17" customFormat="1">
      <c r="A99" t="s">
        <v>774</v>
      </c>
      <c r="B99" s="11">
        <v>0.12435599999999999</v>
      </c>
      <c r="C99" s="11">
        <v>0.12435599999999999</v>
      </c>
      <c r="D99" s="7">
        <v>0.12435599999999999</v>
      </c>
      <c r="E99" s="7">
        <v>0.12435599999999999</v>
      </c>
      <c r="F99" s="7">
        <v>0.12435599999999999</v>
      </c>
      <c r="G99" s="7">
        <v>0.12435599999999999</v>
      </c>
      <c r="H99" s="7">
        <v>0.12435599999999999</v>
      </c>
      <c r="I99" s="7">
        <f t="shared" ref="I99:K99" si="194">H99</f>
        <v>0.12435599999999999</v>
      </c>
      <c r="J99" s="7">
        <f t="shared" si="194"/>
        <v>0.12435599999999999</v>
      </c>
      <c r="K99" s="7">
        <f t="shared" si="194"/>
        <v>0.12435599999999999</v>
      </c>
      <c r="L99" s="7">
        <v>0.12435599999999999</v>
      </c>
      <c r="M99" s="7">
        <f t="shared" ref="M99:P99" si="195">L99</f>
        <v>0.12435599999999999</v>
      </c>
      <c r="N99" s="7">
        <f t="shared" si="195"/>
        <v>0.12435599999999999</v>
      </c>
      <c r="O99" s="7">
        <f t="shared" si="195"/>
        <v>0.12435599999999999</v>
      </c>
      <c r="P99" s="7">
        <f t="shared" si="195"/>
        <v>0.12435599999999999</v>
      </c>
      <c r="Q99" s="7">
        <v>0.12435599999999999</v>
      </c>
    </row>
    <row r="100" spans="1:17" customFormat="1">
      <c r="A100" t="s">
        <v>289</v>
      </c>
      <c r="B100" s="11">
        <v>2.5912959999999998</v>
      </c>
      <c r="C100" s="11">
        <v>2.5912959999999998</v>
      </c>
      <c r="D100" s="7">
        <v>2.5912959999999998</v>
      </c>
      <c r="E100" s="7">
        <v>4.918736</v>
      </c>
      <c r="F100" s="7">
        <v>7.1880959999999998</v>
      </c>
      <c r="G100" s="7">
        <v>7.9081799999999998</v>
      </c>
      <c r="H100" s="7">
        <v>7.9081799999999998</v>
      </c>
      <c r="I100" s="7">
        <f t="shared" ref="I100:K100" si="196">H100</f>
        <v>7.9081799999999998</v>
      </c>
      <c r="J100" s="7">
        <f t="shared" si="196"/>
        <v>7.9081799999999998</v>
      </c>
      <c r="K100" s="7">
        <f t="shared" si="196"/>
        <v>7.9081799999999998</v>
      </c>
      <c r="L100" s="7">
        <v>7.9081799999999998</v>
      </c>
      <c r="M100" s="7">
        <f t="shared" ref="M100:P100" si="197">L100</f>
        <v>7.9081799999999998</v>
      </c>
      <c r="N100" s="7">
        <f t="shared" si="197"/>
        <v>7.9081799999999998</v>
      </c>
      <c r="O100" s="7">
        <f t="shared" si="197"/>
        <v>7.9081799999999998</v>
      </c>
      <c r="P100" s="7">
        <f t="shared" si="197"/>
        <v>7.9081799999999998</v>
      </c>
      <c r="Q100" s="7">
        <v>7.9081799999999998</v>
      </c>
    </row>
    <row r="101" spans="1:17" customFormat="1">
      <c r="A101" t="s">
        <v>292</v>
      </c>
      <c r="B101" s="11">
        <v>0.65440799999999999</v>
      </c>
      <c r="C101" s="11">
        <v>0.65440799999999999</v>
      </c>
      <c r="D101" s="7">
        <v>0.65440799999999999</v>
      </c>
      <c r="E101" s="7">
        <v>2.1714280000000001</v>
      </c>
      <c r="F101" s="7">
        <v>4.6421080000000003</v>
      </c>
      <c r="G101" s="7">
        <v>4.8373600000000003</v>
      </c>
      <c r="H101" s="7">
        <v>4.8373600000000003</v>
      </c>
      <c r="I101" s="7">
        <f t="shared" ref="I101:K101" si="198">H101</f>
        <v>4.8373600000000003</v>
      </c>
      <c r="J101" s="7">
        <f t="shared" si="198"/>
        <v>4.8373600000000003</v>
      </c>
      <c r="K101" s="7">
        <f t="shared" si="198"/>
        <v>4.8373600000000003</v>
      </c>
      <c r="L101" s="7">
        <v>4.8373600000000003</v>
      </c>
      <c r="M101" s="7">
        <f t="shared" ref="M101:P101" si="199">L101</f>
        <v>4.8373600000000003</v>
      </c>
      <c r="N101" s="7">
        <f t="shared" si="199"/>
        <v>4.8373600000000003</v>
      </c>
      <c r="O101" s="7">
        <f t="shared" si="199"/>
        <v>4.8373600000000003</v>
      </c>
      <c r="P101" s="7">
        <f t="shared" si="199"/>
        <v>4.8373600000000003</v>
      </c>
      <c r="Q101" s="7">
        <v>4.8373600000000003</v>
      </c>
    </row>
    <row r="102" spans="1:17" customFormat="1">
      <c r="A102" t="s">
        <v>295</v>
      </c>
      <c r="B102" s="11">
        <v>0</v>
      </c>
      <c r="C102" s="11">
        <v>0</v>
      </c>
      <c r="D102" s="7">
        <v>0</v>
      </c>
      <c r="E102" s="7">
        <v>0</v>
      </c>
      <c r="F102" s="7">
        <v>0.61995999999999996</v>
      </c>
      <c r="G102" s="7">
        <v>2.5274640000000002</v>
      </c>
      <c r="H102" s="7">
        <v>2.5274640000000002</v>
      </c>
      <c r="I102" s="7">
        <f t="shared" ref="I102:K102" si="200">H102</f>
        <v>2.5274640000000002</v>
      </c>
      <c r="J102" s="7">
        <f t="shared" si="200"/>
        <v>2.5274640000000002</v>
      </c>
      <c r="K102" s="7">
        <f t="shared" si="200"/>
        <v>2.5274640000000002</v>
      </c>
      <c r="L102" s="7">
        <v>2.5274640000000002</v>
      </c>
      <c r="M102" s="7">
        <f t="shared" ref="M102:P102" si="201">L102</f>
        <v>2.5274640000000002</v>
      </c>
      <c r="N102" s="7">
        <f t="shared" si="201"/>
        <v>2.5274640000000002</v>
      </c>
      <c r="O102" s="7">
        <f t="shared" si="201"/>
        <v>2.5274640000000002</v>
      </c>
      <c r="P102" s="7">
        <f t="shared" si="201"/>
        <v>2.5274640000000002</v>
      </c>
      <c r="Q102" s="7">
        <v>2.5274640000000002</v>
      </c>
    </row>
    <row r="103" spans="1:17" customFormat="1">
      <c r="A103" t="s">
        <v>298</v>
      </c>
      <c r="B103" s="11">
        <v>0.38567200000000001</v>
      </c>
      <c r="C103" s="11">
        <v>0.38567200000000001</v>
      </c>
      <c r="D103" s="7">
        <v>0.38567200000000001</v>
      </c>
      <c r="E103" s="7">
        <v>0.38567200000000001</v>
      </c>
      <c r="F103" s="7">
        <v>0.38567200000000001</v>
      </c>
      <c r="G103" s="7">
        <v>0.45752799999999999</v>
      </c>
      <c r="H103" s="7">
        <v>0.45752799999999999</v>
      </c>
      <c r="I103" s="7">
        <f t="shared" ref="I103:K103" si="202">H103</f>
        <v>0.45752799999999999</v>
      </c>
      <c r="J103" s="7">
        <f t="shared" si="202"/>
        <v>0.45752799999999999</v>
      </c>
      <c r="K103" s="7">
        <f t="shared" si="202"/>
        <v>0.45752799999999999</v>
      </c>
      <c r="L103" s="7">
        <v>0.45752799999999999</v>
      </c>
      <c r="M103" s="7">
        <f t="shared" ref="M103:P103" si="203">L103</f>
        <v>0.45752799999999999</v>
      </c>
      <c r="N103" s="7">
        <f t="shared" si="203"/>
        <v>0.45752799999999999</v>
      </c>
      <c r="O103" s="7">
        <f t="shared" si="203"/>
        <v>0.45752799999999999</v>
      </c>
      <c r="P103" s="7">
        <f t="shared" si="203"/>
        <v>0.45752799999999999</v>
      </c>
      <c r="Q103" s="7">
        <v>0.45752799999999999</v>
      </c>
    </row>
    <row r="104" spans="1:17" customFormat="1">
      <c r="A104" t="s">
        <v>301</v>
      </c>
      <c r="B104" s="11">
        <v>5.0461919999999996</v>
      </c>
      <c r="C104" s="11">
        <v>5.0461919999999996</v>
      </c>
      <c r="D104" s="7">
        <v>5.0461919999999996</v>
      </c>
      <c r="E104" s="7">
        <v>5.3788799999999997</v>
      </c>
      <c r="F104" s="7">
        <v>5.3788799999999997</v>
      </c>
      <c r="G104" s="7">
        <v>5.5236320000000001</v>
      </c>
      <c r="H104" s="7">
        <v>5.5236320000000001</v>
      </c>
      <c r="I104" s="7">
        <f t="shared" ref="I104:K104" si="204">H104</f>
        <v>5.5236320000000001</v>
      </c>
      <c r="J104" s="7">
        <f t="shared" si="204"/>
        <v>5.5236320000000001</v>
      </c>
      <c r="K104" s="7">
        <f t="shared" si="204"/>
        <v>5.5236320000000001</v>
      </c>
      <c r="L104" s="7">
        <v>5.5236320000000001</v>
      </c>
      <c r="M104" s="7">
        <f t="shared" ref="M104:P104" si="205">L104</f>
        <v>5.5236320000000001</v>
      </c>
      <c r="N104" s="7">
        <f t="shared" si="205"/>
        <v>5.5236320000000001</v>
      </c>
      <c r="O104" s="7">
        <f t="shared" si="205"/>
        <v>5.5236320000000001</v>
      </c>
      <c r="P104" s="7">
        <f t="shared" si="205"/>
        <v>5.5236320000000001</v>
      </c>
      <c r="Q104" s="7">
        <v>5.5236320000000001</v>
      </c>
    </row>
    <row r="105" spans="1:17" customFormat="1">
      <c r="A105" t="s">
        <v>304</v>
      </c>
      <c r="B105" s="11">
        <v>0</v>
      </c>
      <c r="C105" s="11">
        <v>0</v>
      </c>
      <c r="D105" s="7">
        <v>0</v>
      </c>
      <c r="E105" s="7">
        <v>0</v>
      </c>
      <c r="F105" s="7">
        <v>0.46807599999999999</v>
      </c>
      <c r="G105" s="7">
        <v>0.46807599999999999</v>
      </c>
      <c r="H105" s="7">
        <v>0.46807599999999999</v>
      </c>
      <c r="I105" s="7">
        <f t="shared" ref="I105:K105" si="206">H105</f>
        <v>0.46807599999999999</v>
      </c>
      <c r="J105" s="7">
        <f t="shared" si="206"/>
        <v>0.46807599999999999</v>
      </c>
      <c r="K105" s="7">
        <f t="shared" si="206"/>
        <v>0.46807599999999999</v>
      </c>
      <c r="L105" s="7">
        <v>0.46807599999999999</v>
      </c>
      <c r="M105" s="7">
        <f t="shared" ref="M105:P105" si="207">L105</f>
        <v>0.46807599999999999</v>
      </c>
      <c r="N105" s="7">
        <f t="shared" si="207"/>
        <v>0.46807599999999999</v>
      </c>
      <c r="O105" s="7">
        <f t="shared" si="207"/>
        <v>0.46807599999999999</v>
      </c>
      <c r="P105" s="7">
        <f t="shared" si="207"/>
        <v>0.46807599999999999</v>
      </c>
      <c r="Q105" s="7">
        <v>0.46807599999999999</v>
      </c>
    </row>
    <row r="106" spans="1:17" customFormat="1">
      <c r="A106" t="s">
        <v>307</v>
      </c>
      <c r="B106" s="11">
        <v>2.2863959999999999</v>
      </c>
      <c r="C106" s="11">
        <v>2.2863959999999999</v>
      </c>
      <c r="D106" s="7">
        <v>2.2863959999999999</v>
      </c>
      <c r="E106" s="7">
        <v>3.504972</v>
      </c>
      <c r="F106" s="7">
        <v>4.7715120000000004</v>
      </c>
      <c r="G106" s="7">
        <v>4.7715120000000004</v>
      </c>
      <c r="H106" s="7">
        <v>4.7715120000000004</v>
      </c>
      <c r="I106" s="7">
        <f t="shared" ref="I106:K106" si="208">H106</f>
        <v>4.7715120000000004</v>
      </c>
      <c r="J106" s="7">
        <f t="shared" si="208"/>
        <v>4.7715120000000004</v>
      </c>
      <c r="K106" s="7">
        <f t="shared" si="208"/>
        <v>4.7715120000000004</v>
      </c>
      <c r="L106" s="7">
        <v>4.7715120000000004</v>
      </c>
      <c r="M106" s="7">
        <f t="shared" ref="M106:P106" si="209">L106</f>
        <v>4.7715120000000004</v>
      </c>
      <c r="N106" s="7">
        <f t="shared" si="209"/>
        <v>4.7715120000000004</v>
      </c>
      <c r="O106" s="7">
        <f t="shared" si="209"/>
        <v>4.7715120000000004</v>
      </c>
      <c r="P106" s="7">
        <f t="shared" si="209"/>
        <v>4.7715120000000004</v>
      </c>
      <c r="Q106" s="7">
        <v>4.7715120000000004</v>
      </c>
    </row>
    <row r="107" spans="1:17" customFormat="1">
      <c r="A107" t="s">
        <v>310</v>
      </c>
      <c r="B107" s="11">
        <v>4.4699920000000004</v>
      </c>
      <c r="C107" s="11">
        <v>4.4699920000000004</v>
      </c>
      <c r="D107" s="7">
        <v>4.4699920000000004</v>
      </c>
      <c r="E107" s="7">
        <v>5.6760320000000002</v>
      </c>
      <c r="F107" s="7">
        <v>5.6760320000000002</v>
      </c>
      <c r="G107" s="7">
        <v>5.6760320000000002</v>
      </c>
      <c r="H107" s="7">
        <v>5.6760320000000002</v>
      </c>
      <c r="I107" s="7">
        <f t="shared" ref="I107:K107" si="210">H107</f>
        <v>5.6760320000000002</v>
      </c>
      <c r="J107" s="7">
        <f t="shared" si="210"/>
        <v>5.6760320000000002</v>
      </c>
      <c r="K107" s="7">
        <f t="shared" si="210"/>
        <v>5.6760320000000002</v>
      </c>
      <c r="L107" s="7">
        <v>5.6760320000000002</v>
      </c>
      <c r="M107" s="7">
        <f t="shared" ref="M107:P107" si="211">L107</f>
        <v>5.6760320000000002</v>
      </c>
      <c r="N107" s="7">
        <f t="shared" si="211"/>
        <v>5.6760320000000002</v>
      </c>
      <c r="O107" s="7">
        <f t="shared" si="211"/>
        <v>5.6760320000000002</v>
      </c>
      <c r="P107" s="7">
        <f t="shared" si="211"/>
        <v>5.6760320000000002</v>
      </c>
      <c r="Q107" s="7">
        <v>5.6760320000000002</v>
      </c>
    </row>
    <row r="108" spans="1:17" customFormat="1">
      <c r="A108" t="s">
        <v>780</v>
      </c>
      <c r="B108" s="11">
        <v>6.9456000000000004E-2</v>
      </c>
      <c r="C108" s="11">
        <v>6.9456000000000004E-2</v>
      </c>
      <c r="D108" s="7">
        <v>6.9456000000000004E-2</v>
      </c>
      <c r="E108" s="7">
        <v>8.7644E-2</v>
      </c>
      <c r="F108" s="7">
        <v>8.7644E-2</v>
      </c>
      <c r="G108" s="7">
        <v>8.7644E-2</v>
      </c>
      <c r="H108" s="7">
        <v>8.7644E-2</v>
      </c>
      <c r="I108" s="7">
        <f t="shared" ref="I108:K108" si="212">H108</f>
        <v>8.7644E-2</v>
      </c>
      <c r="J108" s="7">
        <f t="shared" si="212"/>
        <v>8.7644E-2</v>
      </c>
      <c r="K108" s="7">
        <f t="shared" si="212"/>
        <v>8.7644E-2</v>
      </c>
      <c r="L108" s="7">
        <v>8.7644E-2</v>
      </c>
      <c r="M108" s="7">
        <f t="shared" ref="M108:P108" si="213">L108</f>
        <v>8.7644E-2</v>
      </c>
      <c r="N108" s="7">
        <f t="shared" si="213"/>
        <v>8.7644E-2</v>
      </c>
      <c r="O108" s="7">
        <f t="shared" si="213"/>
        <v>8.7644E-2</v>
      </c>
      <c r="P108" s="7">
        <f t="shared" si="213"/>
        <v>8.7644E-2</v>
      </c>
      <c r="Q108" s="7">
        <v>8.7644E-2</v>
      </c>
    </row>
    <row r="109" spans="1:17" customFormat="1">
      <c r="A109" t="s">
        <v>313</v>
      </c>
      <c r="B109" s="11">
        <v>5.3099439999999998</v>
      </c>
      <c r="C109" s="11">
        <v>5.3099439999999998</v>
      </c>
      <c r="D109" s="7">
        <v>5.3099439999999998</v>
      </c>
      <c r="E109" s="7">
        <v>5.9033519999999999</v>
      </c>
      <c r="F109" s="7">
        <v>9.6320040000000002</v>
      </c>
      <c r="G109" s="7">
        <v>11.433619999999999</v>
      </c>
      <c r="H109" s="7">
        <v>11.433619999999999</v>
      </c>
      <c r="I109" s="7">
        <f t="shared" ref="I109:K109" si="214">H109</f>
        <v>11.433619999999999</v>
      </c>
      <c r="J109" s="7">
        <f t="shared" si="214"/>
        <v>11.433619999999999</v>
      </c>
      <c r="K109" s="7">
        <f t="shared" si="214"/>
        <v>11.433619999999999</v>
      </c>
      <c r="L109" s="7">
        <v>11.433619999999999</v>
      </c>
      <c r="M109" s="7">
        <f t="shared" ref="M109:P109" si="215">L109</f>
        <v>11.433619999999999</v>
      </c>
      <c r="N109" s="7">
        <f t="shared" si="215"/>
        <v>11.433619999999999</v>
      </c>
      <c r="O109" s="7">
        <f t="shared" si="215"/>
        <v>11.433619999999999</v>
      </c>
      <c r="P109" s="7">
        <f t="shared" si="215"/>
        <v>11.433619999999999</v>
      </c>
      <c r="Q109" s="7">
        <v>11.433619999999999</v>
      </c>
    </row>
    <row r="110" spans="1:17" customFormat="1">
      <c r="A110" t="s">
        <v>316</v>
      </c>
      <c r="B110" s="11">
        <v>14.416312</v>
      </c>
      <c r="C110" s="11">
        <v>14.416312</v>
      </c>
      <c r="D110" s="7">
        <v>14.416312</v>
      </c>
      <c r="E110" s="7">
        <v>19.636892</v>
      </c>
      <c r="F110" s="7">
        <v>22.886127999999999</v>
      </c>
      <c r="G110" s="7">
        <v>22.886127999999999</v>
      </c>
      <c r="H110" s="7">
        <v>22.886127999999999</v>
      </c>
      <c r="I110" s="7">
        <f t="shared" ref="I110:K110" si="216">H110</f>
        <v>22.886127999999999</v>
      </c>
      <c r="J110" s="7">
        <f t="shared" si="216"/>
        <v>22.886127999999999</v>
      </c>
      <c r="K110" s="7">
        <f t="shared" si="216"/>
        <v>22.886127999999999</v>
      </c>
      <c r="L110" s="7">
        <v>22.886127999999999</v>
      </c>
      <c r="M110" s="7">
        <f t="shared" ref="M110:P110" si="217">L110</f>
        <v>22.886127999999999</v>
      </c>
      <c r="N110" s="7">
        <f t="shared" si="217"/>
        <v>22.886127999999999</v>
      </c>
      <c r="O110" s="7">
        <f t="shared" si="217"/>
        <v>22.886127999999999</v>
      </c>
      <c r="P110" s="7">
        <f t="shared" si="217"/>
        <v>22.886127999999999</v>
      </c>
      <c r="Q110" s="7">
        <v>22.886127999999999</v>
      </c>
    </row>
    <row r="111" spans="1:17" customFormat="1">
      <c r="A111" t="s">
        <v>319</v>
      </c>
      <c r="B111" s="11">
        <v>44.419220000000003</v>
      </c>
      <c r="C111" s="11">
        <v>44.419220000000003</v>
      </c>
      <c r="D111" s="7">
        <v>44.419220000000003</v>
      </c>
      <c r="E111" s="7">
        <v>61.023476000000002</v>
      </c>
      <c r="F111" s="7">
        <v>69.841644000000002</v>
      </c>
      <c r="G111" s="7">
        <v>79.565020000000004</v>
      </c>
      <c r="H111" s="7">
        <v>79.565020000000004</v>
      </c>
      <c r="I111" s="7">
        <f t="shared" ref="I111:K111" si="218">H111</f>
        <v>79.565020000000004</v>
      </c>
      <c r="J111" s="7">
        <f t="shared" si="218"/>
        <v>79.565020000000004</v>
      </c>
      <c r="K111" s="7">
        <f t="shared" si="218"/>
        <v>79.565020000000004</v>
      </c>
      <c r="L111" s="7">
        <v>79.565020000000004</v>
      </c>
      <c r="M111" s="7">
        <f t="shared" ref="M111:P111" si="219">L111</f>
        <v>79.565020000000004</v>
      </c>
      <c r="N111" s="7">
        <f t="shared" si="219"/>
        <v>79.565020000000004</v>
      </c>
      <c r="O111" s="7">
        <f t="shared" si="219"/>
        <v>79.565020000000004</v>
      </c>
      <c r="P111" s="7">
        <f t="shared" si="219"/>
        <v>79.565020000000004</v>
      </c>
      <c r="Q111" s="7">
        <v>79.565020000000004</v>
      </c>
    </row>
    <row r="112" spans="1:17" customFormat="1">
      <c r="A112" t="s">
        <v>322</v>
      </c>
      <c r="B112" s="11">
        <v>0</v>
      </c>
      <c r="C112" s="11">
        <v>0</v>
      </c>
      <c r="D112" s="7">
        <v>0</v>
      </c>
      <c r="E112" s="7">
        <v>8.9803999999999995E-2</v>
      </c>
      <c r="F112" s="7">
        <v>9.826E-2</v>
      </c>
      <c r="G112" s="7">
        <v>9.826E-2</v>
      </c>
      <c r="H112" s="7">
        <v>9.826E-2</v>
      </c>
      <c r="I112" s="7">
        <f t="shared" ref="I112:K112" si="220">H112</f>
        <v>9.826E-2</v>
      </c>
      <c r="J112" s="7">
        <f t="shared" si="220"/>
        <v>9.826E-2</v>
      </c>
      <c r="K112" s="7">
        <f t="shared" si="220"/>
        <v>9.826E-2</v>
      </c>
      <c r="L112" s="7">
        <v>9.826E-2</v>
      </c>
      <c r="M112" s="7">
        <f t="shared" ref="M112:P112" si="221">L112</f>
        <v>9.826E-2</v>
      </c>
      <c r="N112" s="7">
        <f t="shared" si="221"/>
        <v>9.826E-2</v>
      </c>
      <c r="O112" s="7">
        <f t="shared" si="221"/>
        <v>9.826E-2</v>
      </c>
      <c r="P112" s="7">
        <f t="shared" si="221"/>
        <v>9.826E-2</v>
      </c>
      <c r="Q112" s="7">
        <v>9.826E-2</v>
      </c>
    </row>
    <row r="113" spans="1:17" customFormat="1">
      <c r="A113" t="s">
        <v>325</v>
      </c>
      <c r="B113" s="11">
        <v>3.1408999999999998</v>
      </c>
      <c r="C113" s="11">
        <v>3.1408999999999998</v>
      </c>
      <c r="D113" s="7">
        <v>3.1408999999999998</v>
      </c>
      <c r="E113" s="7">
        <v>3.3518919999999999</v>
      </c>
      <c r="F113" s="7">
        <v>3.3518919999999999</v>
      </c>
      <c r="G113" s="7">
        <v>11.896836</v>
      </c>
      <c r="H113" s="7">
        <v>11.896836</v>
      </c>
      <c r="I113" s="7">
        <f t="shared" ref="I113:K113" si="222">H113</f>
        <v>11.896836</v>
      </c>
      <c r="J113" s="7">
        <f t="shared" si="222"/>
        <v>11.896836</v>
      </c>
      <c r="K113" s="7">
        <f t="shared" si="222"/>
        <v>11.896836</v>
      </c>
      <c r="L113" s="7">
        <v>11.896836</v>
      </c>
      <c r="M113" s="7">
        <f t="shared" ref="M113:P113" si="223">L113</f>
        <v>11.896836</v>
      </c>
      <c r="N113" s="7">
        <f t="shared" si="223"/>
        <v>11.896836</v>
      </c>
      <c r="O113" s="7">
        <f t="shared" si="223"/>
        <v>11.896836</v>
      </c>
      <c r="P113" s="7">
        <f t="shared" si="223"/>
        <v>11.896836</v>
      </c>
      <c r="Q113" s="7">
        <v>11.896836</v>
      </c>
    </row>
    <row r="114" spans="1:17" customFormat="1">
      <c r="A114" t="s">
        <v>328</v>
      </c>
      <c r="B114" s="11">
        <v>1.7344839999999999</v>
      </c>
      <c r="C114" s="11">
        <v>1.7344839999999999</v>
      </c>
      <c r="D114" s="7">
        <v>1.7344839999999999</v>
      </c>
      <c r="E114" s="7">
        <v>4.9758319999999996</v>
      </c>
      <c r="F114" s="7">
        <v>4.9758319999999996</v>
      </c>
      <c r="G114" s="7">
        <v>4.9758319999999996</v>
      </c>
      <c r="H114" s="7">
        <v>4.9758319999999996</v>
      </c>
      <c r="I114" s="7">
        <f t="shared" ref="I114:K114" si="224">H114</f>
        <v>4.9758319999999996</v>
      </c>
      <c r="J114" s="7">
        <f t="shared" si="224"/>
        <v>4.9758319999999996</v>
      </c>
      <c r="K114" s="7">
        <f t="shared" si="224"/>
        <v>4.9758319999999996</v>
      </c>
      <c r="L114" s="7">
        <v>4.9758319999999996</v>
      </c>
      <c r="M114" s="7">
        <f t="shared" ref="M114:P114" si="225">L114</f>
        <v>4.9758319999999996</v>
      </c>
      <c r="N114" s="7">
        <f t="shared" si="225"/>
        <v>4.9758319999999996</v>
      </c>
      <c r="O114" s="7">
        <f t="shared" si="225"/>
        <v>4.9758319999999996</v>
      </c>
      <c r="P114" s="7">
        <f t="shared" si="225"/>
        <v>4.9758319999999996</v>
      </c>
      <c r="Q114" s="7">
        <v>4.9758319999999996</v>
      </c>
    </row>
    <row r="115" spans="1:17" customFormat="1">
      <c r="A115" t="s">
        <v>331</v>
      </c>
      <c r="B115" s="11">
        <v>1.1163799999999999</v>
      </c>
      <c r="C115" s="11">
        <v>1.1163799999999999</v>
      </c>
      <c r="D115" s="7">
        <v>1.1163799999999999</v>
      </c>
      <c r="E115" s="7">
        <v>1.4347920000000001</v>
      </c>
      <c r="F115" s="7">
        <v>1.723044</v>
      </c>
      <c r="G115" s="7">
        <v>1.723044</v>
      </c>
      <c r="H115" s="7">
        <v>1.723044</v>
      </c>
      <c r="I115" s="7">
        <f t="shared" ref="I115:K115" si="226">H115</f>
        <v>1.723044</v>
      </c>
      <c r="J115" s="7">
        <f t="shared" si="226"/>
        <v>1.723044</v>
      </c>
      <c r="K115" s="7">
        <f t="shared" si="226"/>
        <v>1.723044</v>
      </c>
      <c r="L115" s="7">
        <v>1.723044</v>
      </c>
      <c r="M115" s="7">
        <f t="shared" ref="M115:P115" si="227">L115</f>
        <v>1.723044</v>
      </c>
      <c r="N115" s="7">
        <f t="shared" si="227"/>
        <v>1.723044</v>
      </c>
      <c r="O115" s="7">
        <f t="shared" si="227"/>
        <v>1.723044</v>
      </c>
      <c r="P115" s="7">
        <f t="shared" si="227"/>
        <v>1.723044</v>
      </c>
      <c r="Q115" s="7">
        <v>1.723044</v>
      </c>
    </row>
    <row r="116" spans="1:17" customFormat="1">
      <c r="A116" t="s">
        <v>334</v>
      </c>
      <c r="B116" s="11">
        <v>0.440444</v>
      </c>
      <c r="C116" s="11">
        <v>0.440444</v>
      </c>
      <c r="D116" s="7">
        <v>0.440444</v>
      </c>
      <c r="E116" s="7">
        <v>0.440444</v>
      </c>
      <c r="F116" s="7">
        <v>0.440444</v>
      </c>
      <c r="G116" s="7">
        <v>0.440444</v>
      </c>
      <c r="H116" s="7">
        <v>0.440444</v>
      </c>
      <c r="I116" s="7">
        <f t="shared" ref="I116:K116" si="228">H116</f>
        <v>0.440444</v>
      </c>
      <c r="J116" s="7">
        <f t="shared" si="228"/>
        <v>0.440444</v>
      </c>
      <c r="K116" s="7">
        <f t="shared" si="228"/>
        <v>0.440444</v>
      </c>
      <c r="L116" s="7">
        <v>0.440444</v>
      </c>
      <c r="M116" s="7">
        <f t="shared" ref="M116:P116" si="229">L116</f>
        <v>0.440444</v>
      </c>
      <c r="N116" s="7">
        <f t="shared" si="229"/>
        <v>0.440444</v>
      </c>
      <c r="O116" s="7">
        <f t="shared" si="229"/>
        <v>0.440444</v>
      </c>
      <c r="P116" s="7">
        <f t="shared" si="229"/>
        <v>0.440444</v>
      </c>
      <c r="Q116" s="7">
        <v>0.440444</v>
      </c>
    </row>
    <row r="117" spans="1:17" customFormat="1">
      <c r="A117" t="s">
        <v>337</v>
      </c>
      <c r="B117" s="11">
        <v>3.2402120000000001</v>
      </c>
      <c r="C117" s="11">
        <v>3.2402120000000001</v>
      </c>
      <c r="D117" s="7">
        <v>3.2402120000000001</v>
      </c>
      <c r="E117" s="7">
        <v>3.9466239999999999</v>
      </c>
      <c r="F117" s="7">
        <v>5.2789239999999999</v>
      </c>
      <c r="G117" s="7">
        <v>5.2789239999999999</v>
      </c>
      <c r="H117" s="7">
        <v>5.2789239999999999</v>
      </c>
      <c r="I117" s="7">
        <f t="shared" ref="I117:K117" si="230">H117</f>
        <v>5.2789239999999999</v>
      </c>
      <c r="J117" s="7">
        <f t="shared" si="230"/>
        <v>5.2789239999999999</v>
      </c>
      <c r="K117" s="7">
        <f t="shared" si="230"/>
        <v>5.2789239999999999</v>
      </c>
      <c r="L117" s="7">
        <v>5.2789239999999999</v>
      </c>
      <c r="M117" s="7">
        <f t="shared" ref="M117:P117" si="231">L117</f>
        <v>5.2789239999999999</v>
      </c>
      <c r="N117" s="7">
        <f t="shared" si="231"/>
        <v>5.2789239999999999</v>
      </c>
      <c r="O117" s="7">
        <f t="shared" si="231"/>
        <v>5.2789239999999999</v>
      </c>
      <c r="P117" s="7">
        <f t="shared" si="231"/>
        <v>5.2789239999999999</v>
      </c>
      <c r="Q117" s="7">
        <v>5.2789239999999999</v>
      </c>
    </row>
    <row r="118" spans="1:17" customFormat="1">
      <c r="A118" t="s">
        <v>340</v>
      </c>
      <c r="B118" s="11">
        <v>2.039288</v>
      </c>
      <c r="C118" s="11">
        <v>2.039288</v>
      </c>
      <c r="D118" s="7">
        <v>2.039288</v>
      </c>
      <c r="E118" s="7">
        <v>2.0587960000000001</v>
      </c>
      <c r="F118" s="7">
        <v>4.6684359999999998</v>
      </c>
      <c r="G118" s="7">
        <v>5.1219919999999997</v>
      </c>
      <c r="H118" s="7">
        <v>5.1219919999999997</v>
      </c>
      <c r="I118" s="7">
        <f t="shared" ref="I118:K118" si="232">H118</f>
        <v>5.1219919999999997</v>
      </c>
      <c r="J118" s="7">
        <f t="shared" si="232"/>
        <v>5.1219919999999997</v>
      </c>
      <c r="K118" s="7">
        <f t="shared" si="232"/>
        <v>5.1219919999999997</v>
      </c>
      <c r="L118" s="7">
        <v>5.1219919999999997</v>
      </c>
      <c r="M118" s="7">
        <f t="shared" ref="M118:P118" si="233">L118</f>
        <v>5.1219919999999997</v>
      </c>
      <c r="N118" s="7">
        <f t="shared" si="233"/>
        <v>5.1219919999999997</v>
      </c>
      <c r="O118" s="7">
        <f t="shared" si="233"/>
        <v>5.1219919999999997</v>
      </c>
      <c r="P118" s="7">
        <f t="shared" si="233"/>
        <v>5.1219919999999997</v>
      </c>
      <c r="Q118" s="7">
        <v>5.1219919999999997</v>
      </c>
    </row>
    <row r="119" spans="1:17" customFormat="1">
      <c r="A119" t="s">
        <v>343</v>
      </c>
      <c r="B119" s="11">
        <v>2.2166600000000001</v>
      </c>
      <c r="C119" s="11">
        <v>2.2166600000000001</v>
      </c>
      <c r="D119" s="7">
        <v>2.2166600000000001</v>
      </c>
      <c r="E119" s="7">
        <v>2.2166600000000001</v>
      </c>
      <c r="F119" s="7">
        <v>2.2166600000000001</v>
      </c>
      <c r="G119" s="7">
        <v>2.2166600000000001</v>
      </c>
      <c r="H119" s="7">
        <v>2.2166600000000001</v>
      </c>
      <c r="I119" s="7">
        <f t="shared" ref="I119:K119" si="234">H119</f>
        <v>2.2166600000000001</v>
      </c>
      <c r="J119" s="7">
        <f t="shared" si="234"/>
        <v>2.2166600000000001</v>
      </c>
      <c r="K119" s="7">
        <f t="shared" si="234"/>
        <v>2.2166600000000001</v>
      </c>
      <c r="L119" s="7">
        <v>2.2166600000000001</v>
      </c>
      <c r="M119" s="7">
        <f t="shared" ref="M119:P119" si="235">L119</f>
        <v>2.2166600000000001</v>
      </c>
      <c r="N119" s="7">
        <f t="shared" si="235"/>
        <v>2.2166600000000001</v>
      </c>
      <c r="O119" s="7">
        <f t="shared" si="235"/>
        <v>2.2166600000000001</v>
      </c>
      <c r="P119" s="7">
        <f t="shared" si="235"/>
        <v>2.2166600000000001</v>
      </c>
      <c r="Q119" s="7">
        <v>2.2166600000000001</v>
      </c>
    </row>
    <row r="120" spans="1:17" customFormat="1">
      <c r="A120" t="s">
        <v>346</v>
      </c>
      <c r="B120" s="11">
        <v>5.3980920000000001</v>
      </c>
      <c r="C120" s="11">
        <v>5.3980920000000001</v>
      </c>
      <c r="D120" s="7">
        <v>5.3980920000000001</v>
      </c>
      <c r="E120" s="7">
        <v>9.771604</v>
      </c>
      <c r="F120" s="7">
        <v>13.999376</v>
      </c>
      <c r="G120" s="7">
        <v>13.999376</v>
      </c>
      <c r="H120" s="7">
        <v>13.999376</v>
      </c>
      <c r="I120" s="7">
        <f t="shared" ref="I120:K120" si="236">H120</f>
        <v>13.999376</v>
      </c>
      <c r="J120" s="7">
        <f t="shared" si="236"/>
        <v>13.999376</v>
      </c>
      <c r="K120" s="7">
        <f t="shared" si="236"/>
        <v>13.999376</v>
      </c>
      <c r="L120" s="7">
        <v>13.999376</v>
      </c>
      <c r="M120" s="7">
        <f t="shared" ref="M120:P120" si="237">L120</f>
        <v>13.999376</v>
      </c>
      <c r="N120" s="7">
        <f t="shared" si="237"/>
        <v>13.999376</v>
      </c>
      <c r="O120" s="7">
        <f t="shared" si="237"/>
        <v>13.999376</v>
      </c>
      <c r="P120" s="7">
        <f t="shared" si="237"/>
        <v>13.999376</v>
      </c>
      <c r="Q120" s="7">
        <v>13.999376</v>
      </c>
    </row>
    <row r="121" spans="1:17" customFormat="1">
      <c r="A121" t="s">
        <v>349</v>
      </c>
      <c r="B121" s="11">
        <v>0</v>
      </c>
      <c r="C121" s="11">
        <v>0</v>
      </c>
      <c r="D121" s="7">
        <v>0</v>
      </c>
      <c r="E121" s="7">
        <v>7.7511999999999998E-2</v>
      </c>
      <c r="F121" s="7">
        <v>0.111224</v>
      </c>
      <c r="G121" s="7">
        <v>0.111224</v>
      </c>
      <c r="H121" s="7">
        <v>0.111224</v>
      </c>
      <c r="I121" s="7">
        <f t="shared" ref="I121:K121" si="238">H121</f>
        <v>0.111224</v>
      </c>
      <c r="J121" s="7">
        <f t="shared" si="238"/>
        <v>0.111224</v>
      </c>
      <c r="K121" s="7">
        <f t="shared" si="238"/>
        <v>0.111224</v>
      </c>
      <c r="L121" s="7">
        <v>0.111224</v>
      </c>
      <c r="M121" s="7">
        <f t="shared" ref="M121:P121" si="239">L121</f>
        <v>0.111224</v>
      </c>
      <c r="N121" s="7">
        <f t="shared" si="239"/>
        <v>0.111224</v>
      </c>
      <c r="O121" s="7">
        <f t="shared" si="239"/>
        <v>0.111224</v>
      </c>
      <c r="P121" s="7">
        <f t="shared" si="239"/>
        <v>0.111224</v>
      </c>
      <c r="Q121" s="7">
        <v>0.111224</v>
      </c>
    </row>
    <row r="122" spans="1:17" customFormat="1">
      <c r="A122" t="s">
        <v>352</v>
      </c>
      <c r="B122" s="11">
        <v>5.269952</v>
      </c>
      <c r="C122" s="11">
        <v>5.269952</v>
      </c>
      <c r="D122" s="7">
        <v>5.269952</v>
      </c>
      <c r="E122" s="7">
        <v>8.9454879999999992</v>
      </c>
      <c r="F122" s="7">
        <v>11.922472000000001</v>
      </c>
      <c r="G122" s="7">
        <v>11.922472000000001</v>
      </c>
      <c r="H122" s="7">
        <v>11.922472000000001</v>
      </c>
      <c r="I122" s="7">
        <f t="shared" ref="I122:K122" si="240">H122</f>
        <v>11.922472000000001</v>
      </c>
      <c r="J122" s="7">
        <f t="shared" si="240"/>
        <v>11.922472000000001</v>
      </c>
      <c r="K122" s="7">
        <f t="shared" si="240"/>
        <v>11.922472000000001</v>
      </c>
      <c r="L122" s="7">
        <v>11.922472000000001</v>
      </c>
      <c r="M122" s="7">
        <f t="shared" ref="M122:P122" si="241">L122</f>
        <v>11.922472000000001</v>
      </c>
      <c r="N122" s="7">
        <f t="shared" si="241"/>
        <v>11.922472000000001</v>
      </c>
      <c r="O122" s="7">
        <f t="shared" si="241"/>
        <v>11.922472000000001</v>
      </c>
      <c r="P122" s="7">
        <f t="shared" si="241"/>
        <v>11.922472000000001</v>
      </c>
      <c r="Q122" s="7">
        <v>11.922472000000001</v>
      </c>
    </row>
    <row r="123" spans="1:17" customFormat="1">
      <c r="A123" t="s">
        <v>355</v>
      </c>
      <c r="B123" s="11">
        <v>0</v>
      </c>
      <c r="C123" s="11">
        <v>0</v>
      </c>
      <c r="D123" s="7">
        <v>0</v>
      </c>
      <c r="E123" s="7">
        <v>0</v>
      </c>
      <c r="F123" s="7">
        <v>2.2291999999999999E-2</v>
      </c>
      <c r="G123" s="7">
        <v>2.2291999999999999E-2</v>
      </c>
      <c r="H123" s="7">
        <v>2.2291999999999999E-2</v>
      </c>
      <c r="I123" s="7">
        <f t="shared" ref="I123:K123" si="242">H123</f>
        <v>2.2291999999999999E-2</v>
      </c>
      <c r="J123" s="7">
        <f t="shared" si="242"/>
        <v>2.2291999999999999E-2</v>
      </c>
      <c r="K123" s="7">
        <f t="shared" si="242"/>
        <v>2.2291999999999999E-2</v>
      </c>
      <c r="L123" s="7">
        <v>2.2291999999999999E-2</v>
      </c>
      <c r="M123" s="7">
        <f t="shared" ref="M123:P123" si="243">L123</f>
        <v>2.2291999999999999E-2</v>
      </c>
      <c r="N123" s="7">
        <f t="shared" si="243"/>
        <v>2.2291999999999999E-2</v>
      </c>
      <c r="O123" s="7">
        <f t="shared" si="243"/>
        <v>2.2291999999999999E-2</v>
      </c>
      <c r="P123" s="7">
        <f t="shared" si="243"/>
        <v>2.2291999999999999E-2</v>
      </c>
      <c r="Q123" s="7">
        <v>2.2291999999999999E-2</v>
      </c>
    </row>
    <row r="124" spans="1:17" customFormat="1">
      <c r="A124" t="s">
        <v>358</v>
      </c>
      <c r="B124" s="11">
        <v>0.12881999999999999</v>
      </c>
      <c r="C124" s="11">
        <v>0.12881999999999999</v>
      </c>
      <c r="D124" s="7">
        <v>0.12881999999999999</v>
      </c>
      <c r="E124" s="7">
        <v>0.45763599999999999</v>
      </c>
      <c r="F124" s="7">
        <v>0.45763599999999999</v>
      </c>
      <c r="G124" s="7">
        <v>0.45763599999999999</v>
      </c>
      <c r="H124" s="7">
        <v>0.45763599999999999</v>
      </c>
      <c r="I124" s="7">
        <f t="shared" ref="I124:K124" si="244">H124</f>
        <v>0.45763599999999999</v>
      </c>
      <c r="J124" s="7">
        <f t="shared" si="244"/>
        <v>0.45763599999999999</v>
      </c>
      <c r="K124" s="7">
        <f t="shared" si="244"/>
        <v>0.45763599999999999</v>
      </c>
      <c r="L124" s="7">
        <v>0.45763599999999999</v>
      </c>
      <c r="M124" s="7">
        <f t="shared" ref="M124:P124" si="245">L124</f>
        <v>0.45763599999999999</v>
      </c>
      <c r="N124" s="7">
        <f t="shared" si="245"/>
        <v>0.45763599999999999</v>
      </c>
      <c r="O124" s="7">
        <f t="shared" si="245"/>
        <v>0.45763599999999999</v>
      </c>
      <c r="P124" s="7">
        <f t="shared" si="245"/>
        <v>0.45763599999999999</v>
      </c>
      <c r="Q124" s="7">
        <v>0.45763599999999999</v>
      </c>
    </row>
    <row r="125" spans="1:17" customFormat="1">
      <c r="A125" t="s">
        <v>361</v>
      </c>
      <c r="B125" s="11">
        <v>4.1066320000000003</v>
      </c>
      <c r="C125" s="11">
        <v>4.1066320000000003</v>
      </c>
      <c r="D125" s="7">
        <v>4.1066320000000003</v>
      </c>
      <c r="E125" s="7">
        <v>4.8126239999999996</v>
      </c>
      <c r="F125" s="7">
        <v>7.1810400000000003</v>
      </c>
      <c r="G125" s="7">
        <v>7.1810400000000003</v>
      </c>
      <c r="H125" s="7">
        <v>7.1810400000000003</v>
      </c>
      <c r="I125" s="7">
        <f t="shared" ref="I125:K125" si="246">H125</f>
        <v>7.1810400000000003</v>
      </c>
      <c r="J125" s="7">
        <f t="shared" si="246"/>
        <v>7.1810400000000003</v>
      </c>
      <c r="K125" s="7">
        <f t="shared" si="246"/>
        <v>7.1810400000000003</v>
      </c>
      <c r="L125" s="7">
        <v>7.1810400000000003</v>
      </c>
      <c r="M125" s="7">
        <f t="shared" ref="M125:P125" si="247">L125</f>
        <v>7.1810400000000003</v>
      </c>
      <c r="N125" s="7">
        <f t="shared" si="247"/>
        <v>7.1810400000000003</v>
      </c>
      <c r="O125" s="7">
        <f t="shared" si="247"/>
        <v>7.1810400000000003</v>
      </c>
      <c r="P125" s="7">
        <f t="shared" si="247"/>
        <v>7.1810400000000003</v>
      </c>
      <c r="Q125" s="7">
        <v>7.1810400000000003</v>
      </c>
    </row>
    <row r="126" spans="1:17" customFormat="1">
      <c r="A126" t="s">
        <v>364</v>
      </c>
      <c r="B126" s="11">
        <v>8.022456</v>
      </c>
      <c r="C126" s="11">
        <v>8.022456</v>
      </c>
      <c r="D126" s="7">
        <v>8.022456</v>
      </c>
      <c r="E126" s="7">
        <v>12.091191999999999</v>
      </c>
      <c r="F126" s="7">
        <v>12.091191999999999</v>
      </c>
      <c r="G126" s="7">
        <v>12.091191999999999</v>
      </c>
      <c r="H126" s="7">
        <v>12.091191999999999</v>
      </c>
      <c r="I126" s="7">
        <f t="shared" ref="I126:K126" si="248">H126</f>
        <v>12.091191999999999</v>
      </c>
      <c r="J126" s="7">
        <f t="shared" si="248"/>
        <v>12.091191999999999</v>
      </c>
      <c r="K126" s="7">
        <f t="shared" si="248"/>
        <v>12.091191999999999</v>
      </c>
      <c r="L126" s="7">
        <v>12.091191999999999</v>
      </c>
      <c r="M126" s="7">
        <f t="shared" ref="M126:P126" si="249">L126</f>
        <v>12.091191999999999</v>
      </c>
      <c r="N126" s="7">
        <f t="shared" si="249"/>
        <v>12.091191999999999</v>
      </c>
      <c r="O126" s="7">
        <f t="shared" si="249"/>
        <v>12.091191999999999</v>
      </c>
      <c r="P126" s="7">
        <f t="shared" si="249"/>
        <v>12.091191999999999</v>
      </c>
      <c r="Q126" s="7">
        <v>12.091191999999999</v>
      </c>
    </row>
    <row r="127" spans="1:17" customFormat="1">
      <c r="A127" t="s">
        <v>367</v>
      </c>
      <c r="B127" s="11">
        <v>0</v>
      </c>
      <c r="C127" s="11">
        <v>0</v>
      </c>
      <c r="D127" s="7">
        <v>0</v>
      </c>
      <c r="E127" s="7">
        <v>0</v>
      </c>
      <c r="F127" s="7">
        <v>0</v>
      </c>
      <c r="G127" s="7">
        <v>0.29122799999999999</v>
      </c>
      <c r="H127" s="7">
        <v>0.29122799999999999</v>
      </c>
      <c r="I127" s="7">
        <f t="shared" ref="I127:K127" si="250">H127</f>
        <v>0.29122799999999999</v>
      </c>
      <c r="J127" s="7">
        <f t="shared" si="250"/>
        <v>0.29122799999999999</v>
      </c>
      <c r="K127" s="7">
        <f t="shared" si="250"/>
        <v>0.29122799999999999</v>
      </c>
      <c r="L127" s="7">
        <v>0.29122799999999999</v>
      </c>
      <c r="M127" s="7">
        <f t="shared" ref="M127:P127" si="251">L127</f>
        <v>0.29122799999999999</v>
      </c>
      <c r="N127" s="7">
        <f t="shared" si="251"/>
        <v>0.29122799999999999</v>
      </c>
      <c r="O127" s="7">
        <f t="shared" si="251"/>
        <v>0.29122799999999999</v>
      </c>
      <c r="P127" s="7">
        <f t="shared" si="251"/>
        <v>0.29122799999999999</v>
      </c>
      <c r="Q127" s="7">
        <v>0.29122799999999999</v>
      </c>
    </row>
    <row r="128" spans="1:17" customFormat="1">
      <c r="A128" t="s">
        <v>370</v>
      </c>
      <c r="B128" s="11">
        <v>0.14876</v>
      </c>
      <c r="C128" s="11">
        <v>0.14876</v>
      </c>
      <c r="D128" s="7">
        <v>0.14876</v>
      </c>
      <c r="E128" s="7">
        <v>0.17652000000000001</v>
      </c>
      <c r="F128" s="7">
        <v>0.23816399999999999</v>
      </c>
      <c r="G128" s="7">
        <v>0.23816399999999999</v>
      </c>
      <c r="H128" s="7">
        <v>0.23816399999999999</v>
      </c>
      <c r="I128" s="7">
        <f t="shared" ref="I128:K128" si="252">H128</f>
        <v>0.23816399999999999</v>
      </c>
      <c r="J128" s="7">
        <f t="shared" si="252"/>
        <v>0.23816399999999999</v>
      </c>
      <c r="K128" s="7">
        <f t="shared" si="252"/>
        <v>0.23816399999999999</v>
      </c>
      <c r="L128" s="7">
        <v>0.23816399999999999</v>
      </c>
      <c r="M128" s="7">
        <f t="shared" ref="M128:P128" si="253">L128</f>
        <v>0.23816399999999999</v>
      </c>
      <c r="N128" s="7">
        <f t="shared" si="253"/>
        <v>0.23816399999999999</v>
      </c>
      <c r="O128" s="7">
        <f t="shared" si="253"/>
        <v>0.23816399999999999</v>
      </c>
      <c r="P128" s="7">
        <f t="shared" si="253"/>
        <v>0.23816399999999999</v>
      </c>
      <c r="Q128" s="7">
        <v>0.23816399999999999</v>
      </c>
    </row>
    <row r="129" spans="1:17" customFormat="1">
      <c r="A129" t="s">
        <v>373</v>
      </c>
      <c r="B129" s="11">
        <v>0.34182000000000001</v>
      </c>
      <c r="C129" s="11">
        <v>0.34182000000000001</v>
      </c>
      <c r="D129" s="7">
        <v>0.34182000000000001</v>
      </c>
      <c r="E129" s="7">
        <v>0.34182000000000001</v>
      </c>
      <c r="F129" s="7">
        <v>1.0000599999999999</v>
      </c>
      <c r="G129" s="7">
        <v>1.0000599999999999</v>
      </c>
      <c r="H129" s="7">
        <v>1.0000599999999999</v>
      </c>
      <c r="I129" s="7">
        <f t="shared" ref="I129:K129" si="254">H129</f>
        <v>1.0000599999999999</v>
      </c>
      <c r="J129" s="7">
        <f t="shared" si="254"/>
        <v>1.0000599999999999</v>
      </c>
      <c r="K129" s="7">
        <f t="shared" si="254"/>
        <v>1.0000599999999999</v>
      </c>
      <c r="L129" s="7">
        <v>1.0000599999999999</v>
      </c>
      <c r="M129" s="7">
        <f t="shared" ref="M129:P129" si="255">L129</f>
        <v>1.0000599999999999</v>
      </c>
      <c r="N129" s="7">
        <f t="shared" si="255"/>
        <v>1.0000599999999999</v>
      </c>
      <c r="O129" s="7">
        <f t="shared" si="255"/>
        <v>1.0000599999999999</v>
      </c>
      <c r="P129" s="7">
        <f t="shared" si="255"/>
        <v>1.0000599999999999</v>
      </c>
      <c r="Q129" s="7">
        <v>1.0000599999999999</v>
      </c>
    </row>
    <row r="130" spans="1:17" customFormat="1">
      <c r="A130" t="s">
        <v>782</v>
      </c>
      <c r="B130" s="11">
        <v>0</v>
      </c>
      <c r="C130" s="11">
        <v>0</v>
      </c>
      <c r="D130" s="7">
        <v>0</v>
      </c>
      <c r="E130" s="7">
        <v>0.19398399999999999</v>
      </c>
      <c r="F130" s="7">
        <v>0.19398399999999999</v>
      </c>
      <c r="G130" s="7">
        <v>0.19398399999999999</v>
      </c>
      <c r="H130" s="7">
        <v>0.19398399999999999</v>
      </c>
      <c r="I130" s="7">
        <f t="shared" ref="I130:K130" si="256">H130</f>
        <v>0.19398399999999999</v>
      </c>
      <c r="J130" s="7">
        <f t="shared" si="256"/>
        <v>0.19398399999999999</v>
      </c>
      <c r="K130" s="7">
        <f t="shared" si="256"/>
        <v>0.19398399999999999</v>
      </c>
      <c r="L130" s="7">
        <v>0.19398399999999999</v>
      </c>
      <c r="M130" s="7">
        <f t="shared" ref="M130:P130" si="257">L130</f>
        <v>0.19398399999999999</v>
      </c>
      <c r="N130" s="7">
        <f t="shared" si="257"/>
        <v>0.19398399999999999</v>
      </c>
      <c r="O130" s="7">
        <f t="shared" si="257"/>
        <v>0.19398399999999999</v>
      </c>
      <c r="P130" s="7">
        <f t="shared" si="257"/>
        <v>0.19398399999999999</v>
      </c>
      <c r="Q130" s="7">
        <v>0.19398399999999999</v>
      </c>
    </row>
    <row r="131" spans="1:17" customFormat="1">
      <c r="A131" t="s">
        <v>376</v>
      </c>
      <c r="B131" s="11">
        <v>0</v>
      </c>
      <c r="C131" s="11">
        <v>0</v>
      </c>
      <c r="D131" s="7">
        <v>0</v>
      </c>
      <c r="E131" s="7">
        <v>0</v>
      </c>
      <c r="F131" s="7">
        <v>0</v>
      </c>
      <c r="G131" s="7">
        <v>0.10036399999999999</v>
      </c>
      <c r="H131" s="7">
        <v>0.10036399999999999</v>
      </c>
      <c r="I131" s="7">
        <f t="shared" ref="I131:K131" si="258">H131</f>
        <v>0.10036399999999999</v>
      </c>
      <c r="J131" s="7">
        <f t="shared" si="258"/>
        <v>0.10036399999999999</v>
      </c>
      <c r="K131" s="7">
        <f t="shared" si="258"/>
        <v>0.10036399999999999</v>
      </c>
      <c r="L131" s="7">
        <v>0.10036399999999999</v>
      </c>
      <c r="M131" s="7">
        <f t="shared" ref="M131:P131" si="259">L131</f>
        <v>0.10036399999999999</v>
      </c>
      <c r="N131" s="7">
        <f t="shared" si="259"/>
        <v>0.10036399999999999</v>
      </c>
      <c r="O131" s="7">
        <f t="shared" si="259"/>
        <v>0.10036399999999999</v>
      </c>
      <c r="P131" s="7">
        <f t="shared" si="259"/>
        <v>0.10036399999999999</v>
      </c>
      <c r="Q131" s="7">
        <v>0.10036399999999999</v>
      </c>
    </row>
    <row r="132" spans="1:17" customFormat="1">
      <c r="A132" t="s">
        <v>379</v>
      </c>
      <c r="B132" s="11">
        <v>0</v>
      </c>
      <c r="C132" s="11">
        <v>0</v>
      </c>
      <c r="D132" s="7">
        <v>0</v>
      </c>
      <c r="E132" s="7">
        <v>0.94599599999999995</v>
      </c>
      <c r="F132" s="7">
        <v>1.4956719999999999</v>
      </c>
      <c r="G132" s="7">
        <v>4.0660400000000001</v>
      </c>
      <c r="H132" s="7">
        <v>4.0660400000000001</v>
      </c>
      <c r="I132" s="7">
        <f t="shared" ref="I132:K132" si="260">H132</f>
        <v>4.0660400000000001</v>
      </c>
      <c r="J132" s="7">
        <f t="shared" si="260"/>
        <v>4.0660400000000001</v>
      </c>
      <c r="K132" s="7">
        <f t="shared" si="260"/>
        <v>4.0660400000000001</v>
      </c>
      <c r="L132" s="7">
        <v>4.0660400000000001</v>
      </c>
      <c r="M132" s="7">
        <f t="shared" ref="M132:P132" si="261">L132</f>
        <v>4.0660400000000001</v>
      </c>
      <c r="N132" s="7">
        <f t="shared" si="261"/>
        <v>4.0660400000000001</v>
      </c>
      <c r="O132" s="7">
        <f t="shared" si="261"/>
        <v>4.0660400000000001</v>
      </c>
      <c r="P132" s="7">
        <f t="shared" si="261"/>
        <v>4.0660400000000001</v>
      </c>
      <c r="Q132" s="7">
        <v>4.0660400000000001</v>
      </c>
    </row>
    <row r="133" spans="1:17" customFormat="1">
      <c r="A133" t="s">
        <v>382</v>
      </c>
      <c r="B133" s="11">
        <v>3.5707999999999997E-2</v>
      </c>
      <c r="C133" s="11">
        <v>3.5707999999999997E-2</v>
      </c>
      <c r="D133" s="7">
        <v>3.5707999999999997E-2</v>
      </c>
      <c r="E133" s="7">
        <v>9.3979999999999994E-2</v>
      </c>
      <c r="F133" s="7">
        <v>0.15113599999999999</v>
      </c>
      <c r="G133" s="7">
        <v>0.61846000000000001</v>
      </c>
      <c r="H133" s="7">
        <v>0.61846000000000001</v>
      </c>
      <c r="I133" s="7">
        <f t="shared" ref="I133:K133" si="262">H133</f>
        <v>0.61846000000000001</v>
      </c>
      <c r="J133" s="7">
        <f t="shared" si="262"/>
        <v>0.61846000000000001</v>
      </c>
      <c r="K133" s="7">
        <f t="shared" si="262"/>
        <v>0.61846000000000001</v>
      </c>
      <c r="L133" s="7">
        <v>0.61846000000000001</v>
      </c>
      <c r="M133" s="7">
        <f t="shared" ref="M133:P133" si="263">L133</f>
        <v>0.61846000000000001</v>
      </c>
      <c r="N133" s="7">
        <f t="shared" si="263"/>
        <v>0.61846000000000001</v>
      </c>
      <c r="O133" s="7">
        <f t="shared" si="263"/>
        <v>0.61846000000000001</v>
      </c>
      <c r="P133" s="7">
        <f t="shared" si="263"/>
        <v>0.61846000000000001</v>
      </c>
      <c r="Q133" s="7">
        <v>0.61846000000000001</v>
      </c>
    </row>
    <row r="134" spans="1:17" customFormat="1">
      <c r="A134" t="s">
        <v>385</v>
      </c>
      <c r="B134" s="11">
        <v>2.868932</v>
      </c>
      <c r="C134" s="11">
        <v>2.868932</v>
      </c>
      <c r="D134" s="7">
        <v>2.868932</v>
      </c>
      <c r="E134" s="7">
        <v>3.6481520000000001</v>
      </c>
      <c r="F134" s="7">
        <v>4.2563959999999996</v>
      </c>
      <c r="G134" s="7">
        <v>4.8037960000000002</v>
      </c>
      <c r="H134" s="7">
        <v>4.8037960000000002</v>
      </c>
      <c r="I134" s="7">
        <f t="shared" ref="I134:K134" si="264">H134</f>
        <v>4.8037960000000002</v>
      </c>
      <c r="J134" s="7">
        <f t="shared" si="264"/>
        <v>4.8037960000000002</v>
      </c>
      <c r="K134" s="7">
        <f t="shared" si="264"/>
        <v>4.8037960000000002</v>
      </c>
      <c r="L134" s="7">
        <v>4.8037960000000002</v>
      </c>
      <c r="M134" s="7">
        <f t="shared" ref="M134:P134" si="265">L134</f>
        <v>4.8037960000000002</v>
      </c>
      <c r="N134" s="7">
        <f t="shared" si="265"/>
        <v>4.8037960000000002</v>
      </c>
      <c r="O134" s="7">
        <f t="shared" si="265"/>
        <v>4.8037960000000002</v>
      </c>
      <c r="P134" s="7">
        <f t="shared" si="265"/>
        <v>4.8037960000000002</v>
      </c>
      <c r="Q134" s="7">
        <v>4.8037960000000002</v>
      </c>
    </row>
    <row r="135" spans="1:17" customFormat="1">
      <c r="A135" t="s">
        <v>792</v>
      </c>
      <c r="B135" s="11">
        <v>0.17635600000000001</v>
      </c>
      <c r="C135" s="11">
        <v>0.17635600000000001</v>
      </c>
      <c r="D135" s="7">
        <v>0.17635600000000001</v>
      </c>
      <c r="E135" s="7">
        <v>0.17635600000000001</v>
      </c>
      <c r="F135" s="7">
        <v>0.17635600000000001</v>
      </c>
      <c r="G135" s="7">
        <v>0.17635600000000001</v>
      </c>
      <c r="H135" s="7">
        <v>0.17635600000000001</v>
      </c>
      <c r="I135" s="7">
        <f t="shared" ref="I135:K135" si="266">H135</f>
        <v>0.17635600000000001</v>
      </c>
      <c r="J135" s="7">
        <f t="shared" si="266"/>
        <v>0.17635600000000001</v>
      </c>
      <c r="K135" s="7">
        <f t="shared" si="266"/>
        <v>0.17635600000000001</v>
      </c>
      <c r="L135" s="7">
        <v>0.17635600000000001</v>
      </c>
      <c r="M135" s="7">
        <f t="shared" ref="M135:P135" si="267">L135</f>
        <v>0.17635600000000001</v>
      </c>
      <c r="N135" s="7">
        <f t="shared" si="267"/>
        <v>0.17635600000000001</v>
      </c>
      <c r="O135" s="7">
        <f t="shared" si="267"/>
        <v>0.17635600000000001</v>
      </c>
      <c r="P135" s="7">
        <f t="shared" si="267"/>
        <v>0.17635600000000001</v>
      </c>
      <c r="Q135" s="7">
        <v>0.17635600000000001</v>
      </c>
    </row>
    <row r="136" spans="1:17" customFormat="1">
      <c r="A136" t="s">
        <v>388</v>
      </c>
      <c r="B136" s="11">
        <v>0</v>
      </c>
      <c r="C136" s="11">
        <v>0</v>
      </c>
      <c r="D136" s="7">
        <v>0</v>
      </c>
      <c r="E136" s="7">
        <v>0</v>
      </c>
      <c r="F136" s="7">
        <v>0.16329199999999999</v>
      </c>
      <c r="G136" s="7">
        <v>0.28684799999999999</v>
      </c>
      <c r="H136" s="7">
        <v>0.28684799999999999</v>
      </c>
      <c r="I136" s="7">
        <f t="shared" ref="I136:K136" si="268">H136</f>
        <v>0.28684799999999999</v>
      </c>
      <c r="J136" s="7">
        <f t="shared" si="268"/>
        <v>0.28684799999999999</v>
      </c>
      <c r="K136" s="7">
        <f t="shared" si="268"/>
        <v>0.28684799999999999</v>
      </c>
      <c r="L136" s="7">
        <v>0.28684799999999999</v>
      </c>
      <c r="M136" s="7">
        <f t="shared" ref="M136:P136" si="269">L136</f>
        <v>0.28684799999999999</v>
      </c>
      <c r="N136" s="7">
        <f t="shared" si="269"/>
        <v>0.28684799999999999</v>
      </c>
      <c r="O136" s="7">
        <f t="shared" si="269"/>
        <v>0.28684799999999999</v>
      </c>
      <c r="P136" s="7">
        <f t="shared" si="269"/>
        <v>0.28684799999999999</v>
      </c>
      <c r="Q136" s="7">
        <v>0.28684799999999999</v>
      </c>
    </row>
    <row r="137" spans="1:17" customFormat="1">
      <c r="A137" t="s">
        <v>391</v>
      </c>
      <c r="B137" s="11">
        <v>0.204684</v>
      </c>
      <c r="C137" s="11">
        <v>0.204684</v>
      </c>
      <c r="D137" s="7">
        <v>0.204684</v>
      </c>
      <c r="E137" s="7">
        <v>0.204684</v>
      </c>
      <c r="F137" s="7">
        <v>0.204684</v>
      </c>
      <c r="G137" s="7">
        <v>0.204684</v>
      </c>
      <c r="H137" s="7">
        <v>0.204684</v>
      </c>
      <c r="I137" s="7">
        <f t="shared" ref="I137:K137" si="270">H137</f>
        <v>0.204684</v>
      </c>
      <c r="J137" s="7">
        <f t="shared" si="270"/>
        <v>0.204684</v>
      </c>
      <c r="K137" s="7">
        <f t="shared" si="270"/>
        <v>0.204684</v>
      </c>
      <c r="L137" s="7">
        <v>0.204684</v>
      </c>
      <c r="M137" s="7">
        <f t="shared" ref="M137:P137" si="271">L137</f>
        <v>0.204684</v>
      </c>
      <c r="N137" s="7">
        <f t="shared" si="271"/>
        <v>0.204684</v>
      </c>
      <c r="O137" s="7">
        <f t="shared" si="271"/>
        <v>0.204684</v>
      </c>
      <c r="P137" s="7">
        <f t="shared" si="271"/>
        <v>0.204684</v>
      </c>
      <c r="Q137" s="7">
        <v>0.204684</v>
      </c>
    </row>
    <row r="138" spans="1:17" customFormat="1">
      <c r="A138" t="s">
        <v>394</v>
      </c>
      <c r="B138" s="11">
        <v>3.2320720000000001</v>
      </c>
      <c r="C138" s="11">
        <v>3.2320720000000001</v>
      </c>
      <c r="D138" s="7">
        <v>3.2320720000000001</v>
      </c>
      <c r="E138" s="7">
        <v>3.5784959999999999</v>
      </c>
      <c r="F138" s="7">
        <v>4.7643199999999997</v>
      </c>
      <c r="G138" s="7">
        <v>4.7643199999999997</v>
      </c>
      <c r="H138" s="7">
        <v>4.7643199999999997</v>
      </c>
      <c r="I138" s="7">
        <f t="shared" ref="I138:K138" si="272">H138</f>
        <v>4.7643199999999997</v>
      </c>
      <c r="J138" s="7">
        <f t="shared" si="272"/>
        <v>4.7643199999999997</v>
      </c>
      <c r="K138" s="7">
        <f t="shared" si="272"/>
        <v>4.7643199999999997</v>
      </c>
      <c r="L138" s="7">
        <v>4.7643199999999997</v>
      </c>
      <c r="M138" s="7">
        <f t="shared" ref="M138:P138" si="273">L138</f>
        <v>4.7643199999999997</v>
      </c>
      <c r="N138" s="7">
        <f t="shared" si="273"/>
        <v>4.7643199999999997</v>
      </c>
      <c r="O138" s="7">
        <f t="shared" si="273"/>
        <v>4.7643199999999997</v>
      </c>
      <c r="P138" s="7">
        <f t="shared" si="273"/>
        <v>4.7643199999999997</v>
      </c>
      <c r="Q138" s="7">
        <v>4.7643199999999997</v>
      </c>
    </row>
    <row r="139" spans="1:17" customFormat="1">
      <c r="A139" t="s">
        <v>397</v>
      </c>
      <c r="B139" s="11">
        <v>5.6643800000000004</v>
      </c>
      <c r="C139" s="11">
        <v>5.6643800000000004</v>
      </c>
      <c r="D139" s="7">
        <v>5.6643800000000004</v>
      </c>
      <c r="E139" s="7">
        <v>12.412419999999999</v>
      </c>
      <c r="F139" s="7">
        <v>21.539691999999999</v>
      </c>
      <c r="G139" s="7">
        <v>21.539691999999999</v>
      </c>
      <c r="H139" s="7">
        <v>21.539691999999999</v>
      </c>
      <c r="I139" s="7">
        <f t="shared" ref="I139:K139" si="274">H139</f>
        <v>21.539691999999999</v>
      </c>
      <c r="J139" s="7">
        <f t="shared" si="274"/>
        <v>21.539691999999999</v>
      </c>
      <c r="K139" s="7">
        <f t="shared" si="274"/>
        <v>21.539691999999999</v>
      </c>
      <c r="L139" s="7">
        <v>21.539691999999999</v>
      </c>
      <c r="M139" s="7">
        <f t="shared" ref="M139:P139" si="275">L139</f>
        <v>21.539691999999999</v>
      </c>
      <c r="N139" s="7">
        <f t="shared" si="275"/>
        <v>21.539691999999999</v>
      </c>
      <c r="O139" s="7">
        <f t="shared" si="275"/>
        <v>21.539691999999999</v>
      </c>
      <c r="P139" s="7">
        <f t="shared" si="275"/>
        <v>21.539691999999999</v>
      </c>
      <c r="Q139" s="7">
        <v>21.539691999999999</v>
      </c>
    </row>
    <row r="140" spans="1:17" customFormat="1">
      <c r="A140" t="s">
        <v>400</v>
      </c>
      <c r="B140" s="11">
        <v>0.60122399999999998</v>
      </c>
      <c r="C140" s="11">
        <v>0.60122399999999998</v>
      </c>
      <c r="D140" s="7">
        <v>0.60122399999999998</v>
      </c>
      <c r="E140" s="7">
        <v>2.1468639999999999</v>
      </c>
      <c r="F140" s="7">
        <v>3.448588</v>
      </c>
      <c r="G140" s="7">
        <v>4.151872</v>
      </c>
      <c r="H140" s="7">
        <v>4.151872</v>
      </c>
      <c r="I140" s="7">
        <f t="shared" ref="I140:K140" si="276">H140</f>
        <v>4.151872</v>
      </c>
      <c r="J140" s="7">
        <f t="shared" si="276"/>
        <v>4.151872</v>
      </c>
      <c r="K140" s="7">
        <f t="shared" si="276"/>
        <v>4.151872</v>
      </c>
      <c r="L140" s="7">
        <v>4.151872</v>
      </c>
      <c r="M140" s="7">
        <f t="shared" ref="M140:P140" si="277">L140</f>
        <v>4.151872</v>
      </c>
      <c r="N140" s="7">
        <f t="shared" si="277"/>
        <v>4.151872</v>
      </c>
      <c r="O140" s="7">
        <f t="shared" si="277"/>
        <v>4.151872</v>
      </c>
      <c r="P140" s="7">
        <f t="shared" si="277"/>
        <v>4.151872</v>
      </c>
      <c r="Q140" s="7">
        <v>4.151872</v>
      </c>
    </row>
    <row r="141" spans="1:17" customFormat="1">
      <c r="A141" t="s">
        <v>403</v>
      </c>
      <c r="B141" s="11">
        <v>0.19365599999999999</v>
      </c>
      <c r="C141" s="11">
        <v>0.19365599999999999</v>
      </c>
      <c r="D141" s="7">
        <v>0.19365599999999999</v>
      </c>
      <c r="E141" s="7">
        <v>0.32422400000000001</v>
      </c>
      <c r="F141" s="7">
        <v>0.83418800000000004</v>
      </c>
      <c r="G141" s="7">
        <v>1.1667639999999999</v>
      </c>
      <c r="H141" s="7">
        <v>1.1667639999999999</v>
      </c>
      <c r="I141" s="7">
        <f t="shared" ref="I141:K141" si="278">H141</f>
        <v>1.1667639999999999</v>
      </c>
      <c r="J141" s="7">
        <f t="shared" si="278"/>
        <v>1.1667639999999999</v>
      </c>
      <c r="K141" s="7">
        <f t="shared" si="278"/>
        <v>1.1667639999999999</v>
      </c>
      <c r="L141" s="7">
        <v>1.1667639999999999</v>
      </c>
      <c r="M141" s="7">
        <f t="shared" ref="M141:P141" si="279">L141</f>
        <v>1.1667639999999999</v>
      </c>
      <c r="N141" s="7">
        <f t="shared" si="279"/>
        <v>1.1667639999999999</v>
      </c>
      <c r="O141" s="7">
        <f t="shared" si="279"/>
        <v>1.1667639999999999</v>
      </c>
      <c r="P141" s="7">
        <f t="shared" si="279"/>
        <v>1.1667639999999999</v>
      </c>
      <c r="Q141" s="7">
        <v>1.1667639999999999</v>
      </c>
    </row>
    <row r="142" spans="1:17" customFormat="1">
      <c r="A142" t="s">
        <v>406</v>
      </c>
      <c r="B142" s="11">
        <v>4.5007840000000003</v>
      </c>
      <c r="C142" s="11">
        <v>4.5007840000000003</v>
      </c>
      <c r="D142" s="7">
        <v>4.5007840000000003</v>
      </c>
      <c r="E142" s="7">
        <v>8.0429680000000001</v>
      </c>
      <c r="F142" s="7">
        <v>9.3385400000000001</v>
      </c>
      <c r="G142" s="7">
        <v>9.3385400000000001</v>
      </c>
      <c r="H142" s="7">
        <v>9.3385400000000001</v>
      </c>
      <c r="I142" s="7">
        <f t="shared" ref="I142:K142" si="280">H142</f>
        <v>9.3385400000000001</v>
      </c>
      <c r="J142" s="7">
        <f t="shared" si="280"/>
        <v>9.3385400000000001</v>
      </c>
      <c r="K142" s="7">
        <f t="shared" si="280"/>
        <v>9.3385400000000001</v>
      </c>
      <c r="L142" s="7">
        <v>9.3385400000000001</v>
      </c>
      <c r="M142" s="7">
        <f t="shared" ref="M142:P142" si="281">L142</f>
        <v>9.3385400000000001</v>
      </c>
      <c r="N142" s="7">
        <f t="shared" si="281"/>
        <v>9.3385400000000001</v>
      </c>
      <c r="O142" s="7">
        <f t="shared" si="281"/>
        <v>9.3385400000000001</v>
      </c>
      <c r="P142" s="7">
        <f t="shared" si="281"/>
        <v>9.3385400000000001</v>
      </c>
      <c r="Q142" s="7">
        <v>9.3385400000000001</v>
      </c>
    </row>
    <row r="143" spans="1:17" customFormat="1">
      <c r="A143" t="s">
        <v>409</v>
      </c>
      <c r="B143" s="11">
        <v>1.365164</v>
      </c>
      <c r="C143" s="11">
        <v>1.365164</v>
      </c>
      <c r="D143" s="7">
        <v>1.365164</v>
      </c>
      <c r="E143" s="7">
        <v>1.365164</v>
      </c>
      <c r="F143" s="7">
        <v>1.365164</v>
      </c>
      <c r="G143" s="7">
        <v>1.365164</v>
      </c>
      <c r="H143" s="7">
        <v>1.365164</v>
      </c>
      <c r="I143" s="7">
        <f t="shared" ref="I143:K143" si="282">H143</f>
        <v>1.365164</v>
      </c>
      <c r="J143" s="7">
        <f t="shared" si="282"/>
        <v>1.365164</v>
      </c>
      <c r="K143" s="7">
        <f t="shared" si="282"/>
        <v>1.365164</v>
      </c>
      <c r="L143" s="7">
        <v>1.365164</v>
      </c>
      <c r="M143" s="7">
        <f t="shared" ref="M143:P143" si="283">L143</f>
        <v>1.365164</v>
      </c>
      <c r="N143" s="7">
        <f t="shared" si="283"/>
        <v>1.365164</v>
      </c>
      <c r="O143" s="7">
        <f t="shared" si="283"/>
        <v>1.365164</v>
      </c>
      <c r="P143" s="7">
        <f t="shared" si="283"/>
        <v>1.365164</v>
      </c>
      <c r="Q143" s="7">
        <v>1.365164</v>
      </c>
    </row>
    <row r="144" spans="1:17" customFormat="1">
      <c r="A144" t="s">
        <v>412</v>
      </c>
      <c r="B144" s="11">
        <v>1.172436</v>
      </c>
      <c r="C144" s="11">
        <v>1.172436</v>
      </c>
      <c r="D144" s="7">
        <v>1.172436</v>
      </c>
      <c r="E144" s="7">
        <v>4.2844160000000002</v>
      </c>
      <c r="F144" s="7">
        <v>4.7367400000000002</v>
      </c>
      <c r="G144" s="7">
        <v>4.7367400000000002</v>
      </c>
      <c r="H144" s="7">
        <v>4.7367400000000002</v>
      </c>
      <c r="I144" s="7">
        <f t="shared" ref="I144:K144" si="284">H144</f>
        <v>4.7367400000000002</v>
      </c>
      <c r="J144" s="7">
        <f t="shared" si="284"/>
        <v>4.7367400000000002</v>
      </c>
      <c r="K144" s="7">
        <f t="shared" si="284"/>
        <v>4.7367400000000002</v>
      </c>
      <c r="L144" s="7">
        <v>4.7367400000000002</v>
      </c>
      <c r="M144" s="7">
        <f t="shared" ref="M144:P144" si="285">L144</f>
        <v>4.7367400000000002</v>
      </c>
      <c r="N144" s="7">
        <f t="shared" si="285"/>
        <v>4.7367400000000002</v>
      </c>
      <c r="O144" s="7">
        <f t="shared" si="285"/>
        <v>4.7367400000000002</v>
      </c>
      <c r="P144" s="7">
        <f t="shared" si="285"/>
        <v>4.7367400000000002</v>
      </c>
      <c r="Q144" s="7">
        <v>4.7367400000000002</v>
      </c>
    </row>
    <row r="145" spans="1:17" customFormat="1">
      <c r="A145" t="s">
        <v>415</v>
      </c>
      <c r="B145" s="11">
        <v>1.6876800000000001</v>
      </c>
      <c r="C145" s="11">
        <v>1.6876800000000001</v>
      </c>
      <c r="D145" s="7">
        <v>1.6876800000000001</v>
      </c>
      <c r="E145" s="7">
        <v>3.2453720000000001</v>
      </c>
      <c r="F145" s="7">
        <v>4.5295360000000002</v>
      </c>
      <c r="G145" s="7">
        <v>4.5295360000000002</v>
      </c>
      <c r="H145" s="7">
        <v>4.5295360000000002</v>
      </c>
      <c r="I145" s="7">
        <f t="shared" ref="I145:K145" si="286">H145</f>
        <v>4.5295360000000002</v>
      </c>
      <c r="J145" s="7">
        <f t="shared" si="286"/>
        <v>4.5295360000000002</v>
      </c>
      <c r="K145" s="7">
        <f t="shared" si="286"/>
        <v>4.5295360000000002</v>
      </c>
      <c r="L145" s="7">
        <v>4.5295360000000002</v>
      </c>
      <c r="M145" s="7">
        <f t="shared" ref="M145:P145" si="287">L145</f>
        <v>4.5295360000000002</v>
      </c>
      <c r="N145" s="7">
        <f t="shared" si="287"/>
        <v>4.5295360000000002</v>
      </c>
      <c r="O145" s="7">
        <f t="shared" si="287"/>
        <v>4.5295360000000002</v>
      </c>
      <c r="P145" s="7">
        <f t="shared" si="287"/>
        <v>4.5295360000000002</v>
      </c>
      <c r="Q145" s="7">
        <v>4.5295360000000002</v>
      </c>
    </row>
    <row r="146" spans="1:17" customFormat="1">
      <c r="A146" t="s">
        <v>417</v>
      </c>
      <c r="B146" s="11">
        <v>0.87190000000000001</v>
      </c>
      <c r="C146" s="11">
        <v>0.87190000000000001</v>
      </c>
      <c r="D146" s="7">
        <v>0.87190000000000001</v>
      </c>
      <c r="E146" s="7">
        <v>0.87190000000000001</v>
      </c>
      <c r="F146" s="7">
        <v>0.87190000000000001</v>
      </c>
      <c r="G146" s="7">
        <v>0.87190000000000001</v>
      </c>
      <c r="H146" s="7">
        <v>0.87190000000000001</v>
      </c>
      <c r="I146" s="7">
        <f t="shared" ref="I146:K146" si="288">H146</f>
        <v>0.87190000000000001</v>
      </c>
      <c r="J146" s="7">
        <f t="shared" si="288"/>
        <v>0.87190000000000001</v>
      </c>
      <c r="K146" s="7">
        <f t="shared" si="288"/>
        <v>0.87190000000000001</v>
      </c>
      <c r="L146" s="7">
        <v>0.87190000000000001</v>
      </c>
      <c r="M146" s="7">
        <f t="shared" ref="M146:P146" si="289">L146</f>
        <v>0.87190000000000001</v>
      </c>
      <c r="N146" s="7">
        <f t="shared" si="289"/>
        <v>0.87190000000000001</v>
      </c>
      <c r="O146" s="7">
        <f t="shared" si="289"/>
        <v>0.87190000000000001</v>
      </c>
      <c r="P146" s="7">
        <f t="shared" si="289"/>
        <v>0.87190000000000001</v>
      </c>
      <c r="Q146" s="7">
        <v>0.87190000000000001</v>
      </c>
    </row>
    <row r="147" spans="1:17" customFormat="1">
      <c r="A147" t="s">
        <v>420</v>
      </c>
      <c r="B147" s="11">
        <v>9.4399999999999996E-4</v>
      </c>
      <c r="C147" s="11">
        <v>9.4399999999999996E-4</v>
      </c>
      <c r="D147" s="7">
        <v>9.4399999999999996E-4</v>
      </c>
      <c r="E147" s="7">
        <v>0.813504</v>
      </c>
      <c r="F147" s="7">
        <v>0.813504</v>
      </c>
      <c r="G147" s="7">
        <v>1.7577480000000001</v>
      </c>
      <c r="H147" s="7">
        <v>1.7577480000000001</v>
      </c>
      <c r="I147" s="7">
        <f t="shared" ref="I147:K147" si="290">H147</f>
        <v>1.7577480000000001</v>
      </c>
      <c r="J147" s="7">
        <f t="shared" si="290"/>
        <v>1.7577480000000001</v>
      </c>
      <c r="K147" s="7">
        <f t="shared" si="290"/>
        <v>1.7577480000000001</v>
      </c>
      <c r="L147" s="7">
        <v>1.7577480000000001</v>
      </c>
      <c r="M147" s="7">
        <f t="shared" ref="M147:P147" si="291">L147</f>
        <v>1.7577480000000001</v>
      </c>
      <c r="N147" s="7">
        <f t="shared" si="291"/>
        <v>1.7577480000000001</v>
      </c>
      <c r="O147" s="7">
        <f t="shared" si="291"/>
        <v>1.7577480000000001</v>
      </c>
      <c r="P147" s="7">
        <f t="shared" si="291"/>
        <v>1.7577480000000001</v>
      </c>
      <c r="Q147" s="7">
        <v>1.7577480000000001</v>
      </c>
    </row>
    <row r="148" spans="1:17" customFormat="1">
      <c r="A148" t="s">
        <v>423</v>
      </c>
      <c r="B148" s="11">
        <v>0.94969199999999998</v>
      </c>
      <c r="C148" s="11">
        <v>0.94969199999999998</v>
      </c>
      <c r="D148" s="7">
        <v>0.94969199999999998</v>
      </c>
      <c r="E148" s="7">
        <v>2.4603839999999999</v>
      </c>
      <c r="F148" s="7">
        <v>2.4603839999999999</v>
      </c>
      <c r="G148" s="7">
        <v>2.4603839999999999</v>
      </c>
      <c r="H148" s="7">
        <v>2.4603839999999999</v>
      </c>
      <c r="I148" s="7">
        <f t="shared" ref="I148:K148" si="292">H148</f>
        <v>2.4603839999999999</v>
      </c>
      <c r="J148" s="7">
        <f t="shared" si="292"/>
        <v>2.4603839999999999</v>
      </c>
      <c r="K148" s="7">
        <f t="shared" si="292"/>
        <v>2.4603839999999999</v>
      </c>
      <c r="L148" s="7">
        <v>2.4603839999999999</v>
      </c>
      <c r="M148" s="7">
        <f t="shared" ref="M148:P148" si="293">L148</f>
        <v>2.4603839999999999</v>
      </c>
      <c r="N148" s="7">
        <f t="shared" si="293"/>
        <v>2.4603839999999999</v>
      </c>
      <c r="O148" s="7">
        <f t="shared" si="293"/>
        <v>2.4603839999999999</v>
      </c>
      <c r="P148" s="7">
        <f t="shared" si="293"/>
        <v>2.4603839999999999</v>
      </c>
      <c r="Q148" s="7">
        <v>2.4603839999999999</v>
      </c>
    </row>
    <row r="149" spans="1:17" customFormat="1">
      <c r="A149" t="s">
        <v>426</v>
      </c>
      <c r="B149" s="11">
        <v>0.54979199999999995</v>
      </c>
      <c r="C149" s="11">
        <v>0.54979199999999995</v>
      </c>
      <c r="D149" s="7">
        <v>0.54979199999999995</v>
      </c>
      <c r="E149" s="7">
        <v>1.1491359999999999</v>
      </c>
      <c r="F149" s="7">
        <v>1.7437800000000001</v>
      </c>
      <c r="G149" s="7">
        <v>3.464928</v>
      </c>
      <c r="H149" s="7">
        <v>3.464928</v>
      </c>
      <c r="I149" s="7">
        <f t="shared" ref="I149:K149" si="294">H149</f>
        <v>3.464928</v>
      </c>
      <c r="J149" s="7">
        <f t="shared" si="294"/>
        <v>3.464928</v>
      </c>
      <c r="K149" s="7">
        <f t="shared" si="294"/>
        <v>3.464928</v>
      </c>
      <c r="L149" s="7">
        <v>3.464928</v>
      </c>
      <c r="M149" s="7">
        <f t="shared" ref="M149:P149" si="295">L149</f>
        <v>3.464928</v>
      </c>
      <c r="N149" s="7">
        <f t="shared" si="295"/>
        <v>3.464928</v>
      </c>
      <c r="O149" s="7">
        <f t="shared" si="295"/>
        <v>3.464928</v>
      </c>
      <c r="P149" s="7">
        <f t="shared" si="295"/>
        <v>3.464928</v>
      </c>
      <c r="Q149" s="7">
        <v>3.464928</v>
      </c>
    </row>
    <row r="150" spans="1:17" customFormat="1">
      <c r="A150" t="s">
        <v>429</v>
      </c>
      <c r="B150" s="11">
        <v>0</v>
      </c>
      <c r="C150" s="11">
        <v>0</v>
      </c>
      <c r="D150" s="7">
        <v>0</v>
      </c>
      <c r="E150" s="7">
        <v>0</v>
      </c>
      <c r="F150" s="7">
        <v>0.62305200000000005</v>
      </c>
      <c r="G150" s="7">
        <v>1.571224</v>
      </c>
      <c r="H150" s="7">
        <v>1.571224</v>
      </c>
      <c r="I150" s="7">
        <f t="shared" ref="I150:K150" si="296">H150</f>
        <v>1.571224</v>
      </c>
      <c r="J150" s="7">
        <f t="shared" si="296"/>
        <v>1.571224</v>
      </c>
      <c r="K150" s="7">
        <f t="shared" si="296"/>
        <v>1.571224</v>
      </c>
      <c r="L150" s="7">
        <v>1.571224</v>
      </c>
      <c r="M150" s="7">
        <f t="shared" ref="M150:P150" si="297">L150</f>
        <v>1.571224</v>
      </c>
      <c r="N150" s="7">
        <f t="shared" si="297"/>
        <v>1.571224</v>
      </c>
      <c r="O150" s="7">
        <f t="shared" si="297"/>
        <v>1.571224</v>
      </c>
      <c r="P150" s="7">
        <f t="shared" si="297"/>
        <v>1.571224</v>
      </c>
      <c r="Q150" s="7">
        <v>1.571224</v>
      </c>
    </row>
    <row r="151" spans="1:17" customFormat="1">
      <c r="A151" t="s">
        <v>432</v>
      </c>
      <c r="B151" s="11">
        <v>6.6364479999999997</v>
      </c>
      <c r="C151" s="11">
        <v>6.6364479999999997</v>
      </c>
      <c r="D151" s="7">
        <v>6.6364479999999997</v>
      </c>
      <c r="E151" s="7">
        <v>6.6364479999999997</v>
      </c>
      <c r="F151" s="7">
        <v>6.9569279999999996</v>
      </c>
      <c r="G151" s="7">
        <v>9.286664</v>
      </c>
      <c r="H151" s="7">
        <v>9.286664</v>
      </c>
      <c r="I151" s="7">
        <f t="shared" ref="I151:K151" si="298">H151</f>
        <v>9.286664</v>
      </c>
      <c r="J151" s="7">
        <f t="shared" si="298"/>
        <v>9.286664</v>
      </c>
      <c r="K151" s="7">
        <f t="shared" si="298"/>
        <v>9.286664</v>
      </c>
      <c r="L151" s="7">
        <v>9.286664</v>
      </c>
      <c r="M151" s="7">
        <f t="shared" ref="M151:P151" si="299">L151</f>
        <v>9.286664</v>
      </c>
      <c r="N151" s="7">
        <f t="shared" si="299"/>
        <v>9.286664</v>
      </c>
      <c r="O151" s="7">
        <f t="shared" si="299"/>
        <v>9.286664</v>
      </c>
      <c r="P151" s="7">
        <f t="shared" si="299"/>
        <v>9.286664</v>
      </c>
      <c r="Q151" s="7">
        <v>9.286664</v>
      </c>
    </row>
    <row r="152" spans="1:17" customFormat="1">
      <c r="A152" t="s">
        <v>435</v>
      </c>
      <c r="B152" s="11">
        <v>0</v>
      </c>
      <c r="C152" s="11">
        <v>0</v>
      </c>
      <c r="D152" s="7">
        <v>0</v>
      </c>
      <c r="E152" s="7">
        <v>0</v>
      </c>
      <c r="F152" s="7">
        <v>0</v>
      </c>
      <c r="G152" s="7">
        <v>0.63307599999999997</v>
      </c>
      <c r="H152" s="7">
        <v>0.63307599999999997</v>
      </c>
      <c r="I152" s="7">
        <f t="shared" ref="I152:K152" si="300">H152</f>
        <v>0.63307599999999997</v>
      </c>
      <c r="J152" s="7">
        <f t="shared" si="300"/>
        <v>0.63307599999999997</v>
      </c>
      <c r="K152" s="7">
        <f t="shared" si="300"/>
        <v>0.63307599999999997</v>
      </c>
      <c r="L152" s="7">
        <v>0.63307599999999997</v>
      </c>
      <c r="M152" s="7">
        <f t="shared" ref="M152:P152" si="301">L152</f>
        <v>0.63307599999999997</v>
      </c>
      <c r="N152" s="7">
        <f t="shared" si="301"/>
        <v>0.63307599999999997</v>
      </c>
      <c r="O152" s="7">
        <f t="shared" si="301"/>
        <v>0.63307599999999997</v>
      </c>
      <c r="P152" s="7">
        <f t="shared" si="301"/>
        <v>0.63307599999999997</v>
      </c>
      <c r="Q152" s="7">
        <v>0.63307599999999997</v>
      </c>
    </row>
    <row r="153" spans="1:17" customFormat="1">
      <c r="A153" t="s">
        <v>438</v>
      </c>
      <c r="B153" s="11">
        <v>0.219192</v>
      </c>
      <c r="C153" s="11">
        <v>0.219192</v>
      </c>
      <c r="D153" s="7">
        <v>0.219192</v>
      </c>
      <c r="E153" s="7">
        <v>0.38540799999999997</v>
      </c>
      <c r="F153" s="7">
        <v>1.4999119999999999</v>
      </c>
      <c r="G153" s="7">
        <v>1.4999119999999999</v>
      </c>
      <c r="H153" s="7">
        <v>1.4999119999999999</v>
      </c>
      <c r="I153" s="7">
        <f t="shared" ref="I153:K153" si="302">H153</f>
        <v>1.4999119999999999</v>
      </c>
      <c r="J153" s="7">
        <f t="shared" si="302"/>
        <v>1.4999119999999999</v>
      </c>
      <c r="K153" s="7">
        <f t="shared" si="302"/>
        <v>1.4999119999999999</v>
      </c>
      <c r="L153" s="7">
        <v>1.4999119999999999</v>
      </c>
      <c r="M153" s="7">
        <f t="shared" ref="M153:P153" si="303">L153</f>
        <v>1.4999119999999999</v>
      </c>
      <c r="N153" s="7">
        <f t="shared" si="303"/>
        <v>1.4999119999999999</v>
      </c>
      <c r="O153" s="7">
        <f t="shared" si="303"/>
        <v>1.4999119999999999</v>
      </c>
      <c r="P153" s="7">
        <f t="shared" si="303"/>
        <v>1.4999119999999999</v>
      </c>
      <c r="Q153" s="7">
        <v>1.4999119999999999</v>
      </c>
    </row>
    <row r="154" spans="1:17" customFormat="1">
      <c r="A154" t="s">
        <v>441</v>
      </c>
      <c r="B154" s="11">
        <v>0.350524</v>
      </c>
      <c r="C154" s="11">
        <v>0.350524</v>
      </c>
      <c r="D154" s="7">
        <v>0.350524</v>
      </c>
      <c r="E154" s="7">
        <v>1.5073920000000001</v>
      </c>
      <c r="F154" s="7">
        <v>1.8343320000000001</v>
      </c>
      <c r="G154" s="7">
        <v>3.0072839999999998</v>
      </c>
      <c r="H154" s="7">
        <v>3.0072839999999998</v>
      </c>
      <c r="I154" s="7">
        <f t="shared" ref="I154:K154" si="304">H154</f>
        <v>3.0072839999999998</v>
      </c>
      <c r="J154" s="7">
        <f t="shared" si="304"/>
        <v>3.0072839999999998</v>
      </c>
      <c r="K154" s="7">
        <f t="shared" si="304"/>
        <v>3.0072839999999998</v>
      </c>
      <c r="L154" s="7">
        <v>3.0072839999999998</v>
      </c>
      <c r="M154" s="7">
        <f t="shared" ref="M154:P154" si="305">L154</f>
        <v>3.0072839999999998</v>
      </c>
      <c r="N154" s="7">
        <f t="shared" si="305"/>
        <v>3.0072839999999998</v>
      </c>
      <c r="O154" s="7">
        <f t="shared" si="305"/>
        <v>3.0072839999999998</v>
      </c>
      <c r="P154" s="7">
        <f t="shared" si="305"/>
        <v>3.0072839999999998</v>
      </c>
      <c r="Q154" s="7">
        <v>3.0072839999999998</v>
      </c>
    </row>
    <row r="155" spans="1:17" customFormat="1">
      <c r="A155" t="s">
        <v>444</v>
      </c>
      <c r="B155" s="11">
        <v>4.9501200000000001</v>
      </c>
      <c r="C155" s="11">
        <v>4.9501200000000001</v>
      </c>
      <c r="D155" s="7">
        <v>4.9501200000000001</v>
      </c>
      <c r="E155" s="7">
        <v>7.0114679999999998</v>
      </c>
      <c r="F155" s="7">
        <v>7.0114679999999998</v>
      </c>
      <c r="G155" s="7">
        <v>7.507028</v>
      </c>
      <c r="H155" s="7">
        <v>7.507028</v>
      </c>
      <c r="I155" s="7">
        <f t="shared" ref="I155:K155" si="306">H155</f>
        <v>7.507028</v>
      </c>
      <c r="J155" s="7">
        <f t="shared" si="306"/>
        <v>7.507028</v>
      </c>
      <c r="K155" s="7">
        <f t="shared" si="306"/>
        <v>7.507028</v>
      </c>
      <c r="L155" s="7">
        <v>7.507028</v>
      </c>
      <c r="M155" s="7">
        <f t="shared" ref="M155:P155" si="307">L155</f>
        <v>7.507028</v>
      </c>
      <c r="N155" s="7">
        <f t="shared" si="307"/>
        <v>7.507028</v>
      </c>
      <c r="O155" s="7">
        <f t="shared" si="307"/>
        <v>7.507028</v>
      </c>
      <c r="P155" s="7">
        <f t="shared" si="307"/>
        <v>7.507028</v>
      </c>
      <c r="Q155" s="7">
        <v>7.507028</v>
      </c>
    </row>
    <row r="156" spans="1:17" customFormat="1">
      <c r="A156" t="s">
        <v>788</v>
      </c>
      <c r="B156" s="11">
        <v>3.6968000000000001E-2</v>
      </c>
      <c r="C156" s="11">
        <v>3.6968000000000001E-2</v>
      </c>
      <c r="D156" s="7">
        <v>3.6968000000000001E-2</v>
      </c>
      <c r="E156" s="7">
        <v>3.6968000000000001E-2</v>
      </c>
      <c r="F156" s="7">
        <v>3.6968000000000001E-2</v>
      </c>
      <c r="G156" s="7">
        <v>3.6968000000000001E-2</v>
      </c>
      <c r="H156" s="7">
        <v>3.6968000000000001E-2</v>
      </c>
      <c r="I156" s="7">
        <f t="shared" ref="I156:K156" si="308">H156</f>
        <v>3.6968000000000001E-2</v>
      </c>
      <c r="J156" s="7">
        <f t="shared" si="308"/>
        <v>3.6968000000000001E-2</v>
      </c>
      <c r="K156" s="7">
        <f t="shared" si="308"/>
        <v>3.6968000000000001E-2</v>
      </c>
      <c r="L156" s="7">
        <v>3.6968000000000001E-2</v>
      </c>
      <c r="M156" s="7">
        <f t="shared" ref="M156:P156" si="309">L156</f>
        <v>3.6968000000000001E-2</v>
      </c>
      <c r="N156" s="7">
        <f t="shared" si="309"/>
        <v>3.6968000000000001E-2</v>
      </c>
      <c r="O156" s="7">
        <f t="shared" si="309"/>
        <v>3.6968000000000001E-2</v>
      </c>
      <c r="P156" s="7">
        <f t="shared" si="309"/>
        <v>3.6968000000000001E-2</v>
      </c>
      <c r="Q156" s="7">
        <v>3.6968000000000001E-2</v>
      </c>
    </row>
    <row r="157" spans="1:17" customFormat="1">
      <c r="A157" t="s">
        <v>447</v>
      </c>
      <c r="B157" s="11">
        <v>0.56209200000000004</v>
      </c>
      <c r="C157" s="11">
        <v>0.56209200000000004</v>
      </c>
      <c r="D157" s="7">
        <v>0.56209200000000004</v>
      </c>
      <c r="E157" s="7">
        <v>0.95244799999999996</v>
      </c>
      <c r="F157" s="7">
        <v>1.01024</v>
      </c>
      <c r="G157" s="7">
        <v>1.7085239999999999</v>
      </c>
      <c r="H157" s="7">
        <v>1.7085239999999999</v>
      </c>
      <c r="I157" s="7">
        <f t="shared" ref="I157:K157" si="310">H157</f>
        <v>1.7085239999999999</v>
      </c>
      <c r="J157" s="7">
        <f t="shared" si="310"/>
        <v>1.7085239999999999</v>
      </c>
      <c r="K157" s="7">
        <f t="shared" si="310"/>
        <v>1.7085239999999999</v>
      </c>
      <c r="L157" s="7">
        <v>1.7085239999999999</v>
      </c>
      <c r="M157" s="7">
        <f t="shared" ref="M157:P157" si="311">L157</f>
        <v>1.7085239999999999</v>
      </c>
      <c r="N157" s="7">
        <f t="shared" si="311"/>
        <v>1.7085239999999999</v>
      </c>
      <c r="O157" s="7">
        <f t="shared" si="311"/>
        <v>1.7085239999999999</v>
      </c>
      <c r="P157" s="7">
        <f t="shared" si="311"/>
        <v>1.7085239999999999</v>
      </c>
      <c r="Q157" s="7">
        <v>1.7085239999999999</v>
      </c>
    </row>
    <row r="158" spans="1:17" customFormat="1">
      <c r="A158" t="s">
        <v>450</v>
      </c>
      <c r="B158" s="11">
        <v>105.753668</v>
      </c>
      <c r="C158" s="11">
        <v>105.753668</v>
      </c>
      <c r="D158" s="7">
        <v>105.753668</v>
      </c>
      <c r="E158" s="7">
        <v>115.954624</v>
      </c>
      <c r="F158" s="7">
        <v>119.86125199999999</v>
      </c>
      <c r="G158" s="7">
        <v>127.372528</v>
      </c>
      <c r="H158" s="7">
        <v>127.372528</v>
      </c>
      <c r="I158" s="7">
        <f t="shared" ref="I158:K158" si="312">H158</f>
        <v>127.372528</v>
      </c>
      <c r="J158" s="7">
        <f t="shared" si="312"/>
        <v>127.372528</v>
      </c>
      <c r="K158" s="7">
        <f t="shared" si="312"/>
        <v>127.372528</v>
      </c>
      <c r="L158" s="7">
        <v>127.372528</v>
      </c>
      <c r="M158" s="7">
        <f t="shared" ref="M158:P158" si="313">L158</f>
        <v>127.372528</v>
      </c>
      <c r="N158" s="7">
        <f t="shared" si="313"/>
        <v>127.372528</v>
      </c>
      <c r="O158" s="7">
        <f t="shared" si="313"/>
        <v>127.372528</v>
      </c>
      <c r="P158" s="7">
        <f t="shared" si="313"/>
        <v>127.372528</v>
      </c>
      <c r="Q158" s="7">
        <v>127.372528</v>
      </c>
    </row>
    <row r="159" spans="1:17" customFormat="1">
      <c r="A159" t="s">
        <v>453</v>
      </c>
      <c r="B159" s="11">
        <v>0.51193999999999995</v>
      </c>
      <c r="C159" s="11">
        <v>0.51193999999999995</v>
      </c>
      <c r="D159" s="7">
        <v>0.51193999999999995</v>
      </c>
      <c r="E159" s="7">
        <v>0.51193999999999995</v>
      </c>
      <c r="F159" s="7">
        <v>0.51193999999999995</v>
      </c>
      <c r="G159" s="7">
        <v>0.51193999999999995</v>
      </c>
      <c r="H159" s="7">
        <v>0.51193999999999995</v>
      </c>
      <c r="I159" s="7">
        <f t="shared" ref="I159:K159" si="314">H159</f>
        <v>0.51193999999999995</v>
      </c>
      <c r="J159" s="7">
        <f t="shared" si="314"/>
        <v>0.51193999999999995</v>
      </c>
      <c r="K159" s="7">
        <f t="shared" si="314"/>
        <v>0.51193999999999995</v>
      </c>
      <c r="L159" s="7">
        <v>0.51193999999999995</v>
      </c>
      <c r="M159" s="7">
        <f t="shared" ref="M159:P159" si="315">L159</f>
        <v>0.51193999999999995</v>
      </c>
      <c r="N159" s="7">
        <f t="shared" si="315"/>
        <v>0.51193999999999995</v>
      </c>
      <c r="O159" s="7">
        <f t="shared" si="315"/>
        <v>0.51193999999999995</v>
      </c>
      <c r="P159" s="7">
        <f t="shared" si="315"/>
        <v>0.51193999999999995</v>
      </c>
      <c r="Q159" s="7">
        <v>0.51193999999999995</v>
      </c>
    </row>
    <row r="160" spans="1:17" customFormat="1">
      <c r="A160" t="s">
        <v>456</v>
      </c>
      <c r="B160" s="11">
        <v>2.4383319999999999</v>
      </c>
      <c r="C160" s="11">
        <v>2.4383319999999999</v>
      </c>
      <c r="D160" s="7">
        <v>2.4383319999999999</v>
      </c>
      <c r="E160" s="7">
        <v>3.5757080000000001</v>
      </c>
      <c r="F160" s="7">
        <v>3.5757080000000001</v>
      </c>
      <c r="G160" s="7">
        <v>3.5757080000000001</v>
      </c>
      <c r="H160" s="7">
        <v>3.5757080000000001</v>
      </c>
      <c r="I160" s="7">
        <f t="shared" ref="I160:K160" si="316">H160</f>
        <v>3.5757080000000001</v>
      </c>
      <c r="J160" s="7">
        <f t="shared" si="316"/>
        <v>3.5757080000000001</v>
      </c>
      <c r="K160" s="7">
        <f t="shared" si="316"/>
        <v>3.5757080000000001</v>
      </c>
      <c r="L160" s="7">
        <v>3.5757080000000001</v>
      </c>
      <c r="M160" s="7">
        <f t="shared" ref="M160:P160" si="317">L160</f>
        <v>3.5757080000000001</v>
      </c>
      <c r="N160" s="7">
        <f t="shared" si="317"/>
        <v>3.5757080000000001</v>
      </c>
      <c r="O160" s="7">
        <f t="shared" si="317"/>
        <v>3.5757080000000001</v>
      </c>
      <c r="P160" s="7">
        <f t="shared" si="317"/>
        <v>3.5757080000000001</v>
      </c>
      <c r="Q160" s="7">
        <v>3.5757080000000001</v>
      </c>
    </row>
    <row r="161" spans="1:17" customFormat="1">
      <c r="A161" t="s">
        <v>459</v>
      </c>
      <c r="B161" s="11">
        <v>1.4920640000000001</v>
      </c>
      <c r="C161" s="11">
        <v>1.4920640000000001</v>
      </c>
      <c r="D161" s="7">
        <v>1.4920640000000001</v>
      </c>
      <c r="E161" s="7">
        <v>2.0887120000000001</v>
      </c>
      <c r="F161" s="7">
        <v>4.9138159999999997</v>
      </c>
      <c r="G161" s="7">
        <v>4.9138159999999997</v>
      </c>
      <c r="H161" s="7">
        <v>4.9138159999999997</v>
      </c>
      <c r="I161" s="7">
        <f t="shared" ref="I161:K161" si="318">H161</f>
        <v>4.9138159999999997</v>
      </c>
      <c r="J161" s="7">
        <f t="shared" si="318"/>
        <v>4.9138159999999997</v>
      </c>
      <c r="K161" s="7">
        <f t="shared" si="318"/>
        <v>4.9138159999999997</v>
      </c>
      <c r="L161" s="7">
        <v>4.9138159999999997</v>
      </c>
      <c r="M161" s="7">
        <f t="shared" ref="M161:P161" si="319">L161</f>
        <v>4.9138159999999997</v>
      </c>
      <c r="N161" s="7">
        <f t="shared" si="319"/>
        <v>4.9138159999999997</v>
      </c>
      <c r="O161" s="7">
        <f t="shared" si="319"/>
        <v>4.9138159999999997</v>
      </c>
      <c r="P161" s="7">
        <f t="shared" si="319"/>
        <v>4.9138159999999997</v>
      </c>
      <c r="Q161" s="7">
        <v>4.9138159999999997</v>
      </c>
    </row>
    <row r="162" spans="1:17" customFormat="1">
      <c r="A162" t="s">
        <v>462</v>
      </c>
      <c r="B162" s="11">
        <v>0.14282</v>
      </c>
      <c r="C162" s="11">
        <v>0.14282</v>
      </c>
      <c r="D162" s="7">
        <v>0.14282</v>
      </c>
      <c r="E162" s="7">
        <v>0.19392000000000001</v>
      </c>
      <c r="F162" s="7">
        <v>0.19392000000000001</v>
      </c>
      <c r="G162" s="7">
        <v>0.92946399999999996</v>
      </c>
      <c r="H162" s="7">
        <v>0.92946399999999996</v>
      </c>
      <c r="I162" s="7">
        <f t="shared" ref="I162:K162" si="320">H162</f>
        <v>0.92946399999999996</v>
      </c>
      <c r="J162" s="7">
        <f t="shared" si="320"/>
        <v>0.92946399999999996</v>
      </c>
      <c r="K162" s="7">
        <f t="shared" si="320"/>
        <v>0.92946399999999996</v>
      </c>
      <c r="L162" s="7">
        <v>0.92946399999999996</v>
      </c>
      <c r="M162" s="7">
        <f t="shared" ref="M162:P162" si="321">L162</f>
        <v>0.92946399999999996</v>
      </c>
      <c r="N162" s="7">
        <f t="shared" si="321"/>
        <v>0.92946399999999996</v>
      </c>
      <c r="O162" s="7">
        <f t="shared" si="321"/>
        <v>0.92946399999999996</v>
      </c>
      <c r="P162" s="7">
        <f t="shared" si="321"/>
        <v>0.92946399999999996</v>
      </c>
      <c r="Q162" s="7">
        <v>0.92946399999999996</v>
      </c>
    </row>
    <row r="163" spans="1:17" customFormat="1">
      <c r="A163" t="s">
        <v>465</v>
      </c>
      <c r="B163" s="11">
        <v>1.0376479999999999</v>
      </c>
      <c r="C163" s="11">
        <v>1.0376479999999999</v>
      </c>
      <c r="D163" s="7">
        <v>1.0376479999999999</v>
      </c>
      <c r="E163" s="7">
        <v>1.3850199999999999</v>
      </c>
      <c r="F163" s="7">
        <v>1.3850199999999999</v>
      </c>
      <c r="G163" s="7">
        <v>1.3850199999999999</v>
      </c>
      <c r="H163" s="7">
        <v>1.3850199999999999</v>
      </c>
      <c r="I163" s="7">
        <f t="shared" ref="I163:K163" si="322">H163</f>
        <v>1.3850199999999999</v>
      </c>
      <c r="J163" s="7">
        <f t="shared" si="322"/>
        <v>1.3850199999999999</v>
      </c>
      <c r="K163" s="7">
        <f t="shared" si="322"/>
        <v>1.3850199999999999</v>
      </c>
      <c r="L163" s="7">
        <v>1.3850199999999999</v>
      </c>
      <c r="M163" s="7">
        <f t="shared" ref="M163:P163" si="323">L163</f>
        <v>1.3850199999999999</v>
      </c>
      <c r="N163" s="7">
        <f t="shared" si="323"/>
        <v>1.3850199999999999</v>
      </c>
      <c r="O163" s="7">
        <f t="shared" si="323"/>
        <v>1.3850199999999999</v>
      </c>
      <c r="P163" s="7">
        <f t="shared" si="323"/>
        <v>1.3850199999999999</v>
      </c>
      <c r="Q163" s="7">
        <v>1.3850199999999999</v>
      </c>
    </row>
    <row r="164" spans="1:17" customFormat="1">
      <c r="A164" t="s">
        <v>467</v>
      </c>
      <c r="B164" s="11">
        <v>8.7463479999999993</v>
      </c>
      <c r="C164" s="11">
        <v>8.7463479999999993</v>
      </c>
      <c r="D164" s="7">
        <v>8.7463479999999993</v>
      </c>
      <c r="E164" s="7">
        <v>17.377711999999999</v>
      </c>
      <c r="F164" s="7">
        <v>21.597263999999999</v>
      </c>
      <c r="G164" s="7">
        <v>23.463543999999999</v>
      </c>
      <c r="H164" s="7">
        <v>23.463543999999999</v>
      </c>
      <c r="I164" s="7">
        <f t="shared" ref="I164:K164" si="324">H164</f>
        <v>23.463543999999999</v>
      </c>
      <c r="J164" s="7">
        <f t="shared" si="324"/>
        <v>23.463543999999999</v>
      </c>
      <c r="K164" s="7">
        <f t="shared" si="324"/>
        <v>23.463543999999999</v>
      </c>
      <c r="L164" s="7">
        <v>23.463543999999999</v>
      </c>
      <c r="M164" s="7">
        <f t="shared" ref="M164:P164" si="325">L164</f>
        <v>23.463543999999999</v>
      </c>
      <c r="N164" s="7">
        <f t="shared" si="325"/>
        <v>23.463543999999999</v>
      </c>
      <c r="O164" s="7">
        <f t="shared" si="325"/>
        <v>23.463543999999999</v>
      </c>
      <c r="P164" s="7">
        <f t="shared" si="325"/>
        <v>23.463543999999999</v>
      </c>
      <c r="Q164" s="7">
        <v>23.463543999999999</v>
      </c>
    </row>
    <row r="165" spans="1:17" customFormat="1">
      <c r="A165" t="s">
        <v>470</v>
      </c>
      <c r="B165" s="11">
        <v>0.16616800000000001</v>
      </c>
      <c r="C165" s="11">
        <v>0.16616800000000001</v>
      </c>
      <c r="D165" s="7">
        <v>0.16616800000000001</v>
      </c>
      <c r="E165" s="7">
        <v>0.63142399999999999</v>
      </c>
      <c r="F165" s="7">
        <v>0.98665999999999998</v>
      </c>
      <c r="G165" s="7">
        <v>2.9719600000000002</v>
      </c>
      <c r="H165" s="7">
        <v>2.9719600000000002</v>
      </c>
      <c r="I165" s="7">
        <f t="shared" ref="I165:K165" si="326">H165</f>
        <v>2.9719600000000002</v>
      </c>
      <c r="J165" s="7">
        <f t="shared" si="326"/>
        <v>2.9719600000000002</v>
      </c>
      <c r="K165" s="7">
        <f t="shared" si="326"/>
        <v>2.9719600000000002</v>
      </c>
      <c r="L165" s="7">
        <v>2.9719600000000002</v>
      </c>
      <c r="M165" s="7">
        <f t="shared" ref="M165:P165" si="327">L165</f>
        <v>2.9719600000000002</v>
      </c>
      <c r="N165" s="7">
        <f t="shared" si="327"/>
        <v>2.9719600000000002</v>
      </c>
      <c r="O165" s="7">
        <f t="shared" si="327"/>
        <v>2.9719600000000002</v>
      </c>
      <c r="P165" s="7">
        <f t="shared" si="327"/>
        <v>2.9719600000000002</v>
      </c>
      <c r="Q165" s="7">
        <v>2.9719600000000002</v>
      </c>
    </row>
    <row r="166" spans="1:17" customFormat="1">
      <c r="A166" t="s">
        <v>473</v>
      </c>
      <c r="B166" s="11">
        <v>4.8007840000000002</v>
      </c>
      <c r="C166" s="11">
        <v>4.8007840000000002</v>
      </c>
      <c r="D166" s="7">
        <v>4.8007840000000002</v>
      </c>
      <c r="E166" s="7">
        <v>7.0765279999999997</v>
      </c>
      <c r="F166" s="7">
        <v>7.5822320000000003</v>
      </c>
      <c r="G166" s="7">
        <v>8.5172399999999993</v>
      </c>
      <c r="H166" s="7">
        <v>8.5172399999999993</v>
      </c>
      <c r="I166" s="7">
        <f t="shared" ref="I166:K166" si="328">H166</f>
        <v>8.5172399999999993</v>
      </c>
      <c r="J166" s="7">
        <f t="shared" si="328"/>
        <v>8.5172399999999993</v>
      </c>
      <c r="K166" s="7">
        <f t="shared" si="328"/>
        <v>8.5172399999999993</v>
      </c>
      <c r="L166" s="7">
        <v>8.5172399999999993</v>
      </c>
      <c r="M166" s="7">
        <f t="shared" ref="M166:P166" si="329">L166</f>
        <v>8.5172399999999993</v>
      </c>
      <c r="N166" s="7">
        <f t="shared" si="329"/>
        <v>8.5172399999999993</v>
      </c>
      <c r="O166" s="7">
        <f t="shared" si="329"/>
        <v>8.5172399999999993</v>
      </c>
      <c r="P166" s="7">
        <f t="shared" si="329"/>
        <v>8.5172399999999993</v>
      </c>
      <c r="Q166" s="7">
        <v>8.5172399999999993</v>
      </c>
    </row>
    <row r="167" spans="1:17" customFormat="1">
      <c r="A167" t="s">
        <v>475</v>
      </c>
      <c r="B167" s="11">
        <v>2.30768</v>
      </c>
      <c r="C167" s="11">
        <v>2.30768</v>
      </c>
      <c r="D167" s="7">
        <v>2.30768</v>
      </c>
      <c r="E167" s="7">
        <v>6.4399480000000002</v>
      </c>
      <c r="F167" s="7">
        <v>6.4399480000000002</v>
      </c>
      <c r="G167" s="7">
        <v>11.33596</v>
      </c>
      <c r="H167" s="7">
        <v>11.33596</v>
      </c>
      <c r="I167" s="7">
        <f t="shared" ref="I167:K167" si="330">H167</f>
        <v>11.33596</v>
      </c>
      <c r="J167" s="7">
        <f t="shared" si="330"/>
        <v>11.33596</v>
      </c>
      <c r="K167" s="7">
        <f t="shared" si="330"/>
        <v>11.33596</v>
      </c>
      <c r="L167" s="7">
        <v>11.33596</v>
      </c>
      <c r="M167" s="7">
        <f t="shared" ref="M167:P167" si="331">L167</f>
        <v>11.33596</v>
      </c>
      <c r="N167" s="7">
        <f t="shared" si="331"/>
        <v>11.33596</v>
      </c>
      <c r="O167" s="7">
        <f t="shared" si="331"/>
        <v>11.33596</v>
      </c>
      <c r="P167" s="7">
        <f t="shared" si="331"/>
        <v>11.33596</v>
      </c>
      <c r="Q167" s="7">
        <v>11.33596</v>
      </c>
    </row>
    <row r="168" spans="1:17" customFormat="1">
      <c r="A168" t="s">
        <v>478</v>
      </c>
      <c r="B168" s="11">
        <v>0.18121200000000001</v>
      </c>
      <c r="C168" s="11">
        <v>0.18121200000000001</v>
      </c>
      <c r="D168" s="7">
        <v>0.18121200000000001</v>
      </c>
      <c r="E168" s="7">
        <v>0.68285200000000001</v>
      </c>
      <c r="F168" s="7">
        <v>1.3564320000000001</v>
      </c>
      <c r="G168" s="7">
        <v>1.3564320000000001</v>
      </c>
      <c r="H168" s="7">
        <v>1.3564320000000001</v>
      </c>
      <c r="I168" s="7">
        <f t="shared" ref="I168:K168" si="332">H168</f>
        <v>1.3564320000000001</v>
      </c>
      <c r="J168" s="7">
        <f t="shared" si="332"/>
        <v>1.3564320000000001</v>
      </c>
      <c r="K168" s="7">
        <f t="shared" si="332"/>
        <v>1.3564320000000001</v>
      </c>
      <c r="L168" s="7">
        <v>1.3564320000000001</v>
      </c>
      <c r="M168" s="7">
        <f t="shared" ref="M168:P168" si="333">L168</f>
        <v>1.3564320000000001</v>
      </c>
      <c r="N168" s="7">
        <f t="shared" si="333"/>
        <v>1.3564320000000001</v>
      </c>
      <c r="O168" s="7">
        <f t="shared" si="333"/>
        <v>1.3564320000000001</v>
      </c>
      <c r="P168" s="7">
        <f t="shared" si="333"/>
        <v>1.3564320000000001</v>
      </c>
      <c r="Q168" s="7">
        <v>1.3564320000000001</v>
      </c>
    </row>
    <row r="169" spans="1:17" customFormat="1">
      <c r="A169" t="s">
        <v>481</v>
      </c>
      <c r="B169" s="11">
        <v>7.6970239999999999</v>
      </c>
      <c r="C169" s="11">
        <v>7.6970239999999999</v>
      </c>
      <c r="D169" s="7">
        <v>7.6970239999999999</v>
      </c>
      <c r="E169" s="7">
        <v>15.747756000000001</v>
      </c>
      <c r="F169" s="7">
        <v>16.204167999999999</v>
      </c>
      <c r="G169" s="7">
        <v>16.204167999999999</v>
      </c>
      <c r="H169" s="7">
        <v>16.204167999999999</v>
      </c>
      <c r="I169" s="7">
        <f t="shared" ref="I169:K169" si="334">H169</f>
        <v>16.204167999999999</v>
      </c>
      <c r="J169" s="7">
        <f t="shared" si="334"/>
        <v>16.204167999999999</v>
      </c>
      <c r="K169" s="7">
        <f t="shared" si="334"/>
        <v>16.204167999999999</v>
      </c>
      <c r="L169" s="7">
        <v>16.204167999999999</v>
      </c>
      <c r="M169" s="7">
        <f t="shared" ref="M169:P169" si="335">L169</f>
        <v>16.204167999999999</v>
      </c>
      <c r="N169" s="7">
        <f t="shared" si="335"/>
        <v>16.204167999999999</v>
      </c>
      <c r="O169" s="7">
        <f t="shared" si="335"/>
        <v>16.204167999999999</v>
      </c>
      <c r="P169" s="7">
        <f t="shared" si="335"/>
        <v>16.204167999999999</v>
      </c>
      <c r="Q169" s="7">
        <v>16.204167999999999</v>
      </c>
    </row>
    <row r="170" spans="1:17" customFormat="1">
      <c r="A170" t="s">
        <v>484</v>
      </c>
      <c r="B170" s="11">
        <v>3.5756600000000001</v>
      </c>
      <c r="C170" s="11">
        <v>3.5756600000000001</v>
      </c>
      <c r="D170" s="7">
        <v>3.5756600000000001</v>
      </c>
      <c r="E170" s="7">
        <v>4.6612479999999996</v>
      </c>
      <c r="F170" s="7">
        <v>4.6612479999999996</v>
      </c>
      <c r="G170" s="7">
        <v>4.6612479999999996</v>
      </c>
      <c r="H170" s="7">
        <v>4.6612479999999996</v>
      </c>
      <c r="I170" s="7">
        <f t="shared" ref="I170:K170" si="336">H170</f>
        <v>4.6612479999999996</v>
      </c>
      <c r="J170" s="7">
        <f t="shared" si="336"/>
        <v>4.6612479999999996</v>
      </c>
      <c r="K170" s="7">
        <f t="shared" si="336"/>
        <v>4.6612479999999996</v>
      </c>
      <c r="L170" s="7">
        <v>4.6612479999999996</v>
      </c>
      <c r="M170" s="7">
        <f t="shared" ref="M170:P170" si="337">L170</f>
        <v>4.6612479999999996</v>
      </c>
      <c r="N170" s="7">
        <f t="shared" si="337"/>
        <v>4.6612479999999996</v>
      </c>
      <c r="O170" s="7">
        <f t="shared" si="337"/>
        <v>4.6612479999999996</v>
      </c>
      <c r="P170" s="7">
        <f t="shared" si="337"/>
        <v>4.6612479999999996</v>
      </c>
      <c r="Q170" s="7">
        <v>4.6612479999999996</v>
      </c>
    </row>
    <row r="171" spans="1:17" customFormat="1">
      <c r="A171" t="s">
        <v>487</v>
      </c>
      <c r="B171" s="11">
        <v>1.0779639999999999</v>
      </c>
      <c r="C171" s="11">
        <v>1.0779639999999999</v>
      </c>
      <c r="D171" s="7">
        <v>1.0779639999999999</v>
      </c>
      <c r="E171" s="7">
        <v>1.785528</v>
      </c>
      <c r="F171" s="7">
        <v>1.785528</v>
      </c>
      <c r="G171" s="7">
        <v>1.785528</v>
      </c>
      <c r="H171" s="7">
        <v>1.785528</v>
      </c>
      <c r="I171" s="7">
        <f t="shared" ref="I171:K171" si="338">H171</f>
        <v>1.785528</v>
      </c>
      <c r="J171" s="7">
        <f t="shared" si="338"/>
        <v>1.785528</v>
      </c>
      <c r="K171" s="7">
        <f t="shared" si="338"/>
        <v>1.785528</v>
      </c>
      <c r="L171" s="7">
        <v>1.785528</v>
      </c>
      <c r="M171" s="7">
        <f t="shared" ref="M171:P171" si="339">L171</f>
        <v>1.785528</v>
      </c>
      <c r="N171" s="7">
        <f t="shared" si="339"/>
        <v>1.785528</v>
      </c>
      <c r="O171" s="7">
        <f t="shared" si="339"/>
        <v>1.785528</v>
      </c>
      <c r="P171" s="7">
        <f t="shared" si="339"/>
        <v>1.785528</v>
      </c>
      <c r="Q171" s="7">
        <v>1.785528</v>
      </c>
    </row>
    <row r="172" spans="1:17" customFormat="1">
      <c r="A172" t="s">
        <v>490</v>
      </c>
      <c r="B172" s="11">
        <v>3.2054480000000001</v>
      </c>
      <c r="C172" s="11">
        <v>3.2054480000000001</v>
      </c>
      <c r="D172" s="7">
        <v>3.2054480000000001</v>
      </c>
      <c r="E172" s="7">
        <v>4.4639199999999999</v>
      </c>
      <c r="F172" s="7">
        <v>4.4639199999999999</v>
      </c>
      <c r="G172" s="7">
        <v>4.4639199999999999</v>
      </c>
      <c r="H172" s="7">
        <v>4.4639199999999999</v>
      </c>
      <c r="I172" s="7">
        <f t="shared" ref="I172:K172" si="340">H172</f>
        <v>4.4639199999999999</v>
      </c>
      <c r="J172" s="7">
        <f t="shared" si="340"/>
        <v>4.4639199999999999</v>
      </c>
      <c r="K172" s="7">
        <f t="shared" si="340"/>
        <v>4.4639199999999999</v>
      </c>
      <c r="L172" s="7">
        <v>4.4639199999999999</v>
      </c>
      <c r="M172" s="7">
        <f t="shared" ref="M172:P172" si="341">L172</f>
        <v>4.4639199999999999</v>
      </c>
      <c r="N172" s="7">
        <f t="shared" si="341"/>
        <v>4.4639199999999999</v>
      </c>
      <c r="O172" s="7">
        <f t="shared" si="341"/>
        <v>4.4639199999999999</v>
      </c>
      <c r="P172" s="7">
        <f t="shared" si="341"/>
        <v>4.4639199999999999</v>
      </c>
      <c r="Q172" s="7">
        <v>4.4639199999999999</v>
      </c>
    </row>
    <row r="173" spans="1:17" customFormat="1">
      <c r="A173" t="s">
        <v>493</v>
      </c>
      <c r="B173" s="11">
        <v>4.404236</v>
      </c>
      <c r="C173" s="11">
        <v>4.404236</v>
      </c>
      <c r="D173" s="7">
        <v>4.404236</v>
      </c>
      <c r="E173" s="7">
        <v>4.404236</v>
      </c>
      <c r="F173" s="7">
        <v>5.5025719999999998</v>
      </c>
      <c r="G173" s="7">
        <v>6.2672879999999997</v>
      </c>
      <c r="H173" s="7">
        <v>6.2672879999999997</v>
      </c>
      <c r="I173" s="7">
        <f t="shared" ref="I173:K173" si="342">H173</f>
        <v>6.2672879999999997</v>
      </c>
      <c r="J173" s="7">
        <f t="shared" si="342"/>
        <v>6.2672879999999997</v>
      </c>
      <c r="K173" s="7">
        <f t="shared" si="342"/>
        <v>6.2672879999999997</v>
      </c>
      <c r="L173" s="7">
        <v>6.2672879999999997</v>
      </c>
      <c r="M173" s="7">
        <f t="shared" ref="M173:P173" si="343">L173</f>
        <v>6.2672879999999997</v>
      </c>
      <c r="N173" s="7">
        <f t="shared" si="343"/>
        <v>6.2672879999999997</v>
      </c>
      <c r="O173" s="7">
        <f t="shared" si="343"/>
        <v>6.2672879999999997</v>
      </c>
      <c r="P173" s="7">
        <f t="shared" si="343"/>
        <v>6.2672879999999997</v>
      </c>
      <c r="Q173" s="7">
        <v>6.2672879999999997</v>
      </c>
    </row>
    <row r="174" spans="1:17" customFormat="1">
      <c r="A174" t="s">
        <v>496</v>
      </c>
      <c r="B174" s="11">
        <v>0</v>
      </c>
      <c r="C174" s="11">
        <v>0</v>
      </c>
      <c r="D174" s="7">
        <v>0</v>
      </c>
      <c r="E174" s="7">
        <v>0</v>
      </c>
      <c r="F174" s="7">
        <v>0</v>
      </c>
      <c r="G174" s="7">
        <v>0.18454400000000001</v>
      </c>
      <c r="H174" s="7">
        <v>0.18454400000000001</v>
      </c>
      <c r="I174" s="7">
        <f t="shared" ref="I174:K174" si="344">H174</f>
        <v>0.18454400000000001</v>
      </c>
      <c r="J174" s="7">
        <f t="shared" si="344"/>
        <v>0.18454400000000001</v>
      </c>
      <c r="K174" s="7">
        <f t="shared" si="344"/>
        <v>0.18454400000000001</v>
      </c>
      <c r="L174" s="7">
        <v>0.18454400000000001</v>
      </c>
      <c r="M174" s="7">
        <f t="shared" ref="M174:P174" si="345">L174</f>
        <v>0.18454400000000001</v>
      </c>
      <c r="N174" s="7">
        <f t="shared" si="345"/>
        <v>0.18454400000000001</v>
      </c>
      <c r="O174" s="7">
        <f t="shared" si="345"/>
        <v>0.18454400000000001</v>
      </c>
      <c r="P174" s="7">
        <f t="shared" si="345"/>
        <v>0.18454400000000001</v>
      </c>
      <c r="Q174" s="7">
        <v>0.18454400000000001</v>
      </c>
    </row>
    <row r="175" spans="1:17" customFormat="1">
      <c r="A175" t="s">
        <v>499</v>
      </c>
      <c r="B175" s="11">
        <v>0.61668400000000001</v>
      </c>
      <c r="C175" s="11">
        <v>0.61668400000000001</v>
      </c>
      <c r="D175" s="7">
        <v>0.61668400000000001</v>
      </c>
      <c r="E175" s="7">
        <v>0.61668400000000001</v>
      </c>
      <c r="F175" s="7">
        <v>0.68345599999999995</v>
      </c>
      <c r="G175" s="7">
        <v>1.9671959999999999</v>
      </c>
      <c r="H175" s="7">
        <v>1.9671959999999999</v>
      </c>
      <c r="I175" s="7">
        <f t="shared" ref="I175:K175" si="346">H175</f>
        <v>1.9671959999999999</v>
      </c>
      <c r="J175" s="7">
        <f t="shared" si="346"/>
        <v>1.9671959999999999</v>
      </c>
      <c r="K175" s="7">
        <f t="shared" si="346"/>
        <v>1.9671959999999999</v>
      </c>
      <c r="L175" s="7">
        <v>1.9671959999999999</v>
      </c>
      <c r="M175" s="7">
        <f t="shared" ref="M175:P175" si="347">L175</f>
        <v>1.9671959999999999</v>
      </c>
      <c r="N175" s="7">
        <f t="shared" si="347"/>
        <v>1.9671959999999999</v>
      </c>
      <c r="O175" s="7">
        <f t="shared" si="347"/>
        <v>1.9671959999999999</v>
      </c>
      <c r="P175" s="7">
        <f t="shared" si="347"/>
        <v>1.9671959999999999</v>
      </c>
      <c r="Q175" s="7">
        <v>1.9671959999999999</v>
      </c>
    </row>
    <row r="176" spans="1:17" customFormat="1">
      <c r="A176" t="s">
        <v>502</v>
      </c>
      <c r="B176" s="11">
        <v>6.8294519999999999</v>
      </c>
      <c r="C176" s="11">
        <v>6.8294519999999999</v>
      </c>
      <c r="D176" s="7">
        <v>6.8294519999999999</v>
      </c>
      <c r="E176" s="7">
        <v>8.3115600000000001</v>
      </c>
      <c r="F176" s="7">
        <v>8.3832240000000002</v>
      </c>
      <c r="G176" s="7">
        <v>8.8206319999999998</v>
      </c>
      <c r="H176" s="7">
        <v>8.8206319999999998</v>
      </c>
      <c r="I176" s="7">
        <f t="shared" ref="I176:K176" si="348">H176</f>
        <v>8.8206319999999998</v>
      </c>
      <c r="J176" s="7">
        <f t="shared" si="348"/>
        <v>8.8206319999999998</v>
      </c>
      <c r="K176" s="7">
        <f t="shared" si="348"/>
        <v>8.8206319999999998</v>
      </c>
      <c r="L176" s="7">
        <v>8.8206319999999998</v>
      </c>
      <c r="M176" s="7">
        <f t="shared" ref="M176:P176" si="349">L176</f>
        <v>8.8206319999999998</v>
      </c>
      <c r="N176" s="7">
        <f t="shared" si="349"/>
        <v>8.8206319999999998</v>
      </c>
      <c r="O176" s="7">
        <f t="shared" si="349"/>
        <v>8.8206319999999998</v>
      </c>
      <c r="P176" s="7">
        <f t="shared" si="349"/>
        <v>8.8206319999999998</v>
      </c>
      <c r="Q176" s="7">
        <v>8.8206319999999998</v>
      </c>
    </row>
    <row r="177" spans="1:17" customFormat="1">
      <c r="A177" t="s">
        <v>786</v>
      </c>
      <c r="B177" s="11">
        <v>6.5315719999999997</v>
      </c>
      <c r="C177" s="11">
        <v>6.5315719999999997</v>
      </c>
      <c r="D177" s="7">
        <v>6.5315719999999997</v>
      </c>
      <c r="E177" s="7">
        <v>6.5315719999999997</v>
      </c>
      <c r="F177" s="7">
        <v>6.5315719999999997</v>
      </c>
      <c r="G177" s="7">
        <v>6.5315719999999997</v>
      </c>
      <c r="H177" s="7">
        <v>6.5315719999999997</v>
      </c>
      <c r="I177" s="7">
        <f t="shared" ref="I177:K177" si="350">H177</f>
        <v>6.5315719999999997</v>
      </c>
      <c r="J177" s="7">
        <f t="shared" si="350"/>
        <v>6.5315719999999997</v>
      </c>
      <c r="K177" s="7">
        <f t="shared" si="350"/>
        <v>6.5315719999999997</v>
      </c>
      <c r="L177" s="7">
        <v>6.5315719999999997</v>
      </c>
      <c r="M177" s="7">
        <f t="shared" ref="M177:P177" si="351">L177</f>
        <v>6.5315719999999997</v>
      </c>
      <c r="N177" s="7">
        <f t="shared" si="351"/>
        <v>6.5315719999999997</v>
      </c>
      <c r="O177" s="7">
        <f t="shared" si="351"/>
        <v>6.5315719999999997</v>
      </c>
      <c r="P177" s="7">
        <f t="shared" si="351"/>
        <v>6.5315719999999997</v>
      </c>
      <c r="Q177" s="7">
        <v>6.5315719999999997</v>
      </c>
    </row>
    <row r="178" spans="1:17" customFormat="1">
      <c r="A178" t="s">
        <v>505</v>
      </c>
      <c r="B178" s="11">
        <v>4.4552000000000001E-2</v>
      </c>
      <c r="C178" s="11">
        <v>4.4552000000000001E-2</v>
      </c>
      <c r="D178" s="7">
        <v>4.4552000000000001E-2</v>
      </c>
      <c r="E178" s="7">
        <v>0.31742399999999998</v>
      </c>
      <c r="F178" s="7">
        <v>0.31742399999999998</v>
      </c>
      <c r="G178" s="7">
        <v>0.31742399999999998</v>
      </c>
      <c r="H178" s="7">
        <v>0.31742399999999998</v>
      </c>
      <c r="I178" s="7">
        <f t="shared" ref="I178:K178" si="352">H178</f>
        <v>0.31742399999999998</v>
      </c>
      <c r="J178" s="7">
        <f t="shared" si="352"/>
        <v>0.31742399999999998</v>
      </c>
      <c r="K178" s="7">
        <f t="shared" si="352"/>
        <v>0.31742399999999998</v>
      </c>
      <c r="L178" s="7">
        <v>0.31742399999999998</v>
      </c>
      <c r="M178" s="7">
        <f t="shared" ref="M178:P178" si="353">L178</f>
        <v>0.31742399999999998</v>
      </c>
      <c r="N178" s="7">
        <f t="shared" si="353"/>
        <v>0.31742399999999998</v>
      </c>
      <c r="O178" s="7">
        <f t="shared" si="353"/>
        <v>0.31742399999999998</v>
      </c>
      <c r="P178" s="7">
        <f t="shared" si="353"/>
        <v>0.31742399999999998</v>
      </c>
      <c r="Q178" s="7">
        <v>0.31742399999999998</v>
      </c>
    </row>
    <row r="179" spans="1:17" customFormat="1">
      <c r="A179" t="s">
        <v>508</v>
      </c>
      <c r="B179" s="11">
        <v>4.5438520000000002</v>
      </c>
      <c r="C179" s="11">
        <v>4.5438520000000002</v>
      </c>
      <c r="D179" s="7">
        <v>4.5438520000000002</v>
      </c>
      <c r="E179" s="7">
        <v>4.5438520000000002</v>
      </c>
      <c r="F179" s="7">
        <v>4.7023799999999998</v>
      </c>
      <c r="G179" s="7">
        <v>5.2417720000000001</v>
      </c>
      <c r="H179" s="7">
        <v>5.2417720000000001</v>
      </c>
      <c r="I179" s="7">
        <f t="shared" ref="I179:K179" si="354">H179</f>
        <v>5.2417720000000001</v>
      </c>
      <c r="J179" s="7">
        <f t="shared" si="354"/>
        <v>5.2417720000000001</v>
      </c>
      <c r="K179" s="7">
        <f t="shared" si="354"/>
        <v>5.2417720000000001</v>
      </c>
      <c r="L179" s="7">
        <v>5.2417720000000001</v>
      </c>
      <c r="M179" s="7">
        <f t="shared" ref="M179:P179" si="355">L179</f>
        <v>5.2417720000000001</v>
      </c>
      <c r="N179" s="7">
        <f t="shared" si="355"/>
        <v>5.2417720000000001</v>
      </c>
      <c r="O179" s="7">
        <f t="shared" si="355"/>
        <v>5.2417720000000001</v>
      </c>
      <c r="P179" s="7">
        <f t="shared" si="355"/>
        <v>5.2417720000000001</v>
      </c>
      <c r="Q179" s="7">
        <v>5.2417720000000001</v>
      </c>
    </row>
    <row r="180" spans="1:17" customFormat="1">
      <c r="A180" t="s">
        <v>511</v>
      </c>
      <c r="B180" s="11">
        <v>5.1359680000000001</v>
      </c>
      <c r="C180" s="11">
        <v>5.1359680000000001</v>
      </c>
      <c r="D180" s="7">
        <v>5.1359680000000001</v>
      </c>
      <c r="E180" s="7">
        <v>5.1359680000000001</v>
      </c>
      <c r="F180" s="7">
        <v>5.1359680000000001</v>
      </c>
      <c r="G180" s="7">
        <v>5.1359680000000001</v>
      </c>
      <c r="H180" s="7">
        <v>5.1359680000000001</v>
      </c>
      <c r="I180" s="7">
        <f t="shared" ref="I180:K180" si="356">H180</f>
        <v>5.1359680000000001</v>
      </c>
      <c r="J180" s="7">
        <f t="shared" si="356"/>
        <v>5.1359680000000001</v>
      </c>
      <c r="K180" s="7">
        <f t="shared" si="356"/>
        <v>5.1359680000000001</v>
      </c>
      <c r="L180" s="7">
        <v>5.1359680000000001</v>
      </c>
      <c r="M180" s="7">
        <f t="shared" ref="M180:P180" si="357">L180</f>
        <v>5.1359680000000001</v>
      </c>
      <c r="N180" s="7">
        <f t="shared" si="357"/>
        <v>5.1359680000000001</v>
      </c>
      <c r="O180" s="7">
        <f t="shared" si="357"/>
        <v>5.1359680000000001</v>
      </c>
      <c r="P180" s="7">
        <f t="shared" si="357"/>
        <v>5.1359680000000001</v>
      </c>
      <c r="Q180" s="7">
        <v>5.1359680000000001</v>
      </c>
    </row>
    <row r="181" spans="1:17" customFormat="1">
      <c r="A181" t="s">
        <v>514</v>
      </c>
      <c r="B181" s="11">
        <v>0.21315600000000001</v>
      </c>
      <c r="C181" s="11">
        <v>0.21315600000000001</v>
      </c>
      <c r="D181" s="7">
        <v>0.21315600000000001</v>
      </c>
      <c r="E181" s="7">
        <v>0.532308</v>
      </c>
      <c r="F181" s="7">
        <v>1.0628759999999999</v>
      </c>
      <c r="G181" s="7">
        <v>1.0628759999999999</v>
      </c>
      <c r="H181" s="7">
        <v>1.0628759999999999</v>
      </c>
      <c r="I181" s="7">
        <f t="shared" ref="I181:K181" si="358">H181</f>
        <v>1.0628759999999999</v>
      </c>
      <c r="J181" s="7">
        <f t="shared" si="358"/>
        <v>1.0628759999999999</v>
      </c>
      <c r="K181" s="7">
        <f t="shared" si="358"/>
        <v>1.0628759999999999</v>
      </c>
      <c r="L181" s="7">
        <v>1.0628759999999999</v>
      </c>
      <c r="M181" s="7">
        <f t="shared" ref="M181:P181" si="359">L181</f>
        <v>1.0628759999999999</v>
      </c>
      <c r="N181" s="7">
        <f t="shared" si="359"/>
        <v>1.0628759999999999</v>
      </c>
      <c r="O181" s="7">
        <f t="shared" si="359"/>
        <v>1.0628759999999999</v>
      </c>
      <c r="P181" s="7">
        <f t="shared" si="359"/>
        <v>1.0628759999999999</v>
      </c>
      <c r="Q181" s="7">
        <v>1.0628759999999999</v>
      </c>
    </row>
    <row r="182" spans="1:17" customFormat="1">
      <c r="A182" t="s">
        <v>517</v>
      </c>
      <c r="B182" s="11">
        <v>0</v>
      </c>
      <c r="C182" s="11">
        <v>0</v>
      </c>
      <c r="D182" s="7">
        <v>0</v>
      </c>
      <c r="E182" s="7">
        <v>0</v>
      </c>
      <c r="F182" s="7">
        <v>0</v>
      </c>
      <c r="G182" s="7">
        <v>9.4280000000000003E-2</v>
      </c>
      <c r="H182" s="7">
        <v>9.4280000000000003E-2</v>
      </c>
      <c r="I182" s="7">
        <f t="shared" ref="I182:K182" si="360">H182</f>
        <v>9.4280000000000003E-2</v>
      </c>
      <c r="J182" s="7">
        <f t="shared" si="360"/>
        <v>9.4280000000000003E-2</v>
      </c>
      <c r="K182" s="7">
        <f t="shared" si="360"/>
        <v>9.4280000000000003E-2</v>
      </c>
      <c r="L182" s="7">
        <v>9.4280000000000003E-2</v>
      </c>
      <c r="M182" s="7">
        <f t="shared" ref="M182:P182" si="361">L182</f>
        <v>9.4280000000000003E-2</v>
      </c>
      <c r="N182" s="7">
        <f t="shared" si="361"/>
        <v>9.4280000000000003E-2</v>
      </c>
      <c r="O182" s="7">
        <f t="shared" si="361"/>
        <v>9.4280000000000003E-2</v>
      </c>
      <c r="P182" s="7">
        <f t="shared" si="361"/>
        <v>9.4280000000000003E-2</v>
      </c>
      <c r="Q182" s="7">
        <v>9.4280000000000003E-2</v>
      </c>
    </row>
    <row r="183" spans="1:17" customFormat="1">
      <c r="A183" t="s">
        <v>526</v>
      </c>
      <c r="B183" s="11">
        <v>3.7468000000000001E-2</v>
      </c>
      <c r="C183" s="11">
        <v>3.7468000000000001E-2</v>
      </c>
      <c r="D183" s="7">
        <v>3.7468000000000001E-2</v>
      </c>
      <c r="E183" s="7">
        <v>0.186996</v>
      </c>
      <c r="F183" s="7">
        <v>0.34305999999999998</v>
      </c>
      <c r="G183" s="7">
        <v>0.34305999999999998</v>
      </c>
      <c r="H183" s="7">
        <v>0.34305999999999998</v>
      </c>
      <c r="I183" s="7">
        <f t="shared" ref="I183:K183" si="362">H183</f>
        <v>0.34305999999999998</v>
      </c>
      <c r="J183" s="7">
        <f t="shared" si="362"/>
        <v>0.34305999999999998</v>
      </c>
      <c r="K183" s="7">
        <f t="shared" si="362"/>
        <v>0.34305999999999998</v>
      </c>
      <c r="L183" s="7">
        <v>0.34305999999999998</v>
      </c>
      <c r="M183" s="7">
        <f t="shared" ref="M183:P183" si="363">L183</f>
        <v>0.34305999999999998</v>
      </c>
      <c r="N183" s="7">
        <f t="shared" si="363"/>
        <v>0.34305999999999998</v>
      </c>
      <c r="O183" s="7">
        <f t="shared" si="363"/>
        <v>0.34305999999999998</v>
      </c>
      <c r="P183" s="7">
        <f t="shared" si="363"/>
        <v>0.34305999999999998</v>
      </c>
      <c r="Q183" s="7">
        <v>0.34305999999999998</v>
      </c>
    </row>
    <row r="184" spans="1:17" customFormat="1">
      <c r="A184" t="s">
        <v>529</v>
      </c>
      <c r="B184" s="11">
        <v>2.1992000000000001E-2</v>
      </c>
      <c r="C184" s="11">
        <v>2.1992000000000001E-2</v>
      </c>
      <c r="D184" s="7">
        <v>2.1992000000000001E-2</v>
      </c>
      <c r="E184" s="7">
        <v>2.1992000000000001E-2</v>
      </c>
      <c r="F184" s="7">
        <v>2.1992000000000001E-2</v>
      </c>
      <c r="G184" s="7">
        <v>7.5156000000000001E-2</v>
      </c>
      <c r="H184" s="7">
        <v>7.5156000000000001E-2</v>
      </c>
      <c r="I184" s="7">
        <f t="shared" ref="I184:K184" si="364">H184</f>
        <v>7.5156000000000001E-2</v>
      </c>
      <c r="J184" s="7">
        <f t="shared" si="364"/>
        <v>7.5156000000000001E-2</v>
      </c>
      <c r="K184" s="7">
        <f t="shared" si="364"/>
        <v>7.5156000000000001E-2</v>
      </c>
      <c r="L184" s="7">
        <v>7.5156000000000001E-2</v>
      </c>
      <c r="M184" s="7">
        <f t="shared" ref="M184:P184" si="365">L184</f>
        <v>7.5156000000000001E-2</v>
      </c>
      <c r="N184" s="7">
        <f t="shared" si="365"/>
        <v>7.5156000000000001E-2</v>
      </c>
      <c r="O184" s="7">
        <f t="shared" si="365"/>
        <v>7.5156000000000001E-2</v>
      </c>
      <c r="P184" s="7">
        <f t="shared" si="365"/>
        <v>7.5156000000000001E-2</v>
      </c>
      <c r="Q184" s="7">
        <v>7.5156000000000001E-2</v>
      </c>
    </row>
    <row r="185" spans="1:17" customFormat="1">
      <c r="A185" t="s">
        <v>1488</v>
      </c>
      <c r="B185" s="11">
        <v>0</v>
      </c>
      <c r="C185" s="11">
        <v>0</v>
      </c>
      <c r="D185" s="7">
        <v>0</v>
      </c>
      <c r="E185" s="7">
        <v>0</v>
      </c>
      <c r="F185" s="7">
        <v>0.107684</v>
      </c>
      <c r="G185" s="7">
        <v>0.296236</v>
      </c>
      <c r="H185" s="7">
        <v>0.296236</v>
      </c>
      <c r="I185" s="7">
        <f t="shared" ref="I185:K185" si="366">H185</f>
        <v>0.296236</v>
      </c>
      <c r="J185" s="7">
        <f t="shared" si="366"/>
        <v>0.296236</v>
      </c>
      <c r="K185" s="7">
        <f t="shared" si="366"/>
        <v>0.296236</v>
      </c>
      <c r="L185" s="7">
        <v>0.296236</v>
      </c>
      <c r="M185" s="7">
        <f t="shared" ref="M185:P185" si="367">L185</f>
        <v>0.296236</v>
      </c>
      <c r="N185" s="7">
        <f t="shared" si="367"/>
        <v>0.296236</v>
      </c>
      <c r="O185" s="7">
        <f t="shared" si="367"/>
        <v>0.296236</v>
      </c>
      <c r="P185" s="7">
        <f t="shared" si="367"/>
        <v>0.296236</v>
      </c>
      <c r="Q185" s="7">
        <v>0.296236</v>
      </c>
    </row>
    <row r="186" spans="1:17" customFormat="1">
      <c r="A186" t="s">
        <v>532</v>
      </c>
      <c r="B186" s="11">
        <v>0</v>
      </c>
      <c r="C186" s="11">
        <v>0</v>
      </c>
      <c r="D186" s="7">
        <v>0</v>
      </c>
      <c r="E186" s="7">
        <v>0.13394400000000001</v>
      </c>
      <c r="F186" s="7">
        <v>0.13394400000000001</v>
      </c>
      <c r="G186" s="7">
        <v>0.13394400000000001</v>
      </c>
      <c r="H186" s="7">
        <v>0.13394400000000001</v>
      </c>
      <c r="I186" s="7">
        <f t="shared" ref="I186:K186" si="368">H186</f>
        <v>0.13394400000000001</v>
      </c>
      <c r="J186" s="7">
        <f t="shared" si="368"/>
        <v>0.13394400000000001</v>
      </c>
      <c r="K186" s="7">
        <f t="shared" si="368"/>
        <v>0.13394400000000001</v>
      </c>
      <c r="L186" s="7">
        <v>0.13394400000000001</v>
      </c>
      <c r="M186" s="7">
        <f t="shared" ref="M186:P186" si="369">L186</f>
        <v>0.13394400000000001</v>
      </c>
      <c r="N186" s="7">
        <f t="shared" si="369"/>
        <v>0.13394400000000001</v>
      </c>
      <c r="O186" s="7">
        <f t="shared" si="369"/>
        <v>0.13394400000000001</v>
      </c>
      <c r="P186" s="7">
        <f t="shared" si="369"/>
        <v>0.13394400000000001</v>
      </c>
      <c r="Q186" s="7">
        <v>0.13394400000000001</v>
      </c>
    </row>
    <row r="187" spans="1:17" customFormat="1">
      <c r="A187" t="s">
        <v>535</v>
      </c>
      <c r="B187" s="11">
        <v>0.102144</v>
      </c>
      <c r="C187" s="11">
        <v>0.102144</v>
      </c>
      <c r="D187" s="7">
        <v>0.102144</v>
      </c>
      <c r="E187" s="7">
        <v>0.102144</v>
      </c>
      <c r="F187" s="7">
        <v>0.18315600000000001</v>
      </c>
      <c r="G187" s="7">
        <v>1.1466719999999999</v>
      </c>
      <c r="H187" s="7">
        <v>1.1466719999999999</v>
      </c>
      <c r="I187" s="7">
        <f t="shared" ref="I187:K187" si="370">H187</f>
        <v>1.1466719999999999</v>
      </c>
      <c r="J187" s="7">
        <f t="shared" si="370"/>
        <v>1.1466719999999999</v>
      </c>
      <c r="K187" s="7">
        <f t="shared" si="370"/>
        <v>1.1466719999999999</v>
      </c>
      <c r="L187" s="7">
        <v>1.1466719999999999</v>
      </c>
      <c r="M187" s="7">
        <f t="shared" ref="M187:P187" si="371">L187</f>
        <v>1.1466719999999999</v>
      </c>
      <c r="N187" s="7">
        <f t="shared" si="371"/>
        <v>1.1466719999999999</v>
      </c>
      <c r="O187" s="7">
        <f t="shared" si="371"/>
        <v>1.1466719999999999</v>
      </c>
      <c r="P187" s="7">
        <f t="shared" si="371"/>
        <v>1.1466719999999999</v>
      </c>
      <c r="Q187" s="7">
        <v>1.1466719999999999</v>
      </c>
    </row>
    <row r="188" spans="1:17" customFormat="1">
      <c r="A188" t="s">
        <v>538</v>
      </c>
      <c r="B188" s="11">
        <v>7.3707999999999996E-2</v>
      </c>
      <c r="C188" s="11">
        <v>7.3707999999999996E-2</v>
      </c>
      <c r="D188" s="7">
        <v>7.3707999999999996E-2</v>
      </c>
      <c r="E188" s="7">
        <v>0.10964400000000001</v>
      </c>
      <c r="F188" s="7">
        <v>0.16631199999999999</v>
      </c>
      <c r="G188" s="7">
        <v>0.27777600000000002</v>
      </c>
      <c r="H188" s="7">
        <v>0.27777600000000002</v>
      </c>
      <c r="I188" s="7">
        <f t="shared" ref="I188:K188" si="372">H188</f>
        <v>0.27777600000000002</v>
      </c>
      <c r="J188" s="7">
        <f t="shared" si="372"/>
        <v>0.27777600000000002</v>
      </c>
      <c r="K188" s="7">
        <f t="shared" si="372"/>
        <v>0.27777600000000002</v>
      </c>
      <c r="L188" s="7">
        <v>0.27777600000000002</v>
      </c>
      <c r="M188" s="7">
        <f t="shared" ref="M188:P188" si="373">L188</f>
        <v>0.27777600000000002</v>
      </c>
      <c r="N188" s="7">
        <f t="shared" si="373"/>
        <v>0.27777600000000002</v>
      </c>
      <c r="O188" s="7">
        <f t="shared" si="373"/>
        <v>0.27777600000000002</v>
      </c>
      <c r="P188" s="7">
        <f t="shared" si="373"/>
        <v>0.27777600000000002</v>
      </c>
      <c r="Q188" s="7">
        <v>0.27777600000000002</v>
      </c>
    </row>
    <row r="189" spans="1:17" customFormat="1">
      <c r="A189" t="s">
        <v>790</v>
      </c>
      <c r="B189" s="11">
        <v>0.14050000000000001</v>
      </c>
      <c r="C189" s="11">
        <v>0.14050000000000001</v>
      </c>
      <c r="D189" s="7">
        <v>0.14050000000000001</v>
      </c>
      <c r="E189" s="7">
        <v>0.14050000000000001</v>
      </c>
      <c r="F189" s="7">
        <v>0.14050000000000001</v>
      </c>
      <c r="G189" s="7">
        <v>0.14050000000000001</v>
      </c>
      <c r="H189" s="7">
        <v>0.14050000000000001</v>
      </c>
      <c r="I189" s="7">
        <f t="shared" ref="I189:K189" si="374">H189</f>
        <v>0.14050000000000001</v>
      </c>
      <c r="J189" s="7">
        <f t="shared" si="374"/>
        <v>0.14050000000000001</v>
      </c>
      <c r="K189" s="7">
        <f t="shared" si="374"/>
        <v>0.14050000000000001</v>
      </c>
      <c r="L189" s="7">
        <v>0.14050000000000001</v>
      </c>
      <c r="M189" s="7">
        <f t="shared" ref="M189:P189" si="375">L189</f>
        <v>0.14050000000000001</v>
      </c>
      <c r="N189" s="7">
        <f t="shared" si="375"/>
        <v>0.14050000000000001</v>
      </c>
      <c r="O189" s="7">
        <f t="shared" si="375"/>
        <v>0.14050000000000001</v>
      </c>
      <c r="P189" s="7">
        <f t="shared" si="375"/>
        <v>0.14050000000000001</v>
      </c>
      <c r="Q189" s="7">
        <v>0.14050000000000001</v>
      </c>
    </row>
    <row r="190" spans="1:17" customFormat="1">
      <c r="A190" t="s">
        <v>541</v>
      </c>
      <c r="B190" s="11">
        <v>0</v>
      </c>
      <c r="C190" s="11">
        <v>0</v>
      </c>
      <c r="D190" s="7">
        <v>0</v>
      </c>
      <c r="E190" s="7">
        <v>0</v>
      </c>
      <c r="F190" s="7">
        <v>0.1966</v>
      </c>
      <c r="G190" s="7">
        <v>0.1966</v>
      </c>
      <c r="H190" s="7">
        <v>0.1966</v>
      </c>
      <c r="I190" s="7">
        <f t="shared" ref="I190:K190" si="376">H190</f>
        <v>0.1966</v>
      </c>
      <c r="J190" s="7">
        <f t="shared" si="376"/>
        <v>0.1966</v>
      </c>
      <c r="K190" s="7">
        <f t="shared" si="376"/>
        <v>0.1966</v>
      </c>
      <c r="L190" s="7">
        <v>0.1966</v>
      </c>
      <c r="M190" s="7">
        <f t="shared" ref="M190:P190" si="377">L190</f>
        <v>0.1966</v>
      </c>
      <c r="N190" s="7">
        <f t="shared" si="377"/>
        <v>0.1966</v>
      </c>
      <c r="O190" s="7">
        <f t="shared" si="377"/>
        <v>0.1966</v>
      </c>
      <c r="P190" s="7">
        <f t="shared" si="377"/>
        <v>0.1966</v>
      </c>
      <c r="Q190" s="7">
        <v>0.1966</v>
      </c>
    </row>
    <row r="191" spans="1:17" customFormat="1">
      <c r="A191" t="s">
        <v>544</v>
      </c>
      <c r="B191" s="11">
        <v>0</v>
      </c>
      <c r="C191" s="11">
        <v>0</v>
      </c>
      <c r="D191" s="7">
        <v>0</v>
      </c>
      <c r="E191" s="7">
        <v>0.13470799999999999</v>
      </c>
      <c r="F191" s="7">
        <v>0.13470799999999999</v>
      </c>
      <c r="G191" s="7">
        <v>0.13470799999999999</v>
      </c>
      <c r="H191" s="7">
        <v>0.13470799999999999</v>
      </c>
      <c r="I191" s="7">
        <f t="shared" ref="I191:K191" si="378">H191</f>
        <v>0.13470799999999999</v>
      </c>
      <c r="J191" s="7">
        <f t="shared" si="378"/>
        <v>0.13470799999999999</v>
      </c>
      <c r="K191" s="7">
        <f t="shared" si="378"/>
        <v>0.13470799999999999</v>
      </c>
      <c r="L191" s="7">
        <v>0.13470799999999999</v>
      </c>
      <c r="M191" s="7">
        <f t="shared" ref="M191:P191" si="379">L191</f>
        <v>0.13470799999999999</v>
      </c>
      <c r="N191" s="7">
        <f t="shared" si="379"/>
        <v>0.13470799999999999</v>
      </c>
      <c r="O191" s="7">
        <f t="shared" si="379"/>
        <v>0.13470799999999999</v>
      </c>
      <c r="P191" s="7">
        <f t="shared" si="379"/>
        <v>0.13470799999999999</v>
      </c>
      <c r="Q191" s="7">
        <v>0.13470799999999999</v>
      </c>
    </row>
    <row r="192" spans="1:17" customFormat="1">
      <c r="A192" t="s">
        <v>547</v>
      </c>
      <c r="B192" s="11">
        <v>2.0781200000000002</v>
      </c>
      <c r="C192" s="11">
        <v>2.0781200000000002</v>
      </c>
      <c r="D192" s="7">
        <v>2.0781200000000002</v>
      </c>
      <c r="E192" s="7">
        <v>2.0781200000000002</v>
      </c>
      <c r="F192" s="7">
        <v>2.0781200000000002</v>
      </c>
      <c r="G192" s="7">
        <v>2.0781200000000002</v>
      </c>
      <c r="H192" s="7">
        <v>2.0781200000000002</v>
      </c>
      <c r="I192" s="7">
        <f t="shared" ref="I192:K192" si="380">H192</f>
        <v>2.0781200000000002</v>
      </c>
      <c r="J192" s="7">
        <f t="shared" si="380"/>
        <v>2.0781200000000002</v>
      </c>
      <c r="K192" s="7">
        <f t="shared" si="380"/>
        <v>2.0781200000000002</v>
      </c>
      <c r="L192" s="7">
        <v>2.0781200000000002</v>
      </c>
      <c r="M192" s="7">
        <f t="shared" ref="M192:P192" si="381">L192</f>
        <v>2.0781200000000002</v>
      </c>
      <c r="N192" s="7">
        <f t="shared" si="381"/>
        <v>2.0781200000000002</v>
      </c>
      <c r="O192" s="7">
        <f t="shared" si="381"/>
        <v>2.0781200000000002</v>
      </c>
      <c r="P192" s="7">
        <f t="shared" si="381"/>
        <v>2.0781200000000002</v>
      </c>
      <c r="Q192" s="7">
        <v>2.0781200000000002</v>
      </c>
    </row>
    <row r="193" spans="1:17" customFormat="1">
      <c r="A193" t="s">
        <v>550</v>
      </c>
      <c r="B193" s="11">
        <v>1.016764</v>
      </c>
      <c r="C193" s="11">
        <v>1.016764</v>
      </c>
      <c r="D193" s="7">
        <v>1.016764</v>
      </c>
      <c r="E193" s="7">
        <v>1.016764</v>
      </c>
      <c r="F193" s="7">
        <v>1.016764</v>
      </c>
      <c r="G193" s="7">
        <v>1.0546599999999999</v>
      </c>
      <c r="H193" s="7">
        <v>1.0546599999999999</v>
      </c>
      <c r="I193" s="7">
        <f t="shared" ref="I193:K193" si="382">H193</f>
        <v>1.0546599999999999</v>
      </c>
      <c r="J193" s="7">
        <f t="shared" si="382"/>
        <v>1.0546599999999999</v>
      </c>
      <c r="K193" s="7">
        <f t="shared" si="382"/>
        <v>1.0546599999999999</v>
      </c>
      <c r="L193" s="7">
        <v>1.0546599999999999</v>
      </c>
      <c r="M193" s="7">
        <f t="shared" ref="M193:P193" si="383">L193</f>
        <v>1.0546599999999999</v>
      </c>
      <c r="N193" s="7">
        <f t="shared" si="383"/>
        <v>1.0546599999999999</v>
      </c>
      <c r="O193" s="7">
        <f t="shared" si="383"/>
        <v>1.0546599999999999</v>
      </c>
      <c r="P193" s="7">
        <f t="shared" si="383"/>
        <v>1.0546599999999999</v>
      </c>
      <c r="Q193" s="7">
        <v>1.0546599999999999</v>
      </c>
    </row>
    <row r="194" spans="1:17" customFormat="1">
      <c r="A194" t="s">
        <v>553</v>
      </c>
      <c r="B194" s="11">
        <v>0.761328</v>
      </c>
      <c r="C194" s="11">
        <v>0.761328</v>
      </c>
      <c r="D194" s="7">
        <v>0.761328</v>
      </c>
      <c r="E194" s="7">
        <v>0.78684799999999999</v>
      </c>
      <c r="F194" s="7">
        <v>0.78684799999999999</v>
      </c>
      <c r="G194" s="7">
        <v>0.78684799999999999</v>
      </c>
      <c r="H194" s="7">
        <v>0.78684799999999999</v>
      </c>
      <c r="I194" s="7">
        <f t="shared" ref="I194:K194" si="384">H194</f>
        <v>0.78684799999999999</v>
      </c>
      <c r="J194" s="7">
        <f t="shared" si="384"/>
        <v>0.78684799999999999</v>
      </c>
      <c r="K194" s="7">
        <f t="shared" si="384"/>
        <v>0.78684799999999999</v>
      </c>
      <c r="L194" s="7">
        <v>0.78684799999999999</v>
      </c>
      <c r="M194" s="7">
        <f t="shared" ref="M194:P194" si="385">L194</f>
        <v>0.78684799999999999</v>
      </c>
      <c r="N194" s="7">
        <f t="shared" si="385"/>
        <v>0.78684799999999999</v>
      </c>
      <c r="O194" s="7">
        <f t="shared" si="385"/>
        <v>0.78684799999999999</v>
      </c>
      <c r="P194" s="7">
        <f t="shared" si="385"/>
        <v>0.78684799999999999</v>
      </c>
      <c r="Q194" s="7">
        <v>0.78684799999999999</v>
      </c>
    </row>
    <row r="195" spans="1:17" customFormat="1">
      <c r="A195" t="s">
        <v>766</v>
      </c>
      <c r="B195" s="11">
        <v>0</v>
      </c>
      <c r="C195" s="11">
        <v>0</v>
      </c>
      <c r="D195" s="7">
        <v>0</v>
      </c>
      <c r="E195" s="7">
        <v>6.0212000000000002E-2</v>
      </c>
      <c r="F195" s="7">
        <v>6.0212000000000002E-2</v>
      </c>
      <c r="G195" s="7">
        <v>0.16680800000000001</v>
      </c>
      <c r="H195" s="7">
        <v>0.16680800000000001</v>
      </c>
      <c r="I195" s="7">
        <f t="shared" ref="I195:K195" si="386">H195</f>
        <v>0.16680800000000001</v>
      </c>
      <c r="J195" s="7">
        <f t="shared" si="386"/>
        <v>0.16680800000000001</v>
      </c>
      <c r="K195" s="7">
        <f t="shared" si="386"/>
        <v>0.16680800000000001</v>
      </c>
      <c r="L195" s="7">
        <v>0.16680800000000001</v>
      </c>
      <c r="M195" s="7">
        <f t="shared" ref="M195:P195" si="387">L195</f>
        <v>0.16680800000000001</v>
      </c>
      <c r="N195" s="7">
        <f t="shared" si="387"/>
        <v>0.16680800000000001</v>
      </c>
      <c r="O195" s="7">
        <f t="shared" si="387"/>
        <v>0.16680800000000001</v>
      </c>
      <c r="P195" s="7">
        <f t="shared" si="387"/>
        <v>0.16680800000000001</v>
      </c>
      <c r="Q195" s="7">
        <v>0.16680800000000001</v>
      </c>
    </row>
    <row r="196" spans="1:17" customFormat="1">
      <c r="A196" t="s">
        <v>556</v>
      </c>
      <c r="B196" s="11">
        <v>0.67853200000000002</v>
      </c>
      <c r="C196" s="11">
        <v>0.67853200000000002</v>
      </c>
      <c r="D196" s="7">
        <v>0.67853200000000002</v>
      </c>
      <c r="E196" s="7">
        <v>0.67853200000000002</v>
      </c>
      <c r="F196" s="7">
        <v>0.67853200000000002</v>
      </c>
      <c r="G196" s="7">
        <v>0.67853200000000002</v>
      </c>
      <c r="H196" s="7">
        <v>0.67853200000000002</v>
      </c>
      <c r="I196" s="7">
        <f t="shared" ref="I196:K196" si="388">H196</f>
        <v>0.67853200000000002</v>
      </c>
      <c r="J196" s="7">
        <f t="shared" si="388"/>
        <v>0.67853200000000002</v>
      </c>
      <c r="K196" s="7">
        <f t="shared" si="388"/>
        <v>0.67853200000000002</v>
      </c>
      <c r="L196" s="7">
        <v>0.67853200000000002</v>
      </c>
      <c r="M196" s="7">
        <f t="shared" ref="M196:P196" si="389">L196</f>
        <v>0.67853200000000002</v>
      </c>
      <c r="N196" s="7">
        <f t="shared" si="389"/>
        <v>0.67853200000000002</v>
      </c>
      <c r="O196" s="7">
        <f t="shared" si="389"/>
        <v>0.67853200000000002</v>
      </c>
      <c r="P196" s="7">
        <f t="shared" si="389"/>
        <v>0.67853200000000002</v>
      </c>
      <c r="Q196" s="7">
        <v>0.67853200000000002</v>
      </c>
    </row>
    <row r="197" spans="1:17" customFormat="1">
      <c r="A197" t="s">
        <v>559</v>
      </c>
      <c r="B197" s="11">
        <v>0.421456</v>
      </c>
      <c r="C197" s="11">
        <v>0.421456</v>
      </c>
      <c r="D197" s="7">
        <v>0.421456</v>
      </c>
      <c r="E197" s="7">
        <v>0.67848799999999998</v>
      </c>
      <c r="F197" s="7">
        <v>1.212272</v>
      </c>
      <c r="G197" s="7">
        <v>1.316192</v>
      </c>
      <c r="H197" s="7">
        <v>1.316192</v>
      </c>
      <c r="I197" s="7">
        <f t="shared" ref="I197:K197" si="390">H197</f>
        <v>1.316192</v>
      </c>
      <c r="J197" s="7">
        <f t="shared" si="390"/>
        <v>1.316192</v>
      </c>
      <c r="K197" s="7">
        <f t="shared" si="390"/>
        <v>1.316192</v>
      </c>
      <c r="L197" s="7">
        <v>1.316192</v>
      </c>
      <c r="M197" s="7">
        <f t="shared" ref="M197:P197" si="391">L197</f>
        <v>1.316192</v>
      </c>
      <c r="N197" s="7">
        <f t="shared" si="391"/>
        <v>1.316192</v>
      </c>
      <c r="O197" s="7">
        <f t="shared" si="391"/>
        <v>1.316192</v>
      </c>
      <c r="P197" s="7">
        <f t="shared" si="391"/>
        <v>1.316192</v>
      </c>
      <c r="Q197" s="7">
        <v>1.316192</v>
      </c>
    </row>
    <row r="198" spans="1:17" customFormat="1">
      <c r="A198" t="s">
        <v>562</v>
      </c>
      <c r="B198" s="11">
        <v>1.1873039999999999</v>
      </c>
      <c r="C198" s="11">
        <v>1.1873039999999999</v>
      </c>
      <c r="D198" s="7">
        <v>1.1873039999999999</v>
      </c>
      <c r="E198" s="7">
        <v>1.6521920000000001</v>
      </c>
      <c r="F198" s="7">
        <v>4.9195039999999999</v>
      </c>
      <c r="G198" s="7">
        <v>4.9195039999999999</v>
      </c>
      <c r="H198" s="7">
        <v>4.9195039999999999</v>
      </c>
      <c r="I198" s="7">
        <f t="shared" ref="I198:K198" si="392">H198</f>
        <v>4.9195039999999999</v>
      </c>
      <c r="J198" s="7">
        <f t="shared" si="392"/>
        <v>4.9195039999999999</v>
      </c>
      <c r="K198" s="7">
        <f t="shared" si="392"/>
        <v>4.9195039999999999</v>
      </c>
      <c r="L198" s="7">
        <v>4.9195039999999999</v>
      </c>
      <c r="M198" s="7">
        <f t="shared" ref="M198:P198" si="393">L198</f>
        <v>4.9195039999999999</v>
      </c>
      <c r="N198" s="7">
        <f t="shared" si="393"/>
        <v>4.9195039999999999</v>
      </c>
      <c r="O198" s="7">
        <f t="shared" si="393"/>
        <v>4.9195039999999999</v>
      </c>
      <c r="P198" s="7">
        <f t="shared" si="393"/>
        <v>4.9195039999999999</v>
      </c>
      <c r="Q198" s="7">
        <v>4.9195039999999999</v>
      </c>
    </row>
    <row r="199" spans="1:17" customFormat="1">
      <c r="A199" t="s">
        <v>565</v>
      </c>
      <c r="B199" s="11">
        <v>0.81118400000000002</v>
      </c>
      <c r="C199" s="11">
        <v>0.81118400000000002</v>
      </c>
      <c r="D199" s="7">
        <v>0.81118400000000002</v>
      </c>
      <c r="E199" s="7">
        <v>1.071204</v>
      </c>
      <c r="F199" s="7">
        <v>2.3351120000000001</v>
      </c>
      <c r="G199" s="7">
        <v>2.683964</v>
      </c>
      <c r="H199" s="7">
        <v>2.683964</v>
      </c>
      <c r="I199" s="7">
        <f t="shared" ref="I199:K199" si="394">H199</f>
        <v>2.683964</v>
      </c>
      <c r="J199" s="7">
        <f t="shared" si="394"/>
        <v>2.683964</v>
      </c>
      <c r="K199" s="7">
        <f t="shared" si="394"/>
        <v>2.683964</v>
      </c>
      <c r="L199" s="7">
        <v>2.683964</v>
      </c>
      <c r="M199" s="7">
        <f t="shared" ref="M199:P199" si="395">L199</f>
        <v>2.683964</v>
      </c>
      <c r="N199" s="7">
        <f t="shared" si="395"/>
        <v>2.683964</v>
      </c>
      <c r="O199" s="7">
        <f t="shared" si="395"/>
        <v>2.683964</v>
      </c>
      <c r="P199" s="7">
        <f t="shared" si="395"/>
        <v>2.683964</v>
      </c>
      <c r="Q199" s="7">
        <v>2.683964</v>
      </c>
    </row>
    <row r="200" spans="1:17" customFormat="1">
      <c r="A200" t="s">
        <v>568</v>
      </c>
      <c r="B200" s="11">
        <v>0.80900000000000005</v>
      </c>
      <c r="C200" s="11">
        <v>0.80900000000000005</v>
      </c>
      <c r="D200" s="7">
        <v>0.80900000000000005</v>
      </c>
      <c r="E200" s="7">
        <v>1.5976680000000001</v>
      </c>
      <c r="F200" s="7">
        <v>1.5976680000000001</v>
      </c>
      <c r="G200" s="7">
        <v>1.5976680000000001</v>
      </c>
      <c r="H200" s="7">
        <v>1.5976680000000001</v>
      </c>
      <c r="I200" s="7">
        <f t="shared" ref="I200:K200" si="396">H200</f>
        <v>1.5976680000000001</v>
      </c>
      <c r="J200" s="7">
        <f t="shared" si="396"/>
        <v>1.5976680000000001</v>
      </c>
      <c r="K200" s="7">
        <f t="shared" si="396"/>
        <v>1.5976680000000001</v>
      </c>
      <c r="L200" s="7">
        <v>1.5976680000000001</v>
      </c>
      <c r="M200" s="7">
        <f t="shared" ref="M200:P200" si="397">L200</f>
        <v>1.5976680000000001</v>
      </c>
      <c r="N200" s="7">
        <f t="shared" si="397"/>
        <v>1.5976680000000001</v>
      </c>
      <c r="O200" s="7">
        <f t="shared" si="397"/>
        <v>1.5976680000000001</v>
      </c>
      <c r="P200" s="7">
        <f t="shared" si="397"/>
        <v>1.5976680000000001</v>
      </c>
      <c r="Q200" s="7">
        <v>1.5976680000000001</v>
      </c>
    </row>
    <row r="201" spans="1:17" customFormat="1">
      <c r="A201" t="s">
        <v>575</v>
      </c>
      <c r="B201" s="11">
        <v>0</v>
      </c>
      <c r="C201" s="11">
        <v>0</v>
      </c>
      <c r="D201" s="7">
        <v>0</v>
      </c>
      <c r="E201" s="7">
        <v>3.4312000000000002E-2</v>
      </c>
      <c r="F201" s="7">
        <v>3.4312000000000002E-2</v>
      </c>
      <c r="G201" s="7">
        <v>0.29708800000000002</v>
      </c>
      <c r="H201" s="7">
        <v>0.29708800000000002</v>
      </c>
      <c r="I201" s="7">
        <f t="shared" ref="I201:K201" si="398">H201</f>
        <v>0.29708800000000002</v>
      </c>
      <c r="J201" s="7">
        <f t="shared" si="398"/>
        <v>0.29708800000000002</v>
      </c>
      <c r="K201" s="7">
        <f t="shared" si="398"/>
        <v>0.29708800000000002</v>
      </c>
      <c r="L201" s="7">
        <v>0.29708800000000002</v>
      </c>
      <c r="M201" s="7">
        <f t="shared" ref="M201:P201" si="399">L201</f>
        <v>0.29708800000000002</v>
      </c>
      <c r="N201" s="7">
        <f t="shared" si="399"/>
        <v>0.29708800000000002</v>
      </c>
      <c r="O201" s="7">
        <f t="shared" si="399"/>
        <v>0.29708800000000002</v>
      </c>
      <c r="P201" s="7">
        <f t="shared" si="399"/>
        <v>0.29708800000000002</v>
      </c>
      <c r="Q201" s="7">
        <v>0.29708800000000002</v>
      </c>
    </row>
    <row r="202" spans="1:17" customFormat="1">
      <c r="A202" t="s">
        <v>578</v>
      </c>
      <c r="B202" s="11">
        <v>2.7806639999999998</v>
      </c>
      <c r="C202" s="11">
        <v>2.7806639999999998</v>
      </c>
      <c r="D202" s="7">
        <v>2.7806639999999998</v>
      </c>
      <c r="E202" s="7">
        <v>2.7806639999999998</v>
      </c>
      <c r="F202" s="7">
        <v>2.7806639999999998</v>
      </c>
      <c r="G202" s="7">
        <v>2.7806639999999998</v>
      </c>
      <c r="H202" s="7">
        <v>2.7806639999999998</v>
      </c>
      <c r="I202" s="7">
        <f t="shared" ref="I202:K202" si="400">H202</f>
        <v>2.7806639999999998</v>
      </c>
      <c r="J202" s="7">
        <f t="shared" si="400"/>
        <v>2.7806639999999998</v>
      </c>
      <c r="K202" s="7">
        <f t="shared" si="400"/>
        <v>2.7806639999999998</v>
      </c>
      <c r="L202" s="7">
        <v>2.7806639999999998</v>
      </c>
      <c r="M202" s="7">
        <f t="shared" ref="M202:P202" si="401">L202</f>
        <v>2.7806639999999998</v>
      </c>
      <c r="N202" s="7">
        <f t="shared" si="401"/>
        <v>2.7806639999999998</v>
      </c>
      <c r="O202" s="7">
        <f t="shared" si="401"/>
        <v>2.7806639999999998</v>
      </c>
      <c r="P202" s="7">
        <f t="shared" si="401"/>
        <v>2.7806639999999998</v>
      </c>
      <c r="Q202" s="7">
        <v>2.7806639999999998</v>
      </c>
    </row>
    <row r="203" spans="1:17" customFormat="1">
      <c r="A203" t="s">
        <v>581</v>
      </c>
      <c r="B203" s="11">
        <v>20.981372</v>
      </c>
      <c r="C203" s="11">
        <v>20.981372</v>
      </c>
      <c r="D203" s="7">
        <v>20.981372</v>
      </c>
      <c r="E203" s="7">
        <v>20.981372</v>
      </c>
      <c r="F203" s="7">
        <v>20.981372</v>
      </c>
      <c r="G203" s="7">
        <v>20.981372</v>
      </c>
      <c r="H203" s="7">
        <v>20.981372</v>
      </c>
      <c r="I203" s="7">
        <f t="shared" ref="I203:K203" si="402">H203</f>
        <v>20.981372</v>
      </c>
      <c r="J203" s="7">
        <f t="shared" si="402"/>
        <v>20.981372</v>
      </c>
      <c r="K203" s="7">
        <f t="shared" si="402"/>
        <v>20.981372</v>
      </c>
      <c r="L203" s="7">
        <v>20.981372</v>
      </c>
      <c r="M203" s="7">
        <f t="shared" ref="M203:P203" si="403">L203</f>
        <v>20.981372</v>
      </c>
      <c r="N203" s="7">
        <f t="shared" si="403"/>
        <v>20.981372</v>
      </c>
      <c r="O203" s="7">
        <f t="shared" si="403"/>
        <v>20.981372</v>
      </c>
      <c r="P203" s="7">
        <f t="shared" si="403"/>
        <v>20.981372</v>
      </c>
      <c r="Q203" s="7">
        <v>20.981372</v>
      </c>
    </row>
    <row r="204" spans="1:17" customFormat="1">
      <c r="A204" t="s">
        <v>584</v>
      </c>
      <c r="B204" s="11">
        <v>6.6124000000000002E-2</v>
      </c>
      <c r="C204" s="11">
        <v>6.6124000000000002E-2</v>
      </c>
      <c r="D204" s="7">
        <v>6.6124000000000002E-2</v>
      </c>
      <c r="E204" s="7">
        <v>0.36504799999999998</v>
      </c>
      <c r="F204" s="7">
        <v>0.41971599999999998</v>
      </c>
      <c r="G204" s="7">
        <v>0.61842799999999998</v>
      </c>
      <c r="H204" s="7">
        <v>0.61842799999999998</v>
      </c>
      <c r="I204" s="7">
        <f t="shared" ref="I204:K204" si="404">H204</f>
        <v>0.61842799999999998</v>
      </c>
      <c r="J204" s="7">
        <f t="shared" si="404"/>
        <v>0.61842799999999998</v>
      </c>
      <c r="K204" s="7">
        <f t="shared" si="404"/>
        <v>0.61842799999999998</v>
      </c>
      <c r="L204" s="7">
        <v>0.61842799999999998</v>
      </c>
      <c r="M204" s="7">
        <f t="shared" ref="M204:P204" si="405">L204</f>
        <v>0.61842799999999998</v>
      </c>
      <c r="N204" s="7">
        <f t="shared" si="405"/>
        <v>0.61842799999999998</v>
      </c>
      <c r="O204" s="7">
        <f t="shared" si="405"/>
        <v>0.61842799999999998</v>
      </c>
      <c r="P204" s="7">
        <f t="shared" si="405"/>
        <v>0.61842799999999998</v>
      </c>
      <c r="Q204" s="7">
        <v>0.61842799999999998</v>
      </c>
    </row>
    <row r="205" spans="1:17" customFormat="1">
      <c r="A205" t="s">
        <v>587</v>
      </c>
      <c r="B205" s="11">
        <v>0</v>
      </c>
      <c r="C205" s="11">
        <v>0</v>
      </c>
      <c r="D205" s="7">
        <v>0</v>
      </c>
      <c r="E205" s="7">
        <v>0.94869599999999998</v>
      </c>
      <c r="F205" s="7">
        <v>1.4045080000000001</v>
      </c>
      <c r="G205" s="7">
        <v>1.4045080000000001</v>
      </c>
      <c r="H205" s="7">
        <v>1.4045080000000001</v>
      </c>
      <c r="I205" s="7">
        <f t="shared" ref="I205:K205" si="406">H205</f>
        <v>1.4045080000000001</v>
      </c>
      <c r="J205" s="7">
        <f t="shared" si="406"/>
        <v>1.4045080000000001</v>
      </c>
      <c r="K205" s="7">
        <f t="shared" si="406"/>
        <v>1.4045080000000001</v>
      </c>
      <c r="L205" s="7">
        <v>1.4045080000000001</v>
      </c>
      <c r="M205" s="7">
        <f t="shared" ref="M205:P205" si="407">L205</f>
        <v>1.4045080000000001</v>
      </c>
      <c r="N205" s="7">
        <f t="shared" si="407"/>
        <v>1.4045080000000001</v>
      </c>
      <c r="O205" s="7">
        <f t="shared" si="407"/>
        <v>1.4045080000000001</v>
      </c>
      <c r="P205" s="7">
        <f t="shared" si="407"/>
        <v>1.4045080000000001</v>
      </c>
      <c r="Q205" s="7">
        <v>1.4045080000000001</v>
      </c>
    </row>
    <row r="206" spans="1:17" customFormat="1">
      <c r="A206" t="s">
        <v>590</v>
      </c>
      <c r="B206" s="11">
        <v>28.453203999999999</v>
      </c>
      <c r="C206" s="11">
        <v>28.453203999999999</v>
      </c>
      <c r="D206" s="7">
        <v>28.453203999999999</v>
      </c>
      <c r="E206" s="7">
        <v>31.603899999999999</v>
      </c>
      <c r="F206" s="7">
        <v>38.311095999999999</v>
      </c>
      <c r="G206" s="7">
        <v>40.9602</v>
      </c>
      <c r="H206" s="7">
        <v>40.9602</v>
      </c>
      <c r="I206" s="7">
        <f t="shared" ref="I206:K206" si="408">H206</f>
        <v>40.9602</v>
      </c>
      <c r="J206" s="7">
        <f t="shared" si="408"/>
        <v>40.9602</v>
      </c>
      <c r="K206" s="7">
        <f t="shared" si="408"/>
        <v>40.9602</v>
      </c>
      <c r="L206" s="7">
        <v>40.9602</v>
      </c>
      <c r="M206" s="7">
        <f t="shared" ref="M206:P206" si="409">L206</f>
        <v>40.9602</v>
      </c>
      <c r="N206" s="7">
        <f t="shared" si="409"/>
        <v>40.9602</v>
      </c>
      <c r="O206" s="7">
        <f t="shared" si="409"/>
        <v>40.9602</v>
      </c>
      <c r="P206" s="7">
        <f t="shared" si="409"/>
        <v>40.9602</v>
      </c>
      <c r="Q206" s="7">
        <v>40.9602</v>
      </c>
    </row>
    <row r="207" spans="1:17" customFormat="1">
      <c r="A207" t="s">
        <v>593</v>
      </c>
      <c r="B207" s="11">
        <v>0</v>
      </c>
      <c r="C207" s="11">
        <v>0</v>
      </c>
      <c r="D207" s="7">
        <v>0</v>
      </c>
      <c r="E207" s="7">
        <v>0.13406399999999999</v>
      </c>
      <c r="F207" s="7">
        <v>0.21470800000000001</v>
      </c>
      <c r="G207" s="7">
        <v>0.23488800000000001</v>
      </c>
      <c r="H207" s="7">
        <v>0.23488800000000001</v>
      </c>
      <c r="I207" s="7">
        <f t="shared" ref="I207:K207" si="410">H207</f>
        <v>0.23488800000000001</v>
      </c>
      <c r="J207" s="7">
        <f t="shared" si="410"/>
        <v>0.23488800000000001</v>
      </c>
      <c r="K207" s="7">
        <f t="shared" si="410"/>
        <v>0.23488800000000001</v>
      </c>
      <c r="L207" s="7">
        <v>0.23488800000000001</v>
      </c>
      <c r="M207" s="7">
        <f t="shared" ref="M207:P207" si="411">L207</f>
        <v>0.23488800000000001</v>
      </c>
      <c r="N207" s="7">
        <f t="shared" si="411"/>
        <v>0.23488800000000001</v>
      </c>
      <c r="O207" s="7">
        <f t="shared" si="411"/>
        <v>0.23488800000000001</v>
      </c>
      <c r="P207" s="7">
        <f t="shared" si="411"/>
        <v>0.23488800000000001</v>
      </c>
      <c r="Q207" s="7">
        <v>0.23488800000000001</v>
      </c>
    </row>
    <row r="208" spans="1:17" customFormat="1">
      <c r="A208" t="s">
        <v>596</v>
      </c>
      <c r="B208" s="11">
        <v>0.145456</v>
      </c>
      <c r="C208" s="11">
        <v>0.145456</v>
      </c>
      <c r="D208" s="7">
        <v>0.145456</v>
      </c>
      <c r="E208" s="7">
        <v>0.145456</v>
      </c>
      <c r="F208" s="7">
        <v>0.145456</v>
      </c>
      <c r="G208" s="7">
        <v>0.58593600000000001</v>
      </c>
      <c r="H208" s="7">
        <v>0.58593600000000001</v>
      </c>
      <c r="I208" s="7">
        <f t="shared" ref="I208:K208" si="412">H208</f>
        <v>0.58593600000000001</v>
      </c>
      <c r="J208" s="7">
        <f t="shared" si="412"/>
        <v>0.58593600000000001</v>
      </c>
      <c r="K208" s="7">
        <f t="shared" si="412"/>
        <v>0.58593600000000001</v>
      </c>
      <c r="L208" s="7">
        <v>0.58593600000000001</v>
      </c>
      <c r="M208" s="7">
        <f t="shared" ref="M208:P208" si="413">L208</f>
        <v>0.58593600000000001</v>
      </c>
      <c r="N208" s="7">
        <f t="shared" si="413"/>
        <v>0.58593600000000001</v>
      </c>
      <c r="O208" s="7">
        <f t="shared" si="413"/>
        <v>0.58593600000000001</v>
      </c>
      <c r="P208" s="7">
        <f t="shared" si="413"/>
        <v>0.58593600000000001</v>
      </c>
      <c r="Q208" s="7">
        <v>0.58593600000000001</v>
      </c>
    </row>
    <row r="209" spans="1:17" customFormat="1">
      <c r="A209" t="s">
        <v>602</v>
      </c>
      <c r="B209" s="11">
        <v>3.6258919999999999</v>
      </c>
      <c r="C209" s="11">
        <v>3.6258919999999999</v>
      </c>
      <c r="D209" s="7">
        <v>3.6258919999999999</v>
      </c>
      <c r="E209" s="7">
        <v>4.6687200000000004</v>
      </c>
      <c r="F209" s="7">
        <v>8.3186959999999992</v>
      </c>
      <c r="G209" s="7">
        <v>8.3186959999999992</v>
      </c>
      <c r="H209" s="7">
        <v>8.3186959999999992</v>
      </c>
      <c r="I209" s="7">
        <f t="shared" ref="I209:K209" si="414">H209</f>
        <v>8.3186959999999992</v>
      </c>
      <c r="J209" s="7">
        <f t="shared" si="414"/>
        <v>8.3186959999999992</v>
      </c>
      <c r="K209" s="7">
        <f t="shared" si="414"/>
        <v>8.3186959999999992</v>
      </c>
      <c r="L209" s="7">
        <v>8.3186959999999992</v>
      </c>
      <c r="M209" s="7">
        <f t="shared" ref="M209:P209" si="415">L209</f>
        <v>8.3186959999999992</v>
      </c>
      <c r="N209" s="7">
        <f t="shared" si="415"/>
        <v>8.3186959999999992</v>
      </c>
      <c r="O209" s="7">
        <f t="shared" si="415"/>
        <v>8.3186959999999992</v>
      </c>
      <c r="P209" s="7">
        <f t="shared" si="415"/>
        <v>8.3186959999999992</v>
      </c>
      <c r="Q209" s="7">
        <v>8.3186959999999992</v>
      </c>
    </row>
    <row r="210" spans="1:17" customFormat="1">
      <c r="A210" t="s">
        <v>605</v>
      </c>
      <c r="B210" s="11">
        <v>1.7231719999999999</v>
      </c>
      <c r="C210" s="11">
        <v>1.7231719999999999</v>
      </c>
      <c r="D210" s="7">
        <v>1.7231719999999999</v>
      </c>
      <c r="E210" s="7">
        <v>1.7231719999999999</v>
      </c>
      <c r="F210" s="7">
        <v>2.2432880000000002</v>
      </c>
      <c r="G210" s="7">
        <v>2.7305799999999998</v>
      </c>
      <c r="H210" s="7">
        <v>2.7305799999999998</v>
      </c>
      <c r="I210" s="7">
        <f t="shared" ref="I210:K210" si="416">H210</f>
        <v>2.7305799999999998</v>
      </c>
      <c r="J210" s="7">
        <f t="shared" si="416"/>
        <v>2.7305799999999998</v>
      </c>
      <c r="K210" s="7">
        <f t="shared" si="416"/>
        <v>2.7305799999999998</v>
      </c>
      <c r="L210" s="7">
        <v>2.7305799999999998</v>
      </c>
      <c r="M210" s="7">
        <f t="shared" ref="M210:P210" si="417">L210</f>
        <v>2.7305799999999998</v>
      </c>
      <c r="N210" s="7">
        <f t="shared" si="417"/>
        <v>2.7305799999999998</v>
      </c>
      <c r="O210" s="7">
        <f t="shared" si="417"/>
        <v>2.7305799999999998</v>
      </c>
      <c r="P210" s="7">
        <f t="shared" si="417"/>
        <v>2.7305799999999998</v>
      </c>
      <c r="Q210" s="7">
        <v>2.7305799999999998</v>
      </c>
    </row>
    <row r="211" spans="1:17" customFormat="1">
      <c r="A211" t="s">
        <v>608</v>
      </c>
      <c r="B211" s="11">
        <v>3.123904</v>
      </c>
      <c r="C211" s="11">
        <v>3.123904</v>
      </c>
      <c r="D211" s="7">
        <v>3.123904</v>
      </c>
      <c r="E211" s="7">
        <v>3.3949799999999999</v>
      </c>
      <c r="F211" s="7">
        <v>5.5610679999999997</v>
      </c>
      <c r="G211" s="7">
        <v>7.4895639999999997</v>
      </c>
      <c r="H211" s="7">
        <v>7.4895639999999997</v>
      </c>
      <c r="I211" s="7">
        <f t="shared" ref="I211:K211" si="418">H211</f>
        <v>7.4895639999999997</v>
      </c>
      <c r="J211" s="7">
        <f t="shared" si="418"/>
        <v>7.4895639999999997</v>
      </c>
      <c r="K211" s="7">
        <f t="shared" si="418"/>
        <v>7.4895639999999997</v>
      </c>
      <c r="L211" s="7">
        <v>7.4895639999999997</v>
      </c>
      <c r="M211" s="7">
        <f t="shared" ref="M211:P211" si="419">L211</f>
        <v>7.4895639999999997</v>
      </c>
      <c r="N211" s="7">
        <f t="shared" si="419"/>
        <v>7.4895639999999997</v>
      </c>
      <c r="O211" s="7">
        <f t="shared" si="419"/>
        <v>7.4895639999999997</v>
      </c>
      <c r="P211" s="7">
        <f t="shared" si="419"/>
        <v>7.4895639999999997</v>
      </c>
      <c r="Q211" s="7">
        <v>7.4895639999999997</v>
      </c>
    </row>
    <row r="212" spans="1:17" customFormat="1">
      <c r="A212" t="s">
        <v>611</v>
      </c>
      <c r="B212" s="11">
        <v>0.33029599999999998</v>
      </c>
      <c r="C212" s="11">
        <v>0.33029599999999998</v>
      </c>
      <c r="D212" s="7">
        <v>0.33029599999999998</v>
      </c>
      <c r="E212" s="7">
        <v>0.98277199999999998</v>
      </c>
      <c r="F212" s="7">
        <v>0.98277199999999998</v>
      </c>
      <c r="G212" s="7">
        <v>0.98277199999999998</v>
      </c>
      <c r="H212" s="7">
        <v>0.98277199999999998</v>
      </c>
      <c r="I212" s="7">
        <f t="shared" ref="I212:K212" si="420">H212</f>
        <v>0.98277199999999998</v>
      </c>
      <c r="J212" s="7">
        <f t="shared" si="420"/>
        <v>0.98277199999999998</v>
      </c>
      <c r="K212" s="7">
        <f t="shared" si="420"/>
        <v>0.98277199999999998</v>
      </c>
      <c r="L212" s="7">
        <v>0.98277199999999998</v>
      </c>
      <c r="M212" s="7">
        <f t="shared" ref="M212:P212" si="421">L212</f>
        <v>0.98277199999999998</v>
      </c>
      <c r="N212" s="7">
        <f t="shared" si="421"/>
        <v>0.98277199999999998</v>
      </c>
      <c r="O212" s="7">
        <f t="shared" si="421"/>
        <v>0.98277199999999998</v>
      </c>
      <c r="P212" s="7">
        <f t="shared" si="421"/>
        <v>0.98277199999999998</v>
      </c>
      <c r="Q212" s="7">
        <v>0.98277199999999998</v>
      </c>
    </row>
    <row r="213" spans="1:17" customFormat="1">
      <c r="A213" t="s">
        <v>614</v>
      </c>
      <c r="B213" s="11">
        <v>1.9638359999999999</v>
      </c>
      <c r="C213" s="11">
        <v>1.9638359999999999</v>
      </c>
      <c r="D213" s="7">
        <v>1.9638359999999999</v>
      </c>
      <c r="E213" s="7">
        <v>3.8673639999999998</v>
      </c>
      <c r="F213" s="7">
        <v>10.747816</v>
      </c>
      <c r="G213" s="7">
        <v>11.132712</v>
      </c>
      <c r="H213" s="7">
        <v>11.132712</v>
      </c>
      <c r="I213" s="7">
        <f t="shared" ref="I213:K213" si="422">H213</f>
        <v>11.132712</v>
      </c>
      <c r="J213" s="7">
        <f t="shared" si="422"/>
        <v>11.132712</v>
      </c>
      <c r="K213" s="7">
        <f t="shared" si="422"/>
        <v>11.132712</v>
      </c>
      <c r="L213" s="7">
        <v>11.132712</v>
      </c>
      <c r="M213" s="7">
        <f t="shared" ref="M213:P213" si="423">L213</f>
        <v>11.132712</v>
      </c>
      <c r="N213" s="7">
        <f t="shared" si="423"/>
        <v>11.132712</v>
      </c>
      <c r="O213" s="7">
        <f t="shared" si="423"/>
        <v>11.132712</v>
      </c>
      <c r="P213" s="7">
        <f t="shared" si="423"/>
        <v>11.132712</v>
      </c>
      <c r="Q213" s="7">
        <v>11.132712</v>
      </c>
    </row>
    <row r="214" spans="1:17" customFormat="1">
      <c r="A214" t="s">
        <v>617</v>
      </c>
      <c r="B214" s="11">
        <v>12.022404</v>
      </c>
      <c r="C214" s="11">
        <v>12.022404</v>
      </c>
      <c r="D214" s="7">
        <v>12.022404</v>
      </c>
      <c r="E214" s="7">
        <v>14.645004</v>
      </c>
      <c r="F214" s="7">
        <v>16.323248</v>
      </c>
      <c r="G214" s="7">
        <v>16.323248</v>
      </c>
      <c r="H214" s="7">
        <v>16.323248</v>
      </c>
      <c r="I214" s="7">
        <f t="shared" ref="I214:K214" si="424">H214</f>
        <v>16.323248</v>
      </c>
      <c r="J214" s="7">
        <f t="shared" si="424"/>
        <v>16.323248</v>
      </c>
      <c r="K214" s="7">
        <f t="shared" si="424"/>
        <v>16.323248</v>
      </c>
      <c r="L214" s="7">
        <v>16.323248</v>
      </c>
      <c r="M214" s="7">
        <f t="shared" ref="M214:P214" si="425">L214</f>
        <v>16.323248</v>
      </c>
      <c r="N214" s="7">
        <f t="shared" si="425"/>
        <v>16.323248</v>
      </c>
      <c r="O214" s="7">
        <f t="shared" si="425"/>
        <v>16.323248</v>
      </c>
      <c r="P214" s="7">
        <f t="shared" si="425"/>
        <v>16.323248</v>
      </c>
      <c r="Q214" s="7">
        <v>16.323248</v>
      </c>
    </row>
    <row r="215" spans="1:17" customFormat="1">
      <c r="A215" t="s">
        <v>620</v>
      </c>
      <c r="B215" s="11">
        <v>2.9108360000000002</v>
      </c>
      <c r="C215" s="11">
        <v>2.9108360000000002</v>
      </c>
      <c r="D215" s="7">
        <v>2.9108360000000002</v>
      </c>
      <c r="E215" s="7">
        <v>2.9108360000000002</v>
      </c>
      <c r="F215" s="7">
        <v>4.4105679999999996</v>
      </c>
      <c r="G215" s="7">
        <v>4.5698879999999997</v>
      </c>
      <c r="H215" s="7">
        <v>4.5698879999999997</v>
      </c>
      <c r="I215" s="7">
        <f t="shared" ref="I215:K215" si="426">H215</f>
        <v>4.5698879999999997</v>
      </c>
      <c r="J215" s="7">
        <f t="shared" si="426"/>
        <v>4.5698879999999997</v>
      </c>
      <c r="K215" s="7">
        <f t="shared" si="426"/>
        <v>4.5698879999999997</v>
      </c>
      <c r="L215" s="7">
        <v>4.5698879999999997</v>
      </c>
      <c r="M215" s="7">
        <f t="shared" ref="M215:P215" si="427">L215</f>
        <v>4.5698879999999997</v>
      </c>
      <c r="N215" s="7">
        <f t="shared" si="427"/>
        <v>4.5698879999999997</v>
      </c>
      <c r="O215" s="7">
        <f t="shared" si="427"/>
        <v>4.5698879999999997</v>
      </c>
      <c r="P215" s="7">
        <f t="shared" si="427"/>
        <v>4.5698879999999997</v>
      </c>
      <c r="Q215" s="7">
        <v>4.5698879999999997</v>
      </c>
    </row>
    <row r="216" spans="1:17" customFormat="1">
      <c r="A216" t="s">
        <v>623</v>
      </c>
      <c r="B216" s="11">
        <v>1.6391</v>
      </c>
      <c r="C216" s="11">
        <v>1.6391</v>
      </c>
      <c r="D216" s="7">
        <v>1.6391</v>
      </c>
      <c r="E216" s="7">
        <v>2.4316279999999999</v>
      </c>
      <c r="F216" s="7">
        <v>3.1495280000000001</v>
      </c>
      <c r="G216" s="7">
        <v>3.2870159999999999</v>
      </c>
      <c r="H216" s="7">
        <v>3.2870159999999999</v>
      </c>
      <c r="I216" s="7">
        <f t="shared" ref="I216:K216" si="428">H216</f>
        <v>3.2870159999999999</v>
      </c>
      <c r="J216" s="7">
        <f t="shared" si="428"/>
        <v>3.2870159999999999</v>
      </c>
      <c r="K216" s="7">
        <f t="shared" si="428"/>
        <v>3.2870159999999999</v>
      </c>
      <c r="L216" s="7">
        <v>3.2870159999999999</v>
      </c>
      <c r="M216" s="7">
        <f t="shared" ref="M216:P216" si="429">L216</f>
        <v>3.2870159999999999</v>
      </c>
      <c r="N216" s="7">
        <f t="shared" si="429"/>
        <v>3.2870159999999999</v>
      </c>
      <c r="O216" s="7">
        <f t="shared" si="429"/>
        <v>3.2870159999999999</v>
      </c>
      <c r="P216" s="7">
        <f t="shared" si="429"/>
        <v>3.2870159999999999</v>
      </c>
      <c r="Q216" s="7">
        <v>3.2870159999999999</v>
      </c>
    </row>
    <row r="217" spans="1:17" customFormat="1">
      <c r="A217" t="s">
        <v>626</v>
      </c>
      <c r="B217" s="11">
        <v>0.76951199999999997</v>
      </c>
      <c r="C217" s="11">
        <v>0.76951199999999997</v>
      </c>
      <c r="D217" s="7">
        <v>0.76951199999999997</v>
      </c>
      <c r="E217" s="7">
        <v>0.76951199999999997</v>
      </c>
      <c r="F217" s="7">
        <v>0.88611200000000001</v>
      </c>
      <c r="G217" s="7">
        <v>1.9267559999999999</v>
      </c>
      <c r="H217" s="7">
        <v>1.9267559999999999</v>
      </c>
      <c r="I217" s="7">
        <f t="shared" ref="I217:K217" si="430">H217</f>
        <v>1.9267559999999999</v>
      </c>
      <c r="J217" s="7">
        <f t="shared" si="430"/>
        <v>1.9267559999999999</v>
      </c>
      <c r="K217" s="7">
        <f t="shared" si="430"/>
        <v>1.9267559999999999</v>
      </c>
      <c r="L217" s="7">
        <v>1.9267559999999999</v>
      </c>
      <c r="M217" s="7">
        <f t="shared" ref="M217:P217" si="431">L217</f>
        <v>1.9267559999999999</v>
      </c>
      <c r="N217" s="7">
        <f t="shared" si="431"/>
        <v>1.9267559999999999</v>
      </c>
      <c r="O217" s="7">
        <f t="shared" si="431"/>
        <v>1.9267559999999999</v>
      </c>
      <c r="P217" s="7">
        <f t="shared" si="431"/>
        <v>1.9267559999999999</v>
      </c>
      <c r="Q217" s="7">
        <v>1.9267559999999999</v>
      </c>
    </row>
    <row r="218" spans="1:17" customFormat="1">
      <c r="A218" t="s">
        <v>770</v>
      </c>
      <c r="B218" s="11">
        <v>5.1677119999999999</v>
      </c>
      <c r="C218" s="11">
        <v>5.1677119999999999</v>
      </c>
      <c r="D218" s="7">
        <v>5.1677119999999999</v>
      </c>
      <c r="E218" s="7">
        <v>6.8044000000000002</v>
      </c>
      <c r="F218" s="7">
        <v>6.8044000000000002</v>
      </c>
      <c r="G218" s="7">
        <v>6.8044000000000002</v>
      </c>
      <c r="H218" s="7">
        <v>6.8044000000000002</v>
      </c>
      <c r="I218" s="7">
        <f t="shared" ref="I218:K218" si="432">H218</f>
        <v>6.8044000000000002</v>
      </c>
      <c r="J218" s="7">
        <f t="shared" si="432"/>
        <v>6.8044000000000002</v>
      </c>
      <c r="K218" s="7">
        <f t="shared" si="432"/>
        <v>6.8044000000000002</v>
      </c>
      <c r="L218" s="7">
        <v>6.8044000000000002</v>
      </c>
      <c r="M218" s="7">
        <f t="shared" ref="M218:P218" si="433">L218</f>
        <v>6.8044000000000002</v>
      </c>
      <c r="N218" s="7">
        <f t="shared" si="433"/>
        <v>6.8044000000000002</v>
      </c>
      <c r="O218" s="7">
        <f t="shared" si="433"/>
        <v>6.8044000000000002</v>
      </c>
      <c r="P218" s="7">
        <f t="shared" si="433"/>
        <v>6.8044000000000002</v>
      </c>
      <c r="Q218" s="7">
        <v>6.8044000000000002</v>
      </c>
    </row>
    <row r="219" spans="1:17" customFormat="1">
      <c r="A219" t="s">
        <v>629</v>
      </c>
      <c r="B219" s="11">
        <v>1.15666</v>
      </c>
      <c r="C219" s="11">
        <v>1.15666</v>
      </c>
      <c r="D219" s="7">
        <v>1.15666</v>
      </c>
      <c r="E219" s="7">
        <v>1.406428</v>
      </c>
      <c r="F219" s="7">
        <v>1.592732</v>
      </c>
      <c r="G219" s="7">
        <v>1.821312</v>
      </c>
      <c r="H219" s="7">
        <v>1.821312</v>
      </c>
      <c r="I219" s="7">
        <f t="shared" ref="I219:K219" si="434">H219</f>
        <v>1.821312</v>
      </c>
      <c r="J219" s="7">
        <f t="shared" si="434"/>
        <v>1.821312</v>
      </c>
      <c r="K219" s="7">
        <f t="shared" si="434"/>
        <v>1.821312</v>
      </c>
      <c r="L219" s="7">
        <v>1.821312</v>
      </c>
      <c r="M219" s="7">
        <f t="shared" ref="M219:P219" si="435">L219</f>
        <v>1.821312</v>
      </c>
      <c r="N219" s="7">
        <f t="shared" si="435"/>
        <v>1.821312</v>
      </c>
      <c r="O219" s="7">
        <f t="shared" si="435"/>
        <v>1.821312</v>
      </c>
      <c r="P219" s="7">
        <f t="shared" si="435"/>
        <v>1.821312</v>
      </c>
      <c r="Q219" s="7">
        <v>1.821312</v>
      </c>
    </row>
    <row r="220" spans="1:17" customFormat="1">
      <c r="A220" t="s">
        <v>632</v>
      </c>
      <c r="B220" s="11">
        <v>0.21829200000000001</v>
      </c>
      <c r="C220" s="11">
        <v>0.21829200000000001</v>
      </c>
      <c r="D220" s="7">
        <v>0.21829200000000001</v>
      </c>
      <c r="E220" s="7">
        <v>0.26847599999999999</v>
      </c>
      <c r="F220" s="7">
        <v>0.26847599999999999</v>
      </c>
      <c r="G220" s="7">
        <v>0.26847599999999999</v>
      </c>
      <c r="H220" s="7">
        <v>0.26847599999999999</v>
      </c>
      <c r="I220" s="7">
        <f t="shared" ref="I220:K220" si="436">H220</f>
        <v>0.26847599999999999</v>
      </c>
      <c r="J220" s="7">
        <f t="shared" si="436"/>
        <v>0.26847599999999999</v>
      </c>
      <c r="K220" s="7">
        <f t="shared" si="436"/>
        <v>0.26847599999999999</v>
      </c>
      <c r="L220" s="7">
        <v>0.26847599999999999</v>
      </c>
      <c r="M220" s="7">
        <f t="shared" ref="M220:P220" si="437">L220</f>
        <v>0.26847599999999999</v>
      </c>
      <c r="N220" s="7">
        <f t="shared" si="437"/>
        <v>0.26847599999999999</v>
      </c>
      <c r="O220" s="7">
        <f t="shared" si="437"/>
        <v>0.26847599999999999</v>
      </c>
      <c r="P220" s="7">
        <f t="shared" si="437"/>
        <v>0.26847599999999999</v>
      </c>
      <c r="Q220" s="7">
        <v>0.26847599999999999</v>
      </c>
    </row>
    <row r="221" spans="1:17" customFormat="1">
      <c r="A221" t="s">
        <v>635</v>
      </c>
      <c r="B221" s="11">
        <v>0.52462399999999998</v>
      </c>
      <c r="C221" s="11">
        <v>0.52462399999999998</v>
      </c>
      <c r="D221" s="7">
        <v>0.52462399999999998</v>
      </c>
      <c r="E221" s="7">
        <v>0.82474000000000003</v>
      </c>
      <c r="F221" s="7">
        <v>0.82474000000000003</v>
      </c>
      <c r="G221" s="7">
        <v>0.82474000000000003</v>
      </c>
      <c r="H221" s="7">
        <v>0.82474000000000003</v>
      </c>
      <c r="I221" s="7">
        <f t="shared" ref="I221:K221" si="438">H221</f>
        <v>0.82474000000000003</v>
      </c>
      <c r="J221" s="7">
        <f t="shared" si="438"/>
        <v>0.82474000000000003</v>
      </c>
      <c r="K221" s="7">
        <f t="shared" si="438"/>
        <v>0.82474000000000003</v>
      </c>
      <c r="L221" s="7">
        <v>0.82474000000000003</v>
      </c>
      <c r="M221" s="7">
        <f t="shared" ref="M221:P221" si="439">L221</f>
        <v>0.82474000000000003</v>
      </c>
      <c r="N221" s="7">
        <f t="shared" si="439"/>
        <v>0.82474000000000003</v>
      </c>
      <c r="O221" s="7">
        <f t="shared" si="439"/>
        <v>0.82474000000000003</v>
      </c>
      <c r="P221" s="7">
        <f t="shared" si="439"/>
        <v>0.82474000000000003</v>
      </c>
      <c r="Q221" s="7">
        <v>0.82474000000000003</v>
      </c>
    </row>
    <row r="222" spans="1:17" customFormat="1">
      <c r="A222" t="s">
        <v>638</v>
      </c>
      <c r="B222" s="11">
        <v>2.1270199999999999</v>
      </c>
      <c r="C222" s="11">
        <v>2.1270199999999999</v>
      </c>
      <c r="D222" s="7">
        <v>2.1270199999999999</v>
      </c>
      <c r="E222" s="7">
        <v>3.1301600000000001</v>
      </c>
      <c r="F222" s="7">
        <v>4.1570359999999997</v>
      </c>
      <c r="G222" s="7">
        <v>4.762524</v>
      </c>
      <c r="H222" s="7">
        <v>4.762524</v>
      </c>
      <c r="I222" s="7">
        <f t="shared" ref="I222:K222" si="440">H222</f>
        <v>4.762524</v>
      </c>
      <c r="J222" s="7">
        <f t="shared" si="440"/>
        <v>4.762524</v>
      </c>
      <c r="K222" s="7">
        <f t="shared" si="440"/>
        <v>4.762524</v>
      </c>
      <c r="L222" s="7">
        <v>4.762524</v>
      </c>
      <c r="M222" s="7">
        <f t="shared" ref="M222:P222" si="441">L222</f>
        <v>4.762524</v>
      </c>
      <c r="N222" s="7">
        <f t="shared" si="441"/>
        <v>4.762524</v>
      </c>
      <c r="O222" s="7">
        <f t="shared" si="441"/>
        <v>4.762524</v>
      </c>
      <c r="P222" s="7">
        <f t="shared" si="441"/>
        <v>4.762524</v>
      </c>
      <c r="Q222" s="7">
        <v>4.762524</v>
      </c>
    </row>
    <row r="223" spans="1:17" customFormat="1">
      <c r="A223" t="s">
        <v>641</v>
      </c>
      <c r="B223" s="11">
        <v>6.0487640000000003</v>
      </c>
      <c r="C223" s="11">
        <v>6.0487640000000003</v>
      </c>
      <c r="D223" s="7">
        <v>6.0487640000000003</v>
      </c>
      <c r="E223" s="7">
        <v>6.8376359999999998</v>
      </c>
      <c r="F223" s="7">
        <v>7.1977000000000002</v>
      </c>
      <c r="G223" s="7">
        <v>7.1977000000000002</v>
      </c>
      <c r="H223" s="7">
        <v>7.1977000000000002</v>
      </c>
      <c r="I223" s="7">
        <f t="shared" ref="I223:K223" si="442">H223</f>
        <v>7.1977000000000002</v>
      </c>
      <c r="J223" s="7">
        <f t="shared" si="442"/>
        <v>7.1977000000000002</v>
      </c>
      <c r="K223" s="7">
        <f t="shared" si="442"/>
        <v>7.1977000000000002</v>
      </c>
      <c r="L223" s="7">
        <v>7.1977000000000002</v>
      </c>
      <c r="M223" s="7">
        <f t="shared" ref="M223:P223" si="443">L223</f>
        <v>7.1977000000000002</v>
      </c>
      <c r="N223" s="7">
        <f t="shared" si="443"/>
        <v>7.1977000000000002</v>
      </c>
      <c r="O223" s="7">
        <f t="shared" si="443"/>
        <v>7.1977000000000002</v>
      </c>
      <c r="P223" s="7">
        <f t="shared" si="443"/>
        <v>7.1977000000000002</v>
      </c>
      <c r="Q223" s="7">
        <v>7.1977000000000002</v>
      </c>
    </row>
    <row r="224" spans="1:17" customFormat="1">
      <c r="A224" t="s">
        <v>644</v>
      </c>
      <c r="B224" s="11">
        <v>2.819636</v>
      </c>
      <c r="C224" s="11">
        <v>2.819636</v>
      </c>
      <c r="D224" s="7">
        <v>2.819636</v>
      </c>
      <c r="E224" s="7">
        <v>3.8273039999999998</v>
      </c>
      <c r="F224" s="7">
        <v>3.8273039999999998</v>
      </c>
      <c r="G224" s="7">
        <v>3.8273039999999998</v>
      </c>
      <c r="H224" s="7">
        <v>3.8273039999999998</v>
      </c>
      <c r="I224" s="7">
        <f t="shared" ref="I224:K224" si="444">H224</f>
        <v>3.8273039999999998</v>
      </c>
      <c r="J224" s="7">
        <f t="shared" si="444"/>
        <v>3.8273039999999998</v>
      </c>
      <c r="K224" s="7">
        <f t="shared" si="444"/>
        <v>3.8273039999999998</v>
      </c>
      <c r="L224" s="7">
        <v>3.8273039999999998</v>
      </c>
      <c r="M224" s="7">
        <f t="shared" ref="M224:P224" si="445">L224</f>
        <v>3.8273039999999998</v>
      </c>
      <c r="N224" s="7">
        <f t="shared" si="445"/>
        <v>3.8273039999999998</v>
      </c>
      <c r="O224" s="7">
        <f t="shared" si="445"/>
        <v>3.8273039999999998</v>
      </c>
      <c r="P224" s="7">
        <f t="shared" si="445"/>
        <v>3.8273039999999998</v>
      </c>
      <c r="Q224" s="7">
        <v>3.8273039999999998</v>
      </c>
    </row>
    <row r="225" spans="1:17" customFormat="1">
      <c r="A225" t="s">
        <v>647</v>
      </c>
      <c r="B225" s="11">
        <v>3.8233320000000002</v>
      </c>
      <c r="C225" s="11">
        <v>3.8233320000000002</v>
      </c>
      <c r="D225" s="7">
        <v>3.8233320000000002</v>
      </c>
      <c r="E225" s="7">
        <v>4.3239080000000003</v>
      </c>
      <c r="F225" s="7">
        <v>5.2866359999999997</v>
      </c>
      <c r="G225" s="7">
        <v>5.2866359999999997</v>
      </c>
      <c r="H225" s="7">
        <v>5.2866359999999997</v>
      </c>
      <c r="I225" s="7">
        <f t="shared" ref="I225:K225" si="446">H225</f>
        <v>5.2866359999999997</v>
      </c>
      <c r="J225" s="7">
        <f t="shared" si="446"/>
        <v>5.2866359999999997</v>
      </c>
      <c r="K225" s="7">
        <f t="shared" si="446"/>
        <v>5.2866359999999997</v>
      </c>
      <c r="L225" s="7">
        <v>5.2866359999999997</v>
      </c>
      <c r="M225" s="7">
        <f t="shared" ref="M225:P225" si="447">L225</f>
        <v>5.2866359999999997</v>
      </c>
      <c r="N225" s="7">
        <f t="shared" si="447"/>
        <v>5.2866359999999997</v>
      </c>
      <c r="O225" s="7">
        <f t="shared" si="447"/>
        <v>5.2866359999999997</v>
      </c>
      <c r="P225" s="7">
        <f t="shared" si="447"/>
        <v>5.2866359999999997</v>
      </c>
      <c r="Q225" s="7">
        <v>5.2866359999999997</v>
      </c>
    </row>
    <row r="226" spans="1:17" customFormat="1">
      <c r="A226" t="s">
        <v>650</v>
      </c>
      <c r="B226" s="11">
        <v>6.0944159999999998</v>
      </c>
      <c r="C226" s="11">
        <v>6.0944159999999998</v>
      </c>
      <c r="D226" s="7">
        <v>6.0944159999999998</v>
      </c>
      <c r="E226" s="7">
        <v>12.834835999999999</v>
      </c>
      <c r="F226" s="7">
        <v>15.450176000000001</v>
      </c>
      <c r="G226" s="7">
        <v>15.450176000000001</v>
      </c>
      <c r="H226" s="7">
        <v>15.450176000000001</v>
      </c>
      <c r="I226" s="7">
        <f t="shared" ref="I226:K226" si="448">H226</f>
        <v>15.450176000000001</v>
      </c>
      <c r="J226" s="7">
        <f t="shared" si="448"/>
        <v>15.450176000000001</v>
      </c>
      <c r="K226" s="7">
        <f t="shared" si="448"/>
        <v>15.450176000000001</v>
      </c>
      <c r="L226" s="7">
        <v>15.450176000000001</v>
      </c>
      <c r="M226" s="7">
        <f t="shared" ref="M226:P226" si="449">L226</f>
        <v>15.450176000000001</v>
      </c>
      <c r="N226" s="7">
        <f t="shared" si="449"/>
        <v>15.450176000000001</v>
      </c>
      <c r="O226" s="7">
        <f t="shared" si="449"/>
        <v>15.450176000000001</v>
      </c>
      <c r="P226" s="7">
        <f t="shared" si="449"/>
        <v>15.450176000000001</v>
      </c>
      <c r="Q226" s="7">
        <v>15.450176000000001</v>
      </c>
    </row>
    <row r="227" spans="1:17" customFormat="1">
      <c r="A227" t="s">
        <v>653</v>
      </c>
      <c r="B227" s="11">
        <v>2.4468E-2</v>
      </c>
      <c r="C227" s="11">
        <v>2.4468E-2</v>
      </c>
      <c r="D227" s="7">
        <v>2.4468E-2</v>
      </c>
      <c r="E227" s="7">
        <v>3.2531999999999998E-2</v>
      </c>
      <c r="F227" s="7">
        <v>5.6460000000000003E-2</v>
      </c>
      <c r="G227" s="7">
        <v>0.55904799999999999</v>
      </c>
      <c r="H227" s="7">
        <v>0.55904799999999999</v>
      </c>
      <c r="I227" s="7">
        <f t="shared" ref="I227:K227" si="450">H227</f>
        <v>0.55904799999999999</v>
      </c>
      <c r="J227" s="7">
        <f t="shared" si="450"/>
        <v>0.55904799999999999</v>
      </c>
      <c r="K227" s="7">
        <f t="shared" si="450"/>
        <v>0.55904799999999999</v>
      </c>
      <c r="L227" s="7">
        <v>0.55904799999999999</v>
      </c>
      <c r="M227" s="7">
        <f t="shared" ref="M227:P227" si="451">L227</f>
        <v>0.55904799999999999</v>
      </c>
      <c r="N227" s="7">
        <f t="shared" si="451"/>
        <v>0.55904799999999999</v>
      </c>
      <c r="O227" s="7">
        <f t="shared" si="451"/>
        <v>0.55904799999999999</v>
      </c>
      <c r="P227" s="7">
        <f t="shared" si="451"/>
        <v>0.55904799999999999</v>
      </c>
      <c r="Q227" s="7">
        <v>0.55904799999999999</v>
      </c>
    </row>
    <row r="228" spans="1:17" customFormat="1">
      <c r="A228" t="s">
        <v>656</v>
      </c>
      <c r="B228" s="11">
        <v>1.2824679999999999</v>
      </c>
      <c r="C228" s="11">
        <v>1.2824679999999999</v>
      </c>
      <c r="D228" s="7">
        <v>1.2824679999999999</v>
      </c>
      <c r="E228" s="7">
        <v>3.201956</v>
      </c>
      <c r="F228" s="7">
        <v>5.7062439999999999</v>
      </c>
      <c r="G228" s="7">
        <v>6.5257639999999997</v>
      </c>
      <c r="H228" s="7">
        <v>6.5257639999999997</v>
      </c>
      <c r="I228" s="7">
        <f t="shared" ref="I228:K228" si="452">H228</f>
        <v>6.5257639999999997</v>
      </c>
      <c r="J228" s="7">
        <f t="shared" si="452"/>
        <v>6.5257639999999997</v>
      </c>
      <c r="K228" s="7">
        <f t="shared" si="452"/>
        <v>6.5257639999999997</v>
      </c>
      <c r="L228" s="7">
        <v>6.5257639999999997</v>
      </c>
      <c r="M228" s="7">
        <f t="shared" ref="M228:P228" si="453">L228</f>
        <v>6.5257639999999997</v>
      </c>
      <c r="N228" s="7">
        <f t="shared" si="453"/>
        <v>6.5257639999999997</v>
      </c>
      <c r="O228" s="7">
        <f t="shared" si="453"/>
        <v>6.5257639999999997</v>
      </c>
      <c r="P228" s="7">
        <f t="shared" si="453"/>
        <v>6.5257639999999997</v>
      </c>
      <c r="Q228" s="7">
        <v>6.5257639999999997</v>
      </c>
    </row>
    <row r="229" spans="1:17" customFormat="1">
      <c r="A229" t="s">
        <v>659</v>
      </c>
      <c r="B229" s="11">
        <v>6.0192000000000002E-2</v>
      </c>
      <c r="C229" s="11">
        <v>6.0192000000000002E-2</v>
      </c>
      <c r="D229" s="7">
        <v>6.0192000000000002E-2</v>
      </c>
      <c r="E229" s="7">
        <v>0.12643599999999999</v>
      </c>
      <c r="F229" s="7">
        <v>0.31953599999999999</v>
      </c>
      <c r="G229" s="7">
        <v>0.31953599999999999</v>
      </c>
      <c r="H229" s="7">
        <v>0.31953599999999999</v>
      </c>
      <c r="I229" s="7">
        <f t="shared" ref="I229:K229" si="454">H229</f>
        <v>0.31953599999999999</v>
      </c>
      <c r="J229" s="7">
        <f t="shared" si="454"/>
        <v>0.31953599999999999</v>
      </c>
      <c r="K229" s="7">
        <f t="shared" si="454"/>
        <v>0.31953599999999999</v>
      </c>
      <c r="L229" s="7">
        <v>0.31953599999999999</v>
      </c>
      <c r="M229" s="7">
        <f t="shared" ref="M229:P229" si="455">L229</f>
        <v>0.31953599999999999</v>
      </c>
      <c r="N229" s="7">
        <f t="shared" si="455"/>
        <v>0.31953599999999999</v>
      </c>
      <c r="O229" s="7">
        <f t="shared" si="455"/>
        <v>0.31953599999999999</v>
      </c>
      <c r="P229" s="7">
        <f t="shared" si="455"/>
        <v>0.31953599999999999</v>
      </c>
      <c r="Q229" s="7">
        <v>0.31953599999999999</v>
      </c>
    </row>
    <row r="230" spans="1:17" customFormat="1">
      <c r="A230" t="s">
        <v>662</v>
      </c>
      <c r="B230" s="11">
        <v>37.836916000000002</v>
      </c>
      <c r="C230" s="11">
        <v>37.836916000000002</v>
      </c>
      <c r="D230" s="7">
        <v>37.836916000000002</v>
      </c>
      <c r="E230" s="7">
        <v>42.752256000000003</v>
      </c>
      <c r="F230" s="7">
        <v>42.752256000000003</v>
      </c>
      <c r="G230" s="7">
        <v>42.752256000000003</v>
      </c>
      <c r="H230" s="7">
        <v>42.752256000000003</v>
      </c>
      <c r="I230" s="7">
        <f t="shared" ref="I230:K230" si="456">H230</f>
        <v>42.752256000000003</v>
      </c>
      <c r="J230" s="7">
        <f t="shared" si="456"/>
        <v>42.752256000000003</v>
      </c>
      <c r="K230" s="7">
        <f t="shared" si="456"/>
        <v>42.752256000000003</v>
      </c>
      <c r="L230" s="7">
        <v>42.752256000000003</v>
      </c>
      <c r="M230" s="7">
        <f t="shared" ref="M230:P230" si="457">L230</f>
        <v>42.752256000000003</v>
      </c>
      <c r="N230" s="7">
        <f t="shared" si="457"/>
        <v>42.752256000000003</v>
      </c>
      <c r="O230" s="7">
        <f t="shared" si="457"/>
        <v>42.752256000000003</v>
      </c>
      <c r="P230" s="7">
        <f t="shared" si="457"/>
        <v>42.752256000000003</v>
      </c>
      <c r="Q230" s="7">
        <v>42.752256000000003</v>
      </c>
    </row>
    <row r="231" spans="1:17" customFormat="1">
      <c r="A231" t="s">
        <v>665</v>
      </c>
      <c r="B231" s="11">
        <v>1.5501119999999999</v>
      </c>
      <c r="C231" s="11">
        <v>1.5501119999999999</v>
      </c>
      <c r="D231" s="7">
        <v>1.5501119999999999</v>
      </c>
      <c r="E231" s="7">
        <v>1.5501119999999999</v>
      </c>
      <c r="F231" s="7">
        <v>1.5501119999999999</v>
      </c>
      <c r="G231" s="7">
        <v>1.5501119999999999</v>
      </c>
      <c r="H231" s="7">
        <v>1.5501119999999999</v>
      </c>
      <c r="I231" s="7">
        <f t="shared" ref="I231:K231" si="458">H231</f>
        <v>1.5501119999999999</v>
      </c>
      <c r="J231" s="7">
        <f t="shared" si="458"/>
        <v>1.5501119999999999</v>
      </c>
      <c r="K231" s="7">
        <f t="shared" si="458"/>
        <v>1.5501119999999999</v>
      </c>
      <c r="L231" s="7">
        <v>1.5501119999999999</v>
      </c>
      <c r="M231" s="7">
        <f t="shared" ref="M231:P231" si="459">L231</f>
        <v>1.5501119999999999</v>
      </c>
      <c r="N231" s="7">
        <f t="shared" si="459"/>
        <v>1.5501119999999999</v>
      </c>
      <c r="O231" s="7">
        <f t="shared" si="459"/>
        <v>1.5501119999999999</v>
      </c>
      <c r="P231" s="7">
        <f t="shared" si="459"/>
        <v>1.5501119999999999</v>
      </c>
      <c r="Q231" s="7">
        <v>1.5501119999999999</v>
      </c>
    </row>
    <row r="232" spans="1:17" customFormat="1">
      <c r="A232" t="s">
        <v>668</v>
      </c>
      <c r="B232" s="11">
        <v>0.17571600000000001</v>
      </c>
      <c r="C232" s="11">
        <v>0.17571600000000001</v>
      </c>
      <c r="D232" s="7">
        <v>0.17571600000000001</v>
      </c>
      <c r="E232" s="7">
        <v>0.18105199999999999</v>
      </c>
      <c r="F232" s="7">
        <v>0.53264800000000001</v>
      </c>
      <c r="G232" s="7">
        <v>1.2615959999999999</v>
      </c>
      <c r="H232" s="7">
        <v>1.2615959999999999</v>
      </c>
      <c r="I232" s="7">
        <f t="shared" ref="I232:K232" si="460">H232</f>
        <v>1.2615959999999999</v>
      </c>
      <c r="J232" s="7">
        <f t="shared" si="460"/>
        <v>1.2615959999999999</v>
      </c>
      <c r="K232" s="7">
        <f t="shared" si="460"/>
        <v>1.2615959999999999</v>
      </c>
      <c r="L232" s="7">
        <v>1.2615959999999999</v>
      </c>
      <c r="M232" s="7">
        <f t="shared" ref="M232:P232" si="461">L232</f>
        <v>1.2615959999999999</v>
      </c>
      <c r="N232" s="7">
        <f t="shared" si="461"/>
        <v>1.2615959999999999</v>
      </c>
      <c r="O232" s="7">
        <f t="shared" si="461"/>
        <v>1.2615959999999999</v>
      </c>
      <c r="P232" s="7">
        <f t="shared" si="461"/>
        <v>1.2615959999999999</v>
      </c>
      <c r="Q232" s="7">
        <v>1.2615959999999999</v>
      </c>
    </row>
    <row r="233" spans="1:17" customFormat="1">
      <c r="A233" t="s">
        <v>671</v>
      </c>
      <c r="B233" s="11">
        <v>0</v>
      </c>
      <c r="C233" s="11">
        <v>0</v>
      </c>
      <c r="D233" s="7">
        <v>0</v>
      </c>
      <c r="E233" s="7">
        <v>0</v>
      </c>
      <c r="F233" s="7">
        <v>8.2059999999999994E-2</v>
      </c>
      <c r="G233" s="7">
        <v>0.10932799999999999</v>
      </c>
      <c r="H233" s="7">
        <v>0.10932799999999999</v>
      </c>
      <c r="I233" s="7">
        <f t="shared" ref="I233:K233" si="462">H233</f>
        <v>0.10932799999999999</v>
      </c>
      <c r="J233" s="7">
        <f t="shared" si="462"/>
        <v>0.10932799999999999</v>
      </c>
      <c r="K233" s="7">
        <f t="shared" si="462"/>
        <v>0.10932799999999999</v>
      </c>
      <c r="L233" s="7">
        <v>0.10932799999999999</v>
      </c>
      <c r="M233" s="7">
        <f t="shared" ref="M233:P233" si="463">L233</f>
        <v>0.10932799999999999</v>
      </c>
      <c r="N233" s="7">
        <f t="shared" si="463"/>
        <v>0.10932799999999999</v>
      </c>
      <c r="O233" s="7">
        <f t="shared" si="463"/>
        <v>0.10932799999999999</v>
      </c>
      <c r="P233" s="7">
        <f t="shared" si="463"/>
        <v>0.10932799999999999</v>
      </c>
      <c r="Q233" s="7">
        <v>0.10932799999999999</v>
      </c>
    </row>
    <row r="234" spans="1:17" customFormat="1">
      <c r="A234" t="s">
        <v>674</v>
      </c>
      <c r="B234" s="11">
        <v>0.83142000000000005</v>
      </c>
      <c r="C234" s="11">
        <v>0.83142000000000005</v>
      </c>
      <c r="D234" s="7">
        <v>0.83142000000000005</v>
      </c>
      <c r="E234" s="7">
        <v>1.6543000000000001</v>
      </c>
      <c r="F234" s="7">
        <v>1.6543000000000001</v>
      </c>
      <c r="G234" s="7">
        <v>2.4477639999999998</v>
      </c>
      <c r="H234" s="7">
        <v>2.4477639999999998</v>
      </c>
      <c r="I234" s="7">
        <f t="shared" ref="I234:K234" si="464">H234</f>
        <v>2.4477639999999998</v>
      </c>
      <c r="J234" s="7">
        <f t="shared" si="464"/>
        <v>2.4477639999999998</v>
      </c>
      <c r="K234" s="7">
        <f t="shared" si="464"/>
        <v>2.4477639999999998</v>
      </c>
      <c r="L234" s="7">
        <v>2.4477639999999998</v>
      </c>
      <c r="M234" s="7">
        <f t="shared" ref="M234:P234" si="465">L234</f>
        <v>2.4477639999999998</v>
      </c>
      <c r="N234" s="7">
        <f t="shared" si="465"/>
        <v>2.4477639999999998</v>
      </c>
      <c r="O234" s="7">
        <f t="shared" si="465"/>
        <v>2.4477639999999998</v>
      </c>
      <c r="P234" s="7">
        <f t="shared" si="465"/>
        <v>2.4477639999999998</v>
      </c>
      <c r="Q234" s="7">
        <v>2.4477639999999998</v>
      </c>
    </row>
    <row r="235" spans="1:17" customFormat="1">
      <c r="A235" t="s">
        <v>677</v>
      </c>
      <c r="B235" s="11">
        <v>1.8311999999999999</v>
      </c>
      <c r="C235" s="11">
        <v>1.8311999999999999</v>
      </c>
      <c r="D235" s="7">
        <v>1.8311999999999999</v>
      </c>
      <c r="E235" s="7">
        <v>3.7185199999999998</v>
      </c>
      <c r="F235" s="7">
        <v>4.185848</v>
      </c>
      <c r="G235" s="7">
        <v>4.185848</v>
      </c>
      <c r="H235" s="7">
        <v>4.185848</v>
      </c>
      <c r="I235" s="7">
        <f t="shared" ref="I235:K235" si="466">H235</f>
        <v>4.185848</v>
      </c>
      <c r="J235" s="7">
        <f t="shared" si="466"/>
        <v>4.185848</v>
      </c>
      <c r="K235" s="7">
        <f t="shared" si="466"/>
        <v>4.185848</v>
      </c>
      <c r="L235" s="7">
        <v>4.185848</v>
      </c>
      <c r="M235" s="7">
        <f t="shared" ref="M235:P235" si="467">L235</f>
        <v>4.185848</v>
      </c>
      <c r="N235" s="7">
        <f t="shared" si="467"/>
        <v>4.185848</v>
      </c>
      <c r="O235" s="7">
        <f t="shared" si="467"/>
        <v>4.185848</v>
      </c>
      <c r="P235" s="7">
        <f t="shared" si="467"/>
        <v>4.185848</v>
      </c>
      <c r="Q235" s="7">
        <v>4.185848</v>
      </c>
    </row>
    <row r="236" spans="1:17" customFormat="1">
      <c r="A236" t="s">
        <v>680</v>
      </c>
      <c r="B236" s="11">
        <v>3.2371560000000001</v>
      </c>
      <c r="C236" s="11">
        <v>3.2371560000000001</v>
      </c>
      <c r="D236" s="7">
        <v>3.2371560000000001</v>
      </c>
      <c r="E236" s="7">
        <v>3.2371560000000001</v>
      </c>
      <c r="F236" s="7">
        <v>4.0090159999999999</v>
      </c>
      <c r="G236" s="7">
        <v>4.0090159999999999</v>
      </c>
      <c r="H236" s="7">
        <v>4.0090159999999999</v>
      </c>
      <c r="I236" s="7">
        <f t="shared" ref="I236:K236" si="468">H236</f>
        <v>4.0090159999999999</v>
      </c>
      <c r="J236" s="7">
        <f t="shared" si="468"/>
        <v>4.0090159999999999</v>
      </c>
      <c r="K236" s="7">
        <f t="shared" si="468"/>
        <v>4.0090159999999999</v>
      </c>
      <c r="L236" s="7">
        <v>4.0090159999999999</v>
      </c>
      <c r="M236" s="7">
        <f t="shared" ref="M236:P236" si="469">L236</f>
        <v>4.0090159999999999</v>
      </c>
      <c r="N236" s="7">
        <f t="shared" si="469"/>
        <v>4.0090159999999999</v>
      </c>
      <c r="O236" s="7">
        <f t="shared" si="469"/>
        <v>4.0090159999999999</v>
      </c>
      <c r="P236" s="7">
        <f t="shared" si="469"/>
        <v>4.0090159999999999</v>
      </c>
      <c r="Q236" s="7">
        <v>4.0090159999999999</v>
      </c>
    </row>
    <row r="237" spans="1:17" customFormat="1">
      <c r="A237" t="s">
        <v>683</v>
      </c>
      <c r="B237" s="11">
        <v>2.0676960000000002</v>
      </c>
      <c r="C237" s="11">
        <v>2.0676960000000002</v>
      </c>
      <c r="D237" s="7">
        <v>2.0676960000000002</v>
      </c>
      <c r="E237" s="7">
        <v>2.4731160000000001</v>
      </c>
      <c r="F237" s="7">
        <v>2.4731160000000001</v>
      </c>
      <c r="G237" s="7">
        <v>3.6555240000000002</v>
      </c>
      <c r="H237" s="7">
        <v>3.6555240000000002</v>
      </c>
      <c r="I237" s="7">
        <f t="shared" ref="I237:K237" si="470">H237</f>
        <v>3.6555240000000002</v>
      </c>
      <c r="J237" s="7">
        <f t="shared" si="470"/>
        <v>3.6555240000000002</v>
      </c>
      <c r="K237" s="7">
        <f t="shared" si="470"/>
        <v>3.6555240000000002</v>
      </c>
      <c r="L237" s="7">
        <v>3.6555240000000002</v>
      </c>
      <c r="M237" s="7">
        <f t="shared" ref="M237:P237" si="471">L237</f>
        <v>3.6555240000000002</v>
      </c>
      <c r="N237" s="7">
        <f t="shared" si="471"/>
        <v>3.6555240000000002</v>
      </c>
      <c r="O237" s="7">
        <f t="shared" si="471"/>
        <v>3.6555240000000002</v>
      </c>
      <c r="P237" s="7">
        <f t="shared" si="471"/>
        <v>3.6555240000000002</v>
      </c>
      <c r="Q237" s="7">
        <v>3.6555240000000002</v>
      </c>
    </row>
    <row r="238" spans="1:17" customFormat="1">
      <c r="A238" t="s">
        <v>686</v>
      </c>
      <c r="B238" s="11">
        <v>2.560568</v>
      </c>
      <c r="C238" s="11">
        <v>2.560568</v>
      </c>
      <c r="D238" s="7">
        <v>2.560568</v>
      </c>
      <c r="E238" s="7">
        <v>4.1428799999999999</v>
      </c>
      <c r="F238" s="7">
        <v>6.84124</v>
      </c>
      <c r="G238" s="7">
        <v>6.84124</v>
      </c>
      <c r="H238" s="7">
        <v>6.84124</v>
      </c>
      <c r="I238" s="7">
        <f t="shared" ref="I238:K238" si="472">H238</f>
        <v>6.84124</v>
      </c>
      <c r="J238" s="7">
        <f t="shared" si="472"/>
        <v>6.84124</v>
      </c>
      <c r="K238" s="7">
        <f t="shared" si="472"/>
        <v>6.84124</v>
      </c>
      <c r="L238" s="7">
        <v>6.84124</v>
      </c>
      <c r="M238" s="7">
        <f t="shared" ref="M238:P238" si="473">L238</f>
        <v>6.84124</v>
      </c>
      <c r="N238" s="7">
        <f t="shared" si="473"/>
        <v>6.84124</v>
      </c>
      <c r="O238" s="7">
        <f t="shared" si="473"/>
        <v>6.84124</v>
      </c>
      <c r="P238" s="7">
        <f t="shared" si="473"/>
        <v>6.84124</v>
      </c>
      <c r="Q238" s="7">
        <v>6.84124</v>
      </c>
    </row>
    <row r="239" spans="1:17" customFormat="1">
      <c r="A239" t="s">
        <v>689</v>
      </c>
      <c r="B239" s="11">
        <v>0.480352</v>
      </c>
      <c r="C239" s="11">
        <v>0.480352</v>
      </c>
      <c r="D239" s="7">
        <v>0.480352</v>
      </c>
      <c r="E239" s="7">
        <v>1.563976</v>
      </c>
      <c r="F239" s="7">
        <v>1.563976</v>
      </c>
      <c r="G239" s="7">
        <v>1.563976</v>
      </c>
      <c r="H239" s="7">
        <v>1.563976</v>
      </c>
      <c r="I239" s="7">
        <f t="shared" ref="I239:K239" si="474">H239</f>
        <v>1.563976</v>
      </c>
      <c r="J239" s="7">
        <f t="shared" si="474"/>
        <v>1.563976</v>
      </c>
      <c r="K239" s="7">
        <f t="shared" si="474"/>
        <v>1.563976</v>
      </c>
      <c r="L239" s="7">
        <v>1.563976</v>
      </c>
      <c r="M239" s="7">
        <f t="shared" ref="M239:P239" si="475">L239</f>
        <v>1.563976</v>
      </c>
      <c r="N239" s="7">
        <f t="shared" si="475"/>
        <v>1.563976</v>
      </c>
      <c r="O239" s="7">
        <f t="shared" si="475"/>
        <v>1.563976</v>
      </c>
      <c r="P239" s="7">
        <f t="shared" si="475"/>
        <v>1.563976</v>
      </c>
      <c r="Q239" s="7">
        <v>1.563976</v>
      </c>
    </row>
    <row r="240" spans="1:17" customFormat="1">
      <c r="A240" t="s">
        <v>692</v>
      </c>
      <c r="B240" s="11">
        <v>0.70155199999999995</v>
      </c>
      <c r="C240" s="11">
        <v>0.70155199999999995</v>
      </c>
      <c r="D240" s="7">
        <v>0.70155199999999995</v>
      </c>
      <c r="E240" s="7">
        <v>1.095216</v>
      </c>
      <c r="F240" s="7">
        <v>1.095216</v>
      </c>
      <c r="G240" s="7">
        <v>1.095216</v>
      </c>
      <c r="H240" s="7">
        <v>1.095216</v>
      </c>
      <c r="I240" s="7">
        <f t="shared" ref="I240:K240" si="476">H240</f>
        <v>1.095216</v>
      </c>
      <c r="J240" s="7">
        <f t="shared" si="476"/>
        <v>1.095216</v>
      </c>
      <c r="K240" s="7">
        <f t="shared" si="476"/>
        <v>1.095216</v>
      </c>
      <c r="L240" s="7">
        <v>1.095216</v>
      </c>
      <c r="M240" s="7">
        <f t="shared" ref="M240:P240" si="477">L240</f>
        <v>1.095216</v>
      </c>
      <c r="N240" s="7">
        <f t="shared" si="477"/>
        <v>1.095216</v>
      </c>
      <c r="O240" s="7">
        <f t="shared" si="477"/>
        <v>1.095216</v>
      </c>
      <c r="P240" s="7">
        <f t="shared" si="477"/>
        <v>1.095216</v>
      </c>
      <c r="Q240" s="7">
        <v>1.095216</v>
      </c>
    </row>
    <row r="241" spans="1:17" customFormat="1">
      <c r="A241" t="s">
        <v>695</v>
      </c>
      <c r="B241" s="11">
        <v>4.0485959999999999</v>
      </c>
      <c r="C241" s="11">
        <v>4.0485959999999999</v>
      </c>
      <c r="D241" s="7">
        <v>4.0485959999999999</v>
      </c>
      <c r="E241" s="7">
        <v>4.342816</v>
      </c>
      <c r="F241" s="7">
        <v>4.342816</v>
      </c>
      <c r="G241" s="7">
        <v>4.7759239999999998</v>
      </c>
      <c r="H241" s="7">
        <v>4.7759239999999998</v>
      </c>
      <c r="I241" s="7">
        <f t="shared" ref="I241:K241" si="478">H241</f>
        <v>4.7759239999999998</v>
      </c>
      <c r="J241" s="7">
        <f t="shared" si="478"/>
        <v>4.7759239999999998</v>
      </c>
      <c r="K241" s="7">
        <f t="shared" si="478"/>
        <v>4.7759239999999998</v>
      </c>
      <c r="L241" s="7">
        <v>4.7759239999999998</v>
      </c>
      <c r="M241" s="7">
        <f t="shared" ref="M241:P241" si="479">L241</f>
        <v>4.7759239999999998</v>
      </c>
      <c r="N241" s="7">
        <f t="shared" si="479"/>
        <v>4.7759239999999998</v>
      </c>
      <c r="O241" s="7">
        <f t="shared" si="479"/>
        <v>4.7759239999999998</v>
      </c>
      <c r="P241" s="7">
        <f t="shared" si="479"/>
        <v>4.7759239999999998</v>
      </c>
      <c r="Q241" s="7">
        <v>4.7759239999999998</v>
      </c>
    </row>
    <row r="242" spans="1:17" customFormat="1">
      <c r="A242" t="s">
        <v>698</v>
      </c>
      <c r="B242" s="11">
        <v>0.760432</v>
      </c>
      <c r="C242" s="11">
        <v>0.760432</v>
      </c>
      <c r="D242" s="7">
        <v>0.760432</v>
      </c>
      <c r="E242" s="7">
        <v>2.4382079999999999</v>
      </c>
      <c r="F242" s="7">
        <v>5.0761919999999998</v>
      </c>
      <c r="G242" s="7">
        <v>7.9846519999999996</v>
      </c>
      <c r="H242" s="7">
        <v>7.9846519999999996</v>
      </c>
      <c r="I242" s="7">
        <f t="shared" ref="I242:K242" si="480">H242</f>
        <v>7.9846519999999996</v>
      </c>
      <c r="J242" s="7">
        <f t="shared" si="480"/>
        <v>7.9846519999999996</v>
      </c>
      <c r="K242" s="7">
        <f t="shared" si="480"/>
        <v>7.9846519999999996</v>
      </c>
      <c r="L242" s="7">
        <v>7.9846519999999996</v>
      </c>
      <c r="M242" s="7">
        <f t="shared" ref="M242:P242" si="481">L242</f>
        <v>7.9846519999999996</v>
      </c>
      <c r="N242" s="7">
        <f t="shared" si="481"/>
        <v>7.9846519999999996</v>
      </c>
      <c r="O242" s="7">
        <f t="shared" si="481"/>
        <v>7.9846519999999996</v>
      </c>
      <c r="P242" s="7">
        <f t="shared" si="481"/>
        <v>7.9846519999999996</v>
      </c>
      <c r="Q242" s="7">
        <v>7.9846519999999996</v>
      </c>
    </row>
    <row r="243" spans="1:17" customFormat="1">
      <c r="A243" t="s">
        <v>701</v>
      </c>
      <c r="B243" s="11">
        <v>3.497344</v>
      </c>
      <c r="C243" s="11">
        <v>3.497344</v>
      </c>
      <c r="D243" s="7">
        <v>3.497344</v>
      </c>
      <c r="E243" s="7">
        <v>3.497344</v>
      </c>
      <c r="F243" s="7">
        <v>8.85046</v>
      </c>
      <c r="G243" s="7">
        <v>13.311876</v>
      </c>
      <c r="H243" s="7">
        <v>13.311876</v>
      </c>
      <c r="I243" s="7">
        <f t="shared" ref="I243:K243" si="482">H243</f>
        <v>13.311876</v>
      </c>
      <c r="J243" s="7">
        <f t="shared" si="482"/>
        <v>13.311876</v>
      </c>
      <c r="K243" s="7">
        <f t="shared" si="482"/>
        <v>13.311876</v>
      </c>
      <c r="L243" s="7">
        <v>13.311876</v>
      </c>
      <c r="M243" s="7">
        <f t="shared" ref="M243:P243" si="483">L243</f>
        <v>13.311876</v>
      </c>
      <c r="N243" s="7">
        <f t="shared" si="483"/>
        <v>13.311876</v>
      </c>
      <c r="O243" s="7">
        <f t="shared" si="483"/>
        <v>13.311876</v>
      </c>
      <c r="P243" s="7">
        <f t="shared" si="483"/>
        <v>13.311876</v>
      </c>
      <c r="Q243" s="7">
        <v>13.311876</v>
      </c>
    </row>
    <row r="244" spans="1:17" customFormat="1">
      <c r="A244" t="s">
        <v>704</v>
      </c>
      <c r="B244" s="11">
        <v>0</v>
      </c>
      <c r="C244" s="11">
        <v>0</v>
      </c>
      <c r="D244" s="7">
        <v>0</v>
      </c>
      <c r="E244" s="7">
        <v>9.1067999999999996E-2</v>
      </c>
      <c r="F244" s="7">
        <v>0.22873199999999999</v>
      </c>
      <c r="G244" s="7">
        <v>0.36657200000000001</v>
      </c>
      <c r="H244" s="7">
        <v>0.36657200000000001</v>
      </c>
      <c r="I244" s="7">
        <f t="shared" ref="I244:K244" si="484">H244</f>
        <v>0.36657200000000001</v>
      </c>
      <c r="J244" s="7">
        <f t="shared" si="484"/>
        <v>0.36657200000000001</v>
      </c>
      <c r="K244" s="7">
        <f t="shared" si="484"/>
        <v>0.36657200000000001</v>
      </c>
      <c r="L244" s="7">
        <v>0.36657200000000001</v>
      </c>
      <c r="M244" s="7">
        <f t="shared" ref="M244:P244" si="485">L244</f>
        <v>0.36657200000000001</v>
      </c>
      <c r="N244" s="7">
        <f t="shared" si="485"/>
        <v>0.36657200000000001</v>
      </c>
      <c r="O244" s="7">
        <f t="shared" si="485"/>
        <v>0.36657200000000001</v>
      </c>
      <c r="P244" s="7">
        <f t="shared" si="485"/>
        <v>0.36657200000000001</v>
      </c>
      <c r="Q244" s="7">
        <v>0.36657200000000001</v>
      </c>
    </row>
    <row r="245" spans="1:17" customFormat="1">
      <c r="A245" t="s">
        <v>707</v>
      </c>
      <c r="B245" s="11">
        <v>0.71363200000000004</v>
      </c>
      <c r="C245" s="11">
        <v>0.71363200000000004</v>
      </c>
      <c r="D245" s="7">
        <v>0.71363200000000004</v>
      </c>
      <c r="E245" s="7">
        <v>0.77170000000000005</v>
      </c>
      <c r="F245" s="7">
        <v>0.80115599999999998</v>
      </c>
      <c r="G245" s="7">
        <v>0.86041599999999996</v>
      </c>
      <c r="H245" s="7">
        <v>0.86041599999999996</v>
      </c>
      <c r="I245" s="7">
        <f t="shared" ref="I245:K245" si="486">H245</f>
        <v>0.86041599999999996</v>
      </c>
      <c r="J245" s="7">
        <f t="shared" si="486"/>
        <v>0.86041599999999996</v>
      </c>
      <c r="K245" s="7">
        <f t="shared" si="486"/>
        <v>0.86041599999999996</v>
      </c>
      <c r="L245" s="7">
        <v>0.86041599999999996</v>
      </c>
      <c r="M245" s="7">
        <f t="shared" ref="M245:P245" si="487">L245</f>
        <v>0.86041599999999996</v>
      </c>
      <c r="N245" s="7">
        <f t="shared" si="487"/>
        <v>0.86041599999999996</v>
      </c>
      <c r="O245" s="7">
        <f t="shared" si="487"/>
        <v>0.86041599999999996</v>
      </c>
      <c r="P245" s="7">
        <f t="shared" si="487"/>
        <v>0.86041599999999996</v>
      </c>
      <c r="Q245" s="7">
        <v>0.86041599999999996</v>
      </c>
    </row>
    <row r="246" spans="1:17" customFormat="1">
      <c r="A246" t="s">
        <v>710</v>
      </c>
      <c r="B246" s="11">
        <v>0.369948</v>
      </c>
      <c r="C246" s="11">
        <v>0.369948</v>
      </c>
      <c r="D246" s="7">
        <v>0.369948</v>
      </c>
      <c r="E246" s="7">
        <v>0.369948</v>
      </c>
      <c r="F246" s="7">
        <v>0.39032800000000001</v>
      </c>
      <c r="G246" s="7">
        <v>0.39032800000000001</v>
      </c>
      <c r="H246" s="7">
        <v>0.39032800000000001</v>
      </c>
      <c r="I246" s="7">
        <f t="shared" ref="I246:K246" si="488">H246</f>
        <v>0.39032800000000001</v>
      </c>
      <c r="J246" s="7">
        <f t="shared" si="488"/>
        <v>0.39032800000000001</v>
      </c>
      <c r="K246" s="7">
        <f t="shared" si="488"/>
        <v>0.39032800000000001</v>
      </c>
      <c r="L246" s="7">
        <v>0.39032800000000001</v>
      </c>
      <c r="M246" s="7">
        <f t="shared" ref="M246:P246" si="489">L246</f>
        <v>0.39032800000000001</v>
      </c>
      <c r="N246" s="7">
        <f t="shared" si="489"/>
        <v>0.39032800000000001</v>
      </c>
      <c r="O246" s="7">
        <f t="shared" si="489"/>
        <v>0.39032800000000001</v>
      </c>
      <c r="P246" s="7">
        <f t="shared" si="489"/>
        <v>0.39032800000000001</v>
      </c>
      <c r="Q246" s="7">
        <v>0.39032800000000001</v>
      </c>
    </row>
    <row r="247" spans="1:17" customFormat="1">
      <c r="A247" t="s">
        <v>713</v>
      </c>
      <c r="B247" s="11">
        <v>0.97468399999999999</v>
      </c>
      <c r="C247" s="11">
        <v>0.97468399999999999</v>
      </c>
      <c r="D247" s="7">
        <v>0.97468399999999999</v>
      </c>
      <c r="E247" s="7">
        <v>0.97468399999999999</v>
      </c>
      <c r="F247" s="7">
        <v>0.97468399999999999</v>
      </c>
      <c r="G247" s="7">
        <v>0.97468399999999999</v>
      </c>
      <c r="H247" s="7">
        <v>0.97468399999999999</v>
      </c>
      <c r="I247" s="7">
        <f t="shared" ref="I247:K247" si="490">H247</f>
        <v>0.97468399999999999</v>
      </c>
      <c r="J247" s="7">
        <f t="shared" si="490"/>
        <v>0.97468399999999999</v>
      </c>
      <c r="K247" s="7">
        <f t="shared" si="490"/>
        <v>0.97468399999999999</v>
      </c>
      <c r="L247" s="7">
        <v>0.97468399999999999</v>
      </c>
      <c r="M247" s="7">
        <f t="shared" ref="M247:P247" si="491">L247</f>
        <v>0.97468399999999999</v>
      </c>
      <c r="N247" s="7">
        <f t="shared" si="491"/>
        <v>0.97468399999999999</v>
      </c>
      <c r="O247" s="7">
        <f t="shared" si="491"/>
        <v>0.97468399999999999</v>
      </c>
      <c r="P247" s="7">
        <f t="shared" si="491"/>
        <v>0.97468399999999999</v>
      </c>
      <c r="Q247" s="7">
        <v>0.97468399999999999</v>
      </c>
    </row>
    <row r="248" spans="1:17" customFormat="1">
      <c r="A248" t="s">
        <v>716</v>
      </c>
      <c r="B248" s="11">
        <v>0</v>
      </c>
      <c r="C248" s="11">
        <v>0</v>
      </c>
      <c r="D248" s="7">
        <v>0</v>
      </c>
      <c r="E248" s="7">
        <v>0</v>
      </c>
      <c r="F248" s="7">
        <v>0</v>
      </c>
      <c r="G248" s="7">
        <v>0.15065600000000001</v>
      </c>
      <c r="H248" s="7">
        <v>0.15065600000000001</v>
      </c>
      <c r="I248" s="7">
        <f t="shared" ref="I248:K248" si="492">H248</f>
        <v>0.15065600000000001</v>
      </c>
      <c r="J248" s="7">
        <f t="shared" si="492"/>
        <v>0.15065600000000001</v>
      </c>
      <c r="K248" s="7">
        <f t="shared" si="492"/>
        <v>0.15065600000000001</v>
      </c>
      <c r="L248" s="7">
        <v>0.15065600000000001</v>
      </c>
      <c r="M248" s="7">
        <f t="shared" ref="M248:P248" si="493">L248</f>
        <v>0.15065600000000001</v>
      </c>
      <c r="N248" s="7">
        <f t="shared" si="493"/>
        <v>0.15065600000000001</v>
      </c>
      <c r="O248" s="7">
        <f t="shared" si="493"/>
        <v>0.15065600000000001</v>
      </c>
      <c r="P248" s="7">
        <f t="shared" si="493"/>
        <v>0.15065600000000001</v>
      </c>
      <c r="Q248" s="7">
        <v>0.15065600000000001</v>
      </c>
    </row>
    <row r="249" spans="1:17" customFormat="1">
      <c r="A249" t="s">
        <v>719</v>
      </c>
      <c r="B249" s="11">
        <v>2.9412000000000001E-2</v>
      </c>
      <c r="C249" s="11">
        <v>2.9412000000000001E-2</v>
      </c>
      <c r="D249" s="7">
        <v>2.9412000000000001E-2</v>
      </c>
      <c r="E249" s="7">
        <v>2.9412000000000001E-2</v>
      </c>
      <c r="F249" s="7">
        <v>2.9412000000000001E-2</v>
      </c>
      <c r="G249" s="7">
        <v>0.38927600000000001</v>
      </c>
      <c r="H249" s="7">
        <v>0.38927600000000001</v>
      </c>
      <c r="I249" s="7">
        <f t="shared" ref="I249:K249" si="494">H249</f>
        <v>0.38927600000000001</v>
      </c>
      <c r="J249" s="7">
        <f t="shared" si="494"/>
        <v>0.38927600000000001</v>
      </c>
      <c r="K249" s="7">
        <f t="shared" si="494"/>
        <v>0.38927600000000001</v>
      </c>
      <c r="L249" s="7">
        <v>0.38927600000000001</v>
      </c>
      <c r="M249" s="7">
        <f t="shared" ref="M249:P249" si="495">L249</f>
        <v>0.38927600000000001</v>
      </c>
      <c r="N249" s="7">
        <f t="shared" si="495"/>
        <v>0.38927600000000001</v>
      </c>
      <c r="O249" s="7">
        <f t="shared" si="495"/>
        <v>0.38927600000000001</v>
      </c>
      <c r="P249" s="7">
        <f t="shared" si="495"/>
        <v>0.38927600000000001</v>
      </c>
      <c r="Q249" s="7">
        <v>0.38927600000000001</v>
      </c>
    </row>
    <row r="250" spans="1:17" customFormat="1">
      <c r="A250" t="s">
        <v>722</v>
      </c>
      <c r="B250" s="11">
        <v>1.5267919999999999</v>
      </c>
      <c r="C250" s="11">
        <v>1.5267919999999999</v>
      </c>
      <c r="D250" s="7">
        <v>1.5267919999999999</v>
      </c>
      <c r="E250" s="7">
        <v>2.1488999999999998</v>
      </c>
      <c r="F250" s="7">
        <v>6.1862320000000004</v>
      </c>
      <c r="G250" s="7">
        <v>6.4513400000000001</v>
      </c>
      <c r="H250" s="7">
        <v>6.4513400000000001</v>
      </c>
      <c r="I250" s="7">
        <f t="shared" ref="I250:K250" si="496">H250</f>
        <v>6.4513400000000001</v>
      </c>
      <c r="J250" s="7">
        <f t="shared" si="496"/>
        <v>6.4513400000000001</v>
      </c>
      <c r="K250" s="7">
        <f t="shared" si="496"/>
        <v>6.4513400000000001</v>
      </c>
      <c r="L250" s="7">
        <v>6.4513400000000001</v>
      </c>
      <c r="M250" s="7">
        <f t="shared" ref="M250:P250" si="497">L250</f>
        <v>6.4513400000000001</v>
      </c>
      <c r="N250" s="7">
        <f t="shared" si="497"/>
        <v>6.4513400000000001</v>
      </c>
      <c r="O250" s="7">
        <f t="shared" si="497"/>
        <v>6.4513400000000001</v>
      </c>
      <c r="P250" s="7">
        <f t="shared" si="497"/>
        <v>6.4513400000000001</v>
      </c>
      <c r="Q250" s="7">
        <v>6.4513400000000001</v>
      </c>
    </row>
    <row r="251" spans="1:17" customFormat="1">
      <c r="A251" t="s">
        <v>725</v>
      </c>
      <c r="B251" s="11">
        <v>0.40883999999999998</v>
      </c>
      <c r="C251" s="11">
        <v>0.40883999999999998</v>
      </c>
      <c r="D251" s="7">
        <v>0.40883999999999998</v>
      </c>
      <c r="E251" s="7">
        <v>0.47856399999999999</v>
      </c>
      <c r="F251" s="7">
        <v>0.47856399999999999</v>
      </c>
      <c r="G251" s="7">
        <v>1.520472</v>
      </c>
      <c r="H251" s="7">
        <v>1.520472</v>
      </c>
      <c r="I251" s="7">
        <f t="shared" ref="I251:K251" si="498">H251</f>
        <v>1.520472</v>
      </c>
      <c r="J251" s="7">
        <f t="shared" si="498"/>
        <v>1.520472</v>
      </c>
      <c r="K251" s="7">
        <f t="shared" si="498"/>
        <v>1.520472</v>
      </c>
      <c r="L251" s="7">
        <v>1.520472</v>
      </c>
      <c r="M251" s="7">
        <f t="shared" ref="M251:P251" si="499">L251</f>
        <v>1.520472</v>
      </c>
      <c r="N251" s="7">
        <f t="shared" si="499"/>
        <v>1.520472</v>
      </c>
      <c r="O251" s="7">
        <f t="shared" si="499"/>
        <v>1.520472</v>
      </c>
      <c r="P251" s="7">
        <f t="shared" si="499"/>
        <v>1.520472</v>
      </c>
      <c r="Q251" s="7">
        <v>1.520472</v>
      </c>
    </row>
    <row r="252" spans="1:17" customFormat="1">
      <c r="A252" t="s">
        <v>728</v>
      </c>
      <c r="B252" s="11">
        <v>3.9766680000000001</v>
      </c>
      <c r="C252" s="11">
        <v>3.9766680000000001</v>
      </c>
      <c r="D252" s="7">
        <v>3.9766680000000001</v>
      </c>
      <c r="E252" s="7">
        <v>5.2579640000000003</v>
      </c>
      <c r="F252" s="7">
        <v>6.0596920000000001</v>
      </c>
      <c r="G252" s="7">
        <v>6.0596920000000001</v>
      </c>
      <c r="H252" s="7">
        <v>6.0596920000000001</v>
      </c>
      <c r="I252" s="7">
        <f t="shared" ref="I252:K252" si="500">H252</f>
        <v>6.0596920000000001</v>
      </c>
      <c r="J252" s="7">
        <f t="shared" si="500"/>
        <v>6.0596920000000001</v>
      </c>
      <c r="K252" s="7">
        <f t="shared" si="500"/>
        <v>6.0596920000000001</v>
      </c>
      <c r="L252" s="7">
        <v>6.0596920000000001</v>
      </c>
      <c r="M252" s="7">
        <f t="shared" ref="M252:P252" si="501">L252</f>
        <v>6.0596920000000001</v>
      </c>
      <c r="N252" s="7">
        <f t="shared" si="501"/>
        <v>6.0596920000000001</v>
      </c>
      <c r="O252" s="7">
        <f t="shared" si="501"/>
        <v>6.0596920000000001</v>
      </c>
      <c r="P252" s="7">
        <f t="shared" si="501"/>
        <v>6.0596920000000001</v>
      </c>
      <c r="Q252" s="7">
        <v>6.0596920000000001</v>
      </c>
    </row>
    <row r="253" spans="1:17" customFormat="1">
      <c r="A253" t="s">
        <v>731</v>
      </c>
      <c r="B253" s="11">
        <v>0</v>
      </c>
      <c r="C253" s="11">
        <v>0</v>
      </c>
      <c r="D253" s="7">
        <v>0</v>
      </c>
      <c r="E253" s="7">
        <v>0</v>
      </c>
      <c r="F253" s="7">
        <v>0</v>
      </c>
      <c r="G253" s="7">
        <v>0.50106799999999996</v>
      </c>
      <c r="H253" s="7">
        <v>0.50106799999999996</v>
      </c>
      <c r="I253" s="7">
        <f t="shared" ref="I253:K253" si="502">H253</f>
        <v>0.50106799999999996</v>
      </c>
      <c r="J253" s="7">
        <f t="shared" si="502"/>
        <v>0.50106799999999996</v>
      </c>
      <c r="K253" s="7">
        <f t="shared" si="502"/>
        <v>0.50106799999999996</v>
      </c>
      <c r="L253" s="7">
        <v>0.50106799999999996</v>
      </c>
      <c r="M253" s="7">
        <f t="shared" ref="M253:P253" si="503">L253</f>
        <v>0.50106799999999996</v>
      </c>
      <c r="N253" s="7">
        <f t="shared" si="503"/>
        <v>0.50106799999999996</v>
      </c>
      <c r="O253" s="7">
        <f t="shared" si="503"/>
        <v>0.50106799999999996</v>
      </c>
      <c r="P253" s="7">
        <f t="shared" si="503"/>
        <v>0.50106799999999996</v>
      </c>
      <c r="Q253" s="7">
        <v>0.50106799999999996</v>
      </c>
    </row>
    <row r="254" spans="1:17" customFormat="1">
      <c r="A254" t="s">
        <v>734</v>
      </c>
      <c r="B254" s="11">
        <v>3.8671280000000001</v>
      </c>
      <c r="C254" s="11">
        <v>3.8671280000000001</v>
      </c>
      <c r="D254" s="7">
        <v>3.8671280000000001</v>
      </c>
      <c r="E254" s="7">
        <v>4.9167480000000001</v>
      </c>
      <c r="F254" s="7">
        <v>4.9167480000000001</v>
      </c>
      <c r="G254" s="7">
        <v>8.5605600000000006</v>
      </c>
      <c r="H254" s="7">
        <v>8.5605600000000006</v>
      </c>
      <c r="I254" s="7">
        <f t="shared" ref="I254:K254" si="504">H254</f>
        <v>8.5605600000000006</v>
      </c>
      <c r="J254" s="7">
        <f t="shared" si="504"/>
        <v>8.5605600000000006</v>
      </c>
      <c r="K254" s="7">
        <f t="shared" si="504"/>
        <v>8.5605600000000006</v>
      </c>
      <c r="L254" s="7">
        <v>8.5605600000000006</v>
      </c>
      <c r="M254" s="7">
        <f t="shared" ref="M254:P254" si="505">L254</f>
        <v>8.5605600000000006</v>
      </c>
      <c r="N254" s="7">
        <f t="shared" si="505"/>
        <v>8.5605600000000006</v>
      </c>
      <c r="O254" s="7">
        <f t="shared" si="505"/>
        <v>8.5605600000000006</v>
      </c>
      <c r="P254" s="7">
        <f t="shared" si="505"/>
        <v>8.5605600000000006</v>
      </c>
      <c r="Q254" s="7">
        <v>8.5605600000000006</v>
      </c>
    </row>
    <row r="255" spans="1:17" customFormat="1">
      <c r="A255" t="s">
        <v>737</v>
      </c>
      <c r="B255" s="11">
        <v>0.49838399999999999</v>
      </c>
      <c r="C255" s="11">
        <v>0.49838399999999999</v>
      </c>
      <c r="D255" s="7">
        <v>0.49838399999999999</v>
      </c>
      <c r="E255" s="7">
        <v>1.1183160000000001</v>
      </c>
      <c r="F255" s="7">
        <v>1.3053319999999999</v>
      </c>
      <c r="G255" s="7">
        <v>2.0072719999999999</v>
      </c>
      <c r="H255" s="7">
        <v>2.0072719999999999</v>
      </c>
      <c r="I255" s="7">
        <f t="shared" ref="I255:K255" si="506">H255</f>
        <v>2.0072719999999999</v>
      </c>
      <c r="J255" s="7">
        <f t="shared" si="506"/>
        <v>2.0072719999999999</v>
      </c>
      <c r="K255" s="7">
        <f t="shared" si="506"/>
        <v>2.0072719999999999</v>
      </c>
      <c r="L255" s="7">
        <v>2.0072719999999999</v>
      </c>
      <c r="M255" s="7">
        <f t="shared" ref="M255:P255" si="507">L255</f>
        <v>2.0072719999999999</v>
      </c>
      <c r="N255" s="7">
        <f t="shared" si="507"/>
        <v>2.0072719999999999</v>
      </c>
      <c r="O255" s="7">
        <f t="shared" si="507"/>
        <v>2.0072719999999999</v>
      </c>
      <c r="P255" s="7">
        <f t="shared" si="507"/>
        <v>2.0072719999999999</v>
      </c>
      <c r="Q255" s="7">
        <v>2.0072719999999999</v>
      </c>
    </row>
    <row r="256" spans="1:17" customFormat="1">
      <c r="A256" t="s">
        <v>740</v>
      </c>
      <c r="B256" s="11">
        <v>3.12012</v>
      </c>
      <c r="C256" s="11">
        <v>3.12012</v>
      </c>
      <c r="D256" s="7">
        <v>3.12012</v>
      </c>
      <c r="E256" s="7">
        <v>7.437576</v>
      </c>
      <c r="F256" s="7">
        <v>11.553140000000001</v>
      </c>
      <c r="G256" s="7">
        <v>12.701876</v>
      </c>
      <c r="H256" s="7">
        <v>12.701876</v>
      </c>
      <c r="I256" s="7">
        <f t="shared" ref="I256:K256" si="508">H256</f>
        <v>12.701876</v>
      </c>
      <c r="J256" s="7">
        <f t="shared" si="508"/>
        <v>12.701876</v>
      </c>
      <c r="K256" s="7">
        <f t="shared" si="508"/>
        <v>12.701876</v>
      </c>
      <c r="L256" s="7">
        <v>12.701876</v>
      </c>
      <c r="M256" s="7">
        <f t="shared" ref="M256:P256" si="509">L256</f>
        <v>12.701876</v>
      </c>
      <c r="N256" s="7">
        <f t="shared" si="509"/>
        <v>12.701876</v>
      </c>
      <c r="O256" s="7">
        <f t="shared" si="509"/>
        <v>12.701876</v>
      </c>
      <c r="P256" s="7">
        <f t="shared" si="509"/>
        <v>12.701876</v>
      </c>
      <c r="Q256" s="7">
        <v>12.701876</v>
      </c>
    </row>
    <row r="257" spans="1:17" customFormat="1">
      <c r="A257" t="s">
        <v>743</v>
      </c>
      <c r="B257" s="11">
        <v>0</v>
      </c>
      <c r="C257" s="11">
        <v>0</v>
      </c>
      <c r="D257" s="7">
        <v>0</v>
      </c>
      <c r="E257" s="7">
        <v>0.20954800000000001</v>
      </c>
      <c r="F257" s="7">
        <v>1.975832</v>
      </c>
      <c r="G257" s="7">
        <v>1.975832</v>
      </c>
      <c r="H257" s="7">
        <v>1.975832</v>
      </c>
      <c r="I257" s="7">
        <f t="shared" ref="I257:K257" si="510">H257</f>
        <v>1.975832</v>
      </c>
      <c r="J257" s="7">
        <f t="shared" si="510"/>
        <v>1.975832</v>
      </c>
      <c r="K257" s="7">
        <f t="shared" si="510"/>
        <v>1.975832</v>
      </c>
      <c r="L257" s="7">
        <v>1.975832</v>
      </c>
      <c r="M257" s="7">
        <f t="shared" ref="M257:P257" si="511">L257</f>
        <v>1.975832</v>
      </c>
      <c r="N257" s="7">
        <f t="shared" si="511"/>
        <v>1.975832</v>
      </c>
      <c r="O257" s="7">
        <f t="shared" si="511"/>
        <v>1.975832</v>
      </c>
      <c r="P257" s="7">
        <f t="shared" si="511"/>
        <v>1.975832</v>
      </c>
      <c r="Q257" s="7">
        <v>1.975832</v>
      </c>
    </row>
    <row r="258" spans="1:17" customFormat="1">
      <c r="A258" t="s">
        <v>746</v>
      </c>
      <c r="B258" s="11">
        <v>2.8488880000000001</v>
      </c>
      <c r="C258" s="11">
        <v>2.8488880000000001</v>
      </c>
      <c r="D258" s="7">
        <v>2.8488880000000001</v>
      </c>
      <c r="E258" s="7">
        <v>5.0142600000000002</v>
      </c>
      <c r="F258" s="7">
        <v>5.6409440000000002</v>
      </c>
      <c r="G258" s="7">
        <v>6.6136080000000002</v>
      </c>
      <c r="H258" s="7">
        <v>6.6136080000000002</v>
      </c>
      <c r="I258" s="7">
        <f t="shared" ref="I258:K258" si="512">H258</f>
        <v>6.6136080000000002</v>
      </c>
      <c r="J258" s="7">
        <f t="shared" si="512"/>
        <v>6.6136080000000002</v>
      </c>
      <c r="K258" s="7">
        <f t="shared" si="512"/>
        <v>6.6136080000000002</v>
      </c>
      <c r="L258" s="7">
        <v>6.6136080000000002</v>
      </c>
      <c r="M258" s="7">
        <f t="shared" ref="M258:P258" si="513">L258</f>
        <v>6.6136080000000002</v>
      </c>
      <c r="N258" s="7">
        <f t="shared" si="513"/>
        <v>6.6136080000000002</v>
      </c>
      <c r="O258" s="7">
        <f t="shared" si="513"/>
        <v>6.6136080000000002</v>
      </c>
      <c r="P258" s="7">
        <f t="shared" si="513"/>
        <v>6.6136080000000002</v>
      </c>
      <c r="Q258" s="7">
        <v>6.6136080000000002</v>
      </c>
    </row>
    <row r="259" spans="1:17" customFormat="1">
      <c r="A259" t="s">
        <v>749</v>
      </c>
      <c r="B259" s="11">
        <v>5.3963559999999999</v>
      </c>
      <c r="C259" s="11">
        <v>5.3963559999999999</v>
      </c>
      <c r="D259" s="7">
        <v>5.3963559999999999</v>
      </c>
      <c r="E259" s="7">
        <v>6.4897559999999999</v>
      </c>
      <c r="F259" s="7">
        <v>7.9446079999999997</v>
      </c>
      <c r="G259" s="7">
        <v>7.9446079999999997</v>
      </c>
      <c r="H259" s="7">
        <v>7.9446079999999997</v>
      </c>
      <c r="I259" s="7">
        <f t="shared" ref="I259:K259" si="514">H259</f>
        <v>7.9446079999999997</v>
      </c>
      <c r="J259" s="7">
        <f t="shared" si="514"/>
        <v>7.9446079999999997</v>
      </c>
      <c r="K259" s="7">
        <f t="shared" si="514"/>
        <v>7.9446079999999997</v>
      </c>
      <c r="L259" s="7">
        <v>7.9446079999999997</v>
      </c>
      <c r="M259" s="7">
        <f t="shared" ref="M259:P259" si="515">L259</f>
        <v>7.9446079999999997</v>
      </c>
      <c r="N259" s="7">
        <f t="shared" si="515"/>
        <v>7.9446079999999997</v>
      </c>
      <c r="O259" s="7">
        <f t="shared" si="515"/>
        <v>7.9446079999999997</v>
      </c>
      <c r="P259" s="7">
        <f t="shared" si="515"/>
        <v>7.9446079999999997</v>
      </c>
      <c r="Q259" s="7">
        <v>7.9446079999999997</v>
      </c>
    </row>
    <row r="260" spans="1:17" customFormat="1">
      <c r="A260" t="s">
        <v>752</v>
      </c>
      <c r="B260" s="11">
        <v>1.086112</v>
      </c>
      <c r="C260" s="11">
        <v>1.086112</v>
      </c>
      <c r="D260" s="7">
        <v>1.086112</v>
      </c>
      <c r="E260" s="7">
        <v>2.2580079999999998</v>
      </c>
      <c r="F260" s="7">
        <v>2.2580079999999998</v>
      </c>
      <c r="G260" s="7">
        <v>2.6944080000000001</v>
      </c>
      <c r="H260" s="7">
        <v>2.6944080000000001</v>
      </c>
      <c r="I260" s="7">
        <f t="shared" ref="I260:K260" si="516">H260</f>
        <v>2.6944080000000001</v>
      </c>
      <c r="J260" s="7">
        <f t="shared" si="516"/>
        <v>2.6944080000000001</v>
      </c>
      <c r="K260" s="7">
        <f t="shared" si="516"/>
        <v>2.6944080000000001</v>
      </c>
      <c r="L260" s="7">
        <v>2.6944080000000001</v>
      </c>
      <c r="M260" s="7">
        <f t="shared" ref="M260:P260" si="517">L260</f>
        <v>2.6944080000000001</v>
      </c>
      <c r="N260" s="7">
        <f t="shared" si="517"/>
        <v>2.6944080000000001</v>
      </c>
      <c r="O260" s="7">
        <f t="shared" si="517"/>
        <v>2.6944080000000001</v>
      </c>
      <c r="P260" s="7">
        <f t="shared" si="517"/>
        <v>2.6944080000000001</v>
      </c>
      <c r="Q260" s="7">
        <v>2.6944080000000001</v>
      </c>
    </row>
    <row r="261" spans="1:17" customFormat="1">
      <c r="A261" t="s">
        <v>758</v>
      </c>
      <c r="B261" s="11">
        <v>1.7495240000000001</v>
      </c>
      <c r="C261" s="11">
        <v>1.7495240000000001</v>
      </c>
      <c r="D261" s="7">
        <v>1.7495240000000001</v>
      </c>
      <c r="E261" s="7">
        <v>2.8644639999999999</v>
      </c>
      <c r="F261" s="7">
        <v>2.8644639999999999</v>
      </c>
      <c r="G261" s="7">
        <v>2.8644639999999999</v>
      </c>
      <c r="H261" s="7">
        <v>2.8644639999999999</v>
      </c>
      <c r="I261" s="7">
        <f t="shared" ref="I261:K261" si="518">H261</f>
        <v>2.8644639999999999</v>
      </c>
      <c r="J261" s="7">
        <f t="shared" si="518"/>
        <v>2.8644639999999999</v>
      </c>
      <c r="K261" s="7">
        <f t="shared" si="518"/>
        <v>2.8644639999999999</v>
      </c>
      <c r="L261" s="7">
        <v>2.8644639999999999</v>
      </c>
      <c r="M261" s="7">
        <f t="shared" ref="M261:P261" si="519">L261</f>
        <v>2.8644639999999999</v>
      </c>
      <c r="N261" s="7">
        <f t="shared" si="519"/>
        <v>2.8644639999999999</v>
      </c>
      <c r="O261" s="7">
        <f t="shared" si="519"/>
        <v>2.8644639999999999</v>
      </c>
      <c r="P261" s="7">
        <f t="shared" si="519"/>
        <v>2.8644639999999999</v>
      </c>
      <c r="Q261" s="7">
        <v>2.8644639999999999</v>
      </c>
    </row>
    <row r="262" spans="1:17" customFormat="1">
      <c r="A262" t="s">
        <v>755</v>
      </c>
      <c r="B262" s="11">
        <v>23.708967999999999</v>
      </c>
      <c r="C262" s="11">
        <v>23.708967999999999</v>
      </c>
      <c r="D262" s="7">
        <v>23.708967999999999</v>
      </c>
      <c r="E262" s="7">
        <v>24.637356</v>
      </c>
      <c r="F262" s="7">
        <v>24.637356</v>
      </c>
      <c r="G262" s="7">
        <v>24.795432000000002</v>
      </c>
      <c r="H262" s="7">
        <v>24.795432000000002</v>
      </c>
      <c r="I262" s="7">
        <f t="shared" ref="I262:K262" si="520">H262</f>
        <v>24.795432000000002</v>
      </c>
      <c r="J262" s="7">
        <f t="shared" si="520"/>
        <v>24.795432000000002</v>
      </c>
      <c r="K262" s="7">
        <f t="shared" si="520"/>
        <v>24.795432000000002</v>
      </c>
      <c r="L262" s="7">
        <v>24.795432000000002</v>
      </c>
      <c r="M262" s="7">
        <f t="shared" ref="M262:P262" si="521">L262</f>
        <v>24.795432000000002</v>
      </c>
      <c r="N262" s="7">
        <f t="shared" si="521"/>
        <v>24.795432000000002</v>
      </c>
      <c r="O262" s="7">
        <f t="shared" si="521"/>
        <v>24.795432000000002</v>
      </c>
      <c r="P262" s="7">
        <f t="shared" si="521"/>
        <v>24.795432000000002</v>
      </c>
      <c r="Q262" s="7">
        <v>24.795432000000002</v>
      </c>
    </row>
    <row r="263" spans="1:17" customFormat="1">
      <c r="A263" t="s">
        <v>761</v>
      </c>
      <c r="B263" s="11">
        <v>10.224212</v>
      </c>
      <c r="C263" s="11">
        <v>10.224212</v>
      </c>
      <c r="D263" s="7">
        <v>10.224212</v>
      </c>
      <c r="E263" s="7">
        <v>10.391432</v>
      </c>
      <c r="F263" s="7">
        <v>10.391432</v>
      </c>
      <c r="G263" s="7">
        <v>10.763552000000001</v>
      </c>
      <c r="H263" s="7">
        <v>10.763552000000001</v>
      </c>
      <c r="I263" s="7">
        <f t="shared" ref="I263:K263" si="522">H263</f>
        <v>10.763552000000001</v>
      </c>
      <c r="J263" s="7">
        <f t="shared" si="522"/>
        <v>10.763552000000001</v>
      </c>
      <c r="K263" s="7">
        <f t="shared" si="522"/>
        <v>10.763552000000001</v>
      </c>
      <c r="L263" s="7">
        <v>10.763552000000001</v>
      </c>
      <c r="M263" s="7">
        <f t="shared" ref="M263:P263" si="523">L263</f>
        <v>10.763552000000001</v>
      </c>
      <c r="N263" s="7">
        <f t="shared" si="523"/>
        <v>10.763552000000001</v>
      </c>
      <c r="O263" s="7">
        <f t="shared" si="523"/>
        <v>10.763552000000001</v>
      </c>
      <c r="P263" s="7">
        <f t="shared" si="523"/>
        <v>10.763552000000001</v>
      </c>
      <c r="Q263" s="7">
        <v>10.763552000000001</v>
      </c>
    </row>
  </sheetData>
  <autoFilter ref="A1:Q263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"/>
  <sheetViews>
    <sheetView workbookViewId="0"/>
  </sheetViews>
  <sheetFormatPr defaultRowHeight="15"/>
  <cols>
    <col min="1" max="1" width="66.7109375" bestFit="1" customWidth="1"/>
    <col min="2" max="13" width="9.140625" style="4" customWidth="1"/>
  </cols>
  <sheetData>
    <row r="1" spans="1:17" s="8" customFormat="1" ht="37.5" customHeight="1">
      <c r="A1" s="8" t="s">
        <v>3246</v>
      </c>
      <c r="B1" s="9" t="s">
        <v>1477</v>
      </c>
      <c r="C1" s="9" t="s">
        <v>1478</v>
      </c>
      <c r="D1" s="9" t="s">
        <v>1479</v>
      </c>
      <c r="E1" s="9" t="s">
        <v>1480</v>
      </c>
      <c r="F1" s="9" t="s">
        <v>1481</v>
      </c>
      <c r="G1" s="9" t="s">
        <v>1482</v>
      </c>
      <c r="H1" s="9" t="s">
        <v>1483</v>
      </c>
      <c r="I1" s="9" t="s">
        <v>2927</v>
      </c>
      <c r="J1" s="9" t="s">
        <v>2928</v>
      </c>
      <c r="K1" s="9" t="s">
        <v>2929</v>
      </c>
      <c r="L1" s="9" t="s">
        <v>1484</v>
      </c>
      <c r="M1" s="9" t="s">
        <v>2930</v>
      </c>
      <c r="N1" s="8" t="s">
        <v>2931</v>
      </c>
      <c r="O1" s="8" t="s">
        <v>2932</v>
      </c>
      <c r="P1" s="8" t="s">
        <v>2933</v>
      </c>
      <c r="Q1" s="8" t="s">
        <v>1485</v>
      </c>
    </row>
    <row r="2" spans="1:17">
      <c r="A2" t="s">
        <v>68</v>
      </c>
      <c r="B2" s="4">
        <v>2.9401643896774186</v>
      </c>
      <c r="C2" s="4">
        <v>2.9401643896774186</v>
      </c>
      <c r="D2" s="4">
        <v>2.9401643896774186</v>
      </c>
      <c r="E2" s="4">
        <v>2.9401643896774186</v>
      </c>
      <c r="F2" s="4">
        <v>2.9401643896774186</v>
      </c>
      <c r="G2" s="4">
        <v>2.9401643896774186</v>
      </c>
      <c r="H2" s="4">
        <v>2.9401643896774186</v>
      </c>
      <c r="I2" s="4">
        <v>2.9401643896774186</v>
      </c>
      <c r="J2" s="4">
        <v>2.9401643896774186</v>
      </c>
      <c r="K2" s="4">
        <v>2.9401643896774186</v>
      </c>
      <c r="L2" s="4">
        <v>2.9401643896774186</v>
      </c>
      <c r="M2" s="4">
        <v>2.9401643896774186</v>
      </c>
      <c r="N2">
        <v>2.9401643896774186</v>
      </c>
      <c r="O2">
        <v>2.9401643896774186</v>
      </c>
      <c r="P2">
        <v>2.9401643896774186</v>
      </c>
      <c r="Q2">
        <v>2.9401643896774186</v>
      </c>
    </row>
    <row r="3" spans="1:17">
      <c r="A3" t="s">
        <v>3062</v>
      </c>
      <c r="B3" s="4">
        <v>5.729688433096773</v>
      </c>
      <c r="C3" s="4">
        <v>5.729688433096773</v>
      </c>
      <c r="D3" s="4">
        <v>5.729688433096773</v>
      </c>
      <c r="E3" s="4">
        <v>5.729688433096773</v>
      </c>
      <c r="F3" s="4">
        <v>5.729688433096773</v>
      </c>
      <c r="G3" s="4">
        <v>5.729688433096773</v>
      </c>
      <c r="H3" s="4">
        <v>5.729688433096773</v>
      </c>
      <c r="I3" s="4">
        <v>5.729688433096773</v>
      </c>
      <c r="J3" s="4">
        <v>5.729688433096773</v>
      </c>
      <c r="K3" s="4">
        <v>5.729688433096773</v>
      </c>
      <c r="L3" s="4">
        <v>5.729688433096773</v>
      </c>
      <c r="M3" s="4">
        <v>5.729688433096773</v>
      </c>
      <c r="N3">
        <v>5.729688433096773</v>
      </c>
      <c r="O3">
        <v>5.729688433096773</v>
      </c>
      <c r="P3">
        <v>5.729688433096773</v>
      </c>
      <c r="Q3">
        <v>5.729688433096773</v>
      </c>
    </row>
    <row r="4" spans="1:17">
      <c r="A4" t="s">
        <v>3063</v>
      </c>
      <c r="B4" s="4">
        <v>0</v>
      </c>
      <c r="C4" s="4">
        <v>0</v>
      </c>
      <c r="D4" s="4">
        <v>0</v>
      </c>
      <c r="E4" s="4">
        <v>0</v>
      </c>
      <c r="F4" s="4">
        <v>5.1239454176344079</v>
      </c>
      <c r="G4" s="4">
        <v>5.1239454176344079</v>
      </c>
      <c r="H4" s="4">
        <v>5.1239454176344079</v>
      </c>
      <c r="I4" s="4">
        <v>5.1239454176344079</v>
      </c>
      <c r="J4" s="4">
        <v>5.1239454176344079</v>
      </c>
      <c r="K4" s="4">
        <v>5.1239454176344079</v>
      </c>
      <c r="L4" s="4">
        <v>5.1239454176344079</v>
      </c>
      <c r="M4" s="4">
        <v>5.1239454176344079</v>
      </c>
      <c r="N4">
        <v>5.1239454176344079</v>
      </c>
      <c r="O4">
        <v>5.1239454176344079</v>
      </c>
      <c r="P4">
        <v>5.1239454176344079</v>
      </c>
      <c r="Q4">
        <v>5.1239454176344079</v>
      </c>
    </row>
    <row r="5" spans="1:17">
      <c r="A5" t="s">
        <v>3064</v>
      </c>
      <c r="B5" s="4">
        <v>5.6363399593978487</v>
      </c>
      <c r="C5" s="4">
        <v>5.6363399593978487</v>
      </c>
      <c r="D5" s="4">
        <v>5.6363399593978487</v>
      </c>
      <c r="E5" s="4">
        <v>5.6363399593978487</v>
      </c>
      <c r="F5" s="4">
        <v>9.5181167909390663</v>
      </c>
      <c r="G5" s="4">
        <v>9.5181167909390663</v>
      </c>
      <c r="H5" s="4">
        <v>9.5181167909390663</v>
      </c>
      <c r="I5" s="4">
        <v>9.5181167909390663</v>
      </c>
      <c r="J5" s="4">
        <v>9.5181167909390663</v>
      </c>
      <c r="K5" s="4">
        <v>9.5181167909390663</v>
      </c>
      <c r="L5" s="4">
        <v>9.5181167909390663</v>
      </c>
      <c r="M5" s="4">
        <v>9.5181167909390663</v>
      </c>
      <c r="N5">
        <v>9.5181167909390663</v>
      </c>
      <c r="O5">
        <v>9.5181167909390663</v>
      </c>
      <c r="P5">
        <v>9.5181167909390663</v>
      </c>
      <c r="Q5">
        <v>9.5181167909390663</v>
      </c>
    </row>
    <row r="6" spans="1:17">
      <c r="A6" t="s">
        <v>3065</v>
      </c>
      <c r="B6" s="4">
        <v>2.0887417851666665</v>
      </c>
      <c r="C6" s="4">
        <v>2.0887417851666665</v>
      </c>
      <c r="D6" s="4">
        <v>2.0887417851666665</v>
      </c>
      <c r="E6" s="4">
        <v>2.0887417851666665</v>
      </c>
      <c r="F6" s="4">
        <v>2.0887417851666665</v>
      </c>
      <c r="G6" s="4">
        <v>2.0887417851666665</v>
      </c>
      <c r="H6" s="4">
        <v>2.0887417851666665</v>
      </c>
      <c r="I6" s="4">
        <v>2.0887417851666665</v>
      </c>
      <c r="J6" s="4">
        <v>1.4027034275752688</v>
      </c>
      <c r="K6" s="4">
        <v>1.4027034275752688</v>
      </c>
      <c r="L6" s="4">
        <v>1.4027034275752688</v>
      </c>
      <c r="M6" s="4">
        <v>1.4027034275752688</v>
      </c>
      <c r="N6">
        <v>1.4027034275752688</v>
      </c>
      <c r="O6">
        <v>0.71666506998387092</v>
      </c>
      <c r="P6">
        <v>0.71666506998387092</v>
      </c>
      <c r="Q6">
        <v>0.71666506998387092</v>
      </c>
    </row>
    <row r="7" spans="1:17">
      <c r="A7" t="s">
        <v>3066</v>
      </c>
      <c r="B7" s="4">
        <v>0.31851780888172032</v>
      </c>
      <c r="C7" s="4">
        <v>0.31851780888172032</v>
      </c>
      <c r="D7" s="4">
        <v>0.5635315080215052</v>
      </c>
      <c r="E7" s="4">
        <v>0.5635315080215052</v>
      </c>
      <c r="F7" s="4">
        <v>0.5635315080215052</v>
      </c>
      <c r="G7" s="4">
        <v>0.5635315080215052</v>
      </c>
      <c r="H7" s="4">
        <v>0.5635315080215052</v>
      </c>
      <c r="I7" s="4">
        <v>0.5635315080215052</v>
      </c>
      <c r="J7" s="4">
        <v>0.5635315080215052</v>
      </c>
      <c r="K7" s="4">
        <v>0.5635315080215052</v>
      </c>
      <c r="L7" s="4">
        <v>0.5635315080215052</v>
      </c>
      <c r="M7" s="4">
        <v>0.5635315080215052</v>
      </c>
      <c r="N7">
        <v>0.5635315080215052</v>
      </c>
      <c r="O7">
        <v>0.5635315080215052</v>
      </c>
      <c r="P7">
        <v>0.5635315080215052</v>
      </c>
      <c r="Q7">
        <v>0.5635315080215052</v>
      </c>
    </row>
    <row r="8" spans="1:17">
      <c r="A8" t="s">
        <v>524</v>
      </c>
      <c r="B8" s="4">
        <v>3.1361753489892465</v>
      </c>
      <c r="C8" s="4">
        <v>10.899729012071685</v>
      </c>
      <c r="D8" s="4">
        <v>10.899729012071685</v>
      </c>
      <c r="E8" s="4">
        <v>10.899729012071685</v>
      </c>
      <c r="F8" s="4">
        <v>10.899729012071685</v>
      </c>
      <c r="G8" s="4">
        <v>10.899729012071685</v>
      </c>
      <c r="H8" s="4">
        <v>10.899729012071685</v>
      </c>
      <c r="I8" s="4">
        <v>10.899729012071685</v>
      </c>
      <c r="J8" s="4">
        <v>10.899729012071685</v>
      </c>
      <c r="K8" s="4">
        <v>10.899729012071685</v>
      </c>
      <c r="L8" s="4">
        <v>10.899729012071685</v>
      </c>
      <c r="M8" s="4">
        <v>10.899729012071685</v>
      </c>
      <c r="N8">
        <v>10.899729012071685</v>
      </c>
      <c r="O8">
        <v>10.899729012071685</v>
      </c>
      <c r="P8">
        <v>10.899729012071685</v>
      </c>
      <c r="Q8">
        <v>10.899729012071685</v>
      </c>
    </row>
    <row r="9" spans="1:17">
      <c r="A9" t="s">
        <v>3067</v>
      </c>
      <c r="B9" s="4">
        <v>0.82692123459677402</v>
      </c>
      <c r="C9" s="4">
        <v>0.82692123459677402</v>
      </c>
      <c r="D9" s="4">
        <v>0.82692123459677402</v>
      </c>
      <c r="E9" s="4">
        <v>0.82692123459677402</v>
      </c>
      <c r="F9" s="4">
        <v>0.82692123459677402</v>
      </c>
      <c r="G9" s="4">
        <v>0.53086301480286724</v>
      </c>
      <c r="H9" s="4">
        <v>0.53086301480286724</v>
      </c>
      <c r="I9" s="4">
        <v>0.53086301480286724</v>
      </c>
      <c r="J9" s="4">
        <v>0.53086301480286724</v>
      </c>
      <c r="K9" s="4">
        <v>0.53086301480286724</v>
      </c>
      <c r="L9" s="4">
        <v>0.53086301480286724</v>
      </c>
      <c r="M9" s="4">
        <v>0.53086301480286724</v>
      </c>
      <c r="N9">
        <v>0.24501369913978488</v>
      </c>
      <c r="O9">
        <v>0.24501369913978488</v>
      </c>
      <c r="P9">
        <v>0.24501369913978488</v>
      </c>
      <c r="Q9">
        <v>0.24501369913978488</v>
      </c>
    </row>
    <row r="10" spans="1:17">
      <c r="A10" t="s">
        <v>3068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3069</v>
      </c>
      <c r="B11" s="4">
        <v>5.2088076664516123</v>
      </c>
      <c r="C11" s="4">
        <v>5.2088076664516123</v>
      </c>
      <c r="D11" s="4">
        <v>5.2088076664516123</v>
      </c>
      <c r="E11" s="4">
        <v>5.2088076664516123</v>
      </c>
      <c r="F11" s="4">
        <v>5.2088076664516123</v>
      </c>
      <c r="G11" s="4">
        <v>5.2088076664516123</v>
      </c>
      <c r="H11" s="4">
        <v>5.2088076664516123</v>
      </c>
      <c r="I11" s="4">
        <v>5.2088076664516123</v>
      </c>
      <c r="J11" s="4">
        <v>5.2088076664516123</v>
      </c>
      <c r="K11" s="4">
        <v>5.2088076664516123</v>
      </c>
      <c r="L11" s="4">
        <v>5.2088076664516123</v>
      </c>
      <c r="M11" s="4">
        <v>5.2088076664516123</v>
      </c>
      <c r="N11">
        <v>5.2088076664516123</v>
      </c>
      <c r="O11">
        <v>5.2088076664516123</v>
      </c>
      <c r="P11">
        <v>5.2088076664516123</v>
      </c>
      <c r="Q11">
        <v>5.2088076664516123</v>
      </c>
    </row>
    <row r="12" spans="1:17">
      <c r="A12" t="s">
        <v>3070</v>
      </c>
      <c r="B12" s="4">
        <v>7.213963139842293</v>
      </c>
      <c r="C12" s="4">
        <v>7.213963139842293</v>
      </c>
      <c r="D12" s="4">
        <v>7.213963139842293</v>
      </c>
      <c r="E12" s="4">
        <v>9.3316413375770608</v>
      </c>
      <c r="F12" s="4">
        <v>9.3316413375770608</v>
      </c>
      <c r="G12" s="4">
        <v>9.3316413375770608</v>
      </c>
      <c r="H12" s="4">
        <v>9.3316413375770608</v>
      </c>
      <c r="I12" s="4">
        <v>9.3316413375770608</v>
      </c>
      <c r="J12" s="4">
        <v>9.3316413375770608</v>
      </c>
      <c r="K12" s="4">
        <v>9.3316413375770608</v>
      </c>
      <c r="L12" s="4">
        <v>9.3316413375770608</v>
      </c>
      <c r="M12" s="4">
        <v>9.3316413375770608</v>
      </c>
      <c r="N12">
        <v>9.3316413375770608</v>
      </c>
      <c r="O12">
        <v>9.3316413375770608</v>
      </c>
      <c r="P12">
        <v>9.3316413375770608</v>
      </c>
      <c r="Q12">
        <v>9.3316413375770608</v>
      </c>
    </row>
    <row r="13" spans="1:17">
      <c r="A13" t="s">
        <v>3071</v>
      </c>
      <c r="B13" s="4">
        <v>11.861822143978495</v>
      </c>
      <c r="C13" s="4">
        <v>11.861822143978495</v>
      </c>
      <c r="D13" s="4">
        <v>11.861822143978495</v>
      </c>
      <c r="E13" s="4">
        <v>11.861822143978495</v>
      </c>
      <c r="F13" s="4">
        <v>11.861822143978495</v>
      </c>
      <c r="G13" s="4">
        <v>11.861822143978495</v>
      </c>
      <c r="H13" s="4">
        <v>11.861822143978495</v>
      </c>
      <c r="I13" s="4">
        <v>11.861822143978495</v>
      </c>
      <c r="J13" s="4">
        <v>11.861822143978495</v>
      </c>
      <c r="K13" s="4">
        <v>11.861822143978495</v>
      </c>
      <c r="L13" s="4">
        <v>10.109974195129032</v>
      </c>
      <c r="M13" s="4">
        <v>8.3581262462795696</v>
      </c>
      <c r="N13">
        <v>8.3581262462795696</v>
      </c>
      <c r="O13">
        <v>8.3581262462795696</v>
      </c>
      <c r="P13">
        <v>8.3581262462795696</v>
      </c>
      <c r="Q13">
        <v>8.3581262462795696</v>
      </c>
    </row>
    <row r="14" spans="1:17">
      <c r="A14" t="s">
        <v>3072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3073</v>
      </c>
      <c r="B15" s="4">
        <v>5.3801426885161288</v>
      </c>
      <c r="C15" s="4">
        <v>5.3801426885161288</v>
      </c>
      <c r="D15" s="4">
        <v>5.3801426885161288</v>
      </c>
      <c r="E15" s="4">
        <v>5.3801426885161288</v>
      </c>
      <c r="F15" s="4">
        <v>5.3801426885161288</v>
      </c>
      <c r="G15" s="4">
        <v>5.3801426885161288</v>
      </c>
      <c r="H15" s="4">
        <v>5.3801426885161288</v>
      </c>
      <c r="I15" s="4">
        <v>5.3801426885161288</v>
      </c>
      <c r="J15" s="4">
        <v>5.3801426885161288</v>
      </c>
      <c r="K15" s="4">
        <v>5.3801426885161288</v>
      </c>
      <c r="L15" s="4">
        <v>5.3801426885161288</v>
      </c>
      <c r="M15" s="4">
        <v>5.3801426885161288</v>
      </c>
      <c r="N15">
        <v>5.3801426885161288</v>
      </c>
      <c r="O15">
        <v>5.3801426885161288</v>
      </c>
      <c r="P15">
        <v>5.3801426885161288</v>
      </c>
      <c r="Q15">
        <v>5.3801426885161288</v>
      </c>
    </row>
    <row r="16" spans="1:17">
      <c r="A16" t="s">
        <v>3074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3075</v>
      </c>
      <c r="B17" s="4">
        <v>1.8376027435483866</v>
      </c>
      <c r="C17" s="4">
        <v>1.8376027435483866</v>
      </c>
      <c r="D17" s="4">
        <v>1.8376027435483866</v>
      </c>
      <c r="E17" s="4">
        <v>1.8376027435483866</v>
      </c>
      <c r="F17" s="4">
        <v>1.8376027435483866</v>
      </c>
      <c r="G17" s="4">
        <v>1.8376027435483866</v>
      </c>
      <c r="H17" s="4">
        <v>1.8376027435483866</v>
      </c>
      <c r="I17" s="4">
        <v>1.8376027435483866</v>
      </c>
      <c r="J17" s="4">
        <v>1.8376027435483866</v>
      </c>
      <c r="K17" s="4">
        <v>1.8376027435483866</v>
      </c>
      <c r="L17" s="4">
        <v>1.8376027435483866</v>
      </c>
      <c r="M17" s="4">
        <v>1.8376027435483866</v>
      </c>
      <c r="N17">
        <v>1.8376027435483866</v>
      </c>
      <c r="O17">
        <v>1.8376027435483866</v>
      </c>
      <c r="P17">
        <v>1.8376027435483866</v>
      </c>
      <c r="Q17">
        <v>1.8376027435483866</v>
      </c>
    </row>
    <row r="18" spans="1:17">
      <c r="A18" t="s">
        <v>3076</v>
      </c>
      <c r="B18" s="4">
        <v>0.63703561776344075</v>
      </c>
      <c r="C18" s="4">
        <v>0.63703561776344075</v>
      </c>
      <c r="D18" s="4">
        <v>0.63703561776344075</v>
      </c>
      <c r="E18" s="4">
        <v>0.63703561776344075</v>
      </c>
      <c r="F18" s="4">
        <v>1.1515643859569891</v>
      </c>
      <c r="G18" s="4">
        <v>1.1515643859569891</v>
      </c>
      <c r="H18" s="4">
        <v>1.1515643859569891</v>
      </c>
      <c r="I18" s="4">
        <v>1.1515643859569891</v>
      </c>
      <c r="J18" s="4">
        <v>1.1515643859569891</v>
      </c>
      <c r="K18" s="4">
        <v>1.1515643859569891</v>
      </c>
      <c r="L18" s="4">
        <v>1.1515643859569891</v>
      </c>
      <c r="M18" s="4">
        <v>1.1515643859569891</v>
      </c>
      <c r="N18">
        <v>1.1515643859569891</v>
      </c>
      <c r="O18">
        <v>1.1515643859569891</v>
      </c>
      <c r="P18">
        <v>1.1515643859569891</v>
      </c>
      <c r="Q18">
        <v>1.1515643859569891</v>
      </c>
    </row>
    <row r="19" spans="1:17">
      <c r="A19" t="s">
        <v>3077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>
        <v>0</v>
      </c>
      <c r="O19">
        <v>0</v>
      </c>
      <c r="P19">
        <v>0</v>
      </c>
      <c r="Q19">
        <v>0</v>
      </c>
    </row>
    <row r="20" spans="1:17">
      <c r="A20" t="s">
        <v>3078</v>
      </c>
      <c r="B20" s="4">
        <v>3.0384711387634411</v>
      </c>
      <c r="C20" s="4">
        <v>3.0384711387634411</v>
      </c>
      <c r="D20" s="4">
        <v>3.0384711387634411</v>
      </c>
      <c r="E20" s="4">
        <v>3.0384711387634411</v>
      </c>
      <c r="F20" s="4">
        <v>3.0384711387634411</v>
      </c>
      <c r="G20" s="4">
        <v>3.0384711387634411</v>
      </c>
      <c r="H20" s="4">
        <v>3.0384711387634411</v>
      </c>
      <c r="I20" s="4">
        <v>3.0384711387634411</v>
      </c>
      <c r="J20" s="4">
        <v>3.0384711387634411</v>
      </c>
      <c r="K20" s="4">
        <v>3.0384711387634411</v>
      </c>
      <c r="L20" s="4">
        <v>3.0384711387634411</v>
      </c>
      <c r="M20" s="4">
        <v>3.0384711387634411</v>
      </c>
      <c r="N20">
        <v>3.0384711387634411</v>
      </c>
      <c r="O20">
        <v>3.0384711387634411</v>
      </c>
      <c r="P20">
        <v>3.0384711387634411</v>
      </c>
      <c r="Q20">
        <v>3.0384711387634411</v>
      </c>
    </row>
    <row r="21" spans="1:17">
      <c r="A21" t="s">
        <v>3079</v>
      </c>
      <c r="B21" s="4">
        <v>8.0641098073118265</v>
      </c>
      <c r="C21" s="4">
        <v>8.0641098073118265</v>
      </c>
      <c r="D21" s="4">
        <v>8.0641098073118265</v>
      </c>
      <c r="E21" s="4">
        <v>8.0641098073118265</v>
      </c>
      <c r="F21" s="4">
        <v>8.0641098073118265</v>
      </c>
      <c r="G21" s="4">
        <v>8.0641098073118265</v>
      </c>
      <c r="H21" s="4">
        <v>8.0641098073118265</v>
      </c>
      <c r="I21" s="4">
        <v>8.0641098073118265</v>
      </c>
      <c r="J21" s="4">
        <v>8.0641098073118265</v>
      </c>
      <c r="K21" s="4">
        <v>8.0641098073118265</v>
      </c>
      <c r="L21" s="4">
        <v>8.0641098073118265</v>
      </c>
      <c r="M21" s="4">
        <v>8.0641098073118265</v>
      </c>
      <c r="N21">
        <v>8.0641098073118265</v>
      </c>
      <c r="O21">
        <v>8.0641098073118265</v>
      </c>
      <c r="P21">
        <v>8.0641098073118265</v>
      </c>
      <c r="Q21">
        <v>8.0641098073118265</v>
      </c>
    </row>
    <row r="22" spans="1:17">
      <c r="A22" t="s">
        <v>3080</v>
      </c>
      <c r="B22" s="4">
        <v>0</v>
      </c>
      <c r="C22" s="4">
        <v>0</v>
      </c>
      <c r="D22" s="4">
        <v>4.7352796967741924</v>
      </c>
      <c r="E22" s="4">
        <v>4.7352796967741924</v>
      </c>
      <c r="F22" s="4">
        <v>4.7352796967741924</v>
      </c>
      <c r="G22" s="4">
        <v>4.7352796967741924</v>
      </c>
      <c r="H22" s="4">
        <v>4.7352796967741924</v>
      </c>
      <c r="I22" s="4">
        <v>4.7352796967741924</v>
      </c>
      <c r="J22" s="4">
        <v>4.7352796967741924</v>
      </c>
      <c r="K22" s="4">
        <v>4.7352796967741924</v>
      </c>
      <c r="L22" s="4">
        <v>4.7352796967741924</v>
      </c>
      <c r="M22" s="4">
        <v>4.7352796967741924</v>
      </c>
      <c r="N22">
        <v>4.7352796967741924</v>
      </c>
      <c r="O22">
        <v>4.7352796967741924</v>
      </c>
      <c r="P22">
        <v>4.7352796967741924</v>
      </c>
      <c r="Q22">
        <v>4.7352796967741924</v>
      </c>
    </row>
    <row r="23" spans="1:17">
      <c r="A23" t="s">
        <v>3081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>
        <v>0</v>
      </c>
      <c r="O23">
        <v>0</v>
      </c>
      <c r="P23">
        <v>0</v>
      </c>
      <c r="Q23">
        <v>0</v>
      </c>
    </row>
    <row r="24" spans="1:17">
      <c r="A24" t="s">
        <v>3082</v>
      </c>
      <c r="B24" s="4">
        <v>13.034728794236557</v>
      </c>
      <c r="C24" s="4">
        <v>13.034728794236557</v>
      </c>
      <c r="D24" s="4">
        <v>13.034728794236557</v>
      </c>
      <c r="E24" s="4">
        <v>13.034728794236557</v>
      </c>
      <c r="F24" s="4">
        <v>13.034728794236557</v>
      </c>
      <c r="G24" s="4">
        <v>13.034728794236557</v>
      </c>
      <c r="H24" s="4">
        <v>11.123621940946235</v>
      </c>
      <c r="I24" s="4">
        <v>9.2125150876559125</v>
      </c>
      <c r="J24" s="4">
        <v>9.2125150876559125</v>
      </c>
      <c r="K24" s="4">
        <v>9.2125150876559125</v>
      </c>
      <c r="L24" s="4">
        <v>9.2125150876559125</v>
      </c>
      <c r="M24" s="4">
        <v>9.2125150876559125</v>
      </c>
      <c r="N24">
        <v>9.2125150876559125</v>
      </c>
      <c r="O24">
        <v>5.3903013810752674</v>
      </c>
      <c r="P24">
        <v>5.3903013810752674</v>
      </c>
      <c r="Q24">
        <v>5.3903013810752674</v>
      </c>
    </row>
    <row r="25" spans="1:17">
      <c r="A25" t="s">
        <v>3083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>
        <v>0</v>
      </c>
      <c r="O25">
        <v>0</v>
      </c>
      <c r="P25">
        <v>0</v>
      </c>
      <c r="Q25">
        <v>0</v>
      </c>
    </row>
    <row r="26" spans="1:17">
      <c r="A26" t="s">
        <v>3084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>
        <v>0</v>
      </c>
      <c r="O26">
        <v>0</v>
      </c>
      <c r="P26">
        <v>0</v>
      </c>
      <c r="Q26">
        <v>0</v>
      </c>
    </row>
    <row r="27" spans="1:17">
      <c r="A27" t="s">
        <v>3085</v>
      </c>
      <c r="B27" s="4">
        <v>0</v>
      </c>
      <c r="C27" s="4">
        <v>7.7635536630824369</v>
      </c>
      <c r="D27" s="4">
        <v>7.7635536630824369</v>
      </c>
      <c r="E27" s="4">
        <v>7.7635536630824369</v>
      </c>
      <c r="F27" s="4">
        <v>7.7635536630824369</v>
      </c>
      <c r="G27" s="4">
        <v>7.7635536630824369</v>
      </c>
      <c r="H27" s="4">
        <v>7.7635536630824369</v>
      </c>
      <c r="I27" s="4">
        <v>7.7635536630824369</v>
      </c>
      <c r="J27" s="4">
        <v>7.7635536630824369</v>
      </c>
      <c r="K27" s="4">
        <v>7.7635536630824369</v>
      </c>
      <c r="L27" s="4">
        <v>7.7635536630824369</v>
      </c>
      <c r="M27" s="4">
        <v>7.7635536630824369</v>
      </c>
      <c r="N27">
        <v>7.7635536630824369</v>
      </c>
      <c r="O27">
        <v>7.7635536630824369</v>
      </c>
      <c r="P27">
        <v>7.7635536630824369</v>
      </c>
      <c r="Q27">
        <v>7.7635536630824369</v>
      </c>
    </row>
    <row r="28" spans="1:17">
      <c r="A28" t="s">
        <v>3086</v>
      </c>
      <c r="B28" s="4">
        <v>0.24501369913978488</v>
      </c>
      <c r="C28" s="4">
        <v>0.24501369913978488</v>
      </c>
      <c r="D28" s="4">
        <v>0.24501369913978488</v>
      </c>
      <c r="E28" s="4">
        <v>0.24501369913978488</v>
      </c>
      <c r="F28" s="4">
        <v>0.24501369913978488</v>
      </c>
      <c r="G28" s="4">
        <v>0.24501369913978488</v>
      </c>
      <c r="H28" s="4">
        <v>0.24501369913978488</v>
      </c>
      <c r="I28" s="4">
        <v>0.24501369913978488</v>
      </c>
      <c r="J28" s="4">
        <v>0.24501369913978488</v>
      </c>
      <c r="K28" s="4">
        <v>0.24501369913978488</v>
      </c>
      <c r="L28" s="4">
        <v>0.24501369913978488</v>
      </c>
      <c r="M28" s="4">
        <v>0.24501369913978488</v>
      </c>
      <c r="N28">
        <v>0.24501369913978488</v>
      </c>
      <c r="O28">
        <v>0.24501369913978488</v>
      </c>
      <c r="P28">
        <v>0.24501369913978488</v>
      </c>
      <c r="Q28">
        <v>0.24501369913978488</v>
      </c>
    </row>
    <row r="29" spans="1:17">
      <c r="A29" t="s">
        <v>3087</v>
      </c>
      <c r="B29" s="4">
        <v>1.4333301399677418</v>
      </c>
      <c r="C29" s="4">
        <v>1.4333301399677418</v>
      </c>
      <c r="D29" s="4">
        <v>1.4333301399677418</v>
      </c>
      <c r="E29" s="4">
        <v>1.4333301399677418</v>
      </c>
      <c r="F29" s="4">
        <v>1.4333301399677418</v>
      </c>
      <c r="G29" s="4">
        <v>1.4333301399677418</v>
      </c>
      <c r="H29" s="4">
        <v>1.4333301399677418</v>
      </c>
      <c r="I29" s="4">
        <v>1.4333301399677418</v>
      </c>
      <c r="J29" s="4">
        <v>1.4333301399677418</v>
      </c>
      <c r="K29" s="4">
        <v>1.4333301399677418</v>
      </c>
      <c r="L29" s="4">
        <v>1.4333301399677418</v>
      </c>
      <c r="M29" s="4">
        <v>1.4333301399677418</v>
      </c>
      <c r="N29">
        <v>1.4333301399677418</v>
      </c>
      <c r="O29">
        <v>1.4333301399677418</v>
      </c>
      <c r="P29">
        <v>1.4333301399677418</v>
      </c>
      <c r="Q29">
        <v>1.4333301399677418</v>
      </c>
    </row>
    <row r="30" spans="1:17">
      <c r="A30" t="s">
        <v>3088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>
        <v>0</v>
      </c>
      <c r="O30">
        <v>0</v>
      </c>
      <c r="P30">
        <v>0</v>
      </c>
      <c r="Q30">
        <v>0</v>
      </c>
    </row>
    <row r="31" spans="1:17">
      <c r="A31" t="s">
        <v>122</v>
      </c>
      <c r="B31" s="4">
        <v>10.938496099548384</v>
      </c>
      <c r="C31" s="4">
        <v>10.938496099548384</v>
      </c>
      <c r="D31" s="4">
        <v>10.938496099548384</v>
      </c>
      <c r="E31" s="4">
        <v>10.938496099548384</v>
      </c>
      <c r="F31" s="4">
        <v>10.938496099548384</v>
      </c>
      <c r="G31" s="4">
        <v>10.938496099548384</v>
      </c>
      <c r="H31" s="4">
        <v>10.938496099548384</v>
      </c>
      <c r="I31" s="4">
        <v>10.938496099548384</v>
      </c>
      <c r="J31" s="4">
        <v>10.938496099548384</v>
      </c>
      <c r="K31" s="4">
        <v>10.938496099548384</v>
      </c>
      <c r="L31" s="4">
        <v>10.938496099548384</v>
      </c>
      <c r="M31" s="4">
        <v>10.938496099548384</v>
      </c>
      <c r="N31">
        <v>10.938496099548384</v>
      </c>
      <c r="O31">
        <v>10.938496099548384</v>
      </c>
      <c r="P31">
        <v>10.938496099548384</v>
      </c>
      <c r="Q31">
        <v>10.938496099548384</v>
      </c>
    </row>
    <row r="32" spans="1:17">
      <c r="A32" t="s">
        <v>140</v>
      </c>
      <c r="B32" s="4">
        <v>4.7352796967741924</v>
      </c>
      <c r="C32" s="4">
        <v>12.498833359856629</v>
      </c>
      <c r="D32" s="4">
        <v>12.498833359856629</v>
      </c>
      <c r="E32" s="4">
        <v>12.498833359856629</v>
      </c>
      <c r="F32" s="4">
        <v>12.498833359856629</v>
      </c>
      <c r="G32" s="4">
        <v>12.498833359856629</v>
      </c>
      <c r="H32" s="4">
        <v>12.498833359856629</v>
      </c>
      <c r="I32" s="4">
        <v>12.498833359856629</v>
      </c>
      <c r="J32" s="4">
        <v>12.498833359856629</v>
      </c>
      <c r="K32" s="4">
        <v>12.498833359856629</v>
      </c>
      <c r="L32" s="4">
        <v>12.498833359856629</v>
      </c>
      <c r="M32" s="4">
        <v>12.498833359856629</v>
      </c>
      <c r="N32">
        <v>12.498833359856629</v>
      </c>
      <c r="O32">
        <v>12.498833359856629</v>
      </c>
      <c r="P32">
        <v>12.498833359856629</v>
      </c>
      <c r="Q32">
        <v>12.498833359856629</v>
      </c>
    </row>
    <row r="33" spans="1:17">
      <c r="A33" t="s">
        <v>3089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0.14536953903225802</v>
      </c>
      <c r="H33" s="4">
        <v>0.29073907806451604</v>
      </c>
      <c r="I33" s="4">
        <v>0.29073907806451604</v>
      </c>
      <c r="J33" s="4">
        <v>0.29073907806451604</v>
      </c>
      <c r="K33" s="4">
        <v>0.29073907806451604</v>
      </c>
      <c r="L33" s="4">
        <v>0.29073907806451604</v>
      </c>
      <c r="M33" s="4">
        <v>0.29073907806451604</v>
      </c>
      <c r="N33">
        <v>0.29073907806451604</v>
      </c>
      <c r="O33">
        <v>0.29073907806451604</v>
      </c>
      <c r="P33">
        <v>0.29073907806451604</v>
      </c>
      <c r="Q33">
        <v>0.29073907806451604</v>
      </c>
    </row>
    <row r="34" spans="1:17">
      <c r="A34" t="s">
        <v>338</v>
      </c>
      <c r="B34" s="4">
        <v>10.417615332903225</v>
      </c>
      <c r="C34" s="4">
        <v>10.417615332903225</v>
      </c>
      <c r="D34" s="4">
        <v>10.417615332903225</v>
      </c>
      <c r="E34" s="4">
        <v>10.417615332903225</v>
      </c>
      <c r="F34" s="4">
        <v>10.417615332903225</v>
      </c>
      <c r="G34" s="4">
        <v>10.417615332903225</v>
      </c>
      <c r="H34" s="4">
        <v>10.417615332903225</v>
      </c>
      <c r="I34" s="4">
        <v>10.417615332903225</v>
      </c>
      <c r="J34" s="4">
        <v>10.417615332903225</v>
      </c>
      <c r="K34" s="4">
        <v>10.417615332903225</v>
      </c>
      <c r="L34" s="4">
        <v>10.417615332903225</v>
      </c>
      <c r="M34" s="4">
        <v>10.417615332903225</v>
      </c>
      <c r="N34">
        <v>10.417615332903225</v>
      </c>
      <c r="O34">
        <v>10.417615332903225</v>
      </c>
      <c r="P34">
        <v>10.417615332903225</v>
      </c>
      <c r="Q34">
        <v>10.417615332903225</v>
      </c>
    </row>
    <row r="35" spans="1:17">
      <c r="A35" t="s">
        <v>170</v>
      </c>
      <c r="B35" s="4">
        <v>5.2088076664516123</v>
      </c>
      <c r="C35" s="4">
        <v>5.2088076664516123</v>
      </c>
      <c r="D35" s="4">
        <v>5.2088076664516123</v>
      </c>
      <c r="E35" s="4">
        <v>5.2088076664516123</v>
      </c>
      <c r="F35" s="4">
        <v>5.2088076664516123</v>
      </c>
      <c r="G35" s="4">
        <v>5.2088076664516123</v>
      </c>
      <c r="H35" s="4">
        <v>5.2088076664516123</v>
      </c>
      <c r="I35" s="4">
        <v>5.2088076664516123</v>
      </c>
      <c r="J35" s="4">
        <v>5.2088076664516123</v>
      </c>
      <c r="K35" s="4">
        <v>5.2088076664516123</v>
      </c>
      <c r="L35" s="4">
        <v>5.2088076664516123</v>
      </c>
      <c r="M35" s="4">
        <v>5.2088076664516123</v>
      </c>
      <c r="N35">
        <v>5.2088076664516123</v>
      </c>
      <c r="O35">
        <v>5.2088076664516123</v>
      </c>
      <c r="P35">
        <v>5.2088076664516123</v>
      </c>
      <c r="Q35">
        <v>5.2088076664516123</v>
      </c>
    </row>
    <row r="36" spans="1:17">
      <c r="A36" t="s">
        <v>203</v>
      </c>
      <c r="B36" s="4">
        <v>18.704354802258063</v>
      </c>
      <c r="C36" s="4">
        <v>18.704354802258063</v>
      </c>
      <c r="D36" s="4">
        <v>18.704354802258063</v>
      </c>
      <c r="E36" s="4">
        <v>18.704354802258063</v>
      </c>
      <c r="F36" s="4">
        <v>18.704354802258063</v>
      </c>
      <c r="G36" s="4">
        <v>18.704354802258063</v>
      </c>
      <c r="H36" s="4">
        <v>18.704354802258063</v>
      </c>
      <c r="I36" s="4">
        <v>18.704354802258063</v>
      </c>
      <c r="J36" s="4">
        <v>18.704354802258063</v>
      </c>
      <c r="K36" s="4">
        <v>18.704354802258063</v>
      </c>
      <c r="L36" s="4">
        <v>18.704354802258063</v>
      </c>
      <c r="M36" s="4">
        <v>18.704354802258063</v>
      </c>
      <c r="N36">
        <v>18.704354802258063</v>
      </c>
      <c r="O36">
        <v>15.863186984193547</v>
      </c>
      <c r="P36">
        <v>15.863186984193547</v>
      </c>
      <c r="Q36">
        <v>13.022019166129031</v>
      </c>
    </row>
    <row r="37" spans="1:17">
      <c r="A37" t="s">
        <v>218</v>
      </c>
      <c r="B37" s="4">
        <v>13.211346824469533</v>
      </c>
      <c r="C37" s="4">
        <v>13.211346824469533</v>
      </c>
      <c r="D37" s="4">
        <v>13.211346824469533</v>
      </c>
      <c r="E37" s="4">
        <v>13.211346824469533</v>
      </c>
      <c r="F37" s="4">
        <v>13.211346824469533</v>
      </c>
      <c r="G37" s="4">
        <v>13.211346824469533</v>
      </c>
      <c r="H37" s="4">
        <v>13.211346824469533</v>
      </c>
      <c r="I37" s="4">
        <v>13.211346824469533</v>
      </c>
      <c r="J37" s="4">
        <v>13.211346824469533</v>
      </c>
      <c r="K37" s="4">
        <v>13.211346824469533</v>
      </c>
      <c r="L37" s="4">
        <v>13.211346824469533</v>
      </c>
      <c r="M37" s="4">
        <v>13.211346824469533</v>
      </c>
      <c r="N37">
        <v>13.211346824469533</v>
      </c>
      <c r="O37">
        <v>9.3523810630179209</v>
      </c>
      <c r="P37">
        <v>5.6363399593978487</v>
      </c>
      <c r="Q37">
        <v>5.6363399593978487</v>
      </c>
    </row>
    <row r="38" spans="1:17">
      <c r="A38" t="s">
        <v>3090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>
        <v>0</v>
      </c>
      <c r="O38">
        <v>0</v>
      </c>
      <c r="P38">
        <v>0</v>
      </c>
      <c r="Q38">
        <v>0</v>
      </c>
    </row>
    <row r="39" spans="1:17">
      <c r="A39" t="s">
        <v>227</v>
      </c>
      <c r="B39" s="4">
        <v>0</v>
      </c>
      <c r="C39" s="4">
        <v>0</v>
      </c>
      <c r="D39" s="4">
        <v>0</v>
      </c>
      <c r="E39" s="4">
        <v>5.1239454176344079</v>
      </c>
      <c r="F39" s="4">
        <v>5.1239454176344079</v>
      </c>
      <c r="G39" s="4">
        <v>5.1239454176344079</v>
      </c>
      <c r="H39" s="4">
        <v>5.1239454176344079</v>
      </c>
      <c r="I39" s="4">
        <v>5.1239454176344079</v>
      </c>
      <c r="J39" s="4">
        <v>5.1239454176344079</v>
      </c>
      <c r="K39" s="4">
        <v>5.1239454176344079</v>
      </c>
      <c r="L39" s="4">
        <v>5.1239454176344079</v>
      </c>
      <c r="M39" s="4">
        <v>5.1239454176344079</v>
      </c>
      <c r="N39">
        <v>5.1239454176344079</v>
      </c>
      <c r="O39">
        <v>5.1239454176344079</v>
      </c>
      <c r="P39">
        <v>5.1239454176344079</v>
      </c>
      <c r="Q39">
        <v>5.1239454176344079</v>
      </c>
    </row>
    <row r="40" spans="1:17">
      <c r="A40" t="s">
        <v>341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>
        <v>0</v>
      </c>
      <c r="O40">
        <v>0</v>
      </c>
      <c r="P40">
        <v>0</v>
      </c>
      <c r="Q40">
        <v>0</v>
      </c>
    </row>
    <row r="41" spans="1:17">
      <c r="A41" t="s">
        <v>398</v>
      </c>
      <c r="B41" s="4">
        <v>3.8516153504774184</v>
      </c>
      <c r="C41" s="4">
        <v>3.8516153504774184</v>
      </c>
      <c r="D41" s="4">
        <v>3.8516153504774184</v>
      </c>
      <c r="E41" s="4">
        <v>11.615169013559854</v>
      </c>
      <c r="F41" s="4">
        <v>11.615169013559854</v>
      </c>
      <c r="G41" s="4">
        <v>11.615169013559854</v>
      </c>
      <c r="H41" s="4">
        <v>11.615169013559854</v>
      </c>
      <c r="I41" s="4">
        <v>11.615169013559854</v>
      </c>
      <c r="J41" s="4">
        <v>11.615169013559854</v>
      </c>
      <c r="K41" s="4">
        <v>11.615169013559854</v>
      </c>
      <c r="L41" s="4">
        <v>11.615169013559854</v>
      </c>
      <c r="M41" s="4">
        <v>11.615169013559854</v>
      </c>
      <c r="N41">
        <v>11.615169013559854</v>
      </c>
      <c r="O41">
        <v>11.615169013559854</v>
      </c>
      <c r="P41">
        <v>11.615169013559854</v>
      </c>
      <c r="Q41">
        <v>11.615169013559854</v>
      </c>
    </row>
    <row r="42" spans="1:17">
      <c r="A42" t="s">
        <v>407</v>
      </c>
      <c r="B42" s="4">
        <v>8.2278933844085991</v>
      </c>
      <c r="C42" s="4">
        <v>8.2278933844085991</v>
      </c>
      <c r="D42" s="4">
        <v>8.2278933844085991</v>
      </c>
      <c r="E42" s="4">
        <v>8.2278933844085991</v>
      </c>
      <c r="F42" s="4">
        <v>8.2278933844085991</v>
      </c>
      <c r="G42" s="4">
        <v>8.2278933844085991</v>
      </c>
      <c r="H42" s="4">
        <v>8.2278933844085991</v>
      </c>
      <c r="I42" s="4">
        <v>8.2278933844085991</v>
      </c>
      <c r="J42" s="4">
        <v>8.2278933844085991</v>
      </c>
      <c r="K42" s="4">
        <v>8.2278933844085991</v>
      </c>
      <c r="L42" s="4">
        <v>8.2278933844085991</v>
      </c>
      <c r="M42" s="4">
        <v>8.2278933844085991</v>
      </c>
      <c r="N42">
        <v>8.2278933844085991</v>
      </c>
      <c r="O42">
        <v>8.2278933844085991</v>
      </c>
      <c r="P42">
        <v>8.2278933844085991</v>
      </c>
      <c r="Q42">
        <v>8.2278933844085991</v>
      </c>
    </row>
    <row r="43" spans="1:17">
      <c r="A43" t="s">
        <v>3091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>
        <v>0</v>
      </c>
      <c r="O43">
        <v>0</v>
      </c>
      <c r="P43">
        <v>0</v>
      </c>
      <c r="Q43">
        <v>0</v>
      </c>
    </row>
    <row r="44" spans="1:17">
      <c r="A44" t="s">
        <v>3092</v>
      </c>
      <c r="B44" s="4">
        <v>0.52494555761648742</v>
      </c>
      <c r="C44" s="4">
        <v>0.52494555761648742</v>
      </c>
      <c r="D44" s="4">
        <v>0.52494555761648742</v>
      </c>
      <c r="E44" s="4">
        <v>0.52494555761648742</v>
      </c>
      <c r="F44" s="4">
        <v>0.52494555761648742</v>
      </c>
      <c r="G44" s="4">
        <v>0.52494555761648742</v>
      </c>
      <c r="H44" s="4">
        <v>0.52494555761648742</v>
      </c>
      <c r="I44" s="4">
        <v>0.52494555761648742</v>
      </c>
      <c r="J44" s="4">
        <v>0.52494555761648742</v>
      </c>
      <c r="K44" s="4">
        <v>0.52494555761648742</v>
      </c>
      <c r="L44" s="4">
        <v>0.52494555761648742</v>
      </c>
      <c r="M44" s="4">
        <v>0.52494555761648742</v>
      </c>
      <c r="N44">
        <v>0.52494555761648742</v>
      </c>
      <c r="O44">
        <v>0.52494555761648742</v>
      </c>
      <c r="P44">
        <v>0.52494555761648742</v>
      </c>
      <c r="Q44">
        <v>0.52494555761648742</v>
      </c>
    </row>
    <row r="45" spans="1:17">
      <c r="A45" t="s">
        <v>645</v>
      </c>
      <c r="B45" s="4">
        <v>6.1253424784946233</v>
      </c>
      <c r="C45" s="4">
        <v>6.1253424784946233</v>
      </c>
      <c r="D45" s="4">
        <v>6.1253424784946233</v>
      </c>
      <c r="E45" s="4">
        <v>6.1253424784946233</v>
      </c>
      <c r="F45" s="4">
        <v>6.1253424784946233</v>
      </c>
      <c r="G45" s="4">
        <v>6.1253424784946233</v>
      </c>
      <c r="H45" s="4">
        <v>6.1253424784946233</v>
      </c>
      <c r="I45" s="4">
        <v>6.1253424784946233</v>
      </c>
      <c r="J45" s="4">
        <v>6.1253424784946233</v>
      </c>
      <c r="K45" s="4">
        <v>6.1253424784946233</v>
      </c>
      <c r="L45" s="4">
        <v>6.1253424784946233</v>
      </c>
      <c r="M45" s="4">
        <v>2.9401643896774186</v>
      </c>
      <c r="N45">
        <v>2.9401643896774186</v>
      </c>
      <c r="O45">
        <v>2.9401643896774186</v>
      </c>
      <c r="P45">
        <v>2.9401643896774186</v>
      </c>
      <c r="Q45">
        <v>2.9401643896774186</v>
      </c>
    </row>
    <row r="46" spans="1:17">
      <c r="A46" t="s">
        <v>14</v>
      </c>
      <c r="B46" s="4">
        <v>1.5721712361469531</v>
      </c>
      <c r="C46" s="4">
        <v>3.1443424722939062</v>
      </c>
      <c r="D46" s="4">
        <v>3.1443424722939062</v>
      </c>
      <c r="E46" s="4">
        <v>3.1443424722939062</v>
      </c>
      <c r="F46" s="4">
        <v>3.1443424722939062</v>
      </c>
      <c r="G46" s="4">
        <v>3.1443424722939062</v>
      </c>
      <c r="H46" s="4">
        <v>3.1443424722939062</v>
      </c>
      <c r="I46" s="4">
        <v>3.1443424722939062</v>
      </c>
      <c r="J46" s="4">
        <v>3.1443424722939062</v>
      </c>
      <c r="K46" s="4">
        <v>3.1443424722939062</v>
      </c>
      <c r="L46" s="4">
        <v>3.1443424722939062</v>
      </c>
      <c r="M46" s="4">
        <v>3.1443424722939062</v>
      </c>
      <c r="N46">
        <v>3.1443424722939062</v>
      </c>
      <c r="O46">
        <v>3.1443424722939062</v>
      </c>
      <c r="P46">
        <v>3.1443424722939062</v>
      </c>
      <c r="Q46">
        <v>3.1443424722939062</v>
      </c>
    </row>
    <row r="47" spans="1:17">
      <c r="A47" t="s">
        <v>65</v>
      </c>
      <c r="B47" s="4">
        <v>13.748716695842292</v>
      </c>
      <c r="C47" s="4">
        <v>13.748716695842292</v>
      </c>
      <c r="D47" s="4">
        <v>13.748716695842292</v>
      </c>
      <c r="E47" s="4">
        <v>13.748716695842292</v>
      </c>
      <c r="F47" s="4">
        <v>13.748716695842292</v>
      </c>
      <c r="G47" s="4">
        <v>13.748716695842292</v>
      </c>
      <c r="H47" s="4">
        <v>13.748716695842292</v>
      </c>
      <c r="I47" s="4">
        <v>13.748716695842292</v>
      </c>
      <c r="J47" s="4">
        <v>13.748716695842292</v>
      </c>
      <c r="K47" s="4">
        <v>13.748716695842292</v>
      </c>
      <c r="L47" s="4">
        <v>13.748716695842292</v>
      </c>
      <c r="M47" s="4">
        <v>13.748716695842292</v>
      </c>
      <c r="N47">
        <v>13.748716695842292</v>
      </c>
      <c r="O47">
        <v>13.748716695842292</v>
      </c>
      <c r="P47">
        <v>13.748716695842292</v>
      </c>
      <c r="Q47">
        <v>13.748716695842292</v>
      </c>
    </row>
    <row r="48" spans="1:17">
      <c r="A48" t="s">
        <v>3093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3094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>
        <v>0</v>
      </c>
      <c r="O49">
        <v>0</v>
      </c>
      <c r="P49">
        <v>0</v>
      </c>
      <c r="Q49">
        <v>0</v>
      </c>
    </row>
    <row r="50" spans="1:17">
      <c r="A50" t="s">
        <v>3095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>
        <v>0</v>
      </c>
      <c r="O50">
        <v>0</v>
      </c>
      <c r="P50">
        <v>0</v>
      </c>
      <c r="Q50">
        <v>0</v>
      </c>
    </row>
    <row r="51" spans="1:17">
      <c r="A51" t="s">
        <v>3096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3097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>
        <v>0</v>
      </c>
      <c r="O52">
        <v>0</v>
      </c>
      <c r="P52">
        <v>0</v>
      </c>
      <c r="Q52">
        <v>0</v>
      </c>
    </row>
    <row r="53" spans="1:17">
      <c r="A53" t="s">
        <v>3098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7.7635536630824369</v>
      </c>
      <c r="H53" s="4">
        <v>7.7635536630824369</v>
      </c>
      <c r="I53" s="4">
        <v>7.7635536630824369</v>
      </c>
      <c r="J53" s="4">
        <v>7.7635536630824369</v>
      </c>
      <c r="K53" s="4">
        <v>7.7635536630824369</v>
      </c>
      <c r="L53" s="4">
        <v>7.7635536630824369</v>
      </c>
      <c r="M53" s="4">
        <v>7.7635536630824369</v>
      </c>
      <c r="N53">
        <v>7.7635536630824369</v>
      </c>
      <c r="O53">
        <v>7.7635536630824369</v>
      </c>
      <c r="P53">
        <v>7.7635536630824369</v>
      </c>
      <c r="Q53">
        <v>7.7635536630824369</v>
      </c>
    </row>
    <row r="54" spans="1:17">
      <c r="A54" t="s">
        <v>3099</v>
      </c>
      <c r="B54" s="4">
        <v>0.53867490296953402</v>
      </c>
      <c r="C54" s="4">
        <v>0.53867490296953402</v>
      </c>
      <c r="D54" s="4">
        <v>0.53867490296953402</v>
      </c>
      <c r="E54" s="4">
        <v>0.53867490296953402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>
        <v>0</v>
      </c>
      <c r="O54">
        <v>0</v>
      </c>
      <c r="P54">
        <v>0</v>
      </c>
      <c r="Q54">
        <v>0</v>
      </c>
    </row>
    <row r="55" spans="1:17">
      <c r="A55" t="s">
        <v>3100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>
        <v>0</v>
      </c>
      <c r="O55">
        <v>0</v>
      </c>
      <c r="P55">
        <v>0</v>
      </c>
      <c r="Q55">
        <v>0</v>
      </c>
    </row>
    <row r="56" spans="1:17">
      <c r="A56" t="s">
        <v>3101</v>
      </c>
      <c r="B56" s="4">
        <v>1.512959592188172</v>
      </c>
      <c r="C56" s="4">
        <v>1.512959592188172</v>
      </c>
      <c r="D56" s="4">
        <v>1.512959592188172</v>
      </c>
      <c r="E56" s="4">
        <v>1.512959592188172</v>
      </c>
      <c r="F56" s="4">
        <v>1.512959592188172</v>
      </c>
      <c r="G56" s="4">
        <v>1.512959592188172</v>
      </c>
      <c r="H56" s="4">
        <v>1.512959592188172</v>
      </c>
      <c r="I56" s="4">
        <v>1.512959592188172</v>
      </c>
      <c r="J56" s="4">
        <v>1.512959592188172</v>
      </c>
      <c r="K56" s="4">
        <v>1.512959592188172</v>
      </c>
      <c r="L56" s="4">
        <v>1.512959592188172</v>
      </c>
      <c r="M56" s="4">
        <v>1.512959592188172</v>
      </c>
      <c r="N56">
        <v>1.512959592188172</v>
      </c>
      <c r="O56">
        <v>1.512959592188172</v>
      </c>
      <c r="P56">
        <v>1.512959592188172</v>
      </c>
      <c r="Q56">
        <v>1.512959592188172</v>
      </c>
    </row>
    <row r="57" spans="1:17">
      <c r="A57" t="s">
        <v>260</v>
      </c>
      <c r="B57" s="4">
        <v>12.972361329534049</v>
      </c>
      <c r="C57" s="4">
        <v>12.972361329534049</v>
      </c>
      <c r="D57" s="4">
        <v>12.972361329534049</v>
      </c>
      <c r="E57" s="4">
        <v>12.972361329534049</v>
      </c>
      <c r="F57" s="4">
        <v>12.972361329534049</v>
      </c>
      <c r="G57" s="4">
        <v>12.972361329534049</v>
      </c>
      <c r="H57" s="4">
        <v>12.972361329534049</v>
      </c>
      <c r="I57" s="4">
        <v>12.972361329534049</v>
      </c>
      <c r="J57" s="4">
        <v>12.972361329534049</v>
      </c>
      <c r="K57" s="4">
        <v>12.972361329534049</v>
      </c>
      <c r="L57" s="4">
        <v>12.972361329534049</v>
      </c>
      <c r="M57" s="4">
        <v>12.972361329534049</v>
      </c>
      <c r="N57">
        <v>12.972361329534049</v>
      </c>
      <c r="O57">
        <v>12.972361329534049</v>
      </c>
      <c r="P57">
        <v>12.972361329534049</v>
      </c>
      <c r="Q57">
        <v>12.972361329534049</v>
      </c>
    </row>
    <row r="58" spans="1:17">
      <c r="A58" t="s">
        <v>269</v>
      </c>
      <c r="B58" s="4">
        <v>8.1517313462365593</v>
      </c>
      <c r="C58" s="4">
        <v>8.1517313462365593</v>
      </c>
      <c r="D58" s="4">
        <v>8.1517313462365593</v>
      </c>
      <c r="E58" s="4">
        <v>8.1517313462365593</v>
      </c>
      <c r="F58" s="4">
        <v>8.1517313462365593</v>
      </c>
      <c r="G58" s="4">
        <v>8.1517313462365593</v>
      </c>
      <c r="H58" s="4">
        <v>8.1517313462365593</v>
      </c>
      <c r="I58" s="4">
        <v>8.1517313462365593</v>
      </c>
      <c r="J58" s="4">
        <v>8.1517313462365593</v>
      </c>
      <c r="K58" s="4">
        <v>8.1517313462365593</v>
      </c>
      <c r="L58" s="4">
        <v>8.1517313462365593</v>
      </c>
      <c r="M58" s="4">
        <v>8.1517313462365593</v>
      </c>
      <c r="N58">
        <v>8.1517313462365593</v>
      </c>
      <c r="O58">
        <v>8.1517313462365593</v>
      </c>
      <c r="P58">
        <v>8.1517313462365593</v>
      </c>
      <c r="Q58">
        <v>8.1517313462365593</v>
      </c>
    </row>
    <row r="59" spans="1:17">
      <c r="A59" t="s">
        <v>158</v>
      </c>
      <c r="B59" s="4">
        <v>5.2088076664516123</v>
      </c>
      <c r="C59" s="4">
        <v>5.2088076664516123</v>
      </c>
      <c r="D59" s="4">
        <v>5.2088076664516123</v>
      </c>
      <c r="E59" s="4">
        <v>5.2088076664516123</v>
      </c>
      <c r="F59" s="4">
        <v>5.2088076664516123</v>
      </c>
      <c r="G59" s="4">
        <v>5.2088076664516123</v>
      </c>
      <c r="H59" s="4">
        <v>5.2088076664516123</v>
      </c>
      <c r="I59" s="4">
        <v>5.2088076664516123</v>
      </c>
      <c r="J59" s="4">
        <v>5.2088076664516123</v>
      </c>
      <c r="K59" s="4">
        <v>5.2088076664516123</v>
      </c>
      <c r="L59" s="4">
        <v>5.2088076664516123</v>
      </c>
      <c r="M59" s="4">
        <v>5.2088076664516123</v>
      </c>
      <c r="N59">
        <v>5.2088076664516123</v>
      </c>
      <c r="O59">
        <v>5.2088076664516123</v>
      </c>
      <c r="P59">
        <v>5.2088076664516123</v>
      </c>
      <c r="Q59">
        <v>5.2088076664516123</v>
      </c>
    </row>
    <row r="60" spans="1:17">
      <c r="A60" t="s">
        <v>3102</v>
      </c>
      <c r="B60" s="4">
        <v>0.65132808354659488</v>
      </c>
      <c r="C60" s="4">
        <v>0</v>
      </c>
      <c r="D60" s="4">
        <v>2.6951506905376337</v>
      </c>
      <c r="E60" s="4">
        <v>2.6951506905376337</v>
      </c>
      <c r="F60" s="4">
        <v>2.6951506905376337</v>
      </c>
      <c r="G60" s="4">
        <v>2.6951506905376337</v>
      </c>
      <c r="H60" s="4">
        <v>2.6951506905376337</v>
      </c>
      <c r="I60" s="4">
        <v>2.6951506905376337</v>
      </c>
      <c r="J60" s="4">
        <v>2.6951506905376337</v>
      </c>
      <c r="K60" s="4">
        <v>2.6951506905376337</v>
      </c>
      <c r="L60" s="4">
        <v>2.6951506905376337</v>
      </c>
      <c r="M60" s="4">
        <v>2.6951506905376337</v>
      </c>
      <c r="N60">
        <v>2.6951506905376337</v>
      </c>
      <c r="O60">
        <v>2.6951506905376337</v>
      </c>
      <c r="P60">
        <v>2.6951506905376337</v>
      </c>
      <c r="Q60">
        <v>2.6951506905376337</v>
      </c>
    </row>
    <row r="61" spans="1:17">
      <c r="A61" t="s">
        <v>3103</v>
      </c>
      <c r="B61" s="4">
        <v>2.9646657595913974</v>
      </c>
      <c r="C61" s="4">
        <v>2.9646657595913974</v>
      </c>
      <c r="D61" s="4">
        <v>2.9646657595913974</v>
      </c>
      <c r="E61" s="4">
        <v>2.9646657595913974</v>
      </c>
      <c r="F61" s="4">
        <v>2.9646657595913974</v>
      </c>
      <c r="G61" s="4">
        <v>2.9646657595913974</v>
      </c>
      <c r="H61" s="4">
        <v>2.9646657595913974</v>
      </c>
      <c r="I61" s="4">
        <v>2.9646657595913974</v>
      </c>
      <c r="J61" s="4">
        <v>2.9646657595913974</v>
      </c>
      <c r="K61" s="4">
        <v>2.9646657595913974</v>
      </c>
      <c r="L61" s="4">
        <v>2.9646657595913974</v>
      </c>
      <c r="M61" s="4">
        <v>2.9646657595913974</v>
      </c>
      <c r="N61">
        <v>2.9646657595913974</v>
      </c>
      <c r="O61">
        <v>2.9646657595913974</v>
      </c>
      <c r="P61">
        <v>2.9646657595913974</v>
      </c>
      <c r="Q61">
        <v>2.9646657595913974</v>
      </c>
    </row>
    <row r="62" spans="1:17">
      <c r="A62" t="s">
        <v>3104</v>
      </c>
      <c r="B62" s="4">
        <v>0.35526986375268815</v>
      </c>
      <c r="C62" s="4">
        <v>0.35526986375268815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>
        <v>0</v>
      </c>
      <c r="O62">
        <v>0</v>
      </c>
      <c r="P62">
        <v>0</v>
      </c>
      <c r="Q62">
        <v>0</v>
      </c>
    </row>
    <row r="63" spans="1:17">
      <c r="A63" t="s">
        <v>164</v>
      </c>
      <c r="B63" s="4">
        <v>2.9401643896774186</v>
      </c>
      <c r="C63" s="4">
        <v>2.9401643896774186</v>
      </c>
      <c r="D63" s="4">
        <v>2.9401643896774186</v>
      </c>
      <c r="E63" s="4">
        <v>2.9401643896774186</v>
      </c>
      <c r="F63" s="4">
        <v>2.9401643896774186</v>
      </c>
      <c r="G63" s="4">
        <v>2.9401643896774186</v>
      </c>
      <c r="H63" s="4">
        <v>2.9401643896774186</v>
      </c>
      <c r="I63" s="4">
        <v>2.9401643896774186</v>
      </c>
      <c r="J63" s="4">
        <v>2.9401643896774186</v>
      </c>
      <c r="K63" s="4">
        <v>2.9401643896774186</v>
      </c>
      <c r="L63" s="4">
        <v>2.9401643896774186</v>
      </c>
      <c r="M63" s="4">
        <v>2.9401643896774186</v>
      </c>
      <c r="N63">
        <v>2.9401643896774186</v>
      </c>
      <c r="O63">
        <v>2.9401643896774186</v>
      </c>
      <c r="P63">
        <v>2.9401643896774186</v>
      </c>
      <c r="Q63">
        <v>2.9401643896774186</v>
      </c>
    </row>
    <row r="64" spans="1:17">
      <c r="A64" t="s">
        <v>3105</v>
      </c>
      <c r="B64" s="4">
        <v>1.4210794550107526</v>
      </c>
      <c r="C64" s="4">
        <v>1.4210794550107526</v>
      </c>
      <c r="D64" s="4">
        <v>1.4210794550107526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>
        <v>0</v>
      </c>
      <c r="O64">
        <v>0</v>
      </c>
      <c r="P64">
        <v>0</v>
      </c>
      <c r="Q64">
        <v>0</v>
      </c>
    </row>
    <row r="65" spans="1:17">
      <c r="A65" t="s">
        <v>3106</v>
      </c>
      <c r="B65" s="4">
        <v>1.1842328791756271</v>
      </c>
      <c r="C65" s="4">
        <v>1.1842328791756271</v>
      </c>
      <c r="D65" s="4">
        <v>1.1842328791756271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>
        <v>0</v>
      </c>
      <c r="O65">
        <v>0</v>
      </c>
      <c r="P65">
        <v>0</v>
      </c>
      <c r="Q65">
        <v>0</v>
      </c>
    </row>
    <row r="66" spans="1:17">
      <c r="A66" t="s">
        <v>762</v>
      </c>
      <c r="B66" s="4">
        <v>6.7950465894767023</v>
      </c>
      <c r="C66" s="4">
        <v>6.7950465894767023</v>
      </c>
      <c r="D66" s="4">
        <v>6.7950465894767023</v>
      </c>
      <c r="E66" s="4">
        <v>6.7950465894767023</v>
      </c>
      <c r="F66" s="4">
        <v>6.7950465894767023</v>
      </c>
      <c r="G66" s="4">
        <v>6.7950465894767023</v>
      </c>
      <c r="H66" s="4">
        <v>6.7950465894767023</v>
      </c>
      <c r="I66" s="4">
        <v>6.7950465894767023</v>
      </c>
      <c r="J66" s="4">
        <v>6.7950465894767023</v>
      </c>
      <c r="K66" s="4">
        <v>3.3975232947383511</v>
      </c>
      <c r="L66" s="4">
        <v>3.3975232947383511</v>
      </c>
      <c r="M66" s="4">
        <v>3.3975232947383511</v>
      </c>
      <c r="N66">
        <v>0</v>
      </c>
      <c r="O66">
        <v>0</v>
      </c>
      <c r="P66">
        <v>0</v>
      </c>
      <c r="Q66">
        <v>0</v>
      </c>
    </row>
    <row r="67" spans="1:17">
      <c r="A67" t="s">
        <v>3107</v>
      </c>
      <c r="B67" s="4">
        <v>3.0384711387634411</v>
      </c>
      <c r="C67" s="4">
        <v>3.0384711387634411</v>
      </c>
      <c r="D67" s="4">
        <v>3.0384711387634411</v>
      </c>
      <c r="E67" s="4">
        <v>3.0384711387634411</v>
      </c>
      <c r="F67" s="4">
        <v>3.0384711387634411</v>
      </c>
      <c r="G67" s="4">
        <v>3.0384711387634411</v>
      </c>
      <c r="H67" s="4">
        <v>3.0384711387634411</v>
      </c>
      <c r="I67" s="4">
        <v>3.0384711387634411</v>
      </c>
      <c r="J67" s="4">
        <v>3.0384711387634411</v>
      </c>
      <c r="K67" s="4">
        <v>3.0384711387634411</v>
      </c>
      <c r="L67" s="4">
        <v>3.0384711387634411</v>
      </c>
      <c r="M67" s="4">
        <v>3.0384711387634411</v>
      </c>
      <c r="N67">
        <v>3.0384711387634411</v>
      </c>
      <c r="O67">
        <v>3.0384711387634411</v>
      </c>
      <c r="P67">
        <v>3.0384711387634411</v>
      </c>
      <c r="Q67">
        <v>3.0384711387634411</v>
      </c>
    </row>
    <row r="68" spans="1:17">
      <c r="A68" t="s">
        <v>179</v>
      </c>
      <c r="B68" s="4">
        <v>21.239307115770607</v>
      </c>
      <c r="C68" s="4">
        <v>21.239307115770607</v>
      </c>
      <c r="D68" s="4">
        <v>21.239307115770607</v>
      </c>
      <c r="E68" s="4">
        <v>21.239307115770607</v>
      </c>
      <c r="F68" s="4">
        <v>21.239307115770607</v>
      </c>
      <c r="G68" s="4">
        <v>21.239307115770607</v>
      </c>
      <c r="H68" s="4">
        <v>21.239307115770607</v>
      </c>
      <c r="I68" s="4">
        <v>21.239307115770607</v>
      </c>
      <c r="J68" s="4">
        <v>21.239307115770607</v>
      </c>
      <c r="K68" s="4">
        <v>21.239307115770607</v>
      </c>
      <c r="L68" s="4">
        <v>21.239307115770607</v>
      </c>
      <c r="M68" s="4">
        <v>21.239307115770607</v>
      </c>
      <c r="N68">
        <v>21.239307115770607</v>
      </c>
      <c r="O68">
        <v>21.239307115770607</v>
      </c>
      <c r="P68">
        <v>21.239307115770607</v>
      </c>
      <c r="Q68">
        <v>21.239307115770607</v>
      </c>
    </row>
    <row r="69" spans="1:17">
      <c r="A69" t="s">
        <v>3108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>
        <v>0</v>
      </c>
      <c r="O69">
        <v>0</v>
      </c>
      <c r="P69">
        <v>0</v>
      </c>
      <c r="Q69">
        <v>0</v>
      </c>
    </row>
    <row r="70" spans="1:17">
      <c r="A70" t="s">
        <v>197</v>
      </c>
      <c r="B70" s="4">
        <v>5.5495602855161277</v>
      </c>
      <c r="C70" s="4">
        <v>5.5495602855161277</v>
      </c>
      <c r="D70" s="4">
        <v>5.5495602855161277</v>
      </c>
      <c r="E70" s="4">
        <v>5.5495602855161277</v>
      </c>
      <c r="F70" s="4">
        <v>5.5495602855161277</v>
      </c>
      <c r="G70" s="4">
        <v>5.5495602855161277</v>
      </c>
      <c r="H70" s="4">
        <v>5.5495602855161277</v>
      </c>
      <c r="I70" s="4">
        <v>5.5495602855161277</v>
      </c>
      <c r="J70" s="4">
        <v>5.5495602855161277</v>
      </c>
      <c r="K70" s="4">
        <v>5.5495602855161277</v>
      </c>
      <c r="L70" s="4">
        <v>5.5495602855161277</v>
      </c>
      <c r="M70" s="4">
        <v>5.5495602855161277</v>
      </c>
      <c r="N70">
        <v>5.5495602855161277</v>
      </c>
      <c r="O70">
        <v>4.3489931597311822</v>
      </c>
      <c r="P70">
        <v>4.3489931597311822</v>
      </c>
      <c r="Q70">
        <v>4.3489931597311822</v>
      </c>
    </row>
    <row r="71" spans="1:17">
      <c r="A71" t="s">
        <v>197</v>
      </c>
      <c r="B71" s="4">
        <v>5.5495602855161277</v>
      </c>
      <c r="C71" s="4">
        <v>5.5495602855161277</v>
      </c>
      <c r="D71" s="4">
        <v>5.5495602855161277</v>
      </c>
      <c r="E71" s="4">
        <v>5.5495602855161277</v>
      </c>
      <c r="F71" s="4">
        <v>5.5495602855161277</v>
      </c>
      <c r="G71" s="4">
        <v>5.5495602855161277</v>
      </c>
      <c r="H71" s="4">
        <v>5.5495602855161277</v>
      </c>
      <c r="I71" s="4">
        <v>5.5495602855161277</v>
      </c>
      <c r="J71" s="4">
        <v>5.5495602855161277</v>
      </c>
      <c r="K71" s="4">
        <v>5.5495602855161277</v>
      </c>
      <c r="L71" s="4">
        <v>5.5495602855161277</v>
      </c>
      <c r="M71" s="4">
        <v>5.5495602855161277</v>
      </c>
      <c r="N71">
        <v>5.5495602855161277</v>
      </c>
      <c r="O71">
        <v>4.3489931597311822</v>
      </c>
      <c r="P71">
        <v>4.3489931597311822</v>
      </c>
      <c r="Q71">
        <v>4.3489931597311822</v>
      </c>
    </row>
    <row r="72" spans="1:17">
      <c r="A72" t="s">
        <v>3109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>
        <v>0</v>
      </c>
      <c r="O72">
        <v>0</v>
      </c>
      <c r="P72">
        <v>0</v>
      </c>
      <c r="Q72">
        <v>0</v>
      </c>
    </row>
    <row r="73" spans="1:17">
      <c r="A73" t="s">
        <v>3110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>
        <v>0</v>
      </c>
      <c r="O73">
        <v>0</v>
      </c>
      <c r="P73">
        <v>0</v>
      </c>
      <c r="Q73">
        <v>0</v>
      </c>
    </row>
    <row r="74" spans="1:17">
      <c r="A74" t="s">
        <v>188</v>
      </c>
      <c r="B74" s="4">
        <v>16.890387349402147</v>
      </c>
      <c r="C74" s="4">
        <v>16.890387349402147</v>
      </c>
      <c r="D74" s="4">
        <v>16.890387349402147</v>
      </c>
      <c r="E74" s="4">
        <v>16.890387349402147</v>
      </c>
      <c r="F74" s="4">
        <v>16.890387349402147</v>
      </c>
      <c r="G74" s="4">
        <v>16.890387349402147</v>
      </c>
      <c r="H74" s="4">
        <v>16.890387349402147</v>
      </c>
      <c r="I74" s="4">
        <v>16.890387349402147</v>
      </c>
      <c r="J74" s="4">
        <v>16.890387349402147</v>
      </c>
      <c r="K74" s="4">
        <v>16.890387349402147</v>
      </c>
      <c r="L74" s="4">
        <v>16.890387349402147</v>
      </c>
      <c r="M74" s="4">
        <v>16.890387349402147</v>
      </c>
      <c r="N74">
        <v>16.890387349402147</v>
      </c>
      <c r="O74">
        <v>16.890387349402147</v>
      </c>
      <c r="P74">
        <v>16.890387349402147</v>
      </c>
      <c r="Q74">
        <v>16.890387349402147</v>
      </c>
    </row>
    <row r="75" spans="1:17">
      <c r="A75" t="s">
        <v>230</v>
      </c>
      <c r="B75" s="4">
        <v>5.7895819220430109</v>
      </c>
      <c r="C75" s="4">
        <v>5.7895819220430109</v>
      </c>
      <c r="D75" s="4">
        <v>5.7895819220430109</v>
      </c>
      <c r="E75" s="4">
        <v>5.7895819220430109</v>
      </c>
      <c r="F75" s="4">
        <v>5.7895819220430109</v>
      </c>
      <c r="G75" s="4">
        <v>5.7895819220430109</v>
      </c>
      <c r="H75" s="4">
        <v>5.7895819220430109</v>
      </c>
      <c r="I75" s="4">
        <v>5.7895819220430109</v>
      </c>
      <c r="J75" s="4">
        <v>5.7895819220430109</v>
      </c>
      <c r="K75" s="4">
        <v>5.7895819220430109</v>
      </c>
      <c r="L75" s="4">
        <v>5.7895819220430109</v>
      </c>
      <c r="M75" s="4">
        <v>2.6044038332258062</v>
      </c>
      <c r="N75">
        <v>2.6044038332258062</v>
      </c>
      <c r="O75">
        <v>2.6044038332258062</v>
      </c>
      <c r="P75">
        <v>2.6044038332258062</v>
      </c>
      <c r="Q75">
        <v>2.6044038332258062</v>
      </c>
    </row>
    <row r="76" spans="1:17">
      <c r="A76" t="s">
        <v>3111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>
        <v>0</v>
      </c>
      <c r="O76">
        <v>0</v>
      </c>
      <c r="P76">
        <v>0</v>
      </c>
      <c r="Q76">
        <v>0</v>
      </c>
    </row>
    <row r="77" spans="1:17">
      <c r="A77" t="s">
        <v>266</v>
      </c>
      <c r="B77" s="4">
        <v>3.2341808286451608</v>
      </c>
      <c r="C77" s="4">
        <v>3.2341808286451608</v>
      </c>
      <c r="D77" s="4">
        <v>3.2341808286451608</v>
      </c>
      <c r="E77" s="4">
        <v>3.2341808286451608</v>
      </c>
      <c r="F77" s="4">
        <v>3.2341808286451608</v>
      </c>
      <c r="G77" s="4">
        <v>3.2341808286451608</v>
      </c>
      <c r="H77" s="4">
        <v>3.2341808286451608</v>
      </c>
      <c r="I77" s="4">
        <v>3.2341808286451608</v>
      </c>
      <c r="J77" s="4">
        <v>3.2341808286451608</v>
      </c>
      <c r="K77" s="4">
        <v>3.2341808286451608</v>
      </c>
      <c r="L77" s="4">
        <v>3.2341808286451608</v>
      </c>
      <c r="M77" s="4">
        <v>3.2341808286451608</v>
      </c>
      <c r="N77">
        <v>3.2341808286451608</v>
      </c>
      <c r="O77">
        <v>3.2341808286451608</v>
      </c>
      <c r="P77">
        <v>3.2341808286451608</v>
      </c>
      <c r="Q77">
        <v>3.2341808286451608</v>
      </c>
    </row>
    <row r="78" spans="1:17">
      <c r="A78" t="s">
        <v>3112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>
        <v>0</v>
      </c>
      <c r="O78">
        <v>0</v>
      </c>
      <c r="P78">
        <v>0</v>
      </c>
      <c r="Q78">
        <v>0</v>
      </c>
    </row>
    <row r="79" spans="1:17">
      <c r="A79" t="s">
        <v>3113</v>
      </c>
      <c r="B79" s="4">
        <v>3.6302004330555553</v>
      </c>
      <c r="C79" s="4">
        <v>3.6302004330555553</v>
      </c>
      <c r="D79" s="4">
        <v>3.6302004330555553</v>
      </c>
      <c r="E79" s="4">
        <v>3.6302004330555553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>
        <v>0</v>
      </c>
      <c r="O79">
        <v>0</v>
      </c>
      <c r="P79">
        <v>0</v>
      </c>
      <c r="Q79">
        <v>0</v>
      </c>
    </row>
    <row r="80" spans="1:17">
      <c r="A80" t="s">
        <v>3114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>
        <v>0</v>
      </c>
      <c r="O80">
        <v>0</v>
      </c>
      <c r="P80">
        <v>0</v>
      </c>
      <c r="Q80">
        <v>0</v>
      </c>
    </row>
    <row r="81" spans="1:17">
      <c r="A81" t="s">
        <v>3294</v>
      </c>
      <c r="B81" s="4">
        <v>1.2647149895806449</v>
      </c>
      <c r="C81" s="4">
        <v>1.2647149895806449</v>
      </c>
      <c r="D81" s="4">
        <v>1.2647149895806449</v>
      </c>
      <c r="E81" s="4">
        <v>1.2647149895806449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>
        <v>0</v>
      </c>
      <c r="O81">
        <v>0</v>
      </c>
      <c r="P81">
        <v>0</v>
      </c>
      <c r="Q81">
        <v>0</v>
      </c>
    </row>
    <row r="82" spans="1:17">
      <c r="A82" t="s">
        <v>380</v>
      </c>
      <c r="B82" s="4">
        <v>0</v>
      </c>
      <c r="C82" s="4">
        <v>0</v>
      </c>
      <c r="D82" s="4">
        <v>0</v>
      </c>
      <c r="E82" s="4">
        <v>0</v>
      </c>
      <c r="F82" s="4">
        <v>3.8817768315412184</v>
      </c>
      <c r="G82" s="4">
        <v>7.7635536630824369</v>
      </c>
      <c r="H82" s="4">
        <v>7.7635536630824369</v>
      </c>
      <c r="I82" s="4">
        <v>7.7635536630824369</v>
      </c>
      <c r="J82" s="4">
        <v>7.7635536630824369</v>
      </c>
      <c r="K82" s="4">
        <v>7.7635536630824369</v>
      </c>
      <c r="L82" s="4">
        <v>7.7635536630824369</v>
      </c>
      <c r="M82" s="4">
        <v>7.7635536630824369</v>
      </c>
      <c r="N82">
        <v>7.7635536630824369</v>
      </c>
      <c r="O82">
        <v>7.7635536630824369</v>
      </c>
      <c r="P82">
        <v>7.7635536630824369</v>
      </c>
      <c r="Q82">
        <v>7.7635536630824369</v>
      </c>
    </row>
    <row r="83" spans="1:17">
      <c r="A83" t="s">
        <v>3115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7.7635536630824369</v>
      </c>
      <c r="I83" s="4">
        <v>7.7635536630824369</v>
      </c>
      <c r="J83" s="4">
        <v>7.7635536630824369</v>
      </c>
      <c r="K83" s="4">
        <v>7.7635536630824369</v>
      </c>
      <c r="L83" s="4">
        <v>7.7635536630824369</v>
      </c>
      <c r="M83" s="4">
        <v>7.7635536630824369</v>
      </c>
      <c r="N83">
        <v>7.7635536630824369</v>
      </c>
      <c r="O83">
        <v>7.7635536630824369</v>
      </c>
      <c r="P83">
        <v>7.7635536630824369</v>
      </c>
      <c r="Q83">
        <v>7.7635536630824369</v>
      </c>
    </row>
    <row r="84" spans="1:17">
      <c r="A84" t="s">
        <v>395</v>
      </c>
      <c r="B84" s="4">
        <v>10.029227418121863</v>
      </c>
      <c r="C84" s="4">
        <v>10.029227418121863</v>
      </c>
      <c r="D84" s="4">
        <v>10.029227418121863</v>
      </c>
      <c r="E84" s="4">
        <v>10.029227418121863</v>
      </c>
      <c r="F84" s="4">
        <v>10.029227418121863</v>
      </c>
      <c r="G84" s="4">
        <v>10.029227418121863</v>
      </c>
      <c r="H84" s="4">
        <v>10.029227418121863</v>
      </c>
      <c r="I84" s="4">
        <v>10.029227418121863</v>
      </c>
      <c r="J84" s="4">
        <v>8.3304657707526868</v>
      </c>
      <c r="K84" s="4">
        <v>6.6317041233835115</v>
      </c>
      <c r="L84" s="4">
        <v>6.6317041233835115</v>
      </c>
      <c r="M84" s="4">
        <v>4.9329424760143361</v>
      </c>
      <c r="N84">
        <v>3.2341808286451608</v>
      </c>
      <c r="O84">
        <v>3.2341808286451608</v>
      </c>
      <c r="P84">
        <v>3.2341808286451608</v>
      </c>
      <c r="Q84">
        <v>3.2341808286451608</v>
      </c>
    </row>
    <row r="85" spans="1:17">
      <c r="A85" t="s">
        <v>3116</v>
      </c>
      <c r="B85" s="4">
        <v>2.5154739778351249</v>
      </c>
      <c r="C85" s="4">
        <v>2.5154739778351249</v>
      </c>
      <c r="D85" s="4">
        <v>2.5154739778351249</v>
      </c>
      <c r="E85" s="4">
        <v>2.5154739778351249</v>
      </c>
      <c r="F85" s="4">
        <v>2.5154739778351249</v>
      </c>
      <c r="G85" s="4">
        <v>2.5154739778351249</v>
      </c>
      <c r="H85" s="4">
        <v>2.5154739778351249</v>
      </c>
      <c r="I85" s="4">
        <v>2.5154739778351249</v>
      </c>
      <c r="J85" s="4">
        <v>2.5154739778351249</v>
      </c>
      <c r="K85" s="4">
        <v>2.5154739778351249</v>
      </c>
      <c r="L85" s="4">
        <v>2.5154739778351249</v>
      </c>
      <c r="M85" s="4">
        <v>2.5154739778351249</v>
      </c>
      <c r="N85">
        <v>2.5154739778351249</v>
      </c>
      <c r="O85">
        <v>0</v>
      </c>
      <c r="P85">
        <v>0</v>
      </c>
      <c r="Q85">
        <v>0</v>
      </c>
    </row>
    <row r="86" spans="1:17">
      <c r="A86" t="s">
        <v>3117</v>
      </c>
      <c r="B86" s="4">
        <v>3.2341808286451608</v>
      </c>
      <c r="C86" s="4">
        <v>3.2341808286451608</v>
      </c>
      <c r="D86" s="4">
        <v>3.2341808286451608</v>
      </c>
      <c r="E86" s="4">
        <v>3.2341808286451608</v>
      </c>
      <c r="F86" s="4">
        <v>3.2341808286451608</v>
      </c>
      <c r="G86" s="4">
        <v>3.2341808286451608</v>
      </c>
      <c r="H86" s="4">
        <v>3.2341808286451608</v>
      </c>
      <c r="I86" s="4">
        <v>3.2341808286451608</v>
      </c>
      <c r="J86" s="4">
        <v>3.2341808286451608</v>
      </c>
      <c r="K86" s="4">
        <v>3.2341808286451608</v>
      </c>
      <c r="L86" s="4">
        <v>3.2341808286451608</v>
      </c>
      <c r="M86" s="4">
        <v>3.2341808286451608</v>
      </c>
      <c r="N86">
        <v>3.2341808286451608</v>
      </c>
      <c r="O86">
        <v>3.2341808286451608</v>
      </c>
      <c r="P86">
        <v>3.2341808286451608</v>
      </c>
      <c r="Q86">
        <v>3.2341808286451608</v>
      </c>
    </row>
    <row r="87" spans="1:17">
      <c r="A87" t="s">
        <v>3118</v>
      </c>
      <c r="B87" s="4">
        <v>1.4802910989695341</v>
      </c>
      <c r="C87" s="4">
        <v>1.4802910989695341</v>
      </c>
      <c r="D87" s="4">
        <v>1.4802910989695341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>
        <v>0</v>
      </c>
      <c r="O87">
        <v>0</v>
      </c>
      <c r="P87">
        <v>0</v>
      </c>
      <c r="Q87">
        <v>0</v>
      </c>
    </row>
    <row r="88" spans="1:17">
      <c r="A88" t="s">
        <v>485</v>
      </c>
      <c r="B88" s="4">
        <v>20.795537714489242</v>
      </c>
      <c r="C88" s="4">
        <v>20.795537714489242</v>
      </c>
      <c r="D88" s="4">
        <v>20.795537714489242</v>
      </c>
      <c r="E88" s="4">
        <v>17.622610310629028</v>
      </c>
      <c r="F88" s="4">
        <v>13.206238383634407</v>
      </c>
      <c r="G88" s="4">
        <v>13.206238383634407</v>
      </c>
      <c r="H88" s="4">
        <v>13.206238383634407</v>
      </c>
      <c r="I88" s="4">
        <v>11.454390434784944</v>
      </c>
      <c r="J88" s="4">
        <v>9.7025424859354814</v>
      </c>
      <c r="K88" s="4">
        <v>9.7025424859354814</v>
      </c>
      <c r="L88" s="4">
        <v>6.4683616572903215</v>
      </c>
      <c r="M88" s="4">
        <v>0</v>
      </c>
      <c r="N88">
        <v>0</v>
      </c>
      <c r="O88">
        <v>0</v>
      </c>
      <c r="P88">
        <v>0</v>
      </c>
      <c r="Q88">
        <v>0</v>
      </c>
    </row>
    <row r="89" spans="1:17">
      <c r="A89" t="s">
        <v>3119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>
        <v>0</v>
      </c>
      <c r="O89">
        <v>0</v>
      </c>
      <c r="P89">
        <v>0</v>
      </c>
      <c r="Q89">
        <v>0</v>
      </c>
    </row>
    <row r="90" spans="1:17">
      <c r="A90" t="s">
        <v>509</v>
      </c>
      <c r="B90" s="4">
        <v>0</v>
      </c>
      <c r="C90" s="4">
        <v>8.1517313462365575</v>
      </c>
      <c r="D90" s="4">
        <v>8.1517313462365575</v>
      </c>
      <c r="E90" s="4">
        <v>8.1517313462365575</v>
      </c>
      <c r="F90" s="4">
        <v>8.1517313462365575</v>
      </c>
      <c r="G90" s="4">
        <v>8.1517313462365575</v>
      </c>
      <c r="H90" s="4">
        <v>8.1517313462365575</v>
      </c>
      <c r="I90" s="4">
        <v>8.1517313462365575</v>
      </c>
      <c r="J90" s="4">
        <v>8.1517313462365575</v>
      </c>
      <c r="K90" s="4">
        <v>8.1517313462365575</v>
      </c>
      <c r="L90" s="4">
        <v>8.1517313462365575</v>
      </c>
      <c r="M90" s="4">
        <v>8.1517313462365575</v>
      </c>
      <c r="N90">
        <v>8.1517313462365575</v>
      </c>
      <c r="O90">
        <v>8.1517313462365575</v>
      </c>
      <c r="P90">
        <v>8.1517313462365575</v>
      </c>
      <c r="Q90">
        <v>8.1517313462365575</v>
      </c>
    </row>
    <row r="91" spans="1:17">
      <c r="A91" t="s">
        <v>512</v>
      </c>
      <c r="B91" s="4">
        <v>10.33275308408602</v>
      </c>
      <c r="C91" s="4">
        <v>10.33275308408602</v>
      </c>
      <c r="D91" s="4">
        <v>10.33275308408602</v>
      </c>
      <c r="E91" s="4">
        <v>10.33275308408602</v>
      </c>
      <c r="F91" s="4">
        <v>10.33275308408602</v>
      </c>
      <c r="G91" s="4">
        <v>10.33275308408602</v>
      </c>
      <c r="H91" s="4">
        <v>10.33275308408602</v>
      </c>
      <c r="I91" s="4">
        <v>10.33275308408602</v>
      </c>
      <c r="J91" s="4">
        <v>10.33275308408602</v>
      </c>
      <c r="K91" s="4">
        <v>10.33275308408602</v>
      </c>
      <c r="L91" s="4">
        <v>10.33275308408602</v>
      </c>
      <c r="M91" s="4">
        <v>10.33275308408602</v>
      </c>
      <c r="N91">
        <v>10.33275308408602</v>
      </c>
      <c r="O91">
        <v>10.33275308408602</v>
      </c>
      <c r="P91">
        <v>10.33275308408602</v>
      </c>
      <c r="Q91">
        <v>10.33275308408602</v>
      </c>
    </row>
    <row r="92" spans="1:17">
      <c r="A92" t="s">
        <v>3120</v>
      </c>
      <c r="B92" s="4">
        <v>2.9401643896774186</v>
      </c>
      <c r="C92" s="4">
        <v>2.9401643896774186</v>
      </c>
      <c r="D92" s="4">
        <v>2.9401643896774186</v>
      </c>
      <c r="E92" s="4">
        <v>2.9401643896774186</v>
      </c>
      <c r="F92" s="4">
        <v>2.9401643896774186</v>
      </c>
      <c r="G92" s="4">
        <v>2.9401643896774186</v>
      </c>
      <c r="H92" s="4">
        <v>2.9401643896774186</v>
      </c>
      <c r="I92" s="4">
        <v>2.9401643896774186</v>
      </c>
      <c r="J92" s="4">
        <v>2.9401643896774186</v>
      </c>
      <c r="K92" s="4">
        <v>2.9401643896774186</v>
      </c>
      <c r="L92" s="4">
        <v>2.9401643896774186</v>
      </c>
      <c r="M92" s="4">
        <v>2.9401643896774186</v>
      </c>
      <c r="N92">
        <v>2.9401643896774186</v>
      </c>
      <c r="O92">
        <v>2.9401643896774186</v>
      </c>
      <c r="P92">
        <v>2.9401643896774186</v>
      </c>
      <c r="Q92">
        <v>2.9401643896774186</v>
      </c>
    </row>
    <row r="93" spans="1:17">
      <c r="A93" t="s">
        <v>3121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>
        <v>0</v>
      </c>
      <c r="O93">
        <v>0</v>
      </c>
      <c r="P93">
        <v>0</v>
      </c>
      <c r="Q93">
        <v>0</v>
      </c>
    </row>
    <row r="94" spans="1:17">
      <c r="A94" t="s">
        <v>3122</v>
      </c>
      <c r="B94" s="4">
        <v>1.5925890444086022</v>
      </c>
      <c r="C94" s="4">
        <v>1.5925890444086022</v>
      </c>
      <c r="D94" s="4">
        <v>1.5925890444086022</v>
      </c>
      <c r="E94" s="4">
        <v>1.5925890444086022</v>
      </c>
      <c r="F94" s="4">
        <v>1.5925890444086022</v>
      </c>
      <c r="G94" s="4">
        <v>1.5925890444086022</v>
      </c>
      <c r="H94" s="4">
        <v>1.5925890444086022</v>
      </c>
      <c r="I94" s="4">
        <v>1.5925890444086022</v>
      </c>
      <c r="J94" s="4">
        <v>1.5925890444086022</v>
      </c>
      <c r="K94" s="4">
        <v>1.5925890444086022</v>
      </c>
      <c r="L94" s="4">
        <v>1.5925890444086022</v>
      </c>
      <c r="M94" s="4">
        <v>1.5925890444086022</v>
      </c>
      <c r="N94">
        <v>1.5925890444086022</v>
      </c>
      <c r="O94">
        <v>1.5925890444086022</v>
      </c>
      <c r="P94">
        <v>1.5925890444086022</v>
      </c>
      <c r="Q94">
        <v>1.5925890444086022</v>
      </c>
    </row>
    <row r="95" spans="1:17">
      <c r="A95" t="s">
        <v>3123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>
        <v>0</v>
      </c>
      <c r="O95">
        <v>0</v>
      </c>
      <c r="P95">
        <v>0</v>
      </c>
      <c r="Q95">
        <v>0</v>
      </c>
    </row>
    <row r="96" spans="1:17">
      <c r="A96" t="s">
        <v>687</v>
      </c>
      <c r="B96" s="4">
        <v>10.247890835268816</v>
      </c>
      <c r="C96" s="4">
        <v>10.247890835268816</v>
      </c>
      <c r="D96" s="4">
        <v>10.247890835268816</v>
      </c>
      <c r="E96" s="4">
        <v>10.247890835268816</v>
      </c>
      <c r="F96" s="4">
        <v>10.247890835268816</v>
      </c>
      <c r="G96" s="4">
        <v>10.247890835268816</v>
      </c>
      <c r="H96" s="4">
        <v>19.874697377491039</v>
      </c>
      <c r="I96" s="4">
        <v>19.874697377491039</v>
      </c>
      <c r="J96" s="4">
        <v>19.874697377491039</v>
      </c>
      <c r="K96" s="4">
        <v>19.874697377491039</v>
      </c>
      <c r="L96" s="4">
        <v>19.874697377491039</v>
      </c>
      <c r="M96" s="4">
        <v>19.874697377491039</v>
      </c>
      <c r="N96">
        <v>19.874697377491039</v>
      </c>
      <c r="O96">
        <v>19.874697377491039</v>
      </c>
      <c r="P96">
        <v>19.874697377491039</v>
      </c>
      <c r="Q96">
        <v>19.874697377491039</v>
      </c>
    </row>
    <row r="97" spans="1:17">
      <c r="A97" t="s">
        <v>3124</v>
      </c>
      <c r="B97" s="4">
        <v>0</v>
      </c>
      <c r="C97" s="4">
        <v>2.3290660989247312</v>
      </c>
      <c r="D97" s="4">
        <v>4.6581321978494623</v>
      </c>
      <c r="E97" s="4">
        <v>4.6581321978494623</v>
      </c>
      <c r="F97" s="4">
        <v>4.6581321978494623</v>
      </c>
      <c r="G97" s="4">
        <v>4.6581321978494623</v>
      </c>
      <c r="H97" s="4">
        <v>4.6581321978494623</v>
      </c>
      <c r="I97" s="4">
        <v>4.6581321978494623</v>
      </c>
      <c r="J97" s="4">
        <v>4.6581321978494623</v>
      </c>
      <c r="K97" s="4">
        <v>4.6581321978494623</v>
      </c>
      <c r="L97" s="4">
        <v>4.6581321978494623</v>
      </c>
      <c r="M97" s="4">
        <v>4.6581321978494623</v>
      </c>
      <c r="N97">
        <v>4.6581321978494623</v>
      </c>
      <c r="O97">
        <v>4.6581321978494623</v>
      </c>
      <c r="P97">
        <v>4.6581321978494623</v>
      </c>
      <c r="Q97">
        <v>4.6581321978494623</v>
      </c>
    </row>
    <row r="98" spans="1:17">
      <c r="A98" t="s">
        <v>3125</v>
      </c>
      <c r="B98" s="4">
        <v>3.3076849383870961</v>
      </c>
      <c r="C98" s="4">
        <v>3.3076849383870961</v>
      </c>
      <c r="D98" s="4">
        <v>3.3076849383870961</v>
      </c>
      <c r="E98" s="4">
        <v>3.3076849383870961</v>
      </c>
      <c r="F98" s="4">
        <v>3.3076849383870961</v>
      </c>
      <c r="G98" s="4">
        <v>1.653842469193548</v>
      </c>
      <c r="H98" s="4">
        <v>1.653842469193548</v>
      </c>
      <c r="I98" s="4">
        <v>1.653842469193548</v>
      </c>
      <c r="J98" s="4">
        <v>1.653842469193548</v>
      </c>
      <c r="K98" s="4">
        <v>1.653842469193548</v>
      </c>
      <c r="L98" s="4">
        <v>1.653842469193548</v>
      </c>
      <c r="M98" s="4">
        <v>1.653842469193548</v>
      </c>
      <c r="N98">
        <v>1.653842469193548</v>
      </c>
      <c r="O98">
        <v>1.653842469193548</v>
      </c>
      <c r="P98">
        <v>0</v>
      </c>
      <c r="Q98">
        <v>0</v>
      </c>
    </row>
    <row r="99" spans="1:17">
      <c r="A99" t="s">
        <v>3126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>
        <v>0</v>
      </c>
      <c r="O99">
        <v>0</v>
      </c>
      <c r="P99">
        <v>0</v>
      </c>
      <c r="Q99">
        <v>0</v>
      </c>
    </row>
    <row r="100" spans="1:17">
      <c r="A100" t="s">
        <v>729</v>
      </c>
      <c r="B100" s="4">
        <v>11.907665778193548</v>
      </c>
      <c r="C100" s="4">
        <v>11.907665778193548</v>
      </c>
      <c r="D100" s="4">
        <v>11.907665778193548</v>
      </c>
      <c r="E100" s="4">
        <v>11.907665778193548</v>
      </c>
      <c r="F100" s="4">
        <v>11.907665778193548</v>
      </c>
      <c r="G100" s="4">
        <v>11.907665778193548</v>
      </c>
      <c r="H100" s="4">
        <v>11.907665778193548</v>
      </c>
      <c r="I100" s="4">
        <v>11.907665778193548</v>
      </c>
      <c r="J100" s="4">
        <v>11.907665778193548</v>
      </c>
      <c r="K100" s="4">
        <v>11.907665778193548</v>
      </c>
      <c r="L100" s="4">
        <v>8.403969880494623</v>
      </c>
      <c r="M100" s="4">
        <v>8.403969880494623</v>
      </c>
      <c r="N100">
        <v>8.403969880494623</v>
      </c>
      <c r="O100">
        <v>8.403969880494623</v>
      </c>
      <c r="P100">
        <v>6.6521219316451612</v>
      </c>
      <c r="Q100">
        <v>4.9002739827956985</v>
      </c>
    </row>
    <row r="101" spans="1:17">
      <c r="A101" t="s">
        <v>29</v>
      </c>
      <c r="B101" s="4">
        <v>3.1361753489892465</v>
      </c>
      <c r="C101" s="4">
        <v>3.1361753489892465</v>
      </c>
      <c r="D101" s="4">
        <v>3.1361753489892465</v>
      </c>
      <c r="E101" s="4">
        <v>3.1361753489892465</v>
      </c>
      <c r="F101" s="4">
        <v>3.1361753489892465</v>
      </c>
      <c r="G101" s="4">
        <v>3.1361753489892465</v>
      </c>
      <c r="H101" s="4">
        <v>3.1361753489892465</v>
      </c>
      <c r="I101" s="4">
        <v>3.1361753489892465</v>
      </c>
      <c r="J101" s="4">
        <v>3.1361753489892465</v>
      </c>
      <c r="K101" s="4">
        <v>3.1361753489892465</v>
      </c>
      <c r="L101" s="4">
        <v>3.1361753489892465</v>
      </c>
      <c r="M101" s="4">
        <v>3.1361753489892465</v>
      </c>
      <c r="N101">
        <v>3.1361753489892465</v>
      </c>
      <c r="O101">
        <v>3.1361753489892465</v>
      </c>
      <c r="P101">
        <v>3.1361753489892465</v>
      </c>
      <c r="Q101">
        <v>3.1361753489892465</v>
      </c>
    </row>
    <row r="102" spans="1:17">
      <c r="A102" t="s">
        <v>606</v>
      </c>
      <c r="B102" s="4">
        <v>0</v>
      </c>
      <c r="C102" s="4">
        <v>0</v>
      </c>
      <c r="D102" s="4">
        <v>0</v>
      </c>
      <c r="E102" s="4">
        <v>0</v>
      </c>
      <c r="F102" s="4">
        <v>0.68603835759139775</v>
      </c>
      <c r="G102" s="4">
        <v>0.68603835759139775</v>
      </c>
      <c r="H102" s="4">
        <v>0.68603835759139775</v>
      </c>
      <c r="I102" s="4">
        <v>0.68603835759139775</v>
      </c>
      <c r="J102" s="4">
        <v>0.68603835759139775</v>
      </c>
      <c r="K102" s="4">
        <v>0.68603835759139775</v>
      </c>
      <c r="L102" s="4">
        <v>0.68603835759139775</v>
      </c>
      <c r="M102" s="4">
        <v>0.68603835759139775</v>
      </c>
      <c r="N102">
        <v>0.68603835759139775</v>
      </c>
      <c r="O102">
        <v>0.68603835759139775</v>
      </c>
      <c r="P102">
        <v>0.68603835759139775</v>
      </c>
      <c r="Q102">
        <v>0.68603835759139775</v>
      </c>
    </row>
    <row r="103" spans="1:17">
      <c r="A103" t="s">
        <v>3127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>
        <v>0</v>
      </c>
      <c r="O103">
        <v>0</v>
      </c>
      <c r="P103">
        <v>0</v>
      </c>
      <c r="Q103">
        <v>0</v>
      </c>
    </row>
    <row r="104" spans="1:17">
      <c r="A104" t="s">
        <v>83</v>
      </c>
      <c r="B104" s="4">
        <v>5.4692480497741931</v>
      </c>
      <c r="C104" s="4">
        <v>5.4692480497741931</v>
      </c>
      <c r="D104" s="4">
        <v>10.593193467408602</v>
      </c>
      <c r="E104" s="4">
        <v>10.593193467408602</v>
      </c>
      <c r="F104" s="4">
        <v>10.593193467408602</v>
      </c>
      <c r="G104" s="4">
        <v>10.593193467408602</v>
      </c>
      <c r="H104" s="4">
        <v>10.593193467408602</v>
      </c>
      <c r="I104" s="4">
        <v>10.593193467408602</v>
      </c>
      <c r="J104" s="4">
        <v>10.593193467408602</v>
      </c>
      <c r="K104" s="4">
        <v>10.593193467408602</v>
      </c>
      <c r="L104" s="4">
        <v>10.593193467408602</v>
      </c>
      <c r="M104" s="4">
        <v>10.593193467408602</v>
      </c>
      <c r="N104">
        <v>10.593193467408602</v>
      </c>
      <c r="O104">
        <v>10.593193467408602</v>
      </c>
      <c r="P104">
        <v>10.593193467408602</v>
      </c>
      <c r="Q104">
        <v>10.593193467408602</v>
      </c>
    </row>
    <row r="105" spans="1:17">
      <c r="A105" t="s">
        <v>3128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>
        <v>0</v>
      </c>
      <c r="O105">
        <v>0</v>
      </c>
      <c r="P105">
        <v>0</v>
      </c>
      <c r="Q105">
        <v>0</v>
      </c>
    </row>
    <row r="106" spans="1:17">
      <c r="A106" t="s">
        <v>482</v>
      </c>
      <c r="B106" s="4">
        <v>5.4692480497741931</v>
      </c>
      <c r="C106" s="4">
        <v>5.4692480497741931</v>
      </c>
      <c r="D106" s="4">
        <v>13.620979396010751</v>
      </c>
      <c r="E106" s="4">
        <v>13.620979396010751</v>
      </c>
      <c r="F106" s="4">
        <v>13.620979396010751</v>
      </c>
      <c r="G106" s="4">
        <v>13.620979396010751</v>
      </c>
      <c r="H106" s="4">
        <v>13.620979396010751</v>
      </c>
      <c r="I106" s="4">
        <v>13.620979396010751</v>
      </c>
      <c r="J106" s="4">
        <v>13.620979396010751</v>
      </c>
      <c r="K106" s="4">
        <v>13.620979396010751</v>
      </c>
      <c r="L106" s="4">
        <v>13.620979396010751</v>
      </c>
      <c r="M106" s="4">
        <v>13.620979396010751</v>
      </c>
      <c r="N106">
        <v>13.620979396010751</v>
      </c>
      <c r="O106">
        <v>13.620979396010751</v>
      </c>
      <c r="P106">
        <v>13.620979396010751</v>
      </c>
      <c r="Q106">
        <v>13.620979396010751</v>
      </c>
    </row>
    <row r="107" spans="1:17">
      <c r="A107" t="s">
        <v>3129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>
        <v>0</v>
      </c>
      <c r="O107">
        <v>0</v>
      </c>
      <c r="P107">
        <v>0</v>
      </c>
      <c r="Q107">
        <v>0</v>
      </c>
    </row>
    <row r="108" spans="1:17">
      <c r="A108" t="s">
        <v>191</v>
      </c>
      <c r="B108" s="4">
        <v>0</v>
      </c>
      <c r="C108" s="4">
        <v>3.0384711387634411</v>
      </c>
      <c r="D108" s="4">
        <v>3.0384711387634411</v>
      </c>
      <c r="E108" s="4">
        <v>3.0384711387634411</v>
      </c>
      <c r="F108" s="4">
        <v>3.0384711387634411</v>
      </c>
      <c r="G108" s="4">
        <v>3.0384711387634411</v>
      </c>
      <c r="H108" s="4">
        <v>3.0384711387634411</v>
      </c>
      <c r="I108" s="4">
        <v>3.0384711387634411</v>
      </c>
      <c r="J108" s="4">
        <v>3.0384711387634411</v>
      </c>
      <c r="K108" s="4">
        <v>3.0384711387634411</v>
      </c>
      <c r="L108" s="4">
        <v>3.0384711387634411</v>
      </c>
      <c r="M108" s="4">
        <v>3.0384711387634411</v>
      </c>
      <c r="N108">
        <v>3.0384711387634411</v>
      </c>
      <c r="O108">
        <v>3.0384711387634411</v>
      </c>
      <c r="P108">
        <v>3.0384711387634411</v>
      </c>
      <c r="Q108">
        <v>3.0384711387634411</v>
      </c>
    </row>
    <row r="109" spans="1:17">
      <c r="A109" t="s">
        <v>221</v>
      </c>
      <c r="B109" s="4">
        <v>4.8120690511053761</v>
      </c>
      <c r="C109" s="4">
        <v>4.8120690511053761</v>
      </c>
      <c r="D109" s="4">
        <v>4.8120690511053761</v>
      </c>
      <c r="E109" s="4">
        <v>4.8120690511053761</v>
      </c>
      <c r="F109" s="4">
        <v>4.8120690511053761</v>
      </c>
      <c r="G109" s="4">
        <v>4.8120690511053761</v>
      </c>
      <c r="H109" s="4">
        <v>4.8120690511053761</v>
      </c>
      <c r="I109" s="4">
        <v>4.8120690511053761</v>
      </c>
      <c r="J109" s="4">
        <v>4.8120690511053761</v>
      </c>
      <c r="K109" s="4">
        <v>4.8120690511053761</v>
      </c>
      <c r="L109" s="4">
        <v>4.8120690511053761</v>
      </c>
      <c r="M109" s="4">
        <v>4.8120690511053761</v>
      </c>
      <c r="N109">
        <v>4.8120690511053761</v>
      </c>
      <c r="O109">
        <v>4.8120690511053761</v>
      </c>
      <c r="P109">
        <v>4.0231249398752684</v>
      </c>
      <c r="Q109">
        <v>3.2341808286451608</v>
      </c>
    </row>
    <row r="110" spans="1:17">
      <c r="A110" t="s">
        <v>18</v>
      </c>
      <c r="B110" s="4">
        <v>6.3531669265053754</v>
      </c>
      <c r="C110" s="4">
        <v>6.3531669265053754</v>
      </c>
      <c r="D110" s="4">
        <v>6.3531669265053754</v>
      </c>
      <c r="E110" s="4">
        <v>6.3531669265053754</v>
      </c>
      <c r="F110" s="4">
        <v>6.3531669265053754</v>
      </c>
      <c r="G110" s="4">
        <v>6.3531669265053754</v>
      </c>
      <c r="H110" s="4">
        <v>6.3531669265053754</v>
      </c>
      <c r="I110" s="4">
        <v>6.3531669265053754</v>
      </c>
      <c r="J110" s="4">
        <v>6.3531669265053754</v>
      </c>
      <c r="K110" s="4">
        <v>6.3531669265053754</v>
      </c>
      <c r="L110" s="4">
        <v>6.3531669265053754</v>
      </c>
      <c r="M110" s="4">
        <v>6.3531669265053754</v>
      </c>
      <c r="N110">
        <v>6.3531669265053754</v>
      </c>
      <c r="O110">
        <v>6.3531669265053754</v>
      </c>
      <c r="P110">
        <v>6.3531669265053754</v>
      </c>
      <c r="Q110">
        <v>6.3531669265053754</v>
      </c>
    </row>
    <row r="111" spans="1:17">
      <c r="A111" t="s">
        <v>3130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>
        <v>0</v>
      </c>
      <c r="O111">
        <v>0</v>
      </c>
      <c r="P111">
        <v>0</v>
      </c>
      <c r="Q111">
        <v>0</v>
      </c>
    </row>
    <row r="112" spans="1:17">
      <c r="A112" t="s">
        <v>684</v>
      </c>
      <c r="B112" s="4">
        <v>1.5925890444086022</v>
      </c>
      <c r="C112" s="4">
        <v>1.5925890444086022</v>
      </c>
      <c r="D112" s="4">
        <v>1.5925890444086022</v>
      </c>
      <c r="E112" s="4">
        <v>1.5925890444086022</v>
      </c>
      <c r="F112" s="4">
        <v>1.5925890444086022</v>
      </c>
      <c r="G112" s="4">
        <v>1.5925890444086022</v>
      </c>
      <c r="H112" s="4">
        <v>1.5925890444086022</v>
      </c>
      <c r="I112" s="4">
        <v>1.5925890444086022</v>
      </c>
      <c r="J112" s="4">
        <v>1.5925890444086022</v>
      </c>
      <c r="K112" s="4">
        <v>1.5925890444086022</v>
      </c>
      <c r="L112" s="4">
        <v>1.5925890444086022</v>
      </c>
      <c r="M112" s="4">
        <v>1.5925890444086022</v>
      </c>
      <c r="N112">
        <v>1.5925890444086022</v>
      </c>
      <c r="O112">
        <v>1.5925890444086022</v>
      </c>
      <c r="P112">
        <v>1.5925890444086022</v>
      </c>
      <c r="Q112">
        <v>1.5925890444086022</v>
      </c>
    </row>
    <row r="113" spans="1:17">
      <c r="A113" t="s">
        <v>38</v>
      </c>
      <c r="B113" s="4">
        <v>5.8803287793548371</v>
      </c>
      <c r="C113" s="4">
        <v>5.8803287793548371</v>
      </c>
      <c r="D113" s="4">
        <v>5.8803287793548371</v>
      </c>
      <c r="E113" s="4">
        <v>5.8803287793548371</v>
      </c>
      <c r="F113" s="4">
        <v>5.8803287793548371</v>
      </c>
      <c r="G113" s="4">
        <v>9.7621056108960556</v>
      </c>
      <c r="H113" s="4">
        <v>13.643882442437276</v>
      </c>
      <c r="I113" s="4">
        <v>13.643882442437276</v>
      </c>
      <c r="J113" s="4">
        <v>13.643882442437276</v>
      </c>
      <c r="K113" s="4">
        <v>13.643882442437276</v>
      </c>
      <c r="L113" s="4">
        <v>13.643882442437276</v>
      </c>
      <c r="M113" s="4">
        <v>13.643882442437276</v>
      </c>
      <c r="N113">
        <v>13.643882442437276</v>
      </c>
      <c r="O113">
        <v>13.643882442437276</v>
      </c>
      <c r="P113">
        <v>13.643882442437276</v>
      </c>
      <c r="Q113">
        <v>13.643882442437276</v>
      </c>
    </row>
    <row r="114" spans="1:17">
      <c r="A114" t="s">
        <v>38</v>
      </c>
      <c r="B114" s="4">
        <v>5.8803287793548371</v>
      </c>
      <c r="C114" s="4">
        <v>5.8803287793548371</v>
      </c>
      <c r="D114" s="4">
        <v>5.8803287793548371</v>
      </c>
      <c r="E114" s="4">
        <v>5.8803287793548371</v>
      </c>
      <c r="F114" s="4">
        <v>5.8803287793548371</v>
      </c>
      <c r="G114" s="4">
        <v>9.7621056108960556</v>
      </c>
      <c r="H114" s="4">
        <v>13.643882442437276</v>
      </c>
      <c r="I114" s="4">
        <v>13.643882442437276</v>
      </c>
      <c r="J114" s="4">
        <v>13.643882442437276</v>
      </c>
      <c r="K114" s="4">
        <v>13.643882442437276</v>
      </c>
      <c r="L114" s="4">
        <v>13.643882442437276</v>
      </c>
      <c r="M114" s="4">
        <v>13.643882442437276</v>
      </c>
      <c r="N114">
        <v>13.643882442437276</v>
      </c>
      <c r="O114">
        <v>13.643882442437276</v>
      </c>
      <c r="P114">
        <v>13.643882442437276</v>
      </c>
      <c r="Q114">
        <v>13.643882442437276</v>
      </c>
    </row>
    <row r="115" spans="1:17">
      <c r="A115" t="s">
        <v>38</v>
      </c>
      <c r="B115" s="4">
        <v>5.8803287793548371</v>
      </c>
      <c r="C115" s="4">
        <v>5.8803287793548371</v>
      </c>
      <c r="D115" s="4">
        <v>5.8803287793548371</v>
      </c>
      <c r="E115" s="4">
        <v>5.8803287793548371</v>
      </c>
      <c r="F115" s="4">
        <v>5.8803287793548371</v>
      </c>
      <c r="G115" s="4">
        <v>9.7621056108960556</v>
      </c>
      <c r="H115" s="4">
        <v>13.643882442437276</v>
      </c>
      <c r="I115" s="4">
        <v>13.643882442437276</v>
      </c>
      <c r="J115" s="4">
        <v>13.643882442437276</v>
      </c>
      <c r="K115" s="4">
        <v>13.643882442437276</v>
      </c>
      <c r="L115" s="4">
        <v>13.643882442437276</v>
      </c>
      <c r="M115" s="4">
        <v>13.643882442437276</v>
      </c>
      <c r="N115">
        <v>13.643882442437276</v>
      </c>
      <c r="O115">
        <v>13.643882442437276</v>
      </c>
      <c r="P115">
        <v>13.643882442437276</v>
      </c>
      <c r="Q115">
        <v>13.643882442437276</v>
      </c>
    </row>
    <row r="116" spans="1:17">
      <c r="A116" t="s">
        <v>38</v>
      </c>
      <c r="B116" s="4">
        <v>5.8803287793548371</v>
      </c>
      <c r="C116" s="4">
        <v>5.8803287793548371</v>
      </c>
      <c r="D116" s="4">
        <v>5.8803287793548371</v>
      </c>
      <c r="E116" s="4">
        <v>5.8803287793548371</v>
      </c>
      <c r="F116" s="4">
        <v>5.8803287793548371</v>
      </c>
      <c r="G116" s="4">
        <v>9.7621056108960556</v>
      </c>
      <c r="H116" s="4">
        <v>13.643882442437276</v>
      </c>
      <c r="I116" s="4">
        <v>13.643882442437276</v>
      </c>
      <c r="J116" s="4">
        <v>13.643882442437276</v>
      </c>
      <c r="K116" s="4">
        <v>13.643882442437276</v>
      </c>
      <c r="L116" s="4">
        <v>13.643882442437276</v>
      </c>
      <c r="M116" s="4">
        <v>13.643882442437276</v>
      </c>
      <c r="N116">
        <v>13.643882442437276</v>
      </c>
      <c r="O116">
        <v>13.643882442437276</v>
      </c>
      <c r="P116">
        <v>13.643882442437276</v>
      </c>
      <c r="Q116">
        <v>13.643882442437276</v>
      </c>
    </row>
    <row r="117" spans="1:17">
      <c r="A117" t="s">
        <v>239</v>
      </c>
      <c r="B117" s="4">
        <v>11.11998981417204</v>
      </c>
      <c r="C117" s="4">
        <v>11.11998981417204</v>
      </c>
      <c r="D117" s="4">
        <v>11.11998981417204</v>
      </c>
      <c r="E117" s="4">
        <v>11.11998981417204</v>
      </c>
      <c r="F117" s="4">
        <v>11.11998981417204</v>
      </c>
      <c r="G117" s="4">
        <v>11.11998981417204</v>
      </c>
      <c r="H117" s="4">
        <v>11.11998981417204</v>
      </c>
      <c r="I117" s="4">
        <v>11.11998981417204</v>
      </c>
      <c r="J117" s="4">
        <v>11.11998981417204</v>
      </c>
      <c r="K117" s="4">
        <v>11.11998981417204</v>
      </c>
      <c r="L117" s="4">
        <v>11.11998981417204</v>
      </c>
      <c r="M117" s="4">
        <v>11.11998981417204</v>
      </c>
      <c r="N117">
        <v>11.11998981417204</v>
      </c>
      <c r="O117">
        <v>11.11998981417204</v>
      </c>
      <c r="P117">
        <v>11.11998981417204</v>
      </c>
      <c r="Q117">
        <v>11.11998981417204</v>
      </c>
    </row>
    <row r="118" spans="1:17">
      <c r="A118" t="s">
        <v>451</v>
      </c>
      <c r="B118" s="4">
        <v>8.5836465931971322</v>
      </c>
      <c r="C118" s="4">
        <v>8.5836465931971322</v>
      </c>
      <c r="D118" s="4">
        <v>8.5836465931971322</v>
      </c>
      <c r="E118" s="4">
        <v>8.5836465931971322</v>
      </c>
      <c r="F118" s="4">
        <v>8.5836465931971322</v>
      </c>
      <c r="G118" s="4">
        <v>8.5836465931971322</v>
      </c>
      <c r="H118" s="4">
        <v>8.5836465931971322</v>
      </c>
      <c r="I118" s="4">
        <v>7.3544945358458778</v>
      </c>
      <c r="J118" s="4">
        <v>6.1253424784946233</v>
      </c>
      <c r="K118" s="4">
        <v>6.1253424784946233</v>
      </c>
      <c r="L118" s="4">
        <v>6.1253424784946233</v>
      </c>
      <c r="M118" s="4">
        <v>2.9401643896774186</v>
      </c>
      <c r="N118">
        <v>2.9401643896774186</v>
      </c>
      <c r="O118">
        <v>2.9401643896774186</v>
      </c>
      <c r="P118">
        <v>2.9401643896774186</v>
      </c>
      <c r="Q118">
        <v>2.9401643896774186</v>
      </c>
    </row>
    <row r="119" spans="1:17">
      <c r="A119" t="s">
        <v>320</v>
      </c>
      <c r="B119" s="4">
        <v>5.3903013810752674</v>
      </c>
      <c r="C119" s="4">
        <v>5.3903013810752674</v>
      </c>
      <c r="D119" s="4">
        <v>5.3903013810752674</v>
      </c>
      <c r="E119" s="4">
        <v>5.3903013810752674</v>
      </c>
      <c r="F119" s="4">
        <v>5.3903013810752674</v>
      </c>
      <c r="G119" s="4">
        <v>5.3903013810752674</v>
      </c>
      <c r="H119" s="4">
        <v>5.3903013810752674</v>
      </c>
      <c r="I119" s="4">
        <v>5.3903013810752674</v>
      </c>
      <c r="J119" s="4">
        <v>5.3903013810752674</v>
      </c>
      <c r="K119" s="4">
        <v>5.3903013810752674</v>
      </c>
      <c r="L119" s="4">
        <v>5.3903013810752674</v>
      </c>
      <c r="M119" s="4">
        <v>5.3903013810752674</v>
      </c>
      <c r="N119">
        <v>5.3903013810752674</v>
      </c>
      <c r="O119">
        <v>5.3903013810752674</v>
      </c>
      <c r="P119">
        <v>5.3903013810752674</v>
      </c>
      <c r="Q119">
        <v>5.3903013810752674</v>
      </c>
    </row>
    <row r="120" spans="1:17">
      <c r="A120" t="s">
        <v>3131</v>
      </c>
      <c r="B120" s="4">
        <v>2.9401643896774186</v>
      </c>
      <c r="C120" s="4">
        <v>2.9401643896774186</v>
      </c>
      <c r="D120" s="4">
        <v>2.9401643896774186</v>
      </c>
      <c r="E120" s="4">
        <v>2.9401643896774186</v>
      </c>
      <c r="F120" s="4">
        <v>2.9401643896774186</v>
      </c>
      <c r="G120" s="4">
        <v>2.9401643896774186</v>
      </c>
      <c r="H120" s="4">
        <v>2.9401643896774186</v>
      </c>
      <c r="I120" s="4">
        <v>2.9401643896774186</v>
      </c>
      <c r="J120" s="4">
        <v>2.9401643896774186</v>
      </c>
      <c r="K120" s="4">
        <v>2.9401643896774186</v>
      </c>
      <c r="L120" s="4">
        <v>2.9401643896774186</v>
      </c>
      <c r="M120" s="4">
        <v>2.9401643896774186</v>
      </c>
      <c r="N120">
        <v>2.9401643896774186</v>
      </c>
      <c r="O120">
        <v>2.9401643896774186</v>
      </c>
      <c r="P120">
        <v>2.9401643896774186</v>
      </c>
      <c r="Q120">
        <v>2.9401643896774186</v>
      </c>
    </row>
    <row r="121" spans="1:17">
      <c r="A121" t="s">
        <v>3132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>
        <v>0</v>
      </c>
      <c r="O121">
        <v>0</v>
      </c>
      <c r="P121">
        <v>0</v>
      </c>
      <c r="Q121">
        <v>0</v>
      </c>
    </row>
    <row r="122" spans="1:17">
      <c r="A122" t="s">
        <v>3133</v>
      </c>
      <c r="B122" s="4">
        <v>10.889168626939069</v>
      </c>
      <c r="C122" s="4">
        <v>10.889168626939069</v>
      </c>
      <c r="D122" s="4">
        <v>14.770945458480288</v>
      </c>
      <c r="E122" s="4">
        <v>14.770945458480288</v>
      </c>
      <c r="F122" s="4">
        <v>14.770945458480288</v>
      </c>
      <c r="G122" s="4">
        <v>14.770945458480288</v>
      </c>
      <c r="H122" s="4">
        <v>11.267249560781362</v>
      </c>
      <c r="I122" s="4">
        <v>11.267249560781362</v>
      </c>
      <c r="J122" s="4">
        <v>11.267249560781362</v>
      </c>
      <c r="K122" s="4">
        <v>11.267249560781362</v>
      </c>
      <c r="L122" s="4">
        <v>11.267249560781362</v>
      </c>
      <c r="M122" s="4">
        <v>11.267249560781362</v>
      </c>
      <c r="N122">
        <v>11.267249560781362</v>
      </c>
      <c r="O122">
        <v>7.7635536630824369</v>
      </c>
      <c r="P122">
        <v>7.7635536630824369</v>
      </c>
      <c r="Q122">
        <v>7.7635536630824369</v>
      </c>
    </row>
    <row r="123" spans="1:17">
      <c r="A123" t="s">
        <v>3134</v>
      </c>
      <c r="B123" s="4">
        <v>0</v>
      </c>
      <c r="C123" s="4">
        <v>0</v>
      </c>
      <c r="D123" s="4">
        <v>0</v>
      </c>
      <c r="E123" s="4">
        <v>2.561972708817204</v>
      </c>
      <c r="F123" s="4">
        <v>5.1239454176344079</v>
      </c>
      <c r="G123" s="4">
        <v>5.1239454176344079</v>
      </c>
      <c r="H123" s="4">
        <v>5.1239454176344079</v>
      </c>
      <c r="I123" s="4">
        <v>5.1239454176344079</v>
      </c>
      <c r="J123" s="4">
        <v>5.1239454176344079</v>
      </c>
      <c r="K123" s="4">
        <v>5.1239454176344079</v>
      </c>
      <c r="L123" s="4">
        <v>5.1239454176344079</v>
      </c>
      <c r="M123" s="4">
        <v>5.1239454176344079</v>
      </c>
      <c r="N123">
        <v>5.1239454176344079</v>
      </c>
      <c r="O123">
        <v>5.1239454176344079</v>
      </c>
      <c r="P123">
        <v>5.1239454176344079</v>
      </c>
      <c r="Q123">
        <v>5.1239454176344079</v>
      </c>
    </row>
    <row r="124" spans="1:17">
      <c r="A124" t="s">
        <v>3135</v>
      </c>
      <c r="B124" s="4">
        <v>11.897681652967742</v>
      </c>
      <c r="C124" s="4">
        <v>11.897681652967742</v>
      </c>
      <c r="D124" s="4">
        <v>11.897681652967742</v>
      </c>
      <c r="E124" s="4">
        <v>11.897681652967742</v>
      </c>
      <c r="F124" s="4">
        <v>11.897681652967742</v>
      </c>
      <c r="G124" s="4">
        <v>11.897681652967742</v>
      </c>
      <c r="H124" s="4">
        <v>11.897681652967742</v>
      </c>
      <c r="I124" s="4">
        <v>10.305092608559139</v>
      </c>
      <c r="J124" s="4">
        <v>10.305092608559139</v>
      </c>
      <c r="K124" s="4">
        <v>8.7125035641505377</v>
      </c>
      <c r="L124" s="4">
        <v>8.7125035641505377</v>
      </c>
      <c r="M124" s="4">
        <v>8.7125035641505377</v>
      </c>
      <c r="N124">
        <v>5.2088076664516123</v>
      </c>
      <c r="O124">
        <v>5.2088076664516123</v>
      </c>
      <c r="P124">
        <v>5.2088076664516123</v>
      </c>
      <c r="Q124">
        <v>5.2088076664516123</v>
      </c>
    </row>
    <row r="125" spans="1:17">
      <c r="A125" t="s">
        <v>3136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>
        <v>0</v>
      </c>
      <c r="O125">
        <v>0</v>
      </c>
      <c r="P125">
        <v>0</v>
      </c>
      <c r="Q125">
        <v>0</v>
      </c>
    </row>
    <row r="126" spans="1:17">
      <c r="A126" t="s">
        <v>3137</v>
      </c>
      <c r="B126" s="4">
        <v>2.8013232934982075</v>
      </c>
      <c r="C126" s="4">
        <v>2.8013232934982075</v>
      </c>
      <c r="D126" s="4">
        <v>1.6170904143225804</v>
      </c>
      <c r="E126" s="4">
        <v>1.6170904143225804</v>
      </c>
      <c r="F126" s="4">
        <v>1.6170904143225804</v>
      </c>
      <c r="G126" s="4">
        <v>1.6170904143225804</v>
      </c>
      <c r="H126" s="4">
        <v>1.6170904143225804</v>
      </c>
      <c r="I126" s="4">
        <v>1.6170904143225804</v>
      </c>
      <c r="J126" s="4">
        <v>1.6170904143225804</v>
      </c>
      <c r="K126" s="4">
        <v>1.6170904143225804</v>
      </c>
      <c r="L126" s="4">
        <v>1.6170904143225804</v>
      </c>
      <c r="M126" s="4">
        <v>1.6170904143225804</v>
      </c>
      <c r="N126">
        <v>1.6170904143225804</v>
      </c>
      <c r="O126">
        <v>1.6170904143225804</v>
      </c>
      <c r="P126">
        <v>1.6170904143225804</v>
      </c>
      <c r="Q126">
        <v>1.6170904143225804</v>
      </c>
    </row>
    <row r="127" spans="1:17">
      <c r="A127" t="s">
        <v>3138</v>
      </c>
      <c r="B127" s="4">
        <v>9.1465708696881727</v>
      </c>
      <c r="C127" s="4">
        <v>9.1465708696881727</v>
      </c>
      <c r="D127" s="4">
        <v>9.1465708696881727</v>
      </c>
      <c r="E127" s="4">
        <v>9.1465708696881727</v>
      </c>
      <c r="F127" s="4">
        <v>9.1465708696881727</v>
      </c>
      <c r="G127" s="4">
        <v>16.91012453277061</v>
      </c>
      <c r="H127" s="4">
        <v>16.91012453277061</v>
      </c>
      <c r="I127" s="4">
        <v>16.91012453277061</v>
      </c>
      <c r="J127" s="4">
        <v>16.91012453277061</v>
      </c>
      <c r="K127" s="4">
        <v>16.91012453277061</v>
      </c>
      <c r="L127" s="4">
        <v>16.91012453277061</v>
      </c>
      <c r="M127" s="4">
        <v>16.91012453277061</v>
      </c>
      <c r="N127">
        <v>16.91012453277061</v>
      </c>
      <c r="O127">
        <v>16.91012453277061</v>
      </c>
      <c r="P127">
        <v>15.158276583921147</v>
      </c>
      <c r="Q127">
        <v>13.406428635071684</v>
      </c>
    </row>
    <row r="128" spans="1:17">
      <c r="A128" t="s">
        <v>3139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>
        <v>0</v>
      </c>
      <c r="O128">
        <v>0</v>
      </c>
      <c r="P128">
        <v>0</v>
      </c>
      <c r="Q128">
        <v>0</v>
      </c>
    </row>
    <row r="129" spans="1:17">
      <c r="A129" t="s">
        <v>3140</v>
      </c>
      <c r="B129" s="4">
        <v>0</v>
      </c>
      <c r="C129" s="4">
        <v>0</v>
      </c>
      <c r="D129" s="4">
        <v>0</v>
      </c>
      <c r="E129" s="4">
        <v>0.50879338661290308</v>
      </c>
      <c r="F129" s="4">
        <v>0.50879338661290308</v>
      </c>
      <c r="G129" s="4">
        <v>0.50879338661290308</v>
      </c>
      <c r="H129" s="4">
        <v>0.50879338661290308</v>
      </c>
      <c r="I129" s="4">
        <v>0.50879338661290308</v>
      </c>
      <c r="J129" s="4">
        <v>0.50879338661290308</v>
      </c>
      <c r="K129" s="4">
        <v>0.50879338661290308</v>
      </c>
      <c r="L129" s="4">
        <v>0.50879338661290308</v>
      </c>
      <c r="M129" s="4">
        <v>0.50879338661290308</v>
      </c>
      <c r="N129">
        <v>0.50879338661290308</v>
      </c>
      <c r="O129">
        <v>0.50879338661290308</v>
      </c>
      <c r="P129">
        <v>0.50879338661290308</v>
      </c>
      <c r="Q129">
        <v>0.50879338661290308</v>
      </c>
    </row>
    <row r="130" spans="1:17">
      <c r="A130" t="s">
        <v>3141</v>
      </c>
      <c r="B130" s="4">
        <v>4.8961904211433689</v>
      </c>
      <c r="C130" s="4">
        <v>4.8961904211433689</v>
      </c>
      <c r="D130" s="4">
        <v>4.8961904211433689</v>
      </c>
      <c r="E130" s="4">
        <v>4.8961904211433689</v>
      </c>
      <c r="F130" s="4">
        <v>4.8961904211433689</v>
      </c>
      <c r="G130" s="4">
        <v>4.8961904211433689</v>
      </c>
      <c r="H130" s="4">
        <v>4.8961904211433689</v>
      </c>
      <c r="I130" s="4">
        <v>4.8961904211433689</v>
      </c>
      <c r="J130" s="4">
        <v>4.8961904211433689</v>
      </c>
      <c r="K130" s="4">
        <v>4.8961904211433689</v>
      </c>
      <c r="L130" s="4">
        <v>4.8961904211433689</v>
      </c>
      <c r="M130" s="4">
        <v>3.1443424722939062</v>
      </c>
      <c r="N130">
        <v>3.1443424722939062</v>
      </c>
      <c r="O130">
        <v>3.1443424722939062</v>
      </c>
      <c r="P130">
        <v>3.1443424722939062</v>
      </c>
      <c r="Q130">
        <v>3.1443424722939062</v>
      </c>
    </row>
    <row r="131" spans="1:17">
      <c r="A131" t="s">
        <v>3142</v>
      </c>
      <c r="B131" s="4">
        <v>2.5154739778351249</v>
      </c>
      <c r="C131" s="4">
        <v>2.5154739778351249</v>
      </c>
      <c r="D131" s="4">
        <v>2.5154739778351249</v>
      </c>
      <c r="E131" s="4">
        <v>2.5154739778351249</v>
      </c>
      <c r="F131" s="4">
        <v>2.5154739778351249</v>
      </c>
      <c r="G131" s="4">
        <v>2.5154739778351249</v>
      </c>
      <c r="H131" s="4">
        <v>2.5154739778351249</v>
      </c>
      <c r="I131" s="4">
        <v>2.5154739778351249</v>
      </c>
      <c r="J131" s="4">
        <v>2.5154739778351249</v>
      </c>
      <c r="K131" s="4">
        <v>2.5154739778351249</v>
      </c>
      <c r="L131" s="4">
        <v>2.5154739778351249</v>
      </c>
      <c r="M131" s="4">
        <v>1.2577369889175625</v>
      </c>
      <c r="N131">
        <v>0</v>
      </c>
      <c r="O131">
        <v>0</v>
      </c>
      <c r="P131">
        <v>0</v>
      </c>
      <c r="Q131">
        <v>0</v>
      </c>
    </row>
    <row r="132" spans="1:17">
      <c r="A132" t="s">
        <v>3143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>
        <v>0</v>
      </c>
      <c r="O132">
        <v>0</v>
      </c>
      <c r="P132">
        <v>0</v>
      </c>
      <c r="Q132">
        <v>0</v>
      </c>
    </row>
    <row r="133" spans="1:17">
      <c r="A133" t="s">
        <v>3144</v>
      </c>
      <c r="B133" s="4">
        <v>1.1760657558709675</v>
      </c>
      <c r="C133" s="4">
        <v>1.1760657558709675</v>
      </c>
      <c r="D133" s="4">
        <v>1.1760657558709675</v>
      </c>
      <c r="E133" s="4">
        <v>1.1760657558709675</v>
      </c>
      <c r="F133" s="4">
        <v>1.1760657558709675</v>
      </c>
      <c r="G133" s="4">
        <v>1.1760657558709675</v>
      </c>
      <c r="H133" s="4">
        <v>1.1760657558709675</v>
      </c>
      <c r="I133" s="4">
        <v>1.1760657558709675</v>
      </c>
      <c r="J133" s="4">
        <v>1.1760657558709675</v>
      </c>
      <c r="K133" s="4">
        <v>1.1760657558709675</v>
      </c>
      <c r="L133" s="4">
        <v>1.1760657558709675</v>
      </c>
      <c r="M133" s="4">
        <v>1.1760657558709675</v>
      </c>
      <c r="N133">
        <v>1.1760657558709675</v>
      </c>
      <c r="O133">
        <v>1.1760657558709675</v>
      </c>
      <c r="P133">
        <v>1.1760657558709675</v>
      </c>
      <c r="Q133">
        <v>1.1760657558709675</v>
      </c>
    </row>
    <row r="134" spans="1:17">
      <c r="A134" t="s">
        <v>3145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>
        <v>0</v>
      </c>
      <c r="O134">
        <v>0</v>
      </c>
      <c r="P134">
        <v>0</v>
      </c>
      <c r="Q134">
        <v>0</v>
      </c>
    </row>
    <row r="135" spans="1:17">
      <c r="A135" t="s">
        <v>3146</v>
      </c>
      <c r="B135" s="4">
        <v>0.59211643958781357</v>
      </c>
      <c r="C135" s="4">
        <v>0.59211643958781357</v>
      </c>
      <c r="D135" s="4">
        <v>0.59211643958781357</v>
      </c>
      <c r="E135" s="4">
        <v>0.59211643958781357</v>
      </c>
      <c r="F135" s="4">
        <v>0.59211643958781357</v>
      </c>
      <c r="G135" s="4">
        <v>0.59211643958781357</v>
      </c>
      <c r="H135" s="4">
        <v>0.59211643958781357</v>
      </c>
      <c r="I135" s="4">
        <v>0.59211643958781357</v>
      </c>
      <c r="J135" s="4">
        <v>0.59211643958781357</v>
      </c>
      <c r="K135" s="4">
        <v>0.59211643958781357</v>
      </c>
      <c r="L135" s="4">
        <v>0.59211643958781357</v>
      </c>
      <c r="M135" s="4">
        <v>0.59211643958781357</v>
      </c>
      <c r="N135">
        <v>0.59211643958781357</v>
      </c>
      <c r="O135">
        <v>0.59211643958781357</v>
      </c>
      <c r="P135">
        <v>0.59211643958781357</v>
      </c>
      <c r="Q135">
        <v>0.59211643958781357</v>
      </c>
    </row>
    <row r="136" spans="1:17">
      <c r="A136" t="s">
        <v>3147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0.58147815612903209</v>
      </c>
      <c r="H136" s="4">
        <v>0.58147815612903209</v>
      </c>
      <c r="I136" s="4">
        <v>0.58147815612903209</v>
      </c>
      <c r="J136" s="4">
        <v>0.58147815612903209</v>
      </c>
      <c r="K136" s="4">
        <v>0.58147815612903209</v>
      </c>
      <c r="L136" s="4">
        <v>0.58147815612903209</v>
      </c>
      <c r="M136" s="4">
        <v>0.58147815612903209</v>
      </c>
      <c r="N136">
        <v>0.58147815612903209</v>
      </c>
      <c r="O136">
        <v>0.58147815612903209</v>
      </c>
      <c r="P136">
        <v>0.58147815612903209</v>
      </c>
      <c r="Q136">
        <v>0.58147815612903209</v>
      </c>
    </row>
    <row r="137" spans="1:17">
      <c r="A137" t="s">
        <v>3148</v>
      </c>
      <c r="B137" s="4">
        <v>2.9401643896774186</v>
      </c>
      <c r="C137" s="4">
        <v>2.9401643896774186</v>
      </c>
      <c r="D137" s="4">
        <v>2.9401643896774186</v>
      </c>
      <c r="E137" s="4">
        <v>2.9401643896774186</v>
      </c>
      <c r="F137" s="4">
        <v>2.9401643896774186</v>
      </c>
      <c r="G137" s="4">
        <v>2.9401643896774186</v>
      </c>
      <c r="H137" s="4">
        <v>2.9401643896774186</v>
      </c>
      <c r="I137" s="4">
        <v>2.9401643896774186</v>
      </c>
      <c r="J137" s="4">
        <v>2.9401643896774186</v>
      </c>
      <c r="K137" s="4">
        <v>2.9401643896774186</v>
      </c>
      <c r="L137" s="4">
        <v>2.9401643896774186</v>
      </c>
      <c r="M137" s="4">
        <v>2.9401643896774186</v>
      </c>
      <c r="N137">
        <v>2.9401643896774186</v>
      </c>
      <c r="O137">
        <v>2.9401643896774186</v>
      </c>
      <c r="P137">
        <v>2.9401643896774186</v>
      </c>
      <c r="Q137">
        <v>2.9401643896774186</v>
      </c>
    </row>
    <row r="138" spans="1:17">
      <c r="A138" t="s">
        <v>3149</v>
      </c>
      <c r="B138" s="4">
        <v>3.0384711387634411</v>
      </c>
      <c r="C138" s="4">
        <v>3.0384711387634411</v>
      </c>
      <c r="D138" s="4">
        <v>3.0384711387634411</v>
      </c>
      <c r="E138" s="4">
        <v>3.0384711387634411</v>
      </c>
      <c r="F138" s="4">
        <v>3.0384711387634411</v>
      </c>
      <c r="G138" s="4">
        <v>3.0384711387634411</v>
      </c>
      <c r="H138" s="4">
        <v>3.0384711387634411</v>
      </c>
      <c r="I138" s="4">
        <v>3.0384711387634411</v>
      </c>
      <c r="J138" s="4">
        <v>3.0384711387634411</v>
      </c>
      <c r="K138" s="4">
        <v>3.0384711387634411</v>
      </c>
      <c r="L138" s="4">
        <v>3.0384711387634411</v>
      </c>
      <c r="M138" s="4">
        <v>3.0384711387634411</v>
      </c>
      <c r="N138">
        <v>3.0384711387634411</v>
      </c>
      <c r="O138">
        <v>3.0384711387634411</v>
      </c>
      <c r="P138">
        <v>3.0384711387634411</v>
      </c>
      <c r="Q138">
        <v>3.0384711387634411</v>
      </c>
    </row>
    <row r="139" spans="1:17">
      <c r="A139" t="s">
        <v>3150</v>
      </c>
      <c r="B139" s="4">
        <v>0</v>
      </c>
      <c r="C139" s="4">
        <v>5.1239454176344079</v>
      </c>
      <c r="D139" s="4">
        <v>5.1239454176344079</v>
      </c>
      <c r="E139" s="4">
        <v>5.1239454176344079</v>
      </c>
      <c r="F139" s="4">
        <v>5.1239454176344079</v>
      </c>
      <c r="G139" s="4">
        <v>5.1239454176344079</v>
      </c>
      <c r="H139" s="4">
        <v>5.1239454176344079</v>
      </c>
      <c r="I139" s="4">
        <v>5.1239454176344079</v>
      </c>
      <c r="J139" s="4">
        <v>5.1239454176344079</v>
      </c>
      <c r="K139" s="4">
        <v>5.1239454176344079</v>
      </c>
      <c r="L139" s="4">
        <v>5.1239454176344079</v>
      </c>
      <c r="M139" s="4">
        <v>5.1239454176344079</v>
      </c>
      <c r="N139">
        <v>5.1239454176344079</v>
      </c>
      <c r="O139">
        <v>5.1239454176344079</v>
      </c>
      <c r="P139">
        <v>5.1239454176344079</v>
      </c>
      <c r="Q139">
        <v>5.1239454176344079</v>
      </c>
    </row>
    <row r="140" spans="1:17">
      <c r="A140" t="s">
        <v>3151</v>
      </c>
      <c r="B140" s="4">
        <v>11.447053444847668</v>
      </c>
      <c r="C140" s="4">
        <v>11.447053444847668</v>
      </c>
      <c r="D140" s="4">
        <v>11.447053444847668</v>
      </c>
      <c r="E140" s="4">
        <v>11.447053444847668</v>
      </c>
      <c r="F140" s="4">
        <v>11.447053444847668</v>
      </c>
      <c r="G140" s="4">
        <v>11.447053444847668</v>
      </c>
      <c r="H140" s="4">
        <v>11.447053444847668</v>
      </c>
      <c r="I140" s="4">
        <v>7.5982965875268809</v>
      </c>
      <c r="J140" s="4">
        <v>7.5982965875268809</v>
      </c>
      <c r="K140" s="4">
        <v>7.5982965875268809</v>
      </c>
      <c r="L140" s="4">
        <v>7.5982965875268809</v>
      </c>
      <c r="M140" s="4">
        <v>7.5982965875268809</v>
      </c>
      <c r="N140">
        <v>7.5982965875268809</v>
      </c>
      <c r="O140">
        <v>7.5982965875268809</v>
      </c>
      <c r="P140">
        <v>7.5982965875268809</v>
      </c>
      <c r="Q140">
        <v>7.5982965875268809</v>
      </c>
    </row>
    <row r="141" spans="1:17">
      <c r="A141" t="s">
        <v>3152</v>
      </c>
      <c r="B141" s="4">
        <v>3.3321863083010741</v>
      </c>
      <c r="C141" s="4">
        <v>3.3321863083010741</v>
      </c>
      <c r="D141" s="4">
        <v>3.3321863083010741</v>
      </c>
      <c r="E141" s="4">
        <v>3.3321863083010741</v>
      </c>
      <c r="F141" s="4">
        <v>3.3321863083010741</v>
      </c>
      <c r="G141" s="4">
        <v>3.3321863083010741</v>
      </c>
      <c r="H141" s="4">
        <v>3.3321863083010741</v>
      </c>
      <c r="I141" s="4">
        <v>3.3321863083010741</v>
      </c>
      <c r="J141" s="4">
        <v>3.3321863083010741</v>
      </c>
      <c r="K141" s="4">
        <v>3.3321863083010741</v>
      </c>
      <c r="L141" s="4">
        <v>3.3321863083010741</v>
      </c>
      <c r="M141" s="4">
        <v>3.3321863083010741</v>
      </c>
      <c r="N141">
        <v>3.3321863083010741</v>
      </c>
      <c r="O141">
        <v>3.3321863083010741</v>
      </c>
      <c r="P141">
        <v>3.3321863083010741</v>
      </c>
      <c r="Q141">
        <v>3.3321863083010741</v>
      </c>
    </row>
    <row r="142" spans="1:17">
      <c r="A142" t="s">
        <v>3153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>
        <v>0</v>
      </c>
      <c r="O142">
        <v>0</v>
      </c>
      <c r="P142">
        <v>0</v>
      </c>
      <c r="Q142">
        <v>0</v>
      </c>
    </row>
    <row r="143" spans="1:17">
      <c r="A143" t="s">
        <v>3154</v>
      </c>
      <c r="B143" s="4">
        <v>8.3939857552688171</v>
      </c>
      <c r="C143" s="4">
        <v>8.3939857552688171</v>
      </c>
      <c r="D143" s="4">
        <v>8.3939857552688171</v>
      </c>
      <c r="E143" s="4">
        <v>8.3939857552688171</v>
      </c>
      <c r="F143" s="4">
        <v>8.3939857552688171</v>
      </c>
      <c r="G143" s="4">
        <v>8.3939857552688171</v>
      </c>
      <c r="H143" s="4">
        <v>8.3939857552688171</v>
      </c>
      <c r="I143" s="4">
        <v>8.3939857552688171</v>
      </c>
      <c r="J143" s="4">
        <v>8.3939857552688171</v>
      </c>
      <c r="K143" s="4">
        <v>8.3939857552688171</v>
      </c>
      <c r="L143" s="4">
        <v>8.3939857552688171</v>
      </c>
      <c r="M143" s="4">
        <v>8.3939857552688171</v>
      </c>
      <c r="N143">
        <v>8.3939857552688171</v>
      </c>
      <c r="O143">
        <v>5.2088076664516123</v>
      </c>
      <c r="P143">
        <v>5.2088076664516123</v>
      </c>
      <c r="Q143">
        <v>5.2088076664516123</v>
      </c>
    </row>
    <row r="144" spans="1:17">
      <c r="A144" t="s">
        <v>3155</v>
      </c>
      <c r="B144" s="4">
        <v>8.8381864129462357</v>
      </c>
      <c r="C144" s="4">
        <v>8.8381864129462357</v>
      </c>
      <c r="D144" s="4">
        <v>8.8381864129462357</v>
      </c>
      <c r="E144" s="4">
        <v>8.8381864129462357</v>
      </c>
      <c r="F144" s="4">
        <v>8.8381864129462357</v>
      </c>
      <c r="G144" s="4">
        <v>8.8381864129462357</v>
      </c>
      <c r="H144" s="4">
        <v>8.8381864129462357</v>
      </c>
      <c r="I144" s="4">
        <v>8.8381864129462357</v>
      </c>
      <c r="J144" s="4">
        <v>8.8381864129462357</v>
      </c>
      <c r="K144" s="4">
        <v>8.8381864129462357</v>
      </c>
      <c r="L144" s="4">
        <v>8.8381864129462357</v>
      </c>
      <c r="M144" s="4">
        <v>8.8381864129462357</v>
      </c>
      <c r="N144">
        <v>8.8381864129462357</v>
      </c>
      <c r="O144">
        <v>8.8381864129462357</v>
      </c>
      <c r="P144">
        <v>8.8381864129462357</v>
      </c>
      <c r="Q144">
        <v>7.086338464096773</v>
      </c>
    </row>
    <row r="145" spans="1:17">
      <c r="A145" t="s">
        <v>3156</v>
      </c>
      <c r="B145" s="4">
        <v>0.53086301480286735</v>
      </c>
      <c r="C145" s="4">
        <v>0.53086301480286735</v>
      </c>
      <c r="D145" s="4">
        <v>0.53086301480286735</v>
      </c>
      <c r="E145" s="4">
        <v>0.53086301480286735</v>
      </c>
      <c r="F145" s="4">
        <v>0.53086301480286735</v>
      </c>
      <c r="G145" s="4">
        <v>0.53086301480286735</v>
      </c>
      <c r="H145" s="4">
        <v>0.53086301480286735</v>
      </c>
      <c r="I145" s="4">
        <v>0.53086301480286735</v>
      </c>
      <c r="J145" s="4">
        <v>0.53086301480286735</v>
      </c>
      <c r="K145" s="4">
        <v>0.53086301480286735</v>
      </c>
      <c r="L145" s="4">
        <v>0.53086301480286735</v>
      </c>
      <c r="M145" s="4">
        <v>0.53086301480286735</v>
      </c>
      <c r="N145">
        <v>0.53086301480286735</v>
      </c>
      <c r="O145">
        <v>0.53086301480286735</v>
      </c>
      <c r="P145">
        <v>0.53086301480286735</v>
      </c>
      <c r="Q145">
        <v>0.53086301480286735</v>
      </c>
    </row>
    <row r="146" spans="1:17">
      <c r="A146" t="s">
        <v>3157</v>
      </c>
      <c r="B146" s="4">
        <v>0.41995644609318994</v>
      </c>
      <c r="C146" s="4">
        <v>0.41995644609318994</v>
      </c>
      <c r="D146" s="4">
        <v>0.41995644609318994</v>
      </c>
      <c r="E146" s="4">
        <v>0.41995644609318994</v>
      </c>
      <c r="F146" s="4">
        <v>0.41995644609318994</v>
      </c>
      <c r="G146" s="4">
        <v>0.41995644609318994</v>
      </c>
      <c r="H146" s="4">
        <v>0.41995644609318994</v>
      </c>
      <c r="I146" s="4">
        <v>0.41995644609318994</v>
      </c>
      <c r="J146" s="4">
        <v>0.41995644609318994</v>
      </c>
      <c r="K146" s="4">
        <v>0.41995644609318994</v>
      </c>
      <c r="L146" s="4">
        <v>0.41995644609318994</v>
      </c>
      <c r="M146" s="4">
        <v>0.41995644609318994</v>
      </c>
      <c r="N146">
        <v>0.41995644609318994</v>
      </c>
      <c r="O146">
        <v>0.41995644609318994</v>
      </c>
      <c r="P146">
        <v>0.41995644609318994</v>
      </c>
      <c r="Q146">
        <v>0.41995644609318994</v>
      </c>
    </row>
    <row r="147" spans="1:17">
      <c r="A147" t="s">
        <v>3158</v>
      </c>
      <c r="B147" s="4">
        <v>1.62525753762724</v>
      </c>
      <c r="C147" s="4">
        <v>1.62525753762724</v>
      </c>
      <c r="D147" s="4">
        <v>1.62525753762724</v>
      </c>
      <c r="E147" s="4">
        <v>1.62525753762724</v>
      </c>
      <c r="F147" s="4">
        <v>1.62525753762724</v>
      </c>
      <c r="G147" s="4">
        <v>1.62525753762724</v>
      </c>
      <c r="H147" s="4">
        <v>1.62525753762724</v>
      </c>
      <c r="I147" s="4">
        <v>1.62525753762724</v>
      </c>
      <c r="J147" s="4">
        <v>1.62525753762724</v>
      </c>
      <c r="K147" s="4">
        <v>1.62525753762724</v>
      </c>
      <c r="L147" s="4">
        <v>1.62525753762724</v>
      </c>
      <c r="M147" s="4">
        <v>1.62525753762724</v>
      </c>
      <c r="N147">
        <v>1.62525753762724</v>
      </c>
      <c r="O147">
        <v>0.88204931690322574</v>
      </c>
      <c r="P147">
        <v>0.42469041184229389</v>
      </c>
      <c r="Q147">
        <v>0.42469041184229389</v>
      </c>
    </row>
    <row r="148" spans="1:17">
      <c r="A148" t="s">
        <v>56</v>
      </c>
      <c r="B148" s="4">
        <v>14.770945458480288</v>
      </c>
      <c r="C148" s="4">
        <v>14.770945458480288</v>
      </c>
      <c r="D148" s="4">
        <v>14.770945458480288</v>
      </c>
      <c r="E148" s="4">
        <v>14.770945458480288</v>
      </c>
      <c r="F148" s="4">
        <v>14.770945458480288</v>
      </c>
      <c r="G148" s="4">
        <v>14.770945458480288</v>
      </c>
      <c r="H148" s="4">
        <v>14.770945458480288</v>
      </c>
      <c r="I148" s="4">
        <v>14.770945458480288</v>
      </c>
      <c r="J148" s="4">
        <v>11.267249560781362</v>
      </c>
      <c r="K148" s="4">
        <v>7.7635536630824369</v>
      </c>
      <c r="L148" s="4">
        <v>7.7635536630824369</v>
      </c>
      <c r="M148" s="4">
        <v>7.7635536630824369</v>
      </c>
      <c r="N148">
        <v>7.7635536630824369</v>
      </c>
      <c r="O148">
        <v>7.7635536630824369</v>
      </c>
      <c r="P148">
        <v>7.7635536630824369</v>
      </c>
      <c r="Q148">
        <v>7.7635536630824369</v>
      </c>
    </row>
    <row r="149" spans="1:17">
      <c r="A149" t="s">
        <v>3159</v>
      </c>
      <c r="B149" s="4">
        <v>8.4643124579838709</v>
      </c>
      <c r="C149" s="4">
        <v>8.4643124579838709</v>
      </c>
      <c r="D149" s="4">
        <v>8.4643124579838709</v>
      </c>
      <c r="E149" s="4">
        <v>8.4643124579838709</v>
      </c>
      <c r="F149" s="4">
        <v>8.4643124579838709</v>
      </c>
      <c r="G149" s="4">
        <v>8.4643124579838709</v>
      </c>
      <c r="H149" s="4">
        <v>8.4643124579838709</v>
      </c>
      <c r="I149" s="4">
        <v>8.4643124579838709</v>
      </c>
      <c r="J149" s="4">
        <v>8.4643124579838709</v>
      </c>
      <c r="K149" s="4">
        <v>8.4643124579838709</v>
      </c>
      <c r="L149" s="4">
        <v>8.4643124579838709</v>
      </c>
      <c r="M149" s="4">
        <v>8.4643124579838709</v>
      </c>
      <c r="N149">
        <v>8.4643124579838709</v>
      </c>
      <c r="O149">
        <v>8.4643124579838709</v>
      </c>
      <c r="P149">
        <v>8.4643124579838709</v>
      </c>
      <c r="Q149">
        <v>8.4643124579838709</v>
      </c>
    </row>
    <row r="150" spans="1:17">
      <c r="A150" t="s">
        <v>678</v>
      </c>
      <c r="B150" s="4">
        <v>0</v>
      </c>
      <c r="C150" s="4">
        <v>0</v>
      </c>
      <c r="D150" s="4">
        <v>0</v>
      </c>
      <c r="E150" s="4">
        <v>7.7635536630824369</v>
      </c>
      <c r="F150" s="4">
        <v>7.7635536630824369</v>
      </c>
      <c r="G150" s="4">
        <v>7.7635536630824369</v>
      </c>
      <c r="H150" s="4">
        <v>7.7635536630824369</v>
      </c>
      <c r="I150" s="4">
        <v>7.7635536630824369</v>
      </c>
      <c r="J150" s="4">
        <v>7.7635536630824369</v>
      </c>
      <c r="K150" s="4">
        <v>7.7635536630824369</v>
      </c>
      <c r="L150" s="4">
        <v>7.7635536630824369</v>
      </c>
      <c r="M150" s="4">
        <v>7.7635536630824369</v>
      </c>
      <c r="N150">
        <v>7.7635536630824369</v>
      </c>
      <c r="O150">
        <v>7.7635536630824369</v>
      </c>
      <c r="P150">
        <v>7.7635536630824369</v>
      </c>
      <c r="Q150">
        <v>7.7635536630824369</v>
      </c>
    </row>
    <row r="151" spans="1:17">
      <c r="A151" t="s">
        <v>86</v>
      </c>
      <c r="B151" s="4">
        <v>5.4692480497741931</v>
      </c>
      <c r="C151" s="4">
        <v>5.4692480497741931</v>
      </c>
      <c r="D151" s="4">
        <v>5.4692480497741931</v>
      </c>
      <c r="E151" s="4">
        <v>5.4692480497741931</v>
      </c>
      <c r="F151" s="4">
        <v>5.4692480497741931</v>
      </c>
      <c r="G151" s="4">
        <v>5.4692480497741931</v>
      </c>
      <c r="H151" s="4">
        <v>5.4692480497741931</v>
      </c>
      <c r="I151" s="4">
        <v>5.4692480497741931</v>
      </c>
      <c r="J151" s="4">
        <v>5.4692480497741931</v>
      </c>
      <c r="K151" s="4">
        <v>5.4692480497741931</v>
      </c>
      <c r="L151" s="4">
        <v>5.4692480497741931</v>
      </c>
      <c r="M151" s="4">
        <v>5.4692480497741931</v>
      </c>
      <c r="N151">
        <v>5.4692480497741931</v>
      </c>
      <c r="O151">
        <v>5.4692480497741931</v>
      </c>
      <c r="P151">
        <v>5.4692480497741931</v>
      </c>
      <c r="Q151">
        <v>5.4692480497741931</v>
      </c>
    </row>
    <row r="152" spans="1:17">
      <c r="A152" t="s">
        <v>3160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>
        <v>0</v>
      </c>
      <c r="O152">
        <v>0</v>
      </c>
      <c r="P152">
        <v>0</v>
      </c>
      <c r="Q152">
        <v>0</v>
      </c>
    </row>
    <row r="153" spans="1:17">
      <c r="A153" t="s">
        <v>3161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>
        <v>0</v>
      </c>
      <c r="O153">
        <v>0</v>
      </c>
      <c r="P153">
        <v>0</v>
      </c>
      <c r="Q153">
        <v>0</v>
      </c>
    </row>
    <row r="154" spans="1:17">
      <c r="A154" t="s">
        <v>119</v>
      </c>
      <c r="B154" s="4">
        <v>5.6363399593978487</v>
      </c>
      <c r="C154" s="4">
        <v>5.6363399593978487</v>
      </c>
      <c r="D154" s="4">
        <v>5.6363399593978487</v>
      </c>
      <c r="E154" s="4">
        <v>5.6363399593978487</v>
      </c>
      <c r="F154" s="4">
        <v>5.6363399593978487</v>
      </c>
      <c r="G154" s="4">
        <v>5.6363399593978487</v>
      </c>
      <c r="H154" s="4">
        <v>5.6363399593978487</v>
      </c>
      <c r="I154" s="4">
        <v>5.6363399593978487</v>
      </c>
      <c r="J154" s="4">
        <v>5.6363399593978487</v>
      </c>
      <c r="K154" s="4">
        <v>5.6363399593978487</v>
      </c>
      <c r="L154" s="4">
        <v>5.6363399593978487</v>
      </c>
      <c r="M154" s="4">
        <v>5.6363399593978487</v>
      </c>
      <c r="N154">
        <v>5.6363399593978487</v>
      </c>
      <c r="O154">
        <v>5.6363399593978487</v>
      </c>
      <c r="P154">
        <v>5.6363399593978487</v>
      </c>
      <c r="Q154">
        <v>5.6363399593978487</v>
      </c>
    </row>
    <row r="155" spans="1:17">
      <c r="A155" t="s">
        <v>3162</v>
      </c>
      <c r="B155" s="4">
        <v>5.8803287793548371</v>
      </c>
      <c r="C155" s="4">
        <v>5.8803287793548371</v>
      </c>
      <c r="D155" s="4">
        <v>5.8803287793548371</v>
      </c>
      <c r="E155" s="4">
        <v>5.8803287793548371</v>
      </c>
      <c r="F155" s="4">
        <v>5.8803287793548371</v>
      </c>
      <c r="G155" s="4">
        <v>5.8803287793548371</v>
      </c>
      <c r="H155" s="4">
        <v>5.8803287793548371</v>
      </c>
      <c r="I155" s="4">
        <v>5.8803287793548371</v>
      </c>
      <c r="J155" s="4">
        <v>5.8803287793548371</v>
      </c>
      <c r="K155" s="4">
        <v>5.8803287793548371</v>
      </c>
      <c r="L155" s="4">
        <v>5.8803287793548371</v>
      </c>
      <c r="M155" s="4">
        <v>5.8803287793548371</v>
      </c>
      <c r="N155">
        <v>5.8803287793548371</v>
      </c>
      <c r="O155">
        <v>5.8803287793548371</v>
      </c>
      <c r="P155">
        <v>5.8803287793548371</v>
      </c>
      <c r="Q155">
        <v>5.8803287793548371</v>
      </c>
    </row>
    <row r="156" spans="1:17">
      <c r="A156" t="s">
        <v>3163</v>
      </c>
      <c r="B156" s="4">
        <v>2.3092541143924734</v>
      </c>
      <c r="C156" s="4">
        <v>2.3092541143924734</v>
      </c>
      <c r="D156" s="4">
        <v>2.3092541143924734</v>
      </c>
      <c r="E156" s="4">
        <v>2.3092541143924734</v>
      </c>
      <c r="F156" s="4">
        <v>0.71053972750537631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>
        <v>0</v>
      </c>
      <c r="O156">
        <v>0</v>
      </c>
      <c r="P156">
        <v>0</v>
      </c>
      <c r="Q156">
        <v>0</v>
      </c>
    </row>
    <row r="157" spans="1:17">
      <c r="A157" t="s">
        <v>3164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>
        <v>0</v>
      </c>
      <c r="O157">
        <v>0</v>
      </c>
      <c r="P157">
        <v>0</v>
      </c>
      <c r="Q157">
        <v>0</v>
      </c>
    </row>
    <row r="158" spans="1:17">
      <c r="A158" t="s">
        <v>3165</v>
      </c>
      <c r="B158" s="4">
        <v>1.598714386887097</v>
      </c>
      <c r="C158" s="4">
        <v>1.598714386887097</v>
      </c>
      <c r="D158" s="4">
        <v>1.598714386887097</v>
      </c>
      <c r="E158" s="4">
        <v>1.598714386887097</v>
      </c>
      <c r="F158" s="4">
        <v>2.561972708817204</v>
      </c>
      <c r="G158" s="4">
        <v>5.1239454176344079</v>
      </c>
      <c r="H158" s="4">
        <v>5.1239454176344079</v>
      </c>
      <c r="I158" s="4">
        <v>5.1239454176344079</v>
      </c>
      <c r="J158" s="4">
        <v>5.1239454176344079</v>
      </c>
      <c r="K158" s="4">
        <v>5.1239454176344079</v>
      </c>
      <c r="L158" s="4">
        <v>5.1239454176344079</v>
      </c>
      <c r="M158" s="4">
        <v>5.1239454176344079</v>
      </c>
      <c r="N158">
        <v>5.1239454176344079</v>
      </c>
      <c r="O158">
        <v>5.1239454176344079</v>
      </c>
      <c r="P158">
        <v>5.1239454176344079</v>
      </c>
      <c r="Q158">
        <v>5.1239454176344079</v>
      </c>
    </row>
    <row r="159" spans="1:17">
      <c r="A159" t="s">
        <v>173</v>
      </c>
      <c r="B159" s="4">
        <v>8.5399090293906799</v>
      </c>
      <c r="C159" s="4">
        <v>12.421685860931898</v>
      </c>
      <c r="D159" s="4">
        <v>16.303462692473115</v>
      </c>
      <c r="E159" s="4">
        <v>16.303462692473115</v>
      </c>
      <c r="F159" s="4">
        <v>16.303462692473115</v>
      </c>
      <c r="G159" s="4">
        <v>16.303462692473115</v>
      </c>
      <c r="H159" s="4">
        <v>16.303462692473115</v>
      </c>
      <c r="I159" s="4">
        <v>16.303462692473115</v>
      </c>
      <c r="J159" s="4">
        <v>16.303462692473115</v>
      </c>
      <c r="K159" s="4">
        <v>16.303462692473115</v>
      </c>
      <c r="L159" s="4">
        <v>16.303462692473115</v>
      </c>
      <c r="M159" s="4">
        <v>16.303462692473115</v>
      </c>
      <c r="N159">
        <v>16.303462692473115</v>
      </c>
      <c r="O159">
        <v>16.303462692473115</v>
      </c>
      <c r="P159">
        <v>16.303462692473115</v>
      </c>
      <c r="Q159">
        <v>16.303462692473115</v>
      </c>
    </row>
    <row r="160" spans="1:17">
      <c r="A160" t="s">
        <v>176</v>
      </c>
      <c r="B160" s="4">
        <v>5.4692480497741931</v>
      </c>
      <c r="C160" s="4">
        <v>5.4692480497741931</v>
      </c>
      <c r="D160" s="4">
        <v>5.4692480497741931</v>
      </c>
      <c r="E160" s="4">
        <v>5.4692480497741931</v>
      </c>
      <c r="F160" s="4">
        <v>5.4692480497741931</v>
      </c>
      <c r="G160" s="4">
        <v>5.4692480497741931</v>
      </c>
      <c r="H160" s="4">
        <v>5.4692480497741931</v>
      </c>
      <c r="I160" s="4">
        <v>5.4692480497741931</v>
      </c>
      <c r="J160" s="4">
        <v>5.4692480497741931</v>
      </c>
      <c r="K160" s="4">
        <v>5.4692480497741931</v>
      </c>
      <c r="L160" s="4">
        <v>5.4692480497741931</v>
      </c>
      <c r="M160" s="4">
        <v>5.4692480497741931</v>
      </c>
      <c r="N160">
        <v>5.4692480497741931</v>
      </c>
      <c r="O160">
        <v>5.4692480497741931</v>
      </c>
      <c r="P160">
        <v>5.4692480497741931</v>
      </c>
      <c r="Q160">
        <v>5.4692480497741931</v>
      </c>
    </row>
    <row r="161" spans="1:17">
      <c r="A161" t="s">
        <v>3166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>
        <v>0</v>
      </c>
      <c r="O161">
        <v>0</v>
      </c>
      <c r="P161">
        <v>0</v>
      </c>
      <c r="Q161">
        <v>0</v>
      </c>
    </row>
    <row r="162" spans="1:17">
      <c r="A162" t="s">
        <v>675</v>
      </c>
      <c r="B162" s="4">
        <v>0</v>
      </c>
      <c r="C162" s="4">
        <v>0</v>
      </c>
      <c r="D162" s="4">
        <v>0.19601095931182791</v>
      </c>
      <c r="E162" s="4">
        <v>0.39202191862365582</v>
      </c>
      <c r="F162" s="4">
        <v>0.58803287793548376</v>
      </c>
      <c r="G162" s="4">
        <v>0.58803287793548376</v>
      </c>
      <c r="H162" s="4">
        <v>0.58803287793548376</v>
      </c>
      <c r="I162" s="4">
        <v>2.5989781678817203</v>
      </c>
      <c r="J162" s="4">
        <v>2.5989781678817203</v>
      </c>
      <c r="K162" s="4">
        <v>2.5989781678817203</v>
      </c>
      <c r="L162" s="4">
        <v>2.5989781678817203</v>
      </c>
      <c r="M162" s="4">
        <v>2.5989781678817203</v>
      </c>
      <c r="N162">
        <v>2.5989781678817203</v>
      </c>
      <c r="O162">
        <v>2.5989781678817203</v>
      </c>
      <c r="P162">
        <v>2.5989781678817203</v>
      </c>
      <c r="Q162">
        <v>2.5989781678817203</v>
      </c>
    </row>
    <row r="163" spans="1:17">
      <c r="A163" t="s">
        <v>212</v>
      </c>
      <c r="B163" s="4">
        <v>7.7635536630824369</v>
      </c>
      <c r="C163" s="4">
        <v>7.7635536630824369</v>
      </c>
      <c r="D163" s="4">
        <v>7.7635536630824369</v>
      </c>
      <c r="E163" s="4">
        <v>7.7635536630824369</v>
      </c>
      <c r="F163" s="4">
        <v>11.645330494623655</v>
      </c>
      <c r="G163" s="4">
        <v>15.527107326164874</v>
      </c>
      <c r="H163" s="4">
        <v>15.527107326164874</v>
      </c>
      <c r="I163" s="4">
        <v>15.527107326164874</v>
      </c>
      <c r="J163" s="4">
        <v>15.527107326164874</v>
      </c>
      <c r="K163" s="4">
        <v>15.527107326164874</v>
      </c>
      <c r="L163" s="4">
        <v>15.527107326164874</v>
      </c>
      <c r="M163" s="4">
        <v>15.527107326164874</v>
      </c>
      <c r="N163">
        <v>15.527107326164874</v>
      </c>
      <c r="O163">
        <v>15.527107326164874</v>
      </c>
      <c r="P163">
        <v>15.527107326164874</v>
      </c>
      <c r="Q163">
        <v>15.527107326164874</v>
      </c>
    </row>
    <row r="164" spans="1:17">
      <c r="A164" t="s">
        <v>3167</v>
      </c>
      <c r="B164" s="4">
        <v>9.0481557199193539</v>
      </c>
      <c r="C164" s="4">
        <v>9.0481557199193539</v>
      </c>
      <c r="D164" s="4">
        <v>9.0481557199193539</v>
      </c>
      <c r="E164" s="4">
        <v>9.0481557199193539</v>
      </c>
      <c r="F164" s="4">
        <v>7.2289290038064511</v>
      </c>
      <c r="G164" s="4">
        <v>7.2289290038064511</v>
      </c>
      <c r="H164" s="4">
        <v>7.2289290038064511</v>
      </c>
      <c r="I164" s="4">
        <v>7.2289290038064511</v>
      </c>
      <c r="J164" s="4">
        <v>7.2289290038064511</v>
      </c>
      <c r="K164" s="4">
        <v>7.2289290038064511</v>
      </c>
      <c r="L164" s="4">
        <v>7.2289290038064511</v>
      </c>
      <c r="M164" s="4">
        <v>5.6363399593978487</v>
      </c>
      <c r="N164">
        <v>5.6363399593978487</v>
      </c>
      <c r="O164">
        <v>5.6363399593978487</v>
      </c>
      <c r="P164">
        <v>5.6363399593978487</v>
      </c>
      <c r="Q164">
        <v>5.6363399593978487</v>
      </c>
    </row>
    <row r="165" spans="1:17">
      <c r="A165" t="s">
        <v>3168</v>
      </c>
      <c r="B165" s="4">
        <v>3.1892616504695335</v>
      </c>
      <c r="C165" s="4">
        <v>3.1892616504695335</v>
      </c>
      <c r="D165" s="4">
        <v>3.1892616504695335</v>
      </c>
      <c r="E165" s="4">
        <v>3.1892616504695335</v>
      </c>
      <c r="F165" s="4">
        <v>3.1892616504695335</v>
      </c>
      <c r="G165" s="4">
        <v>3.1892616504695335</v>
      </c>
      <c r="H165" s="4">
        <v>3.1892616504695335</v>
      </c>
      <c r="I165" s="4">
        <v>3.1892616504695335</v>
      </c>
      <c r="J165" s="4">
        <v>3.1892616504695335</v>
      </c>
      <c r="K165" s="4">
        <v>3.1892616504695335</v>
      </c>
      <c r="L165" s="4">
        <v>3.1892616504695335</v>
      </c>
      <c r="M165" s="4">
        <v>3.1892616504695335</v>
      </c>
      <c r="N165">
        <v>3.1892616504695335</v>
      </c>
      <c r="O165">
        <v>3.1892616504695335</v>
      </c>
      <c r="P165">
        <v>3.1892616504695335</v>
      </c>
      <c r="Q165">
        <v>3.1892616504695335</v>
      </c>
    </row>
    <row r="166" spans="1:17">
      <c r="A166" t="s">
        <v>3169</v>
      </c>
      <c r="B166" s="4">
        <v>6.4683616572903215</v>
      </c>
      <c r="C166" s="4">
        <v>6.4683616572903215</v>
      </c>
      <c r="D166" s="4">
        <v>6.4683616572903215</v>
      </c>
      <c r="E166" s="4">
        <v>6.4683616572903215</v>
      </c>
      <c r="F166" s="4">
        <v>6.4683616572903215</v>
      </c>
      <c r="G166" s="4">
        <v>6.4683616572903215</v>
      </c>
      <c r="H166" s="4">
        <v>6.4683616572903215</v>
      </c>
      <c r="I166" s="4">
        <v>6.4683616572903215</v>
      </c>
      <c r="J166" s="4">
        <v>6.4683616572903215</v>
      </c>
      <c r="K166" s="4">
        <v>6.4683616572903215</v>
      </c>
      <c r="L166" s="4">
        <v>6.4683616572903215</v>
      </c>
      <c r="M166" s="4">
        <v>6.4683616572903215</v>
      </c>
      <c r="N166">
        <v>6.4683616572903215</v>
      </c>
      <c r="O166">
        <v>6.4683616572903215</v>
      </c>
      <c r="P166">
        <v>6.4683616572903215</v>
      </c>
      <c r="Q166">
        <v>6.4683616572903215</v>
      </c>
    </row>
    <row r="167" spans="1:17">
      <c r="A167" t="s">
        <v>224</v>
      </c>
      <c r="B167" s="4">
        <v>8.7961063002724007</v>
      </c>
      <c r="C167" s="4">
        <v>8.7961063002724007</v>
      </c>
      <c r="D167" s="4">
        <v>8.7961063002724007</v>
      </c>
      <c r="E167" s="4">
        <v>8.7961063002724007</v>
      </c>
      <c r="F167" s="4">
        <v>8.7961063002724007</v>
      </c>
      <c r="G167" s="4">
        <v>8.7961063002724007</v>
      </c>
      <c r="H167" s="4">
        <v>8.7961063002724007</v>
      </c>
      <c r="I167" s="4">
        <v>8.7961063002724007</v>
      </c>
      <c r="J167" s="4">
        <v>8.7961063002724007</v>
      </c>
      <c r="K167" s="4">
        <v>8.7961063002724007</v>
      </c>
      <c r="L167" s="4">
        <v>8.7961063002724007</v>
      </c>
      <c r="M167" s="4">
        <v>8.7961063002724007</v>
      </c>
      <c r="N167">
        <v>8.7961063002724007</v>
      </c>
      <c r="O167">
        <v>8.7961063002724007</v>
      </c>
      <c r="P167">
        <v>8.7961063002724007</v>
      </c>
      <c r="Q167">
        <v>8.7961063002724007</v>
      </c>
    </row>
    <row r="168" spans="1:17">
      <c r="A168" t="s">
        <v>651</v>
      </c>
      <c r="B168" s="4">
        <v>0</v>
      </c>
      <c r="C168" s="4">
        <v>0</v>
      </c>
      <c r="D168" s="4">
        <v>0.49002739827956976</v>
      </c>
      <c r="E168" s="4">
        <v>0.49002739827956976</v>
      </c>
      <c r="F168" s="4">
        <v>0.49002739827956976</v>
      </c>
      <c r="G168" s="4">
        <v>0.49002739827956976</v>
      </c>
      <c r="H168" s="4">
        <v>0.49002739827956976</v>
      </c>
      <c r="I168" s="4">
        <v>0.49002739827956976</v>
      </c>
      <c r="J168" s="4">
        <v>0.49002739827956976</v>
      </c>
      <c r="K168" s="4">
        <v>0.49002739827956976</v>
      </c>
      <c r="L168" s="4">
        <v>0.49002739827956976</v>
      </c>
      <c r="M168" s="4">
        <v>0.49002739827956976</v>
      </c>
      <c r="N168">
        <v>0.49002739827956976</v>
      </c>
      <c r="O168">
        <v>0.49002739827956976</v>
      </c>
      <c r="P168">
        <v>0.49002739827956976</v>
      </c>
      <c r="Q168">
        <v>0.49002739827956976</v>
      </c>
    </row>
    <row r="169" spans="1:17">
      <c r="A169" t="s">
        <v>3170</v>
      </c>
      <c r="B169" s="4">
        <v>8.2551709380430083</v>
      </c>
      <c r="C169" s="4">
        <v>8.2551709380430083</v>
      </c>
      <c r="D169" s="4">
        <v>8.2551709380430083</v>
      </c>
      <c r="E169" s="4">
        <v>8.2551709380430083</v>
      </c>
      <c r="F169" s="4">
        <v>8.2551709380430083</v>
      </c>
      <c r="G169" s="4">
        <v>8.2551709380430083</v>
      </c>
      <c r="H169" s="4">
        <v>8.2551709380430083</v>
      </c>
      <c r="I169" s="4">
        <v>8.2551709380430083</v>
      </c>
      <c r="J169" s="4">
        <v>8.2551709380430083</v>
      </c>
      <c r="K169" s="4">
        <v>4.9720436816129023</v>
      </c>
      <c r="L169" s="4">
        <v>4.9720436816129023</v>
      </c>
      <c r="M169" s="4">
        <v>4.9720436816129023</v>
      </c>
      <c r="N169">
        <v>4.9720436816129023</v>
      </c>
      <c r="O169">
        <v>4.9720436816129023</v>
      </c>
      <c r="P169">
        <v>4.9720436816129023</v>
      </c>
      <c r="Q169">
        <v>4.9720436816129023</v>
      </c>
    </row>
    <row r="170" spans="1:17">
      <c r="A170" t="s">
        <v>233</v>
      </c>
      <c r="B170" s="4">
        <v>8.8667713445125447</v>
      </c>
      <c r="C170" s="4">
        <v>8.8667713445125447</v>
      </c>
      <c r="D170" s="4">
        <v>8.8667713445125447</v>
      </c>
      <c r="E170" s="4">
        <v>8.8667713445125447</v>
      </c>
      <c r="F170" s="4">
        <v>8.8667713445125447</v>
      </c>
      <c r="G170" s="4">
        <v>8.8667713445125447</v>
      </c>
      <c r="H170" s="4">
        <v>8.8667713445125447</v>
      </c>
      <c r="I170" s="4">
        <v>8.8667713445125447</v>
      </c>
      <c r="J170" s="4">
        <v>8.8667713445125447</v>
      </c>
      <c r="K170" s="4">
        <v>8.8667713445125447</v>
      </c>
      <c r="L170" s="4">
        <v>8.8667713445125447</v>
      </c>
      <c r="M170" s="4">
        <v>8.8667713445125447</v>
      </c>
      <c r="N170">
        <v>8.8667713445125447</v>
      </c>
      <c r="O170">
        <v>8.8667713445125447</v>
      </c>
      <c r="P170">
        <v>8.8667713445125447</v>
      </c>
      <c r="Q170">
        <v>5.4692480497741931</v>
      </c>
    </row>
    <row r="171" spans="1:17">
      <c r="A171" t="s">
        <v>3171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>
        <v>0</v>
      </c>
      <c r="O171">
        <v>0</v>
      </c>
      <c r="P171">
        <v>0</v>
      </c>
      <c r="Q171">
        <v>0</v>
      </c>
    </row>
    <row r="172" spans="1:17">
      <c r="A172" t="s">
        <v>281</v>
      </c>
      <c r="B172" s="4">
        <v>18.27464135617921</v>
      </c>
      <c r="C172" s="4">
        <v>18.27464135617921</v>
      </c>
      <c r="D172" s="4">
        <v>10.997734491727599</v>
      </c>
      <c r="E172" s="4">
        <v>10.997734491727599</v>
      </c>
      <c r="F172" s="4">
        <v>10.997734491727599</v>
      </c>
      <c r="G172" s="4">
        <v>10.997734491727599</v>
      </c>
      <c r="H172" s="4">
        <v>10.997734491727599</v>
      </c>
      <c r="I172" s="4">
        <v>10.997734491727599</v>
      </c>
      <c r="J172" s="4">
        <v>10.997734491727599</v>
      </c>
      <c r="K172" s="4">
        <v>10.997734491727599</v>
      </c>
      <c r="L172" s="4">
        <v>10.997734491727599</v>
      </c>
      <c r="M172" s="4">
        <v>10.997734491727599</v>
      </c>
      <c r="N172">
        <v>10.997734491727599</v>
      </c>
      <c r="O172">
        <v>10.997734491727599</v>
      </c>
      <c r="P172">
        <v>10.997734491727599</v>
      </c>
      <c r="Q172">
        <v>10.997734491727599</v>
      </c>
    </row>
    <row r="173" spans="1:17">
      <c r="A173" t="s">
        <v>71</v>
      </c>
      <c r="B173" s="4">
        <v>5.2088076664516114</v>
      </c>
      <c r="C173" s="4">
        <v>5.2088076664516114</v>
      </c>
      <c r="D173" s="4">
        <v>5.2088076664516114</v>
      </c>
      <c r="E173" s="4">
        <v>5.2088076664516114</v>
      </c>
      <c r="F173" s="4">
        <v>5.2088076664516114</v>
      </c>
      <c r="G173" s="4">
        <v>5.2088076664516114</v>
      </c>
      <c r="H173" s="4">
        <v>5.2088076664516114</v>
      </c>
      <c r="I173" s="4">
        <v>5.2088076664516114</v>
      </c>
      <c r="J173" s="4">
        <v>5.2088076664516114</v>
      </c>
      <c r="K173" s="4">
        <v>5.2088076664516114</v>
      </c>
      <c r="L173" s="4">
        <v>5.2088076664516114</v>
      </c>
      <c r="M173" s="4">
        <v>5.2088076664516114</v>
      </c>
      <c r="N173">
        <v>5.2088076664516114</v>
      </c>
      <c r="O173">
        <v>5.2088076664516114</v>
      </c>
      <c r="P173">
        <v>5.2088076664516114</v>
      </c>
      <c r="Q173">
        <v>5.2088076664516114</v>
      </c>
    </row>
    <row r="174" spans="1:17">
      <c r="A174" t="s">
        <v>293</v>
      </c>
      <c r="B174" s="4">
        <v>5.1239454176344079</v>
      </c>
      <c r="C174" s="4">
        <v>5.1239454176344079</v>
      </c>
      <c r="D174" s="4">
        <v>5.1239454176344079</v>
      </c>
      <c r="E174" s="4">
        <v>5.1239454176344079</v>
      </c>
      <c r="F174" s="4">
        <v>5.1239454176344079</v>
      </c>
      <c r="G174" s="4">
        <v>5.1239454176344079</v>
      </c>
      <c r="H174" s="4">
        <v>5.1239454176344079</v>
      </c>
      <c r="I174" s="4">
        <v>5.1239454176344079</v>
      </c>
      <c r="J174" s="4">
        <v>5.1239454176344079</v>
      </c>
      <c r="K174" s="4">
        <v>5.1239454176344079</v>
      </c>
      <c r="L174" s="4">
        <v>5.1239454176344079</v>
      </c>
      <c r="M174" s="4">
        <v>5.1239454176344079</v>
      </c>
      <c r="N174">
        <v>5.1239454176344079</v>
      </c>
      <c r="O174">
        <v>5.1239454176344079</v>
      </c>
      <c r="P174">
        <v>5.1239454176344079</v>
      </c>
      <c r="Q174">
        <v>5.1239454176344079</v>
      </c>
    </row>
    <row r="175" spans="1:17">
      <c r="A175" t="s">
        <v>3172</v>
      </c>
      <c r="B175" s="4">
        <v>0.31496733456989245</v>
      </c>
      <c r="C175" s="4">
        <v>0.31496733456989245</v>
      </c>
      <c r="D175" s="4">
        <v>0.31496733456989245</v>
      </c>
      <c r="E175" s="4">
        <v>0.31496733456989245</v>
      </c>
      <c r="F175" s="4">
        <v>0.31496733456989245</v>
      </c>
      <c r="G175" s="4">
        <v>0.31496733456989245</v>
      </c>
      <c r="H175" s="4">
        <v>0.31496733456989245</v>
      </c>
      <c r="I175" s="4">
        <v>0.31496733456989245</v>
      </c>
      <c r="J175" s="4">
        <v>0.31496733456989245</v>
      </c>
      <c r="K175" s="4">
        <v>0.31496733456989245</v>
      </c>
      <c r="L175" s="4">
        <v>0.31496733456989245</v>
      </c>
      <c r="M175" s="4">
        <v>0.31496733456989245</v>
      </c>
      <c r="N175">
        <v>0.31496733456989245</v>
      </c>
      <c r="O175">
        <v>0.31496733456989245</v>
      </c>
      <c r="P175">
        <v>0.31496733456989245</v>
      </c>
      <c r="Q175">
        <v>0.31496733456989245</v>
      </c>
    </row>
    <row r="176" spans="1:17">
      <c r="A176" t="s">
        <v>3173</v>
      </c>
      <c r="B176" s="4">
        <v>0.78741833642473114</v>
      </c>
      <c r="C176" s="4">
        <v>0.78741833642473114</v>
      </c>
      <c r="D176" s="4">
        <v>0.78741833642473114</v>
      </c>
      <c r="E176" s="4">
        <v>0.78741833642473114</v>
      </c>
      <c r="F176" s="4">
        <v>0.78741833642473114</v>
      </c>
      <c r="G176" s="4">
        <v>0.78741833642473114</v>
      </c>
      <c r="H176" s="4">
        <v>0.78741833642473114</v>
      </c>
      <c r="I176" s="4">
        <v>0.78741833642473114</v>
      </c>
      <c r="J176" s="4">
        <v>0.78741833642473114</v>
      </c>
      <c r="K176" s="4">
        <v>0.78741833642473114</v>
      </c>
      <c r="L176" s="4">
        <v>0.78741833642473114</v>
      </c>
      <c r="M176" s="4">
        <v>0.78741833642473114</v>
      </c>
      <c r="N176">
        <v>0.78741833642473114</v>
      </c>
      <c r="O176">
        <v>0.78741833642473114</v>
      </c>
      <c r="P176">
        <v>0.78741833642473114</v>
      </c>
      <c r="Q176">
        <v>0.78741833642473114</v>
      </c>
    </row>
    <row r="177" spans="1:17">
      <c r="A177" t="s">
        <v>3170</v>
      </c>
      <c r="B177" s="4">
        <v>8.2551709380430083</v>
      </c>
      <c r="C177" s="4">
        <v>8.2551709380430083</v>
      </c>
      <c r="D177" s="4">
        <v>8.2551709380430083</v>
      </c>
      <c r="E177" s="4">
        <v>8.2551709380430083</v>
      </c>
      <c r="F177" s="4">
        <v>8.2551709380430083</v>
      </c>
      <c r="G177" s="4">
        <v>8.2551709380430083</v>
      </c>
      <c r="H177" s="4">
        <v>8.2551709380430083</v>
      </c>
      <c r="I177" s="4">
        <v>8.2551709380430083</v>
      </c>
      <c r="J177" s="4">
        <v>8.2551709380430083</v>
      </c>
      <c r="K177" s="4">
        <v>4.9720436816129023</v>
      </c>
      <c r="L177" s="4">
        <v>4.9720436816129023</v>
      </c>
      <c r="M177" s="4">
        <v>4.9720436816129023</v>
      </c>
      <c r="N177">
        <v>4.9720436816129023</v>
      </c>
      <c r="O177">
        <v>4.9720436816129023</v>
      </c>
      <c r="P177">
        <v>4.9720436816129023</v>
      </c>
      <c r="Q177">
        <v>4.9720436816129023</v>
      </c>
    </row>
    <row r="178" spans="1:17">
      <c r="A178" t="s">
        <v>302</v>
      </c>
      <c r="B178" s="4">
        <v>15.360611761076701</v>
      </c>
      <c r="C178" s="4">
        <v>15.360611761076701</v>
      </c>
      <c r="D178" s="4">
        <v>15.360611761076701</v>
      </c>
      <c r="E178" s="4">
        <v>15.360611761076701</v>
      </c>
      <c r="F178" s="4">
        <v>13.420103263889605</v>
      </c>
      <c r="G178" s="4">
        <v>11.479594766702508</v>
      </c>
      <c r="H178" s="4">
        <v>11.479594766702508</v>
      </c>
      <c r="I178" s="4">
        <v>11.479594766702508</v>
      </c>
      <c r="J178" s="4">
        <v>11.479594766702508</v>
      </c>
      <c r="K178" s="4">
        <v>11.479594766702508</v>
      </c>
      <c r="L178" s="4">
        <v>11.479594766702508</v>
      </c>
      <c r="M178" s="4">
        <v>11.479594766702508</v>
      </c>
      <c r="N178">
        <v>11.479594766702508</v>
      </c>
      <c r="O178">
        <v>11.479594766702508</v>
      </c>
      <c r="P178">
        <v>7.7635536630824369</v>
      </c>
      <c r="Q178">
        <v>7.7635536630824369</v>
      </c>
    </row>
    <row r="179" spans="1:17">
      <c r="A179" t="s">
        <v>702</v>
      </c>
      <c r="B179" s="4">
        <v>0.42469041184229389</v>
      </c>
      <c r="C179" s="4">
        <v>0.42469041184229389</v>
      </c>
      <c r="D179" s="4">
        <v>0.42469041184229389</v>
      </c>
      <c r="E179" s="4">
        <v>0.42469041184229389</v>
      </c>
      <c r="F179" s="4">
        <v>0.42469041184229389</v>
      </c>
      <c r="G179" s="4">
        <v>0.42469041184229389</v>
      </c>
      <c r="H179" s="4">
        <v>0.42469041184229389</v>
      </c>
      <c r="I179" s="4">
        <v>0.42469041184229389</v>
      </c>
      <c r="J179" s="4">
        <v>0.42469041184229389</v>
      </c>
      <c r="K179" s="4">
        <v>0.42469041184229389</v>
      </c>
      <c r="L179" s="4">
        <v>0.42469041184229389</v>
      </c>
      <c r="M179" s="4">
        <v>0.42469041184229389</v>
      </c>
      <c r="N179">
        <v>0.42469041184229389</v>
      </c>
      <c r="O179">
        <v>0.42469041184229389</v>
      </c>
      <c r="P179">
        <v>0.42469041184229389</v>
      </c>
      <c r="Q179">
        <v>0.42469041184229389</v>
      </c>
    </row>
    <row r="180" spans="1:17">
      <c r="A180" t="s">
        <v>3174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>
        <v>0</v>
      </c>
      <c r="O180">
        <v>0</v>
      </c>
      <c r="P180">
        <v>0</v>
      </c>
      <c r="Q180">
        <v>0</v>
      </c>
    </row>
    <row r="181" spans="1:17">
      <c r="A181" t="s">
        <v>305</v>
      </c>
      <c r="B181" s="4">
        <v>5.1239454176344079</v>
      </c>
      <c r="C181" s="4">
        <v>5.1239454176344079</v>
      </c>
      <c r="D181" s="4">
        <v>5.1239454176344079</v>
      </c>
      <c r="E181" s="4">
        <v>5.1239454176344079</v>
      </c>
      <c r="F181" s="4">
        <v>5.1239454176344079</v>
      </c>
      <c r="G181" s="4">
        <v>5.1239454176344079</v>
      </c>
      <c r="H181" s="4">
        <v>5.1239454176344079</v>
      </c>
      <c r="I181" s="4">
        <v>5.1239454176344079</v>
      </c>
      <c r="J181" s="4">
        <v>5.1239454176344079</v>
      </c>
      <c r="K181" s="4">
        <v>5.1239454176344079</v>
      </c>
      <c r="L181" s="4">
        <v>5.1239454176344079</v>
      </c>
      <c r="M181" s="4">
        <v>5.1239454176344079</v>
      </c>
      <c r="N181">
        <v>5.1239454176344079</v>
      </c>
      <c r="O181">
        <v>5.1239454176344079</v>
      </c>
      <c r="P181">
        <v>5.1239454176344079</v>
      </c>
      <c r="Q181">
        <v>5.1239454176344079</v>
      </c>
    </row>
    <row r="182" spans="1:17">
      <c r="A182" t="s">
        <v>308</v>
      </c>
      <c r="B182" s="4">
        <v>8.5564206589354832</v>
      </c>
      <c r="C182" s="4">
        <v>8.5564206589354832</v>
      </c>
      <c r="D182" s="4">
        <v>8.5564206589354832</v>
      </c>
      <c r="E182" s="4">
        <v>8.5564206589354832</v>
      </c>
      <c r="F182" s="4">
        <v>8.5564206589354832</v>
      </c>
      <c r="G182" s="4">
        <v>8.5564206589354832</v>
      </c>
      <c r="H182" s="4">
        <v>8.5564206589354832</v>
      </c>
      <c r="I182" s="4">
        <v>8.5564206589354832</v>
      </c>
      <c r="J182" s="4">
        <v>8.5564206589354832</v>
      </c>
      <c r="K182" s="4">
        <v>8.5564206589354832</v>
      </c>
      <c r="L182" s="4">
        <v>8.5564206589354832</v>
      </c>
      <c r="M182" s="4">
        <v>8.5564206589354832</v>
      </c>
      <c r="N182">
        <v>8.5564206589354832</v>
      </c>
      <c r="O182">
        <v>8.5564206589354832</v>
      </c>
      <c r="P182">
        <v>8.5564206589354832</v>
      </c>
      <c r="Q182">
        <v>6.9556644912222216</v>
      </c>
    </row>
    <row r="183" spans="1:17">
      <c r="A183" t="s">
        <v>311</v>
      </c>
      <c r="B183" s="4">
        <v>6.2927685062401428</v>
      </c>
      <c r="C183" s="4">
        <v>6.2927685062401428</v>
      </c>
      <c r="D183" s="4">
        <v>6.2927685062401428</v>
      </c>
      <c r="E183" s="4">
        <v>6.2927685062401428</v>
      </c>
      <c r="F183" s="4">
        <v>6.2927685062401428</v>
      </c>
      <c r="G183" s="4">
        <v>6.2927685062401428</v>
      </c>
      <c r="H183" s="4">
        <v>6.2927685062401428</v>
      </c>
      <c r="I183" s="4">
        <v>6.2927685062401428</v>
      </c>
      <c r="J183" s="4">
        <v>6.2927685062401428</v>
      </c>
      <c r="K183" s="4">
        <v>6.2927685062401428</v>
      </c>
      <c r="L183" s="4">
        <v>4.7205972700931893</v>
      </c>
      <c r="M183" s="4">
        <v>4.7205972700931893</v>
      </c>
      <c r="N183">
        <v>4.7205972700931893</v>
      </c>
      <c r="O183">
        <v>4.7205972700931893</v>
      </c>
      <c r="P183">
        <v>4.7205972700931893</v>
      </c>
      <c r="Q183">
        <v>4.7205972700931893</v>
      </c>
    </row>
    <row r="184" spans="1:17">
      <c r="A184" t="s">
        <v>3175</v>
      </c>
      <c r="B184" s="4">
        <v>0.52494555761648742</v>
      </c>
      <c r="C184" s="4">
        <v>0.52494555761648742</v>
      </c>
      <c r="D184" s="4">
        <v>0.52494555761648742</v>
      </c>
      <c r="E184" s="4">
        <v>0.52494555761648742</v>
      </c>
      <c r="F184" s="4">
        <v>0.52494555761648742</v>
      </c>
      <c r="G184" s="4">
        <v>0.52494555761648742</v>
      </c>
      <c r="H184" s="4">
        <v>0.52494555761648742</v>
      </c>
      <c r="I184" s="4">
        <v>0.52494555761648742</v>
      </c>
      <c r="J184" s="4">
        <v>0.52494555761648742</v>
      </c>
      <c r="K184" s="4">
        <v>0.52494555761648742</v>
      </c>
      <c r="L184" s="4">
        <v>0.52494555761648742</v>
      </c>
      <c r="M184" s="4">
        <v>0.52494555761648742</v>
      </c>
      <c r="N184">
        <v>0.52494555761648742</v>
      </c>
      <c r="O184">
        <v>0.52494555761648742</v>
      </c>
      <c r="P184">
        <v>0.52494555761648742</v>
      </c>
      <c r="Q184">
        <v>0.52494555761648742</v>
      </c>
    </row>
    <row r="185" spans="1:17">
      <c r="A185" t="s">
        <v>3176</v>
      </c>
      <c r="B185" s="4">
        <v>1.1433972626523297</v>
      </c>
      <c r="C185" s="4">
        <v>1.1433972626523297</v>
      </c>
      <c r="D185" s="4">
        <v>1.1433972626523297</v>
      </c>
      <c r="E185" s="4">
        <v>1.1433972626523297</v>
      </c>
      <c r="F185" s="4">
        <v>1.1433972626523297</v>
      </c>
      <c r="G185" s="4">
        <v>1.1433972626523297</v>
      </c>
      <c r="H185" s="4">
        <v>0.57169863132616483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>
        <v>0</v>
      </c>
      <c r="O185">
        <v>0</v>
      </c>
      <c r="P185">
        <v>0</v>
      </c>
      <c r="Q185">
        <v>0</v>
      </c>
    </row>
    <row r="186" spans="1:17">
      <c r="A186" t="s">
        <v>332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>
        <v>0</v>
      </c>
      <c r="O186">
        <v>0</v>
      </c>
      <c r="P186">
        <v>0</v>
      </c>
      <c r="Q186">
        <v>0</v>
      </c>
    </row>
    <row r="187" spans="1:17">
      <c r="A187" t="s">
        <v>104</v>
      </c>
      <c r="B187" s="4">
        <v>18.669736973817201</v>
      </c>
      <c r="C187" s="4">
        <v>18.669736973817201</v>
      </c>
      <c r="D187" s="4">
        <v>18.669736973817201</v>
      </c>
      <c r="E187" s="4">
        <v>18.669736973817201</v>
      </c>
      <c r="F187" s="4">
        <v>18.669736973817201</v>
      </c>
      <c r="G187" s="4">
        <v>18.669736973817201</v>
      </c>
      <c r="H187" s="4">
        <v>18.669736973817201</v>
      </c>
      <c r="I187" s="4">
        <v>18.669736973817201</v>
      </c>
      <c r="J187" s="4">
        <v>14.95369587019713</v>
      </c>
      <c r="K187" s="4">
        <v>14.95369587019713</v>
      </c>
      <c r="L187" s="4">
        <v>14.95369587019713</v>
      </c>
      <c r="M187" s="4">
        <v>14.95369587019713</v>
      </c>
      <c r="N187">
        <v>14.95369587019713</v>
      </c>
      <c r="O187">
        <v>11.025309560655913</v>
      </c>
      <c r="P187">
        <v>11.025309560655913</v>
      </c>
      <c r="Q187">
        <v>11.025309560655913</v>
      </c>
    </row>
    <row r="188" spans="1:17">
      <c r="A188" t="s">
        <v>3177</v>
      </c>
      <c r="B188" s="4">
        <v>0.65132808354659499</v>
      </c>
      <c r="C188" s="4">
        <v>0.65132808354659499</v>
      </c>
      <c r="D188" s="4">
        <v>0.65132808354659499</v>
      </c>
      <c r="E188" s="4">
        <v>0.65132808354659499</v>
      </c>
      <c r="F188" s="4">
        <v>0.65132808354659499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>
        <v>0</v>
      </c>
      <c r="O188">
        <v>0</v>
      </c>
      <c r="P188">
        <v>0</v>
      </c>
      <c r="Q188">
        <v>0</v>
      </c>
    </row>
    <row r="189" spans="1:17">
      <c r="A189" t="s">
        <v>386</v>
      </c>
      <c r="B189" s="4">
        <v>11.272679918795697</v>
      </c>
      <c r="C189" s="4">
        <v>11.272679918795697</v>
      </c>
      <c r="D189" s="4">
        <v>11.272679918795697</v>
      </c>
      <c r="E189" s="4">
        <v>11.272679918795697</v>
      </c>
      <c r="F189" s="4">
        <v>11.272679918795697</v>
      </c>
      <c r="G189" s="4">
        <v>11.272679918795697</v>
      </c>
      <c r="H189" s="4">
        <v>11.272679918795697</v>
      </c>
      <c r="I189" s="4">
        <v>11.272679918795697</v>
      </c>
      <c r="J189" s="4">
        <v>11.272679918795697</v>
      </c>
      <c r="K189" s="4">
        <v>11.272679918795697</v>
      </c>
      <c r="L189" s="4">
        <v>11.272679918795697</v>
      </c>
      <c r="M189" s="4">
        <v>11.272679918795697</v>
      </c>
      <c r="N189">
        <v>11.272679918795697</v>
      </c>
      <c r="O189">
        <v>11.272679918795697</v>
      </c>
      <c r="P189">
        <v>11.272679918795697</v>
      </c>
      <c r="Q189">
        <v>11.272679918795697</v>
      </c>
    </row>
    <row r="190" spans="1:17">
      <c r="A190" t="s">
        <v>3178</v>
      </c>
      <c r="B190" s="4">
        <v>3.5241137059605725</v>
      </c>
      <c r="C190" s="4">
        <v>3.5241137059605725</v>
      </c>
      <c r="D190" s="4">
        <v>3.5241137059605725</v>
      </c>
      <c r="E190" s="4">
        <v>3.5241137059605725</v>
      </c>
      <c r="F190" s="4">
        <v>3.5241137059605725</v>
      </c>
      <c r="G190" s="4">
        <v>3.5241137059605725</v>
      </c>
      <c r="H190" s="4">
        <v>3.5241137059605725</v>
      </c>
      <c r="I190" s="4">
        <v>3.5241137059605725</v>
      </c>
      <c r="J190" s="4">
        <v>3.5241137059605725</v>
      </c>
      <c r="K190" s="4">
        <v>3.5241137059605725</v>
      </c>
      <c r="L190" s="4">
        <v>3.5241137059605725</v>
      </c>
      <c r="M190" s="4">
        <v>3.5241137059605725</v>
      </c>
      <c r="N190">
        <v>3.5241137059605725</v>
      </c>
      <c r="O190">
        <v>3.5241137059605725</v>
      </c>
      <c r="P190">
        <v>3.5241137059605725</v>
      </c>
      <c r="Q190">
        <v>3.5241137059605725</v>
      </c>
    </row>
    <row r="191" spans="1:17">
      <c r="A191" t="s">
        <v>3179</v>
      </c>
      <c r="B191" s="4">
        <v>3.2341808286451608</v>
      </c>
      <c r="C191" s="4">
        <v>3.2341808286451608</v>
      </c>
      <c r="D191" s="4">
        <v>3.2341808286451608</v>
      </c>
      <c r="E191" s="4">
        <v>3.2341808286451608</v>
      </c>
      <c r="F191" s="4">
        <v>3.2341808286451608</v>
      </c>
      <c r="G191" s="4">
        <v>3.2341808286451608</v>
      </c>
      <c r="H191" s="4">
        <v>3.2341808286451608</v>
      </c>
      <c r="I191" s="4">
        <v>3.2341808286451608</v>
      </c>
      <c r="J191" s="4">
        <v>3.2341808286451608</v>
      </c>
      <c r="K191" s="4">
        <v>3.2341808286451608</v>
      </c>
      <c r="L191" s="4">
        <v>3.2341808286451608</v>
      </c>
      <c r="M191" s="4">
        <v>3.2341808286451608</v>
      </c>
      <c r="N191">
        <v>3.2341808286451608</v>
      </c>
      <c r="O191">
        <v>3.2341808286451608</v>
      </c>
      <c r="P191">
        <v>3.2341808286451608</v>
      </c>
      <c r="Q191">
        <v>3.2341808286451608</v>
      </c>
    </row>
    <row r="192" spans="1:17">
      <c r="A192" t="s">
        <v>3180</v>
      </c>
      <c r="B192" s="4">
        <v>0.58394931628315405</v>
      </c>
      <c r="C192" s="4">
        <v>0.58394931628315405</v>
      </c>
      <c r="D192" s="4">
        <v>0.58394931628315405</v>
      </c>
      <c r="E192" s="4">
        <v>0.58394931628315405</v>
      </c>
      <c r="F192" s="4">
        <v>0.58394931628315405</v>
      </c>
      <c r="G192" s="4">
        <v>0.58394931628315405</v>
      </c>
      <c r="H192" s="4">
        <v>0.58394931628315405</v>
      </c>
      <c r="I192" s="4">
        <v>0.58394931628315405</v>
      </c>
      <c r="J192" s="4">
        <v>0.58394931628315405</v>
      </c>
      <c r="K192" s="4">
        <v>0.58394931628315405</v>
      </c>
      <c r="L192" s="4">
        <v>0.58394931628315405</v>
      </c>
      <c r="M192" s="4">
        <v>0.58394931628315405</v>
      </c>
      <c r="N192">
        <v>0.58394931628315405</v>
      </c>
      <c r="O192">
        <v>0.58394931628315405</v>
      </c>
      <c r="P192">
        <v>0.58394931628315405</v>
      </c>
      <c r="Q192">
        <v>0.58394931628315405</v>
      </c>
    </row>
    <row r="193" spans="1:17">
      <c r="A193" t="s">
        <v>3181</v>
      </c>
      <c r="B193" s="4">
        <v>0.28584931566308242</v>
      </c>
      <c r="C193" s="4">
        <v>0.28584931566308242</v>
      </c>
      <c r="D193" s="4">
        <v>0.28584931566308242</v>
      </c>
      <c r="E193" s="4">
        <v>0.28584931566308242</v>
      </c>
      <c r="F193" s="4">
        <v>0.28584931566308242</v>
      </c>
      <c r="G193" s="4">
        <v>0.28584931566308242</v>
      </c>
      <c r="H193" s="4">
        <v>0.28584931566308242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>
        <v>0</v>
      </c>
      <c r="O193">
        <v>0</v>
      </c>
      <c r="P193">
        <v>0</v>
      </c>
      <c r="Q193">
        <v>0</v>
      </c>
    </row>
    <row r="194" spans="1:17">
      <c r="A194" t="s">
        <v>3182</v>
      </c>
      <c r="B194" s="4">
        <v>0.58793902453046598</v>
      </c>
      <c r="C194" s="4">
        <v>0.58793902453046598</v>
      </c>
      <c r="D194" s="4">
        <v>0.58793902453046598</v>
      </c>
      <c r="E194" s="4">
        <v>0.58793902453046598</v>
      </c>
      <c r="F194" s="4">
        <v>0.58793902453046598</v>
      </c>
      <c r="G194" s="4">
        <v>0.58793902453046598</v>
      </c>
      <c r="H194" s="4">
        <v>0.58793902453046598</v>
      </c>
      <c r="I194" s="4">
        <v>0.58793902453046598</v>
      </c>
      <c r="J194" s="4">
        <v>0.58793902453046598</v>
      </c>
      <c r="K194" s="4">
        <v>0.58793902453046598</v>
      </c>
      <c r="L194" s="4">
        <v>0.58793902453046598</v>
      </c>
      <c r="M194" s="4">
        <v>0.58793902453046598</v>
      </c>
      <c r="N194">
        <v>0.58793902453046598</v>
      </c>
      <c r="O194">
        <v>0.58793902453046598</v>
      </c>
      <c r="P194">
        <v>0.58793902453046598</v>
      </c>
      <c r="Q194">
        <v>0.58793902453046598</v>
      </c>
    </row>
    <row r="195" spans="1:17">
      <c r="A195" t="s">
        <v>3183</v>
      </c>
      <c r="B195" s="4">
        <v>0.52494555761648742</v>
      </c>
      <c r="C195" s="4">
        <v>0.52494555761648742</v>
      </c>
      <c r="D195" s="4">
        <v>0.52494555761648742</v>
      </c>
      <c r="E195" s="4">
        <v>0.52494555761648742</v>
      </c>
      <c r="F195" s="4">
        <v>0.52494555761648742</v>
      </c>
      <c r="G195" s="4">
        <v>0.52494555761648742</v>
      </c>
      <c r="H195" s="4">
        <v>0.52494555761648742</v>
      </c>
      <c r="I195" s="4">
        <v>0.52494555761648742</v>
      </c>
      <c r="J195" s="4">
        <v>0.52494555761648742</v>
      </c>
      <c r="K195" s="4">
        <v>0.52494555761648742</v>
      </c>
      <c r="L195" s="4">
        <v>0.52494555761648742</v>
      </c>
      <c r="M195" s="4">
        <v>0.52494555761648742</v>
      </c>
      <c r="N195">
        <v>0.52494555761648742</v>
      </c>
      <c r="O195">
        <v>0.52494555761648742</v>
      </c>
      <c r="P195">
        <v>0.52494555761648742</v>
      </c>
      <c r="Q195">
        <v>0.52494555761648742</v>
      </c>
    </row>
    <row r="196" spans="1:17">
      <c r="A196" t="s">
        <v>560</v>
      </c>
      <c r="B196" s="4">
        <v>0.31496733456989245</v>
      </c>
      <c r="C196" s="4">
        <v>0.31496733456989245</v>
      </c>
      <c r="D196" s="4">
        <v>0.80499473284946221</v>
      </c>
      <c r="E196" s="4">
        <v>0.80499473284946221</v>
      </c>
      <c r="F196" s="4">
        <v>0.80499473284946221</v>
      </c>
      <c r="G196" s="4">
        <v>0.80499473284946221</v>
      </c>
      <c r="H196" s="4">
        <v>0.80499473284946221</v>
      </c>
      <c r="I196" s="4">
        <v>0.80499473284946221</v>
      </c>
      <c r="J196" s="4">
        <v>0.80499473284946221</v>
      </c>
      <c r="K196" s="4">
        <v>0.80499473284946221</v>
      </c>
      <c r="L196" s="4">
        <v>0.80499473284946221</v>
      </c>
      <c r="M196" s="4">
        <v>0.80499473284946221</v>
      </c>
      <c r="N196">
        <v>0.80499473284946221</v>
      </c>
      <c r="O196">
        <v>0.80499473284946221</v>
      </c>
      <c r="P196">
        <v>0.80499473284946221</v>
      </c>
      <c r="Q196">
        <v>0.80499473284946221</v>
      </c>
    </row>
    <row r="197" spans="1:17">
      <c r="A197" t="s">
        <v>3184</v>
      </c>
      <c r="B197" s="4">
        <v>2.131619182516129</v>
      </c>
      <c r="C197" s="4">
        <v>2.131619182516129</v>
      </c>
      <c r="D197" s="4">
        <v>2.131619182516129</v>
      </c>
      <c r="E197" s="4">
        <v>2.131619182516129</v>
      </c>
      <c r="F197" s="4">
        <v>2.131619182516129</v>
      </c>
      <c r="G197" s="4">
        <v>2.131619182516129</v>
      </c>
      <c r="H197" s="4">
        <v>2.6216465807956988</v>
      </c>
      <c r="I197" s="4">
        <v>2.6216465807956988</v>
      </c>
      <c r="J197" s="4">
        <v>2.6216465807956988</v>
      </c>
      <c r="K197" s="4">
        <v>2.6216465807956988</v>
      </c>
      <c r="L197" s="4">
        <v>2.6216465807956988</v>
      </c>
      <c r="M197" s="4">
        <v>2.2663767170430105</v>
      </c>
      <c r="N197">
        <v>1.5558369895376341</v>
      </c>
      <c r="O197">
        <v>0.49002739827956976</v>
      </c>
      <c r="P197">
        <v>0.49002739827956976</v>
      </c>
      <c r="Q197">
        <v>0.49002739827956976</v>
      </c>
    </row>
    <row r="198" spans="1:17">
      <c r="A198" t="s">
        <v>3185</v>
      </c>
      <c r="B198" s="4">
        <v>1.4210794550107526</v>
      </c>
      <c r="C198" s="4">
        <v>1.4210794550107526</v>
      </c>
      <c r="D198" s="4">
        <v>1.4210794550107526</v>
      </c>
      <c r="E198" s="4">
        <v>1.4210794550107526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>
        <v>0</v>
      </c>
      <c r="O198">
        <v>0</v>
      </c>
      <c r="P198">
        <v>0</v>
      </c>
      <c r="Q198">
        <v>0</v>
      </c>
    </row>
    <row r="199" spans="1:17">
      <c r="A199" t="s">
        <v>3186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>
        <v>0</v>
      </c>
      <c r="O199">
        <v>0</v>
      </c>
      <c r="P199">
        <v>0</v>
      </c>
      <c r="Q199">
        <v>0</v>
      </c>
    </row>
    <row r="200" spans="1:17">
      <c r="A200" t="s">
        <v>3187</v>
      </c>
      <c r="B200" s="4">
        <v>0.26247277880824371</v>
      </c>
      <c r="C200" s="4">
        <v>0.26247277880824371</v>
      </c>
      <c r="D200" s="4">
        <v>0.26247277880824371</v>
      </c>
      <c r="E200" s="4">
        <v>0.26247277880824371</v>
      </c>
      <c r="F200" s="4">
        <v>0.26247277880824371</v>
      </c>
      <c r="G200" s="4">
        <v>0.26247277880824371</v>
      </c>
      <c r="H200" s="4">
        <v>0.26247277880824371</v>
      </c>
      <c r="I200" s="4">
        <v>0.26247277880824371</v>
      </c>
      <c r="J200" s="4">
        <v>0.26247277880824371</v>
      </c>
      <c r="K200" s="4">
        <v>0.26247277880824371</v>
      </c>
      <c r="L200" s="4">
        <v>0.26247277880824371</v>
      </c>
      <c r="M200" s="4">
        <v>0.26247277880824371</v>
      </c>
      <c r="N200">
        <v>0.26247277880824371</v>
      </c>
      <c r="O200">
        <v>0.26247277880824371</v>
      </c>
      <c r="P200">
        <v>0.26247277880824371</v>
      </c>
      <c r="Q200">
        <v>0.26247277880824371</v>
      </c>
    </row>
    <row r="201" spans="1:17">
      <c r="A201" t="s">
        <v>3188</v>
      </c>
      <c r="B201" s="4">
        <v>6.3703561776344069</v>
      </c>
      <c r="C201" s="4">
        <v>6.3703561776344069</v>
      </c>
      <c r="D201" s="4">
        <v>6.3703561776344069</v>
      </c>
      <c r="E201" s="4">
        <v>6.3703561776344069</v>
      </c>
      <c r="F201" s="4">
        <v>6.3703561776344069</v>
      </c>
      <c r="G201" s="4">
        <v>6.3703561776344069</v>
      </c>
      <c r="H201" s="4">
        <v>6.3703561776344069</v>
      </c>
      <c r="I201" s="4">
        <v>6.3703561776344069</v>
      </c>
      <c r="J201" s="4">
        <v>6.3703561776344069</v>
      </c>
      <c r="K201" s="4">
        <v>6.3703561776344069</v>
      </c>
      <c r="L201" s="4">
        <v>6.3703561776344069</v>
      </c>
      <c r="M201" s="4">
        <v>6.3703561776344069</v>
      </c>
      <c r="N201">
        <v>6.3703561776344069</v>
      </c>
      <c r="O201">
        <v>6.3703561776344069</v>
      </c>
      <c r="P201">
        <v>6.3703561776344069</v>
      </c>
      <c r="Q201">
        <v>6.3703561776344069</v>
      </c>
    </row>
    <row r="202" spans="1:17">
      <c r="A202" t="s">
        <v>600</v>
      </c>
      <c r="B202" s="4">
        <v>3.2341808286451608</v>
      </c>
      <c r="C202" s="4">
        <v>3.2341808286451608</v>
      </c>
      <c r="D202" s="4">
        <v>3.2341808286451608</v>
      </c>
      <c r="E202" s="4">
        <v>3.2341808286451608</v>
      </c>
      <c r="F202" s="4">
        <v>3.2341808286451608</v>
      </c>
      <c r="G202" s="4">
        <v>3.2341808286451608</v>
      </c>
      <c r="H202" s="4">
        <v>3.2341808286451608</v>
      </c>
      <c r="I202" s="4">
        <v>3.2341808286451608</v>
      </c>
      <c r="J202" s="4">
        <v>3.2341808286451608</v>
      </c>
      <c r="K202" s="4">
        <v>3.2341808286451608</v>
      </c>
      <c r="L202" s="4">
        <v>3.2341808286451608</v>
      </c>
      <c r="M202" s="4">
        <v>3.2341808286451608</v>
      </c>
      <c r="N202">
        <v>3.2341808286451608</v>
      </c>
      <c r="O202">
        <v>3.2341808286451608</v>
      </c>
      <c r="P202">
        <v>3.2341808286451608</v>
      </c>
      <c r="Q202">
        <v>3.2341808286451608</v>
      </c>
    </row>
    <row r="203" spans="1:17">
      <c r="A203" t="s">
        <v>3189</v>
      </c>
      <c r="B203" s="4">
        <v>0.57169863132616483</v>
      </c>
      <c r="C203" s="4">
        <v>0.57169863132616483</v>
      </c>
      <c r="D203" s="4">
        <v>0.57169863132616483</v>
      </c>
      <c r="E203" s="4">
        <v>0.57169863132616483</v>
      </c>
      <c r="F203" s="4">
        <v>0.57169863132616483</v>
      </c>
      <c r="G203" s="4">
        <v>0.57169863132616483</v>
      </c>
      <c r="H203" s="4">
        <v>0.57169863132616483</v>
      </c>
      <c r="I203" s="4">
        <v>0.57169863132616483</v>
      </c>
      <c r="J203" s="4">
        <v>0.57169863132616483</v>
      </c>
      <c r="K203" s="4">
        <v>0.57169863132616483</v>
      </c>
      <c r="L203" s="4">
        <v>0.57169863132616483</v>
      </c>
      <c r="M203" s="4">
        <v>0.57169863132616483</v>
      </c>
      <c r="N203">
        <v>0.57169863132616483</v>
      </c>
      <c r="O203">
        <v>0.57169863132616483</v>
      </c>
      <c r="P203">
        <v>0</v>
      </c>
      <c r="Q203">
        <v>0</v>
      </c>
    </row>
    <row r="204" spans="1:17">
      <c r="A204" t="s">
        <v>3190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0.48456513010752672</v>
      </c>
      <c r="J204" s="4">
        <v>0.48456513010752672</v>
      </c>
      <c r="K204" s="4">
        <v>0.48456513010752672</v>
      </c>
      <c r="L204" s="4">
        <v>0.48456513010752672</v>
      </c>
      <c r="M204" s="4">
        <v>0.48456513010752672</v>
      </c>
      <c r="N204">
        <v>0.48456513010752672</v>
      </c>
      <c r="O204">
        <v>0.48456513010752672</v>
      </c>
      <c r="P204">
        <v>0.48456513010752672</v>
      </c>
      <c r="Q204">
        <v>0.48456513010752672</v>
      </c>
    </row>
    <row r="205" spans="1:17">
      <c r="A205" t="s">
        <v>3191</v>
      </c>
      <c r="B205" s="4">
        <v>0.62723506979784938</v>
      </c>
      <c r="C205" s="4">
        <v>0.62723506979784938</v>
      </c>
      <c r="D205" s="4">
        <v>0.62723506979784938</v>
      </c>
      <c r="E205" s="4">
        <v>0.62723506979784938</v>
      </c>
      <c r="F205" s="4">
        <v>0.62723506979784938</v>
      </c>
      <c r="G205" s="4">
        <v>0.62723506979784938</v>
      </c>
      <c r="H205" s="4">
        <v>0.62723506979784938</v>
      </c>
      <c r="I205" s="4">
        <v>0.62723506979784938</v>
      </c>
      <c r="J205" s="4">
        <v>0.62723506979784938</v>
      </c>
      <c r="K205" s="4">
        <v>0.62723506979784938</v>
      </c>
      <c r="L205" s="4">
        <v>0.62723506979784938</v>
      </c>
      <c r="M205" s="4">
        <v>0.62723506979784938</v>
      </c>
      <c r="N205">
        <v>0.62723506979784938</v>
      </c>
      <c r="O205">
        <v>0.62723506979784938</v>
      </c>
      <c r="P205">
        <v>0.62723506979784938</v>
      </c>
      <c r="Q205">
        <v>0.62723506979784938</v>
      </c>
    </row>
    <row r="206" spans="1:17">
      <c r="A206" t="s">
        <v>3192</v>
      </c>
      <c r="B206" s="4">
        <v>3.2341808286451608</v>
      </c>
      <c r="C206" s="4">
        <v>3.2341808286451608</v>
      </c>
      <c r="D206" s="4">
        <v>3.2341808286451608</v>
      </c>
      <c r="E206" s="4">
        <v>3.2341808286451608</v>
      </c>
      <c r="F206" s="4">
        <v>3.2341808286451608</v>
      </c>
      <c r="G206" s="4">
        <v>3.2341808286451608</v>
      </c>
      <c r="H206" s="4">
        <v>3.2341808286451608</v>
      </c>
      <c r="I206" s="4">
        <v>3.2341808286451608</v>
      </c>
      <c r="J206" s="4">
        <v>3.2341808286451608</v>
      </c>
      <c r="K206" s="4">
        <v>3.2341808286451608</v>
      </c>
      <c r="L206" s="4">
        <v>3.2341808286451608</v>
      </c>
      <c r="M206" s="4">
        <v>3.2341808286451608</v>
      </c>
      <c r="N206">
        <v>3.2341808286451608</v>
      </c>
      <c r="O206">
        <v>3.2341808286451608</v>
      </c>
      <c r="P206">
        <v>3.2341808286451608</v>
      </c>
      <c r="Q206">
        <v>3.2341808286451608</v>
      </c>
    </row>
    <row r="207" spans="1:17">
      <c r="A207" t="s">
        <v>696</v>
      </c>
      <c r="B207" s="4">
        <v>11.383152884774191</v>
      </c>
      <c r="C207" s="4">
        <v>11.383152884774191</v>
      </c>
      <c r="D207" s="4">
        <v>11.383152884774191</v>
      </c>
      <c r="E207" s="4">
        <v>11.383152884774191</v>
      </c>
      <c r="F207" s="4">
        <v>11.383152884774191</v>
      </c>
      <c r="G207" s="4">
        <v>11.383152884774191</v>
      </c>
      <c r="H207" s="4">
        <v>11.383152884774191</v>
      </c>
      <c r="I207" s="4">
        <v>11.383152884774191</v>
      </c>
      <c r="J207" s="4">
        <v>11.383152884774191</v>
      </c>
      <c r="K207" s="4">
        <v>11.383152884774191</v>
      </c>
      <c r="L207" s="4">
        <v>11.383152884774191</v>
      </c>
      <c r="M207" s="4">
        <v>11.383152884774191</v>
      </c>
      <c r="N207">
        <v>11.383152884774191</v>
      </c>
      <c r="O207">
        <v>5.2088076664516123</v>
      </c>
      <c r="P207">
        <v>5.2088076664516123</v>
      </c>
      <c r="Q207">
        <v>5.2088076664516123</v>
      </c>
    </row>
    <row r="208" spans="1:17">
      <c r="A208" t="s">
        <v>3193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>
        <v>0</v>
      </c>
      <c r="O208">
        <v>0</v>
      </c>
      <c r="P208">
        <v>0</v>
      </c>
      <c r="Q208">
        <v>0</v>
      </c>
    </row>
    <row r="209" spans="1:17">
      <c r="A209" t="s">
        <v>720</v>
      </c>
      <c r="B209" s="4">
        <v>0.34301917879569888</v>
      </c>
      <c r="C209" s="4">
        <v>0.34301917879569888</v>
      </c>
      <c r="D209" s="4">
        <v>0.34301917879569888</v>
      </c>
      <c r="E209" s="4">
        <v>0.34301917879569888</v>
      </c>
      <c r="F209" s="4">
        <v>0.34301917879569888</v>
      </c>
      <c r="G209" s="4">
        <v>0.34301917879569888</v>
      </c>
      <c r="H209" s="4">
        <v>0.34301917879569888</v>
      </c>
      <c r="I209" s="4">
        <v>0.34301917879569888</v>
      </c>
      <c r="J209" s="4">
        <v>0.34301917879569888</v>
      </c>
      <c r="K209" s="4">
        <v>0.34301917879569888</v>
      </c>
      <c r="L209" s="4">
        <v>0.34301917879569888</v>
      </c>
      <c r="M209" s="4">
        <v>0.34301917879569888</v>
      </c>
      <c r="N209">
        <v>0.34301917879569888</v>
      </c>
      <c r="O209">
        <v>0.34301917879569888</v>
      </c>
      <c r="P209">
        <v>0.34301917879569888</v>
      </c>
      <c r="Q209">
        <v>0.34301917879569888</v>
      </c>
    </row>
    <row r="210" spans="1:17">
      <c r="A210" t="s">
        <v>466</v>
      </c>
      <c r="B210" s="4">
        <v>1.0617260296057347</v>
      </c>
      <c r="C210" s="4">
        <v>1.0617260296057347</v>
      </c>
      <c r="D210" s="4">
        <v>1.0617260296057347</v>
      </c>
      <c r="E210" s="4">
        <v>1.0617260296057347</v>
      </c>
      <c r="F210" s="4">
        <v>1.0617260296057347</v>
      </c>
      <c r="G210" s="4">
        <v>1.0617260296057347</v>
      </c>
      <c r="H210" s="4">
        <v>1.0617260296057347</v>
      </c>
      <c r="I210" s="4">
        <v>1.0617260296057347</v>
      </c>
      <c r="J210" s="4">
        <v>1.0617260296057347</v>
      </c>
      <c r="K210" s="4">
        <v>1.0617260296057347</v>
      </c>
      <c r="L210" s="4">
        <v>1.0617260296057347</v>
      </c>
      <c r="M210" s="4">
        <v>1.0617260296057347</v>
      </c>
      <c r="N210">
        <v>1.0617260296057347</v>
      </c>
      <c r="O210">
        <v>1.0617260296057347</v>
      </c>
      <c r="P210">
        <v>1.0617260296057347</v>
      </c>
      <c r="Q210">
        <v>1.0617260296057347</v>
      </c>
    </row>
    <row r="211" spans="1:17">
      <c r="A211" t="s">
        <v>723</v>
      </c>
      <c r="B211" s="4">
        <v>5.4692480497741931</v>
      </c>
      <c r="C211" s="4">
        <v>5.4692480497741931</v>
      </c>
      <c r="D211" s="4">
        <v>5.4692480497741931</v>
      </c>
      <c r="E211" s="4">
        <v>13.232801712856631</v>
      </c>
      <c r="F211" s="4">
        <v>13.232801712856631</v>
      </c>
      <c r="G211" s="4">
        <v>13.232801712856631</v>
      </c>
      <c r="H211" s="4">
        <v>13.232801712856631</v>
      </c>
      <c r="I211" s="4">
        <v>13.232801712856631</v>
      </c>
      <c r="J211" s="4">
        <v>13.232801712856631</v>
      </c>
      <c r="K211" s="4">
        <v>13.232801712856631</v>
      </c>
      <c r="L211" s="4">
        <v>13.232801712856631</v>
      </c>
      <c r="M211" s="4">
        <v>13.232801712856631</v>
      </c>
      <c r="N211">
        <v>13.232801712856631</v>
      </c>
      <c r="O211">
        <v>13.232801712856631</v>
      </c>
      <c r="P211">
        <v>13.232801712856631</v>
      </c>
      <c r="Q211">
        <v>13.232801712856631</v>
      </c>
    </row>
    <row r="212" spans="1:17">
      <c r="A212" t="s">
        <v>3194</v>
      </c>
      <c r="B212" s="4">
        <v>5.9779363205734759</v>
      </c>
      <c r="C212" s="4">
        <v>5.9779363205734759</v>
      </c>
      <c r="D212" s="4">
        <v>5.9779363205734759</v>
      </c>
      <c r="E212" s="4">
        <v>5.9779363205734759</v>
      </c>
      <c r="F212" s="4">
        <v>5.9779363205734759</v>
      </c>
      <c r="G212" s="4">
        <v>5.9779363205734759</v>
      </c>
      <c r="H212" s="4">
        <v>5.9779363205734759</v>
      </c>
      <c r="I212" s="4">
        <v>5.9779363205734759</v>
      </c>
      <c r="J212" s="4">
        <v>5.9779363205734759</v>
      </c>
      <c r="K212" s="4">
        <v>5.9779363205734759</v>
      </c>
      <c r="L212" s="4">
        <v>5.9779363205734759</v>
      </c>
      <c r="M212" s="4">
        <v>5.9779363205734759</v>
      </c>
      <c r="N212">
        <v>5.9779363205734759</v>
      </c>
      <c r="O212">
        <v>5.9779363205734759</v>
      </c>
      <c r="P212">
        <v>5.9779363205734759</v>
      </c>
      <c r="Q212">
        <v>5.9779363205734759</v>
      </c>
    </row>
    <row r="213" spans="1:17">
      <c r="A213" t="s">
        <v>3195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>
        <v>0</v>
      </c>
      <c r="O213">
        <v>0</v>
      </c>
      <c r="P213">
        <v>0</v>
      </c>
      <c r="Q213">
        <v>0</v>
      </c>
    </row>
    <row r="214" spans="1:17">
      <c r="A214" t="s">
        <v>3196</v>
      </c>
      <c r="B214" s="4">
        <v>5.6428749719892473</v>
      </c>
      <c r="C214" s="4">
        <v>5.6428749719892473</v>
      </c>
      <c r="D214" s="4">
        <v>5.6428749719892473</v>
      </c>
      <c r="E214" s="4">
        <v>5.6428749719892473</v>
      </c>
      <c r="F214" s="4">
        <v>5.6428749719892473</v>
      </c>
      <c r="G214" s="4">
        <v>5.6428749719892473</v>
      </c>
      <c r="H214" s="4">
        <v>5.6428749719892473</v>
      </c>
      <c r="I214" s="4">
        <v>5.6428749719892473</v>
      </c>
      <c r="J214" s="4">
        <v>5.6428749719892473</v>
      </c>
      <c r="K214" s="4">
        <v>5.6428749719892473</v>
      </c>
      <c r="L214" s="4">
        <v>5.6428749719892473</v>
      </c>
      <c r="M214" s="4">
        <v>5.6428749719892473</v>
      </c>
      <c r="N214">
        <v>5.6428749719892473</v>
      </c>
      <c r="O214">
        <v>5.6428749719892473</v>
      </c>
      <c r="P214">
        <v>5.6428749719892473</v>
      </c>
      <c r="Q214">
        <v>5.6428749719892473</v>
      </c>
    </row>
    <row r="215" spans="1:17">
      <c r="A215" t="s">
        <v>3197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>
        <v>0</v>
      </c>
      <c r="O215">
        <v>0</v>
      </c>
      <c r="P215">
        <v>0</v>
      </c>
      <c r="Q215">
        <v>0</v>
      </c>
    </row>
    <row r="216" spans="1:17">
      <c r="A216" t="s">
        <v>3198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>
        <v>0</v>
      </c>
      <c r="O216">
        <v>0</v>
      </c>
      <c r="P216">
        <v>0</v>
      </c>
      <c r="Q216">
        <v>0</v>
      </c>
    </row>
    <row r="217" spans="1:17">
      <c r="A217" t="s">
        <v>521</v>
      </c>
      <c r="B217" s="4">
        <v>0</v>
      </c>
      <c r="C217" s="4">
        <v>0</v>
      </c>
      <c r="D217" s="4">
        <v>0</v>
      </c>
      <c r="E217" s="4">
        <v>0</v>
      </c>
      <c r="F217" s="4">
        <v>8.167258453562722</v>
      </c>
      <c r="G217" s="4">
        <v>8.167258453562722</v>
      </c>
      <c r="H217" s="4">
        <v>8.167258453562722</v>
      </c>
      <c r="I217" s="4">
        <v>8.167258453562722</v>
      </c>
      <c r="J217" s="4">
        <v>8.167258453562722</v>
      </c>
      <c r="K217" s="4">
        <v>8.167258453562722</v>
      </c>
      <c r="L217" s="4">
        <v>8.167258453562722</v>
      </c>
      <c r="M217" s="4">
        <v>8.167258453562722</v>
      </c>
      <c r="N217">
        <v>8.167258453562722</v>
      </c>
      <c r="O217">
        <v>8.167258453562722</v>
      </c>
      <c r="P217">
        <v>8.167258453562722</v>
      </c>
      <c r="Q217">
        <v>8.167258453562722</v>
      </c>
    </row>
    <row r="218" spans="1:17">
      <c r="A218" t="s">
        <v>3199</v>
      </c>
      <c r="B218" s="4">
        <v>0.53086301480286735</v>
      </c>
      <c r="C218" s="4">
        <v>0.53086301480286735</v>
      </c>
      <c r="D218" s="4">
        <v>0.53086301480286735</v>
      </c>
      <c r="E218" s="4">
        <v>0.53086301480286735</v>
      </c>
      <c r="F218" s="4">
        <v>0.53086301480286735</v>
      </c>
      <c r="G218" s="4">
        <v>0.53086301480286735</v>
      </c>
      <c r="H218" s="4">
        <v>0.53086301480286735</v>
      </c>
      <c r="I218" s="4">
        <v>0.53086301480286735</v>
      </c>
      <c r="J218" s="4">
        <v>0.53086301480286735</v>
      </c>
      <c r="K218" s="4">
        <v>0.53086301480286735</v>
      </c>
      <c r="L218" s="4">
        <v>0.53086301480286735</v>
      </c>
      <c r="M218" s="4">
        <v>0.53086301480286735</v>
      </c>
      <c r="N218">
        <v>0.53086301480286735</v>
      </c>
      <c r="O218">
        <v>0.53086301480286735</v>
      </c>
      <c r="P218">
        <v>0.53086301480286735</v>
      </c>
      <c r="Q218">
        <v>0.53086301480286735</v>
      </c>
    </row>
    <row r="219" spans="1:17">
      <c r="A219" t="s">
        <v>3200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>
        <v>0</v>
      </c>
      <c r="O219">
        <v>0</v>
      </c>
      <c r="P219">
        <v>0</v>
      </c>
      <c r="Q219">
        <v>0</v>
      </c>
    </row>
    <row r="220" spans="1:17">
      <c r="A220" t="s">
        <v>3201</v>
      </c>
      <c r="B220" s="4">
        <v>0.19601095931182791</v>
      </c>
      <c r="C220" s="4">
        <v>0.19601095931182791</v>
      </c>
      <c r="D220" s="4">
        <v>0.19601095931182791</v>
      </c>
      <c r="E220" s="4">
        <v>0.19601095931182791</v>
      </c>
      <c r="F220" s="4">
        <v>0.19601095931182791</v>
      </c>
      <c r="G220" s="4">
        <v>0.19601095931182791</v>
      </c>
      <c r="H220" s="4">
        <v>1.4210794550107524</v>
      </c>
      <c r="I220" s="4">
        <v>1.4210794550107524</v>
      </c>
      <c r="J220" s="4">
        <v>1.4210794550107524</v>
      </c>
      <c r="K220" s="4">
        <v>1.4210794550107524</v>
      </c>
      <c r="L220" s="4">
        <v>1.4210794550107524</v>
      </c>
      <c r="M220" s="4">
        <v>1.4210794550107524</v>
      </c>
      <c r="N220">
        <v>1.4210794550107524</v>
      </c>
      <c r="O220">
        <v>1.4210794550107524</v>
      </c>
      <c r="P220">
        <v>1.4210794550107524</v>
      </c>
      <c r="Q220">
        <v>1.4210794550107524</v>
      </c>
    </row>
    <row r="221" spans="1:17">
      <c r="A221" t="s">
        <v>3202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>
        <v>0</v>
      </c>
      <c r="O221">
        <v>0</v>
      </c>
      <c r="P221">
        <v>0</v>
      </c>
      <c r="Q221">
        <v>0</v>
      </c>
    </row>
    <row r="222" spans="1:17">
      <c r="A222" t="s">
        <v>3203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>
        <v>0</v>
      </c>
      <c r="O222">
        <v>0</v>
      </c>
      <c r="P222">
        <v>0</v>
      </c>
      <c r="Q222">
        <v>0</v>
      </c>
    </row>
    <row r="223" spans="1:17">
      <c r="A223" t="s">
        <v>194</v>
      </c>
      <c r="B223" s="4">
        <v>0.58803287793548376</v>
      </c>
      <c r="C223" s="4">
        <v>0.58803287793548376</v>
      </c>
      <c r="D223" s="4">
        <v>0.58803287793548376</v>
      </c>
      <c r="E223" s="4">
        <v>0.58803287793548376</v>
      </c>
      <c r="F223" s="4">
        <v>0.58803287793548376</v>
      </c>
      <c r="G223" s="4">
        <v>0.58803287793548376</v>
      </c>
      <c r="H223" s="4">
        <v>0.58803287793548376</v>
      </c>
      <c r="I223" s="4">
        <v>0.58803287793548376</v>
      </c>
      <c r="J223" s="4">
        <v>0.58803287793548376</v>
      </c>
      <c r="K223" s="4">
        <v>0.58803287793548376</v>
      </c>
      <c r="L223" s="4">
        <v>0.58803287793548376</v>
      </c>
      <c r="M223" s="4">
        <v>0.58803287793548376</v>
      </c>
      <c r="N223">
        <v>0.58803287793548376</v>
      </c>
      <c r="O223">
        <v>0.58803287793548376</v>
      </c>
      <c r="P223">
        <v>0.58803287793548376</v>
      </c>
      <c r="Q223">
        <v>0.58803287793548376</v>
      </c>
    </row>
    <row r="224" spans="1:17">
      <c r="A224" t="s">
        <v>95</v>
      </c>
      <c r="B224" s="4">
        <v>0.62993466913978491</v>
      </c>
      <c r="C224" s="4">
        <v>0.62993466913978491</v>
      </c>
      <c r="D224" s="4">
        <v>0.62993466913978491</v>
      </c>
      <c r="E224" s="4">
        <v>0.62993466913978491</v>
      </c>
      <c r="F224" s="4">
        <v>0.62993466913978491</v>
      </c>
      <c r="G224" s="4">
        <v>0.62993466913978491</v>
      </c>
      <c r="H224" s="4">
        <v>0.62993466913978491</v>
      </c>
      <c r="I224" s="4">
        <v>0.62993466913978491</v>
      </c>
      <c r="J224" s="4">
        <v>0.62993466913978491</v>
      </c>
      <c r="K224" s="4">
        <v>0.62993466913978491</v>
      </c>
      <c r="L224" s="4">
        <v>0.62993466913978491</v>
      </c>
      <c r="M224" s="4">
        <v>0.62993466913978491</v>
      </c>
      <c r="N224">
        <v>0.62993466913978491</v>
      </c>
      <c r="O224">
        <v>0.62993466913978491</v>
      </c>
      <c r="P224">
        <v>0.62993466913978491</v>
      </c>
      <c r="Q224">
        <v>0.62993466913978491</v>
      </c>
    </row>
    <row r="225" spans="1:17">
      <c r="A225" t="s">
        <v>3204</v>
      </c>
      <c r="B225" s="4">
        <v>0.29605821979390679</v>
      </c>
      <c r="C225" s="4">
        <v>0.29605821979390679</v>
      </c>
      <c r="D225" s="4">
        <v>0.29605821979390679</v>
      </c>
      <c r="E225" s="4">
        <v>0.29605821979390679</v>
      </c>
      <c r="F225" s="4">
        <v>0.29605821979390679</v>
      </c>
      <c r="G225" s="4">
        <v>0.29605821979390679</v>
      </c>
      <c r="H225" s="4">
        <v>0.29605821979390679</v>
      </c>
      <c r="I225" s="4">
        <v>0.29605821979390679</v>
      </c>
      <c r="J225" s="4">
        <v>0.29605821979390679</v>
      </c>
      <c r="K225" s="4">
        <v>0.29605821979390679</v>
      </c>
      <c r="L225" s="4">
        <v>0.29605821979390679</v>
      </c>
      <c r="M225" s="4">
        <v>0</v>
      </c>
      <c r="N225">
        <v>0</v>
      </c>
      <c r="O225">
        <v>0</v>
      </c>
      <c r="P225">
        <v>0</v>
      </c>
      <c r="Q225">
        <v>0</v>
      </c>
    </row>
    <row r="226" spans="1:17">
      <c r="A226" t="s">
        <v>3205</v>
      </c>
      <c r="B226" s="4">
        <v>0.71053972750537631</v>
      </c>
      <c r="C226" s="4">
        <v>0.71053972750537631</v>
      </c>
      <c r="D226" s="4">
        <v>0.71053972750537631</v>
      </c>
      <c r="E226" s="4">
        <v>0.71053972750537631</v>
      </c>
      <c r="F226" s="4">
        <v>0.71053972750537631</v>
      </c>
      <c r="G226" s="4">
        <v>0.71053972750537631</v>
      </c>
      <c r="H226" s="4">
        <v>0.71053972750537631</v>
      </c>
      <c r="I226" s="4">
        <v>0.71053972750537631</v>
      </c>
      <c r="J226" s="4">
        <v>0.71053972750537631</v>
      </c>
      <c r="K226" s="4">
        <v>0.71053972750537631</v>
      </c>
      <c r="L226" s="4">
        <v>0.71053972750537631</v>
      </c>
      <c r="M226" s="4">
        <v>0.71053972750537631</v>
      </c>
      <c r="N226">
        <v>0.71053972750537631</v>
      </c>
      <c r="O226">
        <v>0.35526986375268815</v>
      </c>
      <c r="P226">
        <v>0</v>
      </c>
      <c r="Q226">
        <v>0</v>
      </c>
    </row>
    <row r="227" spans="1:17">
      <c r="A227" t="s">
        <v>3206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>
        <v>0</v>
      </c>
      <c r="O227">
        <v>0</v>
      </c>
      <c r="P227">
        <v>0</v>
      </c>
      <c r="Q227">
        <v>0</v>
      </c>
    </row>
    <row r="228" spans="1:17">
      <c r="A228" t="s">
        <v>110</v>
      </c>
      <c r="B228" s="4">
        <v>3.7160411036200718</v>
      </c>
      <c r="C228" s="4">
        <v>3.7160411036200718</v>
      </c>
      <c r="D228" s="4">
        <v>3.7160411036200718</v>
      </c>
      <c r="E228" s="4">
        <v>3.7160411036200718</v>
      </c>
      <c r="F228" s="4">
        <v>3.7160411036200718</v>
      </c>
      <c r="G228" s="4">
        <v>3.7160411036200718</v>
      </c>
      <c r="H228" s="4">
        <v>3.7160411036200718</v>
      </c>
      <c r="I228" s="4">
        <v>3.7160411036200718</v>
      </c>
      <c r="J228" s="4">
        <v>3.7160411036200718</v>
      </c>
      <c r="K228" s="4">
        <v>3.7160411036200718</v>
      </c>
      <c r="L228" s="4">
        <v>3.7160411036200718</v>
      </c>
      <c r="M228" s="4">
        <v>3.7160411036200718</v>
      </c>
      <c r="N228">
        <v>3.7160411036200718</v>
      </c>
      <c r="O228">
        <v>0</v>
      </c>
      <c r="P228">
        <v>0</v>
      </c>
      <c r="Q228">
        <v>0</v>
      </c>
    </row>
    <row r="229" spans="1:17">
      <c r="A229" t="s">
        <v>272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3.0384711387634411</v>
      </c>
      <c r="I229" s="4">
        <v>3.0384711387634411</v>
      </c>
      <c r="J229" s="4">
        <v>3.0384711387634411</v>
      </c>
      <c r="K229" s="4">
        <v>3.0384711387634411</v>
      </c>
      <c r="L229" s="4">
        <v>3.0384711387634411</v>
      </c>
      <c r="M229" s="4">
        <v>3.0384711387634411</v>
      </c>
      <c r="N229">
        <v>3.0384711387634411</v>
      </c>
      <c r="O229">
        <v>3.0384711387634411</v>
      </c>
      <c r="P229">
        <v>3.0384711387634411</v>
      </c>
      <c r="Q229">
        <v>3.0384711387634411</v>
      </c>
    </row>
    <row r="230" spans="1:17">
      <c r="A230" t="s">
        <v>3207</v>
      </c>
      <c r="B230" s="4">
        <v>5.2088076664516123</v>
      </c>
      <c r="C230" s="4">
        <v>5.2088076664516123</v>
      </c>
      <c r="D230" s="4">
        <v>5.2088076664516123</v>
      </c>
      <c r="E230" s="4">
        <v>5.2088076664516123</v>
      </c>
      <c r="F230" s="4">
        <v>5.2088076664516123</v>
      </c>
      <c r="G230" s="4">
        <v>5.2088076664516123</v>
      </c>
      <c r="H230" s="4">
        <v>5.2088076664516123</v>
      </c>
      <c r="I230" s="4">
        <v>5.2088076664516123</v>
      </c>
      <c r="J230" s="4">
        <v>5.2088076664516123</v>
      </c>
      <c r="K230" s="4">
        <v>5.2088076664516123</v>
      </c>
      <c r="L230" s="4">
        <v>5.2088076664516123</v>
      </c>
      <c r="M230" s="4">
        <v>5.2088076664516123</v>
      </c>
      <c r="N230">
        <v>5.2088076664516123</v>
      </c>
      <c r="O230">
        <v>5.2088076664516123</v>
      </c>
      <c r="P230">
        <v>5.2088076664516123</v>
      </c>
      <c r="Q230">
        <v>5.2088076664516123</v>
      </c>
    </row>
    <row r="231" spans="1:17">
      <c r="A231" t="s">
        <v>215</v>
      </c>
      <c r="B231" s="4">
        <v>7.5750068650716846</v>
      </c>
      <c r="C231" s="4">
        <v>7.5750068650716846</v>
      </c>
      <c r="D231" s="4">
        <v>7.5750068650716846</v>
      </c>
      <c r="E231" s="4">
        <v>7.5750068650716846</v>
      </c>
      <c r="F231" s="4">
        <v>7.5750068650716846</v>
      </c>
      <c r="G231" s="4">
        <v>7.5750068650716846</v>
      </c>
      <c r="H231" s="4">
        <v>7.5750068650716846</v>
      </c>
      <c r="I231" s="4">
        <v>7.5750068650716846</v>
      </c>
      <c r="J231" s="4">
        <v>7.5750068650716846</v>
      </c>
      <c r="K231" s="4">
        <v>7.5750068650716846</v>
      </c>
      <c r="L231" s="4">
        <v>7.5750068650716846</v>
      </c>
      <c r="M231" s="4">
        <v>7.5750068650716846</v>
      </c>
      <c r="N231">
        <v>7.5750068650716846</v>
      </c>
      <c r="O231">
        <v>3.7160411036200718</v>
      </c>
      <c r="P231">
        <v>0</v>
      </c>
      <c r="Q231">
        <v>0</v>
      </c>
    </row>
    <row r="232" spans="1:17">
      <c r="A232" t="s">
        <v>3208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2.0092629676612903</v>
      </c>
      <c r="I232" s="4">
        <v>2.0092629676612903</v>
      </c>
      <c r="J232" s="4">
        <v>3.5284985370430109</v>
      </c>
      <c r="K232" s="4">
        <v>3.5284985370430109</v>
      </c>
      <c r="L232" s="4">
        <v>3.5284985370430109</v>
      </c>
      <c r="M232" s="4">
        <v>3.5284985370430109</v>
      </c>
      <c r="N232">
        <v>3.5284985370430109</v>
      </c>
      <c r="O232">
        <v>3.5284985370430109</v>
      </c>
      <c r="P232">
        <v>3.5284985370430109</v>
      </c>
      <c r="Q232">
        <v>3.5284985370430109</v>
      </c>
    </row>
    <row r="233" spans="1:17">
      <c r="A233" t="s">
        <v>110</v>
      </c>
      <c r="B233" s="4">
        <v>3.7160411036200718</v>
      </c>
      <c r="C233" s="4">
        <v>3.7160411036200718</v>
      </c>
      <c r="D233" s="4">
        <v>3.7160411036200718</v>
      </c>
      <c r="E233" s="4">
        <v>3.7160411036200718</v>
      </c>
      <c r="F233" s="4">
        <v>3.7160411036200718</v>
      </c>
      <c r="G233" s="4">
        <v>3.7160411036200718</v>
      </c>
      <c r="H233" s="4">
        <v>3.7160411036200718</v>
      </c>
      <c r="I233" s="4">
        <v>3.7160411036200718</v>
      </c>
      <c r="J233" s="4">
        <v>3.7160411036200718</v>
      </c>
      <c r="K233" s="4">
        <v>3.7160411036200718</v>
      </c>
      <c r="L233" s="4">
        <v>3.7160411036200718</v>
      </c>
      <c r="M233" s="4">
        <v>3.7160411036200718</v>
      </c>
      <c r="N233">
        <v>3.7160411036200718</v>
      </c>
      <c r="O233">
        <v>0</v>
      </c>
      <c r="P233">
        <v>0</v>
      </c>
      <c r="Q233">
        <v>0</v>
      </c>
    </row>
    <row r="234" spans="1:17">
      <c r="A234" t="s">
        <v>23</v>
      </c>
      <c r="B234" s="4">
        <v>8.4070726740645139</v>
      </c>
      <c r="C234" s="4">
        <v>8.4070726740645139</v>
      </c>
      <c r="D234" s="4">
        <v>8.4070726740645139</v>
      </c>
      <c r="E234" s="4">
        <v>8.4070726740645139</v>
      </c>
      <c r="F234" s="4">
        <v>8.4070726740645139</v>
      </c>
      <c r="G234" s="4">
        <v>8.4070726740645139</v>
      </c>
      <c r="H234" s="4">
        <v>8.4070726740645139</v>
      </c>
      <c r="I234" s="4">
        <v>8.4070726740645139</v>
      </c>
      <c r="J234" s="4">
        <v>8.4070726740645139</v>
      </c>
      <c r="K234" s="4">
        <v>8.4070726740645139</v>
      </c>
      <c r="L234" s="4">
        <v>8.4070726740645139</v>
      </c>
      <c r="M234" s="4">
        <v>5.1239454176344079</v>
      </c>
      <c r="N234">
        <v>5.1239454176344079</v>
      </c>
      <c r="O234">
        <v>5.1239454176344079</v>
      </c>
      <c r="P234">
        <v>5.1239454176344079</v>
      </c>
      <c r="Q234">
        <v>5.1239454176344079</v>
      </c>
    </row>
    <row r="235" spans="1:17">
      <c r="A235" t="s">
        <v>3209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>
        <v>0</v>
      </c>
      <c r="O235">
        <v>0</v>
      </c>
      <c r="P235">
        <v>0</v>
      </c>
      <c r="Q235">
        <v>0</v>
      </c>
    </row>
    <row r="236" spans="1:17">
      <c r="A236" t="s">
        <v>551</v>
      </c>
      <c r="B236" s="4">
        <v>16.874001295713256</v>
      </c>
      <c r="C236" s="4">
        <v>16.874001295713256</v>
      </c>
      <c r="D236" s="4">
        <v>16.874001295713256</v>
      </c>
      <c r="E236" s="4">
        <v>16.874001295713256</v>
      </c>
      <c r="F236" s="4">
        <v>16.874001295713256</v>
      </c>
      <c r="G236" s="4">
        <v>16.874001295713256</v>
      </c>
      <c r="H236" s="4">
        <v>16.874001295713256</v>
      </c>
      <c r="I236" s="4">
        <v>16.874001295713256</v>
      </c>
      <c r="J236" s="4">
        <v>16.874001295713256</v>
      </c>
      <c r="K236" s="4">
        <v>16.874001295713256</v>
      </c>
      <c r="L236" s="4">
        <v>16.874001295713256</v>
      </c>
      <c r="M236" s="4">
        <v>16.874001295713256</v>
      </c>
      <c r="N236">
        <v>16.874001295713256</v>
      </c>
      <c r="O236">
        <v>16.874001295713256</v>
      </c>
      <c r="P236">
        <v>16.874001295713256</v>
      </c>
      <c r="Q236">
        <v>8.5399090293906799</v>
      </c>
    </row>
    <row r="237" spans="1:17">
      <c r="A237" t="s">
        <v>3210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>
        <v>0</v>
      </c>
      <c r="O237">
        <v>0</v>
      </c>
      <c r="P237">
        <v>0</v>
      </c>
      <c r="Q237">
        <v>0</v>
      </c>
    </row>
    <row r="238" spans="1:17">
      <c r="A238" t="s">
        <v>3211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7.7635536630824369</v>
      </c>
      <c r="I238" s="4">
        <v>7.7635536630824369</v>
      </c>
      <c r="J238" s="4">
        <v>7.7635536630824369</v>
      </c>
      <c r="K238" s="4">
        <v>7.7635536630824369</v>
      </c>
      <c r="L238" s="4">
        <v>7.7635536630824369</v>
      </c>
      <c r="M238" s="4">
        <v>7.7635536630824369</v>
      </c>
      <c r="N238">
        <v>7.7635536630824369</v>
      </c>
      <c r="O238">
        <v>7.7635536630824369</v>
      </c>
      <c r="P238">
        <v>7.7635536630824369</v>
      </c>
      <c r="Q238">
        <v>7.7635536630824369</v>
      </c>
    </row>
    <row r="239" spans="1:17">
      <c r="A239" t="s">
        <v>3212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3.0384711387634411</v>
      </c>
      <c r="J239" s="4">
        <v>3.0384711387634411</v>
      </c>
      <c r="K239" s="4">
        <v>3.0384711387634411</v>
      </c>
      <c r="L239" s="4">
        <v>3.0384711387634411</v>
      </c>
      <c r="M239" s="4">
        <v>3.0384711387634411</v>
      </c>
      <c r="N239">
        <v>3.0384711387634411</v>
      </c>
      <c r="O239">
        <v>3.0384711387634411</v>
      </c>
      <c r="P239">
        <v>3.0384711387634411</v>
      </c>
      <c r="Q239">
        <v>3.0384711387634411</v>
      </c>
    </row>
    <row r="240" spans="1:17">
      <c r="A240" t="s">
        <v>442</v>
      </c>
      <c r="B240" s="4">
        <v>3.2341808286451608</v>
      </c>
      <c r="C240" s="4">
        <v>3.2341808286451608</v>
      </c>
      <c r="D240" s="4">
        <v>3.2341808286451608</v>
      </c>
      <c r="E240" s="4">
        <v>3.2341808286451608</v>
      </c>
      <c r="F240" s="4">
        <v>3.2341808286451608</v>
      </c>
      <c r="G240" s="4">
        <v>3.2341808286451608</v>
      </c>
      <c r="H240" s="4">
        <v>3.2341808286451608</v>
      </c>
      <c r="I240" s="4">
        <v>3.2341808286451608</v>
      </c>
      <c r="J240" s="4">
        <v>3.2341808286451608</v>
      </c>
      <c r="K240" s="4">
        <v>3.2341808286451608</v>
      </c>
      <c r="L240" s="4">
        <v>3.2341808286451608</v>
      </c>
      <c r="M240" s="4">
        <v>3.2341808286451608</v>
      </c>
      <c r="N240">
        <v>3.2341808286451608</v>
      </c>
      <c r="O240">
        <v>3.2341808286451608</v>
      </c>
      <c r="P240">
        <v>3.2341808286451608</v>
      </c>
      <c r="Q240">
        <v>3.2341808286451608</v>
      </c>
    </row>
    <row r="241" spans="1:17">
      <c r="A241" t="s">
        <v>3213</v>
      </c>
      <c r="B241" s="4">
        <v>0</v>
      </c>
      <c r="C241" s="4">
        <v>0</v>
      </c>
      <c r="D241" s="4">
        <v>7.7635536630824369</v>
      </c>
      <c r="E241" s="4">
        <v>7.7635536630824369</v>
      </c>
      <c r="F241" s="4">
        <v>7.7635536630824369</v>
      </c>
      <c r="G241" s="4">
        <v>7.7635536630824369</v>
      </c>
      <c r="H241" s="4">
        <v>7.7635536630824369</v>
      </c>
      <c r="I241" s="4">
        <v>7.7635536630824369</v>
      </c>
      <c r="J241" s="4">
        <v>7.7635536630824369</v>
      </c>
      <c r="K241" s="4">
        <v>7.7635536630824369</v>
      </c>
      <c r="L241" s="4">
        <v>7.7635536630824369</v>
      </c>
      <c r="M241" s="4">
        <v>7.7635536630824369</v>
      </c>
      <c r="N241">
        <v>7.7635536630824369</v>
      </c>
      <c r="O241">
        <v>7.7635536630824369</v>
      </c>
      <c r="P241">
        <v>7.7635536630824369</v>
      </c>
      <c r="Q241">
        <v>7.7635536630824369</v>
      </c>
    </row>
    <row r="242" spans="1:17">
      <c r="A242" t="s">
        <v>209</v>
      </c>
      <c r="B242" s="4">
        <v>8.0663322559426511</v>
      </c>
      <c r="C242" s="4">
        <v>8.0663322559426511</v>
      </c>
      <c r="D242" s="4">
        <v>8.0663322559426511</v>
      </c>
      <c r="E242" s="4">
        <v>8.0663322559426511</v>
      </c>
      <c r="F242" s="4">
        <v>8.0663322559426511</v>
      </c>
      <c r="G242" s="4">
        <v>15.829885919025088</v>
      </c>
      <c r="H242" s="4">
        <v>15.829885919025088</v>
      </c>
      <c r="I242" s="4">
        <v>15.829885919025088</v>
      </c>
      <c r="J242" s="4">
        <v>15.829885919025088</v>
      </c>
      <c r="K242" s="4">
        <v>15.829885919025088</v>
      </c>
      <c r="L242" s="4">
        <v>15.829885919025088</v>
      </c>
      <c r="M242" s="4">
        <v>15.829885919025088</v>
      </c>
      <c r="N242">
        <v>15.829885919025088</v>
      </c>
      <c r="O242">
        <v>15.829885919025088</v>
      </c>
      <c r="P242">
        <v>15.829885919025088</v>
      </c>
      <c r="Q242">
        <v>15.829885919025088</v>
      </c>
    </row>
    <row r="243" spans="1:17">
      <c r="A243" t="s">
        <v>365</v>
      </c>
      <c r="B243" s="4">
        <v>5.1207863120215045</v>
      </c>
      <c r="C243" s="4">
        <v>5.1207863120215045</v>
      </c>
      <c r="D243" s="4">
        <v>5.1207863120215045</v>
      </c>
      <c r="E243" s="4">
        <v>5.1207863120215045</v>
      </c>
      <c r="F243" s="4">
        <v>5.1207863120215045</v>
      </c>
      <c r="G243" s="4">
        <v>5.1207863120215045</v>
      </c>
      <c r="H243" s="4">
        <v>5.1207863120215045</v>
      </c>
      <c r="I243" s="4">
        <v>5.1207863120215045</v>
      </c>
      <c r="J243" s="4">
        <v>5.1207863120215045</v>
      </c>
      <c r="K243" s="4">
        <v>5.1207863120215045</v>
      </c>
      <c r="L243" s="4">
        <v>3.863049323103942</v>
      </c>
      <c r="M243" s="4">
        <v>2.60531233418638</v>
      </c>
      <c r="N243">
        <v>2.60531233418638</v>
      </c>
      <c r="O243">
        <v>0</v>
      </c>
      <c r="P243">
        <v>0</v>
      </c>
      <c r="Q243">
        <v>0</v>
      </c>
    </row>
    <row r="244" spans="1:17">
      <c r="A244" t="s">
        <v>3214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>
        <v>0</v>
      </c>
      <c r="O244">
        <v>0</v>
      </c>
      <c r="P244">
        <v>0</v>
      </c>
      <c r="Q244">
        <v>0</v>
      </c>
    </row>
    <row r="245" spans="1:17">
      <c r="A245" t="s">
        <v>699</v>
      </c>
      <c r="B245" s="4">
        <v>0</v>
      </c>
      <c r="C245" s="4">
        <v>0</v>
      </c>
      <c r="D245" s="4">
        <v>0</v>
      </c>
      <c r="E245" s="4">
        <v>0</v>
      </c>
      <c r="F245" s="4">
        <v>2.600790477132616</v>
      </c>
      <c r="G245" s="4">
        <v>5.201580954265232</v>
      </c>
      <c r="H245" s="4">
        <v>5.201580954265232</v>
      </c>
      <c r="I245" s="4">
        <v>5.201580954265232</v>
      </c>
      <c r="J245" s="4">
        <v>5.201580954265232</v>
      </c>
      <c r="K245" s="4">
        <v>5.201580954265232</v>
      </c>
      <c r="L245" s="4">
        <v>5.201580954265232</v>
      </c>
      <c r="M245" s="4">
        <v>5.201580954265232</v>
      </c>
      <c r="N245">
        <v>5.201580954265232</v>
      </c>
      <c r="O245">
        <v>5.201580954265232</v>
      </c>
      <c r="P245">
        <v>5.201580954265232</v>
      </c>
      <c r="Q245">
        <v>5.201580954265232</v>
      </c>
    </row>
    <row r="246" spans="1:17">
      <c r="A246" t="s">
        <v>3215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>
        <v>0</v>
      </c>
      <c r="O246">
        <v>0</v>
      </c>
      <c r="P246">
        <v>0</v>
      </c>
      <c r="Q246">
        <v>0</v>
      </c>
    </row>
    <row r="247" spans="1:17">
      <c r="A247" t="s">
        <v>3216</v>
      </c>
      <c r="B247" s="4">
        <v>1.9539842506397851</v>
      </c>
      <c r="C247" s="4">
        <v>1.9539842506397851</v>
      </c>
      <c r="D247" s="4">
        <v>1.9539842506397851</v>
      </c>
      <c r="E247" s="4">
        <v>1.9539842506397851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>
        <v>0</v>
      </c>
      <c r="O247">
        <v>0</v>
      </c>
      <c r="P247">
        <v>0</v>
      </c>
      <c r="Q247">
        <v>0</v>
      </c>
    </row>
    <row r="248" spans="1:17">
      <c r="A248" t="s">
        <v>445</v>
      </c>
      <c r="B248" s="4">
        <v>8.3942124112419343</v>
      </c>
      <c r="C248" s="4">
        <v>8.3942124112419343</v>
      </c>
      <c r="D248" s="4">
        <v>8.3942124112419343</v>
      </c>
      <c r="E248" s="4">
        <v>8.3942124112419343</v>
      </c>
      <c r="F248" s="4">
        <v>8.3942124112419343</v>
      </c>
      <c r="G248" s="4">
        <v>5.729688433096773</v>
      </c>
      <c r="H248" s="4">
        <v>5.729688433096773</v>
      </c>
      <c r="I248" s="4">
        <v>5.729688433096773</v>
      </c>
      <c r="J248" s="4">
        <v>5.729688433096773</v>
      </c>
      <c r="K248" s="4">
        <v>5.729688433096773</v>
      </c>
      <c r="L248" s="4">
        <v>5.729688433096773</v>
      </c>
      <c r="M248" s="4">
        <v>5.729688433096773</v>
      </c>
      <c r="N248">
        <v>5.729688433096773</v>
      </c>
      <c r="O248">
        <v>5.729688433096773</v>
      </c>
      <c r="P248">
        <v>5.729688433096773</v>
      </c>
      <c r="Q248">
        <v>5.729688433096773</v>
      </c>
    </row>
    <row r="249" spans="1:17">
      <c r="A249" t="s">
        <v>3217</v>
      </c>
      <c r="B249" s="4">
        <v>6.1253424784946233</v>
      </c>
      <c r="C249" s="4">
        <v>6.1253424784946233</v>
      </c>
      <c r="D249" s="4">
        <v>6.1253424784946233</v>
      </c>
      <c r="E249" s="4">
        <v>6.1253424784946233</v>
      </c>
      <c r="F249" s="4">
        <v>6.1253424784946233</v>
      </c>
      <c r="G249" s="4">
        <v>6.1253424784946233</v>
      </c>
      <c r="H249" s="4">
        <v>6.1253424784946233</v>
      </c>
      <c r="I249" s="4">
        <v>6.1253424784946233</v>
      </c>
      <c r="J249" s="4">
        <v>6.1253424784946233</v>
      </c>
      <c r="K249" s="4">
        <v>6.1253424784946233</v>
      </c>
      <c r="L249" s="4">
        <v>6.1253424784946233</v>
      </c>
      <c r="M249" s="4">
        <v>2.9401643896774186</v>
      </c>
      <c r="N249">
        <v>2.9401643896774186</v>
      </c>
      <c r="O249">
        <v>2.9401643896774186</v>
      </c>
      <c r="P249">
        <v>2.9401643896774186</v>
      </c>
      <c r="Q249">
        <v>2.9401643896774186</v>
      </c>
    </row>
    <row r="250" spans="1:17">
      <c r="A250" t="s">
        <v>347</v>
      </c>
      <c r="B250" s="4">
        <v>2.9646657595913974</v>
      </c>
      <c r="C250" s="4">
        <v>2.9646657595913974</v>
      </c>
      <c r="D250" s="4">
        <v>2.9646657595913974</v>
      </c>
      <c r="E250" s="4">
        <v>2.9646657595913974</v>
      </c>
      <c r="F250" s="4">
        <v>2.9646657595913974</v>
      </c>
      <c r="G250" s="4">
        <v>2.9646657595913974</v>
      </c>
      <c r="H250" s="4">
        <v>2.9646657595913974</v>
      </c>
      <c r="I250" s="4">
        <v>2.9646657595913974</v>
      </c>
      <c r="J250" s="4">
        <v>2.9646657595913974</v>
      </c>
      <c r="K250" s="4">
        <v>2.9646657595913974</v>
      </c>
      <c r="L250" s="4">
        <v>2.9646657595913974</v>
      </c>
      <c r="M250" s="4">
        <v>2.9646657595913974</v>
      </c>
      <c r="N250">
        <v>2.9646657595913974</v>
      </c>
      <c r="O250">
        <v>2.9646657595913974</v>
      </c>
      <c r="P250">
        <v>2.9646657595913974</v>
      </c>
      <c r="Q250">
        <v>2.9646657595913974</v>
      </c>
    </row>
    <row r="251" spans="1:17">
      <c r="A251" t="s">
        <v>471</v>
      </c>
      <c r="B251" s="4">
        <v>9.6193564589318985</v>
      </c>
      <c r="C251" s="4">
        <v>9.6193564589318985</v>
      </c>
      <c r="D251" s="4">
        <v>9.6193564589318985</v>
      </c>
      <c r="E251" s="4">
        <v>9.6193564589318985</v>
      </c>
      <c r="F251" s="4">
        <v>9.6193564589318985</v>
      </c>
      <c r="G251" s="4">
        <v>9.6193564589318985</v>
      </c>
      <c r="H251" s="4">
        <v>9.6193564589318985</v>
      </c>
      <c r="I251" s="4">
        <v>9.6193564589318985</v>
      </c>
      <c r="J251" s="4">
        <v>9.6193564589318985</v>
      </c>
      <c r="K251" s="4">
        <v>9.6193564589318985</v>
      </c>
      <c r="L251" s="4">
        <v>9.6193564589318985</v>
      </c>
      <c r="M251" s="4">
        <v>9.6193564589318985</v>
      </c>
      <c r="N251">
        <v>9.6193564589318985</v>
      </c>
      <c r="O251">
        <v>9.6193564589318985</v>
      </c>
      <c r="P251">
        <v>9.6193564589318985</v>
      </c>
      <c r="Q251">
        <v>5.9033153553118272</v>
      </c>
    </row>
    <row r="252" spans="1:17">
      <c r="A252" t="s">
        <v>527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>
        <v>0</v>
      </c>
      <c r="O252">
        <v>0</v>
      </c>
      <c r="P252">
        <v>0</v>
      </c>
      <c r="Q252">
        <v>0</v>
      </c>
    </row>
    <row r="253" spans="1:17">
      <c r="A253" t="s">
        <v>3218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1.5192355693817206</v>
      </c>
      <c r="H253" s="4">
        <v>1.5192355693817206</v>
      </c>
      <c r="I253" s="4">
        <v>1.5192355693817206</v>
      </c>
      <c r="J253" s="4">
        <v>1.5192355693817206</v>
      </c>
      <c r="K253" s="4">
        <v>1.5192355693817206</v>
      </c>
      <c r="L253" s="4">
        <v>1.5192355693817206</v>
      </c>
      <c r="M253" s="4">
        <v>1.5192355693817206</v>
      </c>
      <c r="N253">
        <v>1.5192355693817206</v>
      </c>
      <c r="O253">
        <v>1.5192355693817206</v>
      </c>
      <c r="P253">
        <v>1.5192355693817206</v>
      </c>
      <c r="Q253">
        <v>1.5192355693817206</v>
      </c>
    </row>
    <row r="254" spans="1:17">
      <c r="A254" t="s">
        <v>3219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>
        <v>0</v>
      </c>
      <c r="O254">
        <v>0</v>
      </c>
      <c r="P254">
        <v>0</v>
      </c>
      <c r="Q254">
        <v>0</v>
      </c>
    </row>
    <row r="255" spans="1:17">
      <c r="A255" t="s">
        <v>627</v>
      </c>
      <c r="B255" s="4">
        <v>9.0338632541362003</v>
      </c>
      <c r="C255" s="4">
        <v>9.0338632541362003</v>
      </c>
      <c r="D255" s="4">
        <v>9.0338632541362003</v>
      </c>
      <c r="E255" s="4">
        <v>9.0338632541362003</v>
      </c>
      <c r="F255" s="4">
        <v>9.0338632541362003</v>
      </c>
      <c r="G255" s="4">
        <v>9.0338632541362003</v>
      </c>
      <c r="H255" s="4">
        <v>9.0338632541362003</v>
      </c>
      <c r="I255" s="4">
        <v>9.0338632541362003</v>
      </c>
      <c r="J255" s="4">
        <v>9.0338632541362003</v>
      </c>
      <c r="K255" s="4">
        <v>9.0338632541362003</v>
      </c>
      <c r="L255" s="4">
        <v>9.0338632541362003</v>
      </c>
      <c r="M255" s="4">
        <v>9.0338632541362003</v>
      </c>
      <c r="N255">
        <v>9.0338632541362003</v>
      </c>
      <c r="O255">
        <v>5.6363399593978487</v>
      </c>
      <c r="P255">
        <v>5.6363399593978487</v>
      </c>
      <c r="Q255">
        <v>5.6363399593978487</v>
      </c>
    </row>
    <row r="256" spans="1:17">
      <c r="A256" t="s">
        <v>3220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>
        <v>0</v>
      </c>
      <c r="O256">
        <v>0</v>
      </c>
      <c r="P256">
        <v>0</v>
      </c>
      <c r="Q256">
        <v>0</v>
      </c>
    </row>
    <row r="257" spans="1:17">
      <c r="A257" t="s">
        <v>3221</v>
      </c>
      <c r="B257" s="4">
        <v>1.4333301399677418</v>
      </c>
      <c r="C257" s="4">
        <v>1.4333301399677418</v>
      </c>
      <c r="D257" s="4">
        <v>1.4333301399677418</v>
      </c>
      <c r="E257" s="4">
        <v>1.4333301399677418</v>
      </c>
      <c r="F257" s="4">
        <v>1.4333301399677418</v>
      </c>
      <c r="G257" s="4">
        <v>1.4333301399677418</v>
      </c>
      <c r="H257" s="4">
        <v>1.4333301399677418</v>
      </c>
      <c r="I257" s="4">
        <v>1.4333301399677418</v>
      </c>
      <c r="J257" s="4">
        <v>1.4333301399677418</v>
      </c>
      <c r="K257" s="4">
        <v>1.4333301399677418</v>
      </c>
      <c r="L257" s="4">
        <v>1.4333301399677418</v>
      </c>
      <c r="M257" s="4">
        <v>1.4333301399677418</v>
      </c>
      <c r="N257">
        <v>1.4333301399677418</v>
      </c>
      <c r="O257">
        <v>1.4333301399677418</v>
      </c>
      <c r="P257">
        <v>1.4333301399677418</v>
      </c>
      <c r="Q257">
        <v>1.4333301399677418</v>
      </c>
    </row>
    <row r="258" spans="1:17">
      <c r="A258" t="s">
        <v>3222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>
        <v>0</v>
      </c>
      <c r="O258">
        <v>0</v>
      </c>
      <c r="P258">
        <v>0</v>
      </c>
      <c r="Q258">
        <v>0</v>
      </c>
    </row>
    <row r="259" spans="1:17">
      <c r="A259" t="s">
        <v>3223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>
        <v>0</v>
      </c>
      <c r="O259">
        <v>0</v>
      </c>
      <c r="P259">
        <v>0</v>
      </c>
      <c r="Q259">
        <v>0</v>
      </c>
    </row>
    <row r="260" spans="1:17">
      <c r="A260" t="s">
        <v>11</v>
      </c>
      <c r="B260" s="4">
        <v>5.7169863132616481</v>
      </c>
      <c r="C260" s="4">
        <v>5.7169863132616481</v>
      </c>
      <c r="D260" s="4">
        <v>5.7169863132616481</v>
      </c>
      <c r="E260" s="4">
        <v>5.7169863132616481</v>
      </c>
      <c r="F260" s="4">
        <v>5.7169863132616481</v>
      </c>
      <c r="G260" s="4">
        <v>1.8580205518100359</v>
      </c>
      <c r="H260" s="4">
        <v>1.8580205518100359</v>
      </c>
      <c r="I260" s="4">
        <v>1.8580205518100359</v>
      </c>
      <c r="J260" s="4">
        <v>1.8580205518100359</v>
      </c>
      <c r="K260" s="4">
        <v>1.8580205518100359</v>
      </c>
      <c r="L260" s="4">
        <v>1.8580205518100359</v>
      </c>
      <c r="M260" s="4">
        <v>1.8580205518100359</v>
      </c>
      <c r="N260">
        <v>1.8580205518100359</v>
      </c>
      <c r="O260">
        <v>0</v>
      </c>
      <c r="P260">
        <v>0</v>
      </c>
      <c r="Q260">
        <v>0</v>
      </c>
    </row>
    <row r="261" spans="1:17">
      <c r="A261" t="s">
        <v>494</v>
      </c>
      <c r="B261" s="4">
        <v>8.5399090293906799</v>
      </c>
      <c r="C261" s="4">
        <v>8.5399090293906799</v>
      </c>
      <c r="D261" s="4">
        <v>8.5399090293906799</v>
      </c>
      <c r="E261" s="4">
        <v>8.5399090293906799</v>
      </c>
      <c r="F261" s="4">
        <v>8.5399090293906799</v>
      </c>
      <c r="G261" s="4">
        <v>8.5399090293906799</v>
      </c>
      <c r="H261" s="4">
        <v>8.5399090293906799</v>
      </c>
      <c r="I261" s="4">
        <v>8.5399090293906799</v>
      </c>
      <c r="J261" s="4">
        <v>8.5399090293906799</v>
      </c>
      <c r="K261" s="4">
        <v>8.5399090293906799</v>
      </c>
      <c r="L261" s="4">
        <v>8.5399090293906799</v>
      </c>
      <c r="M261" s="4">
        <v>8.5399090293906799</v>
      </c>
      <c r="N261">
        <v>8.5399090293906799</v>
      </c>
      <c r="O261">
        <v>8.5399090293906799</v>
      </c>
      <c r="P261">
        <v>8.5399090293906799</v>
      </c>
      <c r="Q261">
        <v>8.5399090293906799</v>
      </c>
    </row>
    <row r="262" spans="1:17">
      <c r="A262" t="s">
        <v>3224</v>
      </c>
      <c r="B262" s="4">
        <v>0.28584931566308242</v>
      </c>
      <c r="C262" s="4">
        <v>0.28584931566308242</v>
      </c>
      <c r="D262" s="4">
        <v>0.28584931566308242</v>
      </c>
      <c r="E262" s="4">
        <v>0.28584931566308242</v>
      </c>
      <c r="F262" s="4">
        <v>0.28584931566308242</v>
      </c>
      <c r="G262" s="4">
        <v>0.28584931566308242</v>
      </c>
      <c r="H262" s="4">
        <v>0.28584931566308242</v>
      </c>
      <c r="I262" s="4">
        <v>0.28584931566308242</v>
      </c>
      <c r="J262" s="4">
        <v>0.28584931566308242</v>
      </c>
      <c r="K262" s="4">
        <v>0</v>
      </c>
      <c r="L262" s="4">
        <v>0</v>
      </c>
      <c r="M262" s="4">
        <v>0</v>
      </c>
      <c r="N262">
        <v>0</v>
      </c>
      <c r="O262">
        <v>0</v>
      </c>
      <c r="P262">
        <v>0</v>
      </c>
      <c r="Q262">
        <v>0</v>
      </c>
    </row>
    <row r="263" spans="1:17">
      <c r="A263" t="s">
        <v>500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>
        <v>0</v>
      </c>
      <c r="O263">
        <v>0</v>
      </c>
      <c r="P263">
        <v>0</v>
      </c>
      <c r="Q263">
        <v>0</v>
      </c>
    </row>
    <row r="264" spans="1:17">
      <c r="A264" t="s">
        <v>503</v>
      </c>
      <c r="B264" s="4">
        <v>18.485326295365592</v>
      </c>
      <c r="C264" s="4">
        <v>18.485326295365592</v>
      </c>
      <c r="D264" s="4">
        <v>18.485326295365592</v>
      </c>
      <c r="E264" s="4">
        <v>18.485326295365592</v>
      </c>
      <c r="F264" s="4">
        <v>18.485326295365592</v>
      </c>
      <c r="G264" s="4">
        <v>16.693663620405914</v>
      </c>
      <c r="H264" s="4">
        <v>16.693663620405914</v>
      </c>
      <c r="I264" s="4">
        <v>11.011327984276882</v>
      </c>
      <c r="J264" s="4">
        <v>16.057637865280466</v>
      </c>
      <c r="K264" s="4">
        <v>16.057637865280466</v>
      </c>
      <c r="L264" s="4">
        <v>16.057637865280466</v>
      </c>
      <c r="M264" s="4">
        <v>16.057637865280466</v>
      </c>
      <c r="N264">
        <v>16.057637865280466</v>
      </c>
      <c r="O264">
        <v>12.47431251536111</v>
      </c>
      <c r="P264">
        <v>10.682649840401432</v>
      </c>
      <c r="Q264">
        <v>10.682649840401432</v>
      </c>
    </row>
    <row r="265" spans="1:17">
      <c r="A265" t="s">
        <v>615</v>
      </c>
      <c r="B265" s="4">
        <v>23.842674807405011</v>
      </c>
      <c r="C265" s="4">
        <v>23.842674807405011</v>
      </c>
      <c r="D265" s="4">
        <v>23.842674807405011</v>
      </c>
      <c r="E265" s="4">
        <v>23.842674807405011</v>
      </c>
      <c r="F265" s="4">
        <v>23.842674807405011</v>
      </c>
      <c r="G265" s="4">
        <v>23.842674807405011</v>
      </c>
      <c r="H265" s="4">
        <v>23.842674807405011</v>
      </c>
      <c r="I265" s="4">
        <v>23.842674807405011</v>
      </c>
      <c r="J265" s="4">
        <v>23.842674807405011</v>
      </c>
      <c r="K265" s="4">
        <v>23.842674807405011</v>
      </c>
      <c r="L265" s="4">
        <v>20.445151512666662</v>
      </c>
      <c r="M265" s="4">
        <v>18.746389865297488</v>
      </c>
      <c r="N265">
        <v>17.047628217928313</v>
      </c>
      <c r="O265">
        <v>17.047628217928313</v>
      </c>
      <c r="P265">
        <v>17.047628217928313</v>
      </c>
      <c r="Q265">
        <v>17.047628217928313</v>
      </c>
    </row>
    <row r="266" spans="1:17">
      <c r="A266" t="s">
        <v>630</v>
      </c>
      <c r="B266" s="4">
        <v>11.515643859569888</v>
      </c>
      <c r="C266" s="4">
        <v>11.515643859569888</v>
      </c>
      <c r="D266" s="4">
        <v>11.515643859569888</v>
      </c>
      <c r="E266" s="4">
        <v>11.515643859569888</v>
      </c>
      <c r="F266" s="4">
        <v>11.515643859569888</v>
      </c>
      <c r="G266" s="4">
        <v>11.515643859569888</v>
      </c>
      <c r="H266" s="4">
        <v>8.330465770752685</v>
      </c>
      <c r="I266" s="4">
        <v>8.330465770752685</v>
      </c>
      <c r="J266" s="4">
        <v>8.330465770752685</v>
      </c>
      <c r="K266" s="4">
        <v>8.330465770752685</v>
      </c>
      <c r="L266" s="4">
        <v>8.330465770752685</v>
      </c>
      <c r="M266" s="4">
        <v>8.330465770752685</v>
      </c>
      <c r="N266">
        <v>8.330465770752685</v>
      </c>
      <c r="O266">
        <v>8.330465770752685</v>
      </c>
      <c r="P266">
        <v>8.330465770752685</v>
      </c>
      <c r="Q266">
        <v>8.330465770752685</v>
      </c>
    </row>
    <row r="267" spans="1:17">
      <c r="A267" t="s">
        <v>3225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>
        <v>0</v>
      </c>
      <c r="O267">
        <v>0</v>
      </c>
      <c r="P267">
        <v>0</v>
      </c>
      <c r="Q267">
        <v>0</v>
      </c>
    </row>
    <row r="268" spans="1:17">
      <c r="A268" t="s">
        <v>3226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>
        <v>0</v>
      </c>
      <c r="O268">
        <v>0</v>
      </c>
      <c r="P268">
        <v>0</v>
      </c>
      <c r="Q268">
        <v>0</v>
      </c>
    </row>
    <row r="269" spans="1:17">
      <c r="A269" t="s">
        <v>3227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>
        <v>0</v>
      </c>
      <c r="O269">
        <v>0</v>
      </c>
      <c r="P269">
        <v>0</v>
      </c>
      <c r="Q269">
        <v>0</v>
      </c>
    </row>
    <row r="270" spans="1:17">
      <c r="A270" t="s">
        <v>3228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>
        <v>0</v>
      </c>
      <c r="O270">
        <v>0</v>
      </c>
      <c r="P270">
        <v>0</v>
      </c>
      <c r="Q270">
        <v>0</v>
      </c>
    </row>
    <row r="271" spans="1:17">
      <c r="A271" t="s">
        <v>3229</v>
      </c>
      <c r="B271" s="4">
        <v>5.3903013810752674</v>
      </c>
      <c r="C271" s="4">
        <v>5.3903013810752674</v>
      </c>
      <c r="D271" s="4">
        <v>5.3903013810752674</v>
      </c>
      <c r="E271" s="4">
        <v>5.3903013810752674</v>
      </c>
      <c r="F271" s="4">
        <v>5.3903013810752674</v>
      </c>
      <c r="G271" s="4">
        <v>5.3903013810752674</v>
      </c>
      <c r="H271" s="4">
        <v>5.3903013810752674</v>
      </c>
      <c r="I271" s="4">
        <v>5.3903013810752674</v>
      </c>
      <c r="J271" s="4">
        <v>5.3903013810752674</v>
      </c>
      <c r="K271" s="4">
        <v>5.3903013810752674</v>
      </c>
      <c r="L271" s="4">
        <v>5.3903013810752674</v>
      </c>
      <c r="M271" s="4">
        <v>5.3903013810752674</v>
      </c>
      <c r="N271">
        <v>5.3903013810752674</v>
      </c>
      <c r="O271">
        <v>5.3903013810752674</v>
      </c>
      <c r="P271">
        <v>5.3903013810752674</v>
      </c>
      <c r="Q271">
        <v>5.3903013810752674</v>
      </c>
    </row>
    <row r="272" spans="1:17">
      <c r="A272" t="s">
        <v>3230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>
        <v>0</v>
      </c>
      <c r="O272">
        <v>0</v>
      </c>
      <c r="P272">
        <v>0</v>
      </c>
      <c r="Q272">
        <v>0</v>
      </c>
    </row>
    <row r="273" spans="1:17">
      <c r="A273" t="s">
        <v>3231</v>
      </c>
      <c r="B273" s="4">
        <v>2.4868890462688169</v>
      </c>
      <c r="C273" s="4">
        <v>2.4868890462688169</v>
      </c>
      <c r="D273" s="4">
        <v>2.4868890462688169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>
        <v>0</v>
      </c>
      <c r="O273">
        <v>0</v>
      </c>
      <c r="P273">
        <v>0</v>
      </c>
      <c r="Q273">
        <v>0</v>
      </c>
    </row>
    <row r="274" spans="1:17">
      <c r="A274" t="s">
        <v>3232</v>
      </c>
      <c r="B274" s="4">
        <v>1.598714386887097</v>
      </c>
      <c r="C274" s="4">
        <v>1.598714386887097</v>
      </c>
      <c r="D274" s="4">
        <v>1.598714386887097</v>
      </c>
      <c r="E274" s="4">
        <v>1.598714386887097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>
        <v>0</v>
      </c>
      <c r="O274">
        <v>0</v>
      </c>
      <c r="P274">
        <v>0</v>
      </c>
      <c r="Q274">
        <v>0</v>
      </c>
    </row>
    <row r="275" spans="1:17">
      <c r="A275" t="s">
        <v>3233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>
        <v>0</v>
      </c>
      <c r="O275">
        <v>0</v>
      </c>
      <c r="P275">
        <v>0</v>
      </c>
      <c r="Q275">
        <v>0</v>
      </c>
    </row>
    <row r="276" spans="1:17">
      <c r="A276" t="s">
        <v>3234</v>
      </c>
      <c r="B276" s="4">
        <v>1.0597926494623653</v>
      </c>
      <c r="C276" s="4">
        <v>1.0597926494623653</v>
      </c>
      <c r="D276" s="4">
        <v>1.0597926494623653</v>
      </c>
      <c r="E276" s="4">
        <v>1.0597926494623653</v>
      </c>
      <c r="F276" s="4">
        <v>1.0597926494623653</v>
      </c>
      <c r="G276" s="4">
        <v>1.0597926494623653</v>
      </c>
      <c r="H276" s="4">
        <v>1.0597926494623653</v>
      </c>
      <c r="I276" s="4">
        <v>1.0597926494623653</v>
      </c>
      <c r="J276" s="4">
        <v>1.0597926494623653</v>
      </c>
      <c r="K276" s="4">
        <v>1.0597926494623653</v>
      </c>
      <c r="L276" s="4">
        <v>1.0597926494623653</v>
      </c>
      <c r="M276" s="4">
        <v>1.0597926494623653</v>
      </c>
      <c r="N276">
        <v>1.0597926494623653</v>
      </c>
      <c r="O276">
        <v>1.0597926494623653</v>
      </c>
      <c r="P276">
        <v>1.0597926494623653</v>
      </c>
      <c r="Q276">
        <v>1.0597926494623653</v>
      </c>
    </row>
    <row r="277" spans="1:17">
      <c r="A277" t="s">
        <v>3235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3.0384711387634411</v>
      </c>
      <c r="I277" s="4">
        <v>4.5577067081451617</v>
      </c>
      <c r="J277" s="4">
        <v>4.5577067081451617</v>
      </c>
      <c r="K277" s="4">
        <v>4.5577067081451617</v>
      </c>
      <c r="L277" s="4">
        <v>4.5577067081451617</v>
      </c>
      <c r="M277" s="4">
        <v>4.5577067081451617</v>
      </c>
      <c r="N277">
        <v>4.5577067081451617</v>
      </c>
      <c r="O277">
        <v>4.5577067081451617</v>
      </c>
      <c r="P277">
        <v>4.5577067081451617</v>
      </c>
      <c r="Q277">
        <v>4.5577067081451617</v>
      </c>
    </row>
    <row r="278" spans="1:17">
      <c r="A278" t="s">
        <v>3236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>
        <v>0</v>
      </c>
      <c r="O278">
        <v>0</v>
      </c>
      <c r="P278">
        <v>0</v>
      </c>
      <c r="Q278">
        <v>0</v>
      </c>
    </row>
    <row r="279" spans="1:17">
      <c r="A279" t="s">
        <v>116</v>
      </c>
      <c r="B279" s="4">
        <v>10.417615332903225</v>
      </c>
      <c r="C279" s="4">
        <v>10.417615332903225</v>
      </c>
      <c r="D279" s="4">
        <v>10.417615332903225</v>
      </c>
      <c r="E279" s="4">
        <v>10.417615332903225</v>
      </c>
      <c r="F279" s="4">
        <v>10.417615332903225</v>
      </c>
      <c r="G279" s="4">
        <v>10.417615332903225</v>
      </c>
      <c r="H279" s="4">
        <v>10.417615332903225</v>
      </c>
      <c r="I279" s="4">
        <v>10.417615332903225</v>
      </c>
      <c r="J279" s="4">
        <v>10.417615332903225</v>
      </c>
      <c r="K279" s="4">
        <v>10.417615332903225</v>
      </c>
      <c r="L279" s="4">
        <v>10.417615332903225</v>
      </c>
      <c r="M279" s="4">
        <v>10.417615332903225</v>
      </c>
      <c r="N279">
        <v>10.417615332903225</v>
      </c>
      <c r="O279">
        <v>10.417615332903225</v>
      </c>
      <c r="P279">
        <v>10.417615332903225</v>
      </c>
      <c r="Q279">
        <v>10.417615332903225</v>
      </c>
    </row>
    <row r="280" spans="1:17">
      <c r="A280" t="s">
        <v>167</v>
      </c>
      <c r="B280" s="4">
        <v>23.828763855713255</v>
      </c>
      <c r="C280" s="4">
        <v>23.828763855713255</v>
      </c>
      <c r="D280" s="4">
        <v>23.828763855713255</v>
      </c>
      <c r="E280" s="4">
        <v>23.828763855713255</v>
      </c>
      <c r="F280" s="4">
        <v>23.828763855713255</v>
      </c>
      <c r="G280" s="4">
        <v>23.828763855713255</v>
      </c>
      <c r="H280" s="4">
        <v>20.74159124655197</v>
      </c>
      <c r="I280" s="4">
        <v>20.74159124655197</v>
      </c>
      <c r="J280" s="4">
        <v>20.74159124655197</v>
      </c>
      <c r="K280" s="4">
        <v>17.654418637390677</v>
      </c>
      <c r="L280" s="4">
        <v>17.654418637390677</v>
      </c>
      <c r="M280" s="4">
        <v>17.654418637390677</v>
      </c>
      <c r="N280">
        <v>17.654418637390677</v>
      </c>
      <c r="O280">
        <v>17.654418637390677</v>
      </c>
      <c r="P280">
        <v>17.654418637390677</v>
      </c>
      <c r="Q280">
        <v>8.5399090293906799</v>
      </c>
    </row>
    <row r="281" spans="1:17">
      <c r="A281" t="s">
        <v>182</v>
      </c>
      <c r="B281" s="4">
        <v>4.4206061233620071</v>
      </c>
      <c r="C281" s="4">
        <v>4.4206061233620071</v>
      </c>
      <c r="D281" s="4">
        <v>4.4206061233620071</v>
      </c>
      <c r="E281" s="4">
        <v>4.4206061233620071</v>
      </c>
      <c r="F281" s="4">
        <v>4.4206061233620071</v>
      </c>
      <c r="G281" s="4">
        <v>4.4206061233620071</v>
      </c>
      <c r="H281" s="4">
        <v>4.4206061233620071</v>
      </c>
      <c r="I281" s="4">
        <v>4.4206061233620071</v>
      </c>
      <c r="J281" s="4">
        <v>4.4206061233620071</v>
      </c>
      <c r="K281" s="4">
        <v>4.4206061233620071</v>
      </c>
      <c r="L281" s="4">
        <v>4.4206061233620071</v>
      </c>
      <c r="M281" s="4">
        <v>4.4206061233620071</v>
      </c>
      <c r="N281">
        <v>3.7059828342043009</v>
      </c>
      <c r="O281">
        <v>3.7059828342043009</v>
      </c>
      <c r="P281">
        <v>3.7059828342043009</v>
      </c>
      <c r="Q281">
        <v>3.7059828342043009</v>
      </c>
    </row>
    <row r="282" spans="1:17">
      <c r="A282" t="s">
        <v>236</v>
      </c>
      <c r="B282" s="4">
        <v>17.933808961720427</v>
      </c>
      <c r="C282" s="4">
        <v>17.933808961720427</v>
      </c>
      <c r="D282" s="4">
        <v>17.933808961720427</v>
      </c>
      <c r="E282" s="4">
        <v>17.933808961720427</v>
      </c>
      <c r="F282" s="4">
        <v>17.933808961720427</v>
      </c>
      <c r="G282" s="4">
        <v>17.933808961720427</v>
      </c>
      <c r="H282" s="4">
        <v>17.933808961720427</v>
      </c>
      <c r="I282" s="4">
        <v>17.933808961720427</v>
      </c>
      <c r="J282" s="4">
        <v>17.933808961720427</v>
      </c>
      <c r="K282" s="4">
        <v>17.933808961720427</v>
      </c>
      <c r="L282" s="4">
        <v>17.933808961720427</v>
      </c>
      <c r="M282" s="4">
        <v>17.933808961720427</v>
      </c>
      <c r="N282">
        <v>17.933808961720427</v>
      </c>
      <c r="O282">
        <v>17.933808961720427</v>
      </c>
      <c r="P282">
        <v>17.933808961720427</v>
      </c>
      <c r="Q282">
        <v>17.933808961720427</v>
      </c>
    </row>
    <row r="283" spans="1:17">
      <c r="A283" t="s">
        <v>257</v>
      </c>
      <c r="B283" s="4">
        <v>8.0430415949534027</v>
      </c>
      <c r="C283" s="4">
        <v>8.0430415949534027</v>
      </c>
      <c r="D283" s="4">
        <v>8.0430415949534027</v>
      </c>
      <c r="E283" s="4">
        <v>8.0430415949534027</v>
      </c>
      <c r="F283" s="4">
        <v>8.0430415949534027</v>
      </c>
      <c r="G283" s="4">
        <v>8.0430415949534027</v>
      </c>
      <c r="H283" s="4">
        <v>8.0430415949534027</v>
      </c>
      <c r="I283" s="4">
        <v>8.0430415949534027</v>
      </c>
      <c r="J283" s="4">
        <v>8.0430415949534027</v>
      </c>
      <c r="K283" s="4">
        <v>8.0430415949534027</v>
      </c>
      <c r="L283" s="4">
        <v>8.0430415949534027</v>
      </c>
      <c r="M283" s="4">
        <v>8.0430415949534027</v>
      </c>
      <c r="N283">
        <v>8.0430415949534027</v>
      </c>
      <c r="O283">
        <v>8.0430415949534027</v>
      </c>
      <c r="P283">
        <v>8.0430415949534027</v>
      </c>
      <c r="Q283">
        <v>8.0430415949534027</v>
      </c>
    </row>
    <row r="284" spans="1:17">
      <c r="A284" t="s">
        <v>314</v>
      </c>
      <c r="B284" s="4">
        <v>21.729334514050176</v>
      </c>
      <c r="C284" s="4">
        <v>21.729334514050176</v>
      </c>
      <c r="D284" s="4">
        <v>21.729334514050176</v>
      </c>
      <c r="E284" s="4">
        <v>21.729334514050176</v>
      </c>
      <c r="F284" s="4">
        <v>21.729334514050176</v>
      </c>
      <c r="G284" s="4">
        <v>21.729334514050176</v>
      </c>
      <c r="H284" s="4">
        <v>21.729334514050176</v>
      </c>
      <c r="I284" s="4">
        <v>21.729334514050176</v>
      </c>
      <c r="J284" s="4">
        <v>21.729334514050176</v>
      </c>
      <c r="K284" s="4">
        <v>21.729334514050176</v>
      </c>
      <c r="L284" s="4">
        <v>18.544156425232973</v>
      </c>
      <c r="M284" s="4">
        <v>18.544156425232973</v>
      </c>
      <c r="N284">
        <v>18.544156425232973</v>
      </c>
      <c r="O284">
        <v>18.544156425232973</v>
      </c>
      <c r="P284">
        <v>18.544156425232973</v>
      </c>
      <c r="Q284">
        <v>18.544156425232973</v>
      </c>
    </row>
    <row r="285" spans="1:17">
      <c r="A285" t="s">
        <v>3237</v>
      </c>
      <c r="B285" s="4">
        <v>1.0854234512523295</v>
      </c>
      <c r="C285" s="4">
        <v>1.0854234512523295</v>
      </c>
      <c r="D285" s="4">
        <v>1.0854234512523295</v>
      </c>
      <c r="E285" s="4">
        <v>1.0854234512523295</v>
      </c>
      <c r="F285" s="4">
        <v>1.0854234512523295</v>
      </c>
      <c r="G285" s="4">
        <v>1.0854234512523295</v>
      </c>
      <c r="H285" s="4">
        <v>1.0854234512523295</v>
      </c>
      <c r="I285" s="4">
        <v>1.0854234512523295</v>
      </c>
      <c r="J285" s="4">
        <v>1.0854234512523295</v>
      </c>
      <c r="K285" s="4">
        <v>1.0854234512523295</v>
      </c>
      <c r="L285" s="4">
        <v>1.0854234512523295</v>
      </c>
      <c r="M285" s="4">
        <v>1.0854234512523295</v>
      </c>
      <c r="N285">
        <v>1.0854234512523295</v>
      </c>
      <c r="O285">
        <v>0.65093249144444432</v>
      </c>
      <c r="P285">
        <v>0.65093249144444432</v>
      </c>
      <c r="Q285">
        <v>0.65093249144444432</v>
      </c>
    </row>
    <row r="286" spans="1:17">
      <c r="A286" t="s">
        <v>421</v>
      </c>
      <c r="B286" s="4">
        <v>0.26247277880824371</v>
      </c>
      <c r="C286" s="4">
        <v>0.26247277880824371</v>
      </c>
      <c r="D286" s="4">
        <v>0.26247277880824371</v>
      </c>
      <c r="E286" s="4">
        <v>0.26247277880824371</v>
      </c>
      <c r="F286" s="4">
        <v>0.26247277880824371</v>
      </c>
      <c r="G286" s="4">
        <v>0.26247277880824371</v>
      </c>
      <c r="H286" s="4">
        <v>0.26247277880824371</v>
      </c>
      <c r="I286" s="4">
        <v>0.26247277880824371</v>
      </c>
      <c r="J286" s="4">
        <v>0.26247277880824371</v>
      </c>
      <c r="K286" s="4">
        <v>0.26247277880824371</v>
      </c>
      <c r="L286" s="4">
        <v>0.26247277880824371</v>
      </c>
      <c r="M286" s="4">
        <v>0.26247277880824371</v>
      </c>
      <c r="N286">
        <v>0.26247277880824371</v>
      </c>
      <c r="O286">
        <v>0.26247277880824371</v>
      </c>
      <c r="P286">
        <v>0.26247277880824371</v>
      </c>
      <c r="Q286">
        <v>0.26247277880824371</v>
      </c>
    </row>
    <row r="287" spans="1:17">
      <c r="A287" t="s">
        <v>424</v>
      </c>
      <c r="B287" s="4">
        <v>2.3888835666129031</v>
      </c>
      <c r="C287" s="4">
        <v>2.3888835666129031</v>
      </c>
      <c r="D287" s="4">
        <v>2.3888835666129031</v>
      </c>
      <c r="E287" s="4">
        <v>2.3888835666129031</v>
      </c>
      <c r="F287" s="4">
        <v>2.3888835666129031</v>
      </c>
      <c r="G287" s="4">
        <v>2.3888835666129031</v>
      </c>
      <c r="H287" s="4">
        <v>2.3888835666129031</v>
      </c>
      <c r="I287" s="4">
        <v>2.3888835666129031</v>
      </c>
      <c r="J287" s="4">
        <v>2.3888835666129031</v>
      </c>
      <c r="K287" s="4">
        <v>2.3888835666129031</v>
      </c>
      <c r="L287" s="4">
        <v>2.3888835666129031</v>
      </c>
      <c r="M287" s="4">
        <v>2.3888835666129031</v>
      </c>
      <c r="N287">
        <v>2.3888835666129031</v>
      </c>
      <c r="O287">
        <v>2.3888835666129031</v>
      </c>
      <c r="P287">
        <v>2.3888835666129031</v>
      </c>
      <c r="Q287">
        <v>2.3888835666129031</v>
      </c>
    </row>
    <row r="288" spans="1:17">
      <c r="A288" t="s">
        <v>3238</v>
      </c>
      <c r="B288" s="4">
        <v>0.59211643958781357</v>
      </c>
      <c r="C288" s="4">
        <v>0.59211643958781357</v>
      </c>
      <c r="D288" s="4">
        <v>0.59211643958781357</v>
      </c>
      <c r="E288" s="4">
        <v>0.59211643958781357</v>
      </c>
      <c r="F288" s="4">
        <v>0.59211643958781357</v>
      </c>
      <c r="G288" s="4">
        <v>0.59211643958781357</v>
      </c>
      <c r="H288" s="4">
        <v>0.59211643958781357</v>
      </c>
      <c r="I288" s="4">
        <v>0.59211643958781357</v>
      </c>
      <c r="J288" s="4">
        <v>0.59211643958781357</v>
      </c>
      <c r="K288" s="4">
        <v>0.59211643958781357</v>
      </c>
      <c r="L288" s="4">
        <v>0.59211643958781357</v>
      </c>
      <c r="M288" s="4">
        <v>0.59211643958781357</v>
      </c>
      <c r="N288">
        <v>0.29605821979390679</v>
      </c>
      <c r="O288">
        <v>0</v>
      </c>
      <c r="P288">
        <v>0</v>
      </c>
      <c r="Q288">
        <v>0</v>
      </c>
    </row>
    <row r="289" spans="1:17">
      <c r="A289" t="s">
        <v>433</v>
      </c>
      <c r="B289" s="4">
        <v>19.320511791541215</v>
      </c>
      <c r="C289" s="4">
        <v>19.320511791541215</v>
      </c>
      <c r="D289" s="4">
        <v>19.320511791541215</v>
      </c>
      <c r="E289" s="4">
        <v>19.320511791541215</v>
      </c>
      <c r="F289" s="4">
        <v>19.320511791541215</v>
      </c>
      <c r="G289" s="4">
        <v>19.320511791541215</v>
      </c>
      <c r="H289" s="4">
        <v>19.320511791541215</v>
      </c>
      <c r="I289" s="4">
        <v>19.320511791541215</v>
      </c>
      <c r="J289" s="4">
        <v>19.320511791541215</v>
      </c>
      <c r="K289" s="4">
        <v>19.320511791541215</v>
      </c>
      <c r="L289" s="4">
        <v>19.320511791541215</v>
      </c>
      <c r="M289" s="4">
        <v>19.320511791541215</v>
      </c>
      <c r="N289">
        <v>19.320511791541215</v>
      </c>
      <c r="O289">
        <v>19.320511791541215</v>
      </c>
      <c r="P289">
        <v>19.320511791541215</v>
      </c>
      <c r="Q289">
        <v>19.320511791541215</v>
      </c>
    </row>
    <row r="290" spans="1:17">
      <c r="A290" t="s">
        <v>3239</v>
      </c>
      <c r="B290" s="4">
        <v>2.6951506905376337</v>
      </c>
      <c r="C290" s="4">
        <v>2.6951506905376337</v>
      </c>
      <c r="D290" s="4">
        <v>2.6951506905376337</v>
      </c>
      <c r="E290" s="4">
        <v>3.5237570630215043</v>
      </c>
      <c r="F290" s="4">
        <v>3.7999591871827945</v>
      </c>
      <c r="G290" s="4">
        <v>3.7999591871827945</v>
      </c>
      <c r="H290" s="4">
        <v>3.7999591871827945</v>
      </c>
      <c r="I290" s="4">
        <v>3.7999591871827945</v>
      </c>
      <c r="J290" s="4">
        <v>3.7999591871827945</v>
      </c>
      <c r="K290" s="4">
        <v>3.7999591871827945</v>
      </c>
      <c r="L290" s="4">
        <v>3.7999591871827945</v>
      </c>
      <c r="M290" s="4">
        <v>3.7999591871827945</v>
      </c>
      <c r="N290">
        <v>3.7999591871827945</v>
      </c>
      <c r="O290">
        <v>3.7999591871827945</v>
      </c>
      <c r="P290">
        <v>3.7999591871827945</v>
      </c>
      <c r="Q290">
        <v>3.7999591871827945</v>
      </c>
    </row>
    <row r="291" spans="1:17">
      <c r="A291" t="s">
        <v>738</v>
      </c>
      <c r="B291" s="4">
        <v>0</v>
      </c>
      <c r="C291" s="4">
        <v>7.7635536630824369</v>
      </c>
      <c r="D291" s="4">
        <v>7.7635536630824369</v>
      </c>
      <c r="E291" s="4">
        <v>7.7635536630824369</v>
      </c>
      <c r="F291" s="4">
        <v>7.7635536630824369</v>
      </c>
      <c r="G291" s="4">
        <v>7.7635536630824369</v>
      </c>
      <c r="H291" s="4">
        <v>7.7635536630824369</v>
      </c>
      <c r="I291" s="4">
        <v>7.7635536630824369</v>
      </c>
      <c r="J291" s="4">
        <v>7.7635536630824369</v>
      </c>
      <c r="K291" s="4">
        <v>7.7635536630824369</v>
      </c>
      <c r="L291" s="4">
        <v>7.7635536630824369</v>
      </c>
      <c r="M291" s="4">
        <v>7.7635536630824369</v>
      </c>
      <c r="N291">
        <v>7.7635536630824369</v>
      </c>
      <c r="O291">
        <v>7.7635536630824369</v>
      </c>
      <c r="P291">
        <v>7.7635536630824369</v>
      </c>
      <c r="Q291">
        <v>7.7635536630824369</v>
      </c>
    </row>
    <row r="292" spans="1:17">
      <c r="A292" t="s">
        <v>3240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>
        <v>0</v>
      </c>
      <c r="O292">
        <v>0</v>
      </c>
      <c r="P292">
        <v>0</v>
      </c>
      <c r="Q292">
        <v>0</v>
      </c>
    </row>
    <row r="293" spans="1:17">
      <c r="A293" t="s">
        <v>3241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>
        <v>0</v>
      </c>
      <c r="O293">
        <v>0</v>
      </c>
      <c r="P293">
        <v>0</v>
      </c>
      <c r="Q293">
        <v>0</v>
      </c>
    </row>
    <row r="294" spans="1:17">
      <c r="A294" t="s">
        <v>3242</v>
      </c>
      <c r="B294" s="4">
        <v>6.443860287376344</v>
      </c>
      <c r="C294" s="4">
        <v>6.443860287376344</v>
      </c>
      <c r="D294" s="4">
        <v>6.443860287376344</v>
      </c>
      <c r="E294" s="4">
        <v>6.443860287376344</v>
      </c>
      <c r="F294" s="4">
        <v>6.443860287376344</v>
      </c>
      <c r="G294" s="4">
        <v>6.443860287376344</v>
      </c>
      <c r="H294" s="4">
        <v>6.443860287376344</v>
      </c>
      <c r="I294" s="4">
        <v>6.443860287376344</v>
      </c>
      <c r="J294" s="4">
        <v>6.443860287376344</v>
      </c>
      <c r="K294" s="4">
        <v>6.443860287376344</v>
      </c>
      <c r="L294" s="4">
        <v>4.6920123385268813</v>
      </c>
      <c r="M294" s="4">
        <v>2.9401643896774186</v>
      </c>
      <c r="N294">
        <v>2.9401643896774186</v>
      </c>
      <c r="O294">
        <v>2.9401643896774186</v>
      </c>
      <c r="P294">
        <v>2.9401643896774186</v>
      </c>
      <c r="Q294">
        <v>2.9401643896774186</v>
      </c>
    </row>
    <row r="295" spans="1:17">
      <c r="A295" t="s">
        <v>735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>
        <v>0</v>
      </c>
      <c r="O295">
        <v>0</v>
      </c>
      <c r="P295">
        <v>0</v>
      </c>
      <c r="Q295">
        <v>0</v>
      </c>
    </row>
    <row r="296" spans="1:17">
      <c r="A296" t="s">
        <v>3243</v>
      </c>
      <c r="B296" s="4">
        <v>5.0922013804551973</v>
      </c>
      <c r="C296" s="4">
        <v>5.0922013804551973</v>
      </c>
      <c r="D296" s="4">
        <v>5.0922013804551973</v>
      </c>
      <c r="E296" s="4">
        <v>2.5461006902275987</v>
      </c>
      <c r="F296" s="4">
        <v>2.5461006902275987</v>
      </c>
      <c r="G296" s="4">
        <v>1.2730503451137993</v>
      </c>
      <c r="H296" s="4">
        <v>3.8350230539310033</v>
      </c>
      <c r="I296" s="4">
        <v>3.8350230539310033</v>
      </c>
      <c r="J296" s="4">
        <v>3.8350230539310033</v>
      </c>
      <c r="K296" s="4">
        <v>3.8350230539310033</v>
      </c>
      <c r="L296" s="4">
        <v>3.8350230539310033</v>
      </c>
      <c r="M296" s="4">
        <v>3.8350230539310033</v>
      </c>
      <c r="N296">
        <v>3.8350230539310033</v>
      </c>
      <c r="O296">
        <v>3.8350230539310033</v>
      </c>
      <c r="P296">
        <v>2.561972708817204</v>
      </c>
      <c r="Q296">
        <v>2.561972708817204</v>
      </c>
    </row>
    <row r="297" spans="1:17">
      <c r="A297" t="s">
        <v>741</v>
      </c>
      <c r="B297" s="4">
        <v>7.7635536630824369</v>
      </c>
      <c r="C297" s="4">
        <v>7.7635536630824369</v>
      </c>
      <c r="D297" s="4">
        <v>7.7635536630824369</v>
      </c>
      <c r="E297" s="4">
        <v>7.7635536630824369</v>
      </c>
      <c r="F297" s="4">
        <v>7.7635536630824369</v>
      </c>
      <c r="G297" s="4">
        <v>7.7635536630824369</v>
      </c>
      <c r="H297" s="4">
        <v>7.7635536630824369</v>
      </c>
      <c r="I297" s="4">
        <v>7.7635536630824369</v>
      </c>
      <c r="J297" s="4">
        <v>7.7635536630824369</v>
      </c>
      <c r="K297" s="4">
        <v>7.7635536630824369</v>
      </c>
      <c r="L297" s="4">
        <v>7.7635536630824369</v>
      </c>
      <c r="M297" s="4">
        <v>7.7635536630824369</v>
      </c>
      <c r="N297">
        <v>7.7635536630824369</v>
      </c>
      <c r="O297">
        <v>7.7635536630824369</v>
      </c>
      <c r="P297">
        <v>7.7635536630824369</v>
      </c>
      <c r="Q297">
        <v>7.7635536630824369</v>
      </c>
    </row>
    <row r="298" spans="1:17">
      <c r="A298" t="s">
        <v>744</v>
      </c>
      <c r="B298" s="4">
        <v>7.4790431662419348</v>
      </c>
      <c r="C298" s="4">
        <v>11.004274196989247</v>
      </c>
      <c r="D298" s="4">
        <v>11.004274196989247</v>
      </c>
      <c r="E298" s="4">
        <v>11.004274196989247</v>
      </c>
      <c r="F298" s="4">
        <v>11.004274196989247</v>
      </c>
      <c r="G298" s="4">
        <v>11.004274196989247</v>
      </c>
      <c r="H298" s="4">
        <v>11.004274196989247</v>
      </c>
      <c r="I298" s="4">
        <v>11.004274196989247</v>
      </c>
      <c r="J298" s="4">
        <v>11.004274196989247</v>
      </c>
      <c r="K298" s="4">
        <v>11.004274196989247</v>
      </c>
      <c r="L298" s="4">
        <v>11.004274196989247</v>
      </c>
      <c r="M298" s="4">
        <v>11.004274196989247</v>
      </c>
      <c r="N298">
        <v>11.004274196989247</v>
      </c>
      <c r="O298">
        <v>11.004274196989247</v>
      </c>
      <c r="P298">
        <v>11.004274196989247</v>
      </c>
      <c r="Q298">
        <v>11.004274196989247</v>
      </c>
    </row>
    <row r="299" spans="1:17">
      <c r="A299" t="s">
        <v>747</v>
      </c>
      <c r="B299" s="4">
        <v>10.84514762584946</v>
      </c>
      <c r="C299" s="4">
        <v>10.84514762584946</v>
      </c>
      <c r="D299" s="4">
        <v>10.84514762584946</v>
      </c>
      <c r="E299" s="4">
        <v>10.84514762584946</v>
      </c>
      <c r="F299" s="4">
        <v>10.84514762584946</v>
      </c>
      <c r="G299" s="4">
        <v>10.84514762584946</v>
      </c>
      <c r="H299" s="4">
        <v>10.84514762584946</v>
      </c>
      <c r="I299" s="4">
        <v>10.84514762584946</v>
      </c>
      <c r="J299" s="4">
        <v>10.84514762584946</v>
      </c>
      <c r="K299" s="4">
        <v>10.84514762584946</v>
      </c>
      <c r="L299" s="4">
        <v>10.84514762584946</v>
      </c>
      <c r="M299" s="4">
        <v>10.84514762584946</v>
      </c>
      <c r="N299">
        <v>10.84514762584946</v>
      </c>
      <c r="O299">
        <v>10.84514762584946</v>
      </c>
      <c r="P299">
        <v>10.84514762584946</v>
      </c>
      <c r="Q299">
        <v>10.84514762584946</v>
      </c>
    </row>
    <row r="300" spans="1:17">
      <c r="A300" t="s">
        <v>750</v>
      </c>
      <c r="B300" s="4">
        <v>1.5748366728494623</v>
      </c>
      <c r="C300" s="4">
        <v>1.5748366728494623</v>
      </c>
      <c r="D300" s="4">
        <v>1.5748366728494623</v>
      </c>
      <c r="E300" s="4">
        <v>1.5748366728494623</v>
      </c>
      <c r="F300" s="4">
        <v>1.5748366728494623</v>
      </c>
      <c r="G300" s="4">
        <v>1.5748366728494623</v>
      </c>
      <c r="H300" s="4">
        <v>1.5748366728494623</v>
      </c>
      <c r="I300" s="4">
        <v>1.5748366728494623</v>
      </c>
      <c r="J300" s="4">
        <v>1.5748366728494623</v>
      </c>
      <c r="K300" s="4">
        <v>1.5748366728494623</v>
      </c>
      <c r="L300" s="4">
        <v>1.5748366728494623</v>
      </c>
      <c r="M300" s="4">
        <v>1.5748366728494623</v>
      </c>
      <c r="N300">
        <v>1.5748366728494623</v>
      </c>
      <c r="O300">
        <v>1.5748366728494623</v>
      </c>
      <c r="P300">
        <v>1.5748366728494623</v>
      </c>
      <c r="Q300">
        <v>1.5748366728494623</v>
      </c>
    </row>
    <row r="301" spans="1:17">
      <c r="A301" t="s">
        <v>3244</v>
      </c>
      <c r="B301" s="4">
        <v>21.550996620170249</v>
      </c>
      <c r="C301" s="4">
        <v>21.550996620170249</v>
      </c>
      <c r="D301" s="4">
        <v>21.550996620170249</v>
      </c>
      <c r="E301" s="4">
        <v>21.550996620170249</v>
      </c>
      <c r="F301" s="4">
        <v>21.550996620170249</v>
      </c>
      <c r="G301" s="4">
        <v>18.092730345853493</v>
      </c>
      <c r="H301" s="4">
        <v>18.092730345853493</v>
      </c>
      <c r="I301" s="4">
        <v>16.163247465127686</v>
      </c>
      <c r="J301" s="4">
        <v>12.304281703676072</v>
      </c>
      <c r="K301" s="4">
        <v>12.304281703676072</v>
      </c>
      <c r="L301" s="4">
        <v>10.374798822950265</v>
      </c>
      <c r="M301" s="4">
        <v>6.9165325486335103</v>
      </c>
      <c r="N301">
        <v>3.4582662743167552</v>
      </c>
      <c r="O301">
        <v>0</v>
      </c>
      <c r="P301">
        <v>0</v>
      </c>
      <c r="Q301">
        <v>0</v>
      </c>
    </row>
    <row r="302" spans="1:17">
      <c r="A302" t="s">
        <v>3245</v>
      </c>
      <c r="B302" s="4">
        <v>13.873900713790324</v>
      </c>
      <c r="C302" s="4">
        <v>13.873900713790324</v>
      </c>
      <c r="D302" s="4">
        <v>12.393609614820789</v>
      </c>
      <c r="E302" s="4">
        <v>10.913318515851255</v>
      </c>
      <c r="F302" s="4">
        <v>10.913318515851255</v>
      </c>
      <c r="G302" s="4">
        <v>10.913318515851255</v>
      </c>
      <c r="H302" s="4">
        <v>10.913318515851255</v>
      </c>
      <c r="I302" s="4">
        <v>9.0552979640412197</v>
      </c>
      <c r="J302" s="4">
        <v>9.0552979640412197</v>
      </c>
      <c r="K302" s="4">
        <v>7.5750068650716846</v>
      </c>
      <c r="L302" s="4">
        <v>5.7169863132616481</v>
      </c>
      <c r="M302" s="4">
        <v>5.7169863132616481</v>
      </c>
      <c r="N302">
        <v>1.9294828807258062</v>
      </c>
      <c r="O302">
        <v>0</v>
      </c>
      <c r="P302">
        <v>0</v>
      </c>
      <c r="Q302">
        <v>0</v>
      </c>
    </row>
  </sheetData>
  <autoFilter ref="A1:M1682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/>
  </sheetViews>
  <sheetFormatPr defaultRowHeight="15"/>
  <cols>
    <col min="1" max="1" width="66.7109375" bestFit="1" customWidth="1"/>
    <col min="2" max="13" width="9.140625" style="4" customWidth="1"/>
  </cols>
  <sheetData>
    <row r="1" spans="1:17" s="8" customFormat="1" ht="37.5" customHeight="1">
      <c r="A1" s="8" t="s">
        <v>3248</v>
      </c>
      <c r="B1" s="9" t="s">
        <v>1477</v>
      </c>
      <c r="C1" s="9" t="s">
        <v>1478</v>
      </c>
      <c r="D1" s="9" t="s">
        <v>1479</v>
      </c>
      <c r="E1" s="9" t="s">
        <v>1480</v>
      </c>
      <c r="F1" s="9" t="s">
        <v>1481</v>
      </c>
      <c r="G1" s="9" t="s">
        <v>1482</v>
      </c>
      <c r="H1" s="9" t="s">
        <v>1483</v>
      </c>
      <c r="I1" s="9" t="s">
        <v>2927</v>
      </c>
      <c r="J1" s="9" t="s">
        <v>2928</v>
      </c>
      <c r="K1" s="9" t="s">
        <v>2929</v>
      </c>
      <c r="L1" s="9" t="s">
        <v>1484</v>
      </c>
      <c r="M1" s="9" t="s">
        <v>2930</v>
      </c>
      <c r="N1" s="8" t="s">
        <v>2931</v>
      </c>
      <c r="O1" s="8" t="s">
        <v>2932</v>
      </c>
      <c r="P1" s="8" t="s">
        <v>2933</v>
      </c>
      <c r="Q1" s="8" t="s">
        <v>1485</v>
      </c>
    </row>
    <row r="2" spans="1:17">
      <c r="A2" t="s">
        <v>3249</v>
      </c>
      <c r="B2" s="4">
        <v>3.5999999999999996</v>
      </c>
      <c r="C2" s="4">
        <v>3.5999999999999996</v>
      </c>
      <c r="D2" s="4">
        <v>3.5999999999999996</v>
      </c>
      <c r="E2" s="4">
        <v>3.5999999999999996</v>
      </c>
      <c r="F2" s="4">
        <v>3.5999999999999996</v>
      </c>
      <c r="G2" s="4">
        <v>3.5999999999999996</v>
      </c>
      <c r="H2" s="4">
        <v>3.5999999999999996</v>
      </c>
      <c r="I2" s="4">
        <v>3.5999999999999996</v>
      </c>
      <c r="J2" s="4">
        <v>3.5999999999999996</v>
      </c>
      <c r="K2" s="4">
        <v>3.5999999999999996</v>
      </c>
      <c r="L2" s="4">
        <v>3.5999999999999996</v>
      </c>
      <c r="M2" s="4">
        <v>3.5999999999999996</v>
      </c>
      <c r="N2">
        <v>3.5999999999999996</v>
      </c>
      <c r="O2">
        <v>3.5999999999999996</v>
      </c>
      <c r="P2">
        <v>3.5999999999999996</v>
      </c>
      <c r="Q2">
        <v>3.5999999999999996</v>
      </c>
    </row>
    <row r="3" spans="1:17">
      <c r="A3" t="s">
        <v>3250</v>
      </c>
      <c r="B3" s="4">
        <v>3.5999999999999996</v>
      </c>
      <c r="C3" s="4">
        <v>3.5999999999999996</v>
      </c>
      <c r="D3" s="4">
        <v>3.5999999999999996</v>
      </c>
      <c r="E3" s="4">
        <v>3.5999999999999996</v>
      </c>
      <c r="F3" s="4">
        <v>3.5999999999999996</v>
      </c>
      <c r="G3" s="4">
        <v>3.5999999999999996</v>
      </c>
      <c r="H3" s="4">
        <v>3.5999999999999996</v>
      </c>
      <c r="I3" s="4">
        <v>3.5999999999999996</v>
      </c>
      <c r="J3" s="4">
        <v>3.5999999999999996</v>
      </c>
      <c r="K3" s="4">
        <v>3.5999999999999996</v>
      </c>
      <c r="L3" s="4">
        <v>3.5999999999999996</v>
      </c>
      <c r="M3" s="4">
        <v>3.5999999999999996</v>
      </c>
      <c r="N3">
        <v>3.5999999999999996</v>
      </c>
      <c r="O3">
        <v>3.5999999999999996</v>
      </c>
      <c r="P3">
        <v>3.5999999999999996</v>
      </c>
      <c r="Q3">
        <v>3.5999999999999996</v>
      </c>
    </row>
    <row r="4" spans="1:17">
      <c r="A4" t="s">
        <v>3251</v>
      </c>
      <c r="B4" s="4">
        <v>2.4</v>
      </c>
      <c r="C4" s="4">
        <v>2.4</v>
      </c>
      <c r="D4" s="4">
        <v>2.4</v>
      </c>
      <c r="E4" s="4">
        <v>2.4</v>
      </c>
      <c r="F4" s="4">
        <v>2.4</v>
      </c>
      <c r="G4" s="4">
        <v>2.4</v>
      </c>
      <c r="H4" s="4">
        <v>2.4</v>
      </c>
      <c r="I4" s="4">
        <v>2.4</v>
      </c>
      <c r="J4" s="4">
        <v>2.4</v>
      </c>
      <c r="K4" s="4">
        <v>2.4</v>
      </c>
      <c r="L4" s="4">
        <v>2.4</v>
      </c>
      <c r="M4" s="4">
        <v>2.4</v>
      </c>
      <c r="N4">
        <v>2.4</v>
      </c>
      <c r="O4">
        <v>2.4</v>
      </c>
      <c r="P4">
        <v>2.4</v>
      </c>
      <c r="Q4">
        <v>2.4</v>
      </c>
    </row>
    <row r="5" spans="1:17">
      <c r="A5" t="s">
        <v>3295</v>
      </c>
      <c r="B5" s="4">
        <v>9.9600000000000009</v>
      </c>
      <c r="C5" s="4">
        <v>9.9600000000000009</v>
      </c>
      <c r="D5" s="4">
        <v>9.9600000000000009</v>
      </c>
      <c r="E5" s="4">
        <v>9.9600000000000009</v>
      </c>
      <c r="F5" s="4">
        <v>9.9600000000000009</v>
      </c>
      <c r="G5" s="4">
        <v>9.9600000000000009</v>
      </c>
      <c r="H5" s="4">
        <v>9.9600000000000009</v>
      </c>
      <c r="I5" s="4">
        <v>9.9600000000000009</v>
      </c>
      <c r="J5" s="4">
        <v>9.9600000000000009</v>
      </c>
      <c r="K5" s="4">
        <v>9.9600000000000009</v>
      </c>
      <c r="L5" s="4">
        <v>9.9600000000000009</v>
      </c>
      <c r="M5" s="4">
        <v>9.9600000000000009</v>
      </c>
      <c r="N5">
        <v>9.9600000000000009</v>
      </c>
      <c r="O5">
        <v>9.9600000000000009</v>
      </c>
      <c r="P5">
        <v>9.9600000000000009</v>
      </c>
      <c r="Q5">
        <v>9.9600000000000009</v>
      </c>
    </row>
    <row r="6" spans="1:17">
      <c r="A6" t="s">
        <v>341</v>
      </c>
      <c r="B6" s="4">
        <v>3.96</v>
      </c>
      <c r="C6" s="4">
        <v>3.96</v>
      </c>
      <c r="D6" s="4">
        <v>3.96</v>
      </c>
      <c r="E6" s="4">
        <v>3.96</v>
      </c>
      <c r="F6" s="4">
        <v>3.96</v>
      </c>
      <c r="G6" s="4">
        <v>3.96</v>
      </c>
      <c r="H6" s="4">
        <v>3.96</v>
      </c>
      <c r="I6" s="4">
        <v>7.8239999999999998</v>
      </c>
      <c r="J6" s="4">
        <v>7.8239999999999998</v>
      </c>
      <c r="K6" s="4">
        <v>7.8239999999999998</v>
      </c>
      <c r="L6" s="4">
        <v>7.8239999999999998</v>
      </c>
      <c r="M6" s="4">
        <v>7.8239999999999998</v>
      </c>
      <c r="N6">
        <v>7.8239999999999998</v>
      </c>
      <c r="O6">
        <v>7.8239999999999998</v>
      </c>
      <c r="P6">
        <v>7.8239999999999998</v>
      </c>
      <c r="Q6">
        <v>7.8239999999999998</v>
      </c>
    </row>
    <row r="7" spans="1:17">
      <c r="A7" t="s">
        <v>430</v>
      </c>
      <c r="B7" s="4">
        <v>3.5999999999999996</v>
      </c>
      <c r="C7" s="4">
        <v>3.5999999999999996</v>
      </c>
      <c r="D7" s="4">
        <v>3.5999999999999996</v>
      </c>
      <c r="E7" s="4">
        <v>3.5999999999999996</v>
      </c>
      <c r="F7" s="4">
        <v>3.5999999999999996</v>
      </c>
      <c r="G7" s="4">
        <v>3.5999999999999996</v>
      </c>
      <c r="H7" s="4">
        <v>3.5999999999999996</v>
      </c>
      <c r="I7" s="4">
        <v>3.5999999999999996</v>
      </c>
      <c r="J7" s="4">
        <v>3.5999999999999996</v>
      </c>
      <c r="K7" s="4">
        <v>3.5999999999999996</v>
      </c>
      <c r="L7" s="4">
        <v>3.5999999999999996</v>
      </c>
      <c r="M7" s="4">
        <v>3.5999999999999996</v>
      </c>
      <c r="N7">
        <v>3.5999999999999996</v>
      </c>
      <c r="O7">
        <v>3.5999999999999996</v>
      </c>
      <c r="P7">
        <v>3.5999999999999996</v>
      </c>
      <c r="Q7">
        <v>3.5999999999999996</v>
      </c>
    </row>
    <row r="8" spans="1:17">
      <c r="A8" t="s">
        <v>14</v>
      </c>
      <c r="B8" s="4">
        <v>15.0336</v>
      </c>
      <c r="C8" s="4">
        <v>15.0336</v>
      </c>
      <c r="D8" s="4">
        <v>15.0336</v>
      </c>
      <c r="E8" s="4">
        <v>15.0336</v>
      </c>
      <c r="F8" s="4">
        <v>15.0336</v>
      </c>
      <c r="G8" s="4">
        <v>15.0336</v>
      </c>
      <c r="H8" s="4">
        <v>15.0336</v>
      </c>
      <c r="I8" s="4">
        <v>15.0336</v>
      </c>
      <c r="J8" s="4">
        <v>15.0336</v>
      </c>
      <c r="K8" s="4">
        <v>15.0336</v>
      </c>
      <c r="L8" s="4">
        <v>15.0336</v>
      </c>
      <c r="M8" s="4">
        <v>15.0336</v>
      </c>
      <c r="N8">
        <v>15.0336</v>
      </c>
      <c r="O8">
        <v>15.0336</v>
      </c>
      <c r="P8">
        <v>15.0336</v>
      </c>
      <c r="Q8">
        <v>15.0336</v>
      </c>
    </row>
    <row r="9" spans="1:17">
      <c r="A9" t="s">
        <v>756</v>
      </c>
      <c r="B9" s="4">
        <v>4.2</v>
      </c>
      <c r="C9" s="4">
        <v>4.2</v>
      </c>
      <c r="D9" s="4">
        <v>4.2</v>
      </c>
      <c r="E9" s="4">
        <v>4.2</v>
      </c>
      <c r="F9" s="4">
        <v>4.2</v>
      </c>
      <c r="G9" s="4">
        <v>4.2</v>
      </c>
      <c r="H9" s="4">
        <v>4.2</v>
      </c>
      <c r="I9" s="4">
        <v>4.2</v>
      </c>
      <c r="J9" s="4">
        <v>4.2</v>
      </c>
      <c r="K9" s="4">
        <v>4.2</v>
      </c>
      <c r="L9" s="4">
        <v>4.2</v>
      </c>
      <c r="M9" s="4">
        <v>4.2</v>
      </c>
      <c r="N9">
        <v>4.2</v>
      </c>
      <c r="O9">
        <v>4.2</v>
      </c>
      <c r="P9">
        <v>4.2</v>
      </c>
      <c r="Q9">
        <v>4.2</v>
      </c>
    </row>
    <row r="10" spans="1:17">
      <c r="A10" t="s">
        <v>681</v>
      </c>
      <c r="B10" s="4">
        <v>2.4</v>
      </c>
      <c r="C10" s="4">
        <v>2.4</v>
      </c>
      <c r="D10" s="4">
        <v>2.4</v>
      </c>
      <c r="E10" s="4">
        <v>2.4</v>
      </c>
      <c r="F10" s="4">
        <v>2.4</v>
      </c>
      <c r="G10" s="4">
        <v>2.4</v>
      </c>
      <c r="H10" s="4">
        <v>2.4</v>
      </c>
      <c r="I10" s="4">
        <v>2.4</v>
      </c>
      <c r="J10" s="4">
        <v>2.4</v>
      </c>
      <c r="K10" s="4">
        <v>2.4</v>
      </c>
      <c r="L10" s="4">
        <v>2.4</v>
      </c>
      <c r="M10" s="4">
        <v>2.4</v>
      </c>
      <c r="N10">
        <v>2.4</v>
      </c>
      <c r="O10">
        <v>2.4</v>
      </c>
      <c r="P10">
        <v>2.4</v>
      </c>
      <c r="Q10">
        <v>2.4</v>
      </c>
    </row>
    <row r="11" spans="1:17">
      <c r="A11" t="s">
        <v>3252</v>
      </c>
      <c r="B11" s="4">
        <v>3.84</v>
      </c>
      <c r="C11" s="4">
        <v>3.84</v>
      </c>
      <c r="D11" s="4">
        <v>3.84</v>
      </c>
      <c r="E11" s="4">
        <v>3.84</v>
      </c>
      <c r="F11" s="4">
        <v>3.84</v>
      </c>
      <c r="G11" s="4">
        <v>3.84</v>
      </c>
      <c r="H11" s="4">
        <v>3.84</v>
      </c>
      <c r="I11" s="4">
        <v>3.84</v>
      </c>
      <c r="J11" s="4">
        <v>3.84</v>
      </c>
      <c r="K11" s="4">
        <v>3.84</v>
      </c>
      <c r="L11" s="4">
        <v>3.84</v>
      </c>
      <c r="M11" s="4">
        <v>3.84</v>
      </c>
      <c r="N11">
        <v>3.84</v>
      </c>
      <c r="O11">
        <v>3.84</v>
      </c>
      <c r="P11">
        <v>3.84</v>
      </c>
      <c r="Q11">
        <v>3.84</v>
      </c>
    </row>
    <row r="12" spans="1:17">
      <c r="A12" t="s">
        <v>606</v>
      </c>
      <c r="B12" s="4">
        <v>4.08</v>
      </c>
      <c r="C12" s="4">
        <v>4.08</v>
      </c>
      <c r="D12" s="4">
        <v>4.08</v>
      </c>
      <c r="E12" s="4">
        <v>4.08</v>
      </c>
      <c r="F12" s="4">
        <v>4.08</v>
      </c>
      <c r="G12" s="4">
        <v>4.08</v>
      </c>
      <c r="H12" s="4">
        <v>4.08</v>
      </c>
      <c r="I12" s="4">
        <v>4.08</v>
      </c>
      <c r="J12" s="4">
        <v>4.08</v>
      </c>
      <c r="K12" s="4">
        <v>4.08</v>
      </c>
      <c r="L12" s="4">
        <v>4.08</v>
      </c>
      <c r="M12" s="4">
        <v>4.08</v>
      </c>
      <c r="N12">
        <v>4.08</v>
      </c>
      <c r="O12">
        <v>4.08</v>
      </c>
      <c r="P12">
        <v>4.08</v>
      </c>
      <c r="Q12">
        <v>4.08</v>
      </c>
    </row>
    <row r="13" spans="1:17">
      <c r="A13" t="s">
        <v>3253</v>
      </c>
      <c r="B13" s="4">
        <v>5.3999999999999995</v>
      </c>
      <c r="C13" s="4">
        <v>5.3999999999999995</v>
      </c>
      <c r="D13" s="4">
        <v>5.3999999999999995</v>
      </c>
      <c r="E13" s="4">
        <v>5.3999999999999995</v>
      </c>
      <c r="F13" s="4">
        <v>5.3999999999999995</v>
      </c>
      <c r="G13" s="4">
        <v>5.3999999999999995</v>
      </c>
      <c r="H13" s="4">
        <v>5.3999999999999995</v>
      </c>
      <c r="I13" s="4">
        <v>5.3999999999999995</v>
      </c>
      <c r="J13" s="4">
        <v>5.3999999999999995</v>
      </c>
      <c r="K13" s="4">
        <v>5.3999999999999995</v>
      </c>
      <c r="L13" s="4">
        <v>5.3999999999999995</v>
      </c>
      <c r="M13" s="4">
        <v>5.3999999999999995</v>
      </c>
      <c r="N13">
        <v>5.3999999999999995</v>
      </c>
      <c r="O13">
        <v>5.3999999999999995</v>
      </c>
      <c r="P13">
        <v>5.3999999999999995</v>
      </c>
      <c r="Q13">
        <v>5.3999999999999995</v>
      </c>
    </row>
    <row r="14" spans="1:17">
      <c r="A14" t="s">
        <v>41</v>
      </c>
      <c r="B14" s="4">
        <v>16.440000000000001</v>
      </c>
      <c r="C14" s="4">
        <v>16.440000000000001</v>
      </c>
      <c r="D14" s="4">
        <v>16.440000000000001</v>
      </c>
      <c r="E14" s="4">
        <v>16.440000000000001</v>
      </c>
      <c r="F14" s="4">
        <v>16.440000000000001</v>
      </c>
      <c r="G14" s="4">
        <v>16.440000000000001</v>
      </c>
      <c r="H14" s="4">
        <v>16.440000000000001</v>
      </c>
      <c r="I14" s="4">
        <v>16.440000000000001</v>
      </c>
      <c r="J14" s="4">
        <v>16.440000000000001</v>
      </c>
      <c r="K14" s="4">
        <v>16.440000000000001</v>
      </c>
      <c r="L14" s="4">
        <v>16.440000000000001</v>
      </c>
      <c r="M14" s="4">
        <v>16.440000000000001</v>
      </c>
      <c r="N14">
        <v>16.440000000000001</v>
      </c>
      <c r="O14">
        <v>16.440000000000001</v>
      </c>
      <c r="P14">
        <v>16.440000000000001</v>
      </c>
      <c r="Q14">
        <v>16.440000000000001</v>
      </c>
    </row>
    <row r="15" spans="1:17">
      <c r="A15" t="s">
        <v>239</v>
      </c>
      <c r="B15" s="4">
        <v>9</v>
      </c>
      <c r="C15" s="4">
        <v>9</v>
      </c>
      <c r="D15" s="4">
        <v>9</v>
      </c>
      <c r="E15" s="4">
        <v>9</v>
      </c>
      <c r="F15" s="4">
        <v>9</v>
      </c>
      <c r="G15" s="4">
        <v>9</v>
      </c>
      <c r="H15" s="4">
        <v>9</v>
      </c>
      <c r="I15" s="4">
        <v>9</v>
      </c>
      <c r="J15" s="4">
        <v>9</v>
      </c>
      <c r="K15" s="4">
        <v>9</v>
      </c>
      <c r="L15" s="4">
        <v>9</v>
      </c>
      <c r="M15" s="4">
        <v>9</v>
      </c>
      <c r="N15">
        <v>9</v>
      </c>
      <c r="O15">
        <v>9</v>
      </c>
      <c r="P15">
        <v>9</v>
      </c>
      <c r="Q15">
        <v>9</v>
      </c>
    </row>
    <row r="16" spans="1:17">
      <c r="A16" t="s">
        <v>3254</v>
      </c>
      <c r="B16" s="4">
        <v>4.2</v>
      </c>
      <c r="C16" s="4">
        <v>4.2</v>
      </c>
      <c r="D16" s="4">
        <v>4.2</v>
      </c>
      <c r="E16" s="4">
        <v>4.2</v>
      </c>
      <c r="F16" s="4">
        <v>4.2</v>
      </c>
      <c r="G16" s="4">
        <v>4.2</v>
      </c>
      <c r="H16" s="4">
        <v>4.2</v>
      </c>
      <c r="I16" s="4">
        <v>4.2</v>
      </c>
      <c r="J16" s="4">
        <v>4.2</v>
      </c>
      <c r="K16" s="4">
        <v>4.2</v>
      </c>
      <c r="L16" s="4">
        <v>4.2</v>
      </c>
      <c r="M16" s="4">
        <v>4.2</v>
      </c>
      <c r="N16">
        <v>4.2</v>
      </c>
      <c r="O16">
        <v>4.2</v>
      </c>
      <c r="P16">
        <v>4.2</v>
      </c>
      <c r="Q16">
        <v>4.2</v>
      </c>
    </row>
    <row r="17" spans="1:17">
      <c r="A17" t="s">
        <v>3255</v>
      </c>
      <c r="B17" s="4">
        <v>14.399999999999999</v>
      </c>
      <c r="C17" s="4">
        <v>14.399999999999999</v>
      </c>
      <c r="D17" s="4">
        <v>14.399999999999999</v>
      </c>
      <c r="E17" s="4">
        <v>14.399999999999999</v>
      </c>
      <c r="F17" s="4">
        <v>14.399999999999999</v>
      </c>
      <c r="G17" s="4">
        <v>14.399999999999999</v>
      </c>
      <c r="H17" s="4">
        <v>14.399999999999999</v>
      </c>
      <c r="I17" s="4">
        <v>14.399999999999999</v>
      </c>
      <c r="J17" s="4">
        <v>14.399999999999999</v>
      </c>
      <c r="K17" s="4">
        <v>14.399999999999999</v>
      </c>
      <c r="L17" s="4">
        <v>14.399999999999999</v>
      </c>
      <c r="M17" s="4">
        <v>14.399999999999999</v>
      </c>
      <c r="N17">
        <v>14.399999999999999</v>
      </c>
      <c r="O17">
        <v>14.399999999999999</v>
      </c>
      <c r="P17">
        <v>14.399999999999999</v>
      </c>
      <c r="Q17">
        <v>14.399999999999999</v>
      </c>
    </row>
    <row r="18" spans="1:17">
      <c r="A18" t="s">
        <v>3256</v>
      </c>
      <c r="B18" s="4">
        <v>18</v>
      </c>
      <c r="C18" s="4">
        <v>18</v>
      </c>
      <c r="D18" s="4">
        <v>18</v>
      </c>
      <c r="E18" s="4">
        <v>18</v>
      </c>
      <c r="F18" s="4">
        <v>18</v>
      </c>
      <c r="G18" s="4">
        <v>18</v>
      </c>
      <c r="H18" s="4">
        <v>18</v>
      </c>
      <c r="I18" s="4">
        <v>18</v>
      </c>
      <c r="J18" s="4">
        <v>18</v>
      </c>
      <c r="K18" s="4">
        <v>18</v>
      </c>
      <c r="L18" s="4">
        <v>18</v>
      </c>
      <c r="M18" s="4">
        <v>18</v>
      </c>
      <c r="N18">
        <v>18</v>
      </c>
      <c r="O18">
        <v>18</v>
      </c>
      <c r="P18">
        <v>18</v>
      </c>
      <c r="Q18">
        <v>18</v>
      </c>
    </row>
    <row r="19" spans="1:17">
      <c r="A19" t="s">
        <v>3257</v>
      </c>
      <c r="B19" s="4">
        <v>3.84</v>
      </c>
      <c r="C19" s="4">
        <v>3.84</v>
      </c>
      <c r="D19" s="4">
        <v>3.84</v>
      </c>
      <c r="E19" s="4">
        <v>3.84</v>
      </c>
      <c r="F19" s="4">
        <v>3.84</v>
      </c>
      <c r="G19" s="4">
        <v>3.84</v>
      </c>
      <c r="H19" s="4">
        <v>3.84</v>
      </c>
      <c r="I19" s="4">
        <v>3.84</v>
      </c>
      <c r="J19" s="4">
        <v>3.84</v>
      </c>
      <c r="K19" s="4">
        <v>3.84</v>
      </c>
      <c r="L19" s="4">
        <v>3.84</v>
      </c>
      <c r="M19" s="4">
        <v>3.84</v>
      </c>
      <c r="N19">
        <v>3.84</v>
      </c>
      <c r="O19">
        <v>3.84</v>
      </c>
      <c r="P19">
        <v>3.84</v>
      </c>
      <c r="Q19">
        <v>3.84</v>
      </c>
    </row>
    <row r="20" spans="1:17">
      <c r="A20" t="s">
        <v>3170</v>
      </c>
      <c r="B20" s="4">
        <v>15.66</v>
      </c>
      <c r="C20" s="4">
        <v>15.66</v>
      </c>
      <c r="D20" s="4">
        <v>15.66</v>
      </c>
      <c r="E20" s="4">
        <v>15.66</v>
      </c>
      <c r="F20" s="4">
        <v>15.66</v>
      </c>
      <c r="G20" s="4">
        <v>15.66</v>
      </c>
      <c r="H20" s="4">
        <v>15.66</v>
      </c>
      <c r="I20" s="4">
        <v>15.66</v>
      </c>
      <c r="J20" s="4">
        <v>15.66</v>
      </c>
      <c r="K20" s="4">
        <v>15.66</v>
      </c>
      <c r="L20" s="4">
        <v>15.66</v>
      </c>
      <c r="M20" s="4">
        <v>15.66</v>
      </c>
      <c r="N20">
        <v>15.66</v>
      </c>
      <c r="O20">
        <v>15.66</v>
      </c>
      <c r="P20">
        <v>15.66</v>
      </c>
      <c r="Q20">
        <v>15.66</v>
      </c>
    </row>
    <row r="21" spans="1:17">
      <c r="A21" t="s">
        <v>3258</v>
      </c>
      <c r="B21" s="4">
        <v>8.2799999999999994</v>
      </c>
      <c r="C21" s="4">
        <v>8.2799999999999994</v>
      </c>
      <c r="D21" s="4">
        <v>8.2799999999999994</v>
      </c>
      <c r="E21" s="4">
        <v>8.2799999999999994</v>
      </c>
      <c r="F21" s="4">
        <v>8.2799999999999994</v>
      </c>
      <c r="G21" s="4">
        <v>8.2799999999999994</v>
      </c>
      <c r="H21" s="4">
        <v>8.2799999999999994</v>
      </c>
      <c r="I21" s="4">
        <v>8.2799999999999994</v>
      </c>
      <c r="J21" s="4">
        <v>8.2799999999999994</v>
      </c>
      <c r="K21" s="4">
        <v>8.2799999999999994</v>
      </c>
      <c r="L21" s="4">
        <v>8.2799999999999994</v>
      </c>
      <c r="M21" s="4">
        <v>8.2799999999999994</v>
      </c>
      <c r="N21">
        <v>8.2799999999999994</v>
      </c>
      <c r="O21">
        <v>8.2799999999999994</v>
      </c>
      <c r="P21">
        <v>8.2799999999999994</v>
      </c>
      <c r="Q21">
        <v>8.2799999999999994</v>
      </c>
    </row>
    <row r="22" spans="1:17">
      <c r="A22" t="s">
        <v>3259</v>
      </c>
      <c r="B22" s="4">
        <v>6</v>
      </c>
      <c r="C22" s="4">
        <v>6</v>
      </c>
      <c r="D22" s="4">
        <v>6</v>
      </c>
      <c r="E22" s="4">
        <v>6</v>
      </c>
      <c r="F22" s="4">
        <v>6</v>
      </c>
      <c r="G22" s="4">
        <v>6</v>
      </c>
      <c r="H22" s="4">
        <v>6</v>
      </c>
      <c r="I22" s="4">
        <v>6</v>
      </c>
      <c r="J22" s="4">
        <v>6</v>
      </c>
      <c r="K22" s="4">
        <v>6</v>
      </c>
      <c r="L22" s="4">
        <v>6</v>
      </c>
      <c r="M22" s="4">
        <v>6</v>
      </c>
      <c r="N22">
        <v>6</v>
      </c>
      <c r="O22">
        <v>6</v>
      </c>
      <c r="P22">
        <v>6</v>
      </c>
      <c r="Q22">
        <v>6</v>
      </c>
    </row>
    <row r="23" spans="1:17">
      <c r="A23" t="s">
        <v>3260</v>
      </c>
      <c r="B23" s="4">
        <v>14.399999999999999</v>
      </c>
      <c r="C23" s="4">
        <v>14.399999999999999</v>
      </c>
      <c r="D23" s="4">
        <v>14.399999999999999</v>
      </c>
      <c r="E23" s="4">
        <v>14.399999999999999</v>
      </c>
      <c r="F23" s="4">
        <v>14.399999999999999</v>
      </c>
      <c r="G23" s="4">
        <v>14.399999999999999</v>
      </c>
      <c r="H23" s="4">
        <v>14.399999999999999</v>
      </c>
      <c r="I23" s="4">
        <v>14.399999999999999</v>
      </c>
      <c r="J23" s="4">
        <v>14.399999999999999</v>
      </c>
      <c r="K23" s="4">
        <v>14.399999999999999</v>
      </c>
      <c r="L23" s="4">
        <v>14.399999999999999</v>
      </c>
      <c r="M23" s="4">
        <v>14.399999999999999</v>
      </c>
      <c r="N23">
        <v>14.399999999999999</v>
      </c>
      <c r="O23">
        <v>14.399999999999999</v>
      </c>
      <c r="P23">
        <v>14.399999999999999</v>
      </c>
      <c r="Q23">
        <v>14.399999999999999</v>
      </c>
    </row>
    <row r="24" spans="1:17">
      <c r="A24" t="s">
        <v>3261</v>
      </c>
      <c r="B24" s="4">
        <v>3.96</v>
      </c>
      <c r="C24" s="4">
        <v>3.96</v>
      </c>
      <c r="D24" s="4">
        <v>3.96</v>
      </c>
      <c r="E24" s="4">
        <v>3.96</v>
      </c>
      <c r="F24" s="4">
        <v>3.96</v>
      </c>
      <c r="G24" s="4">
        <v>3.96</v>
      </c>
      <c r="H24" s="4">
        <v>3.96</v>
      </c>
      <c r="I24" s="4">
        <v>3.96</v>
      </c>
      <c r="J24" s="4">
        <v>3.96</v>
      </c>
      <c r="K24" s="4">
        <v>3.96</v>
      </c>
      <c r="L24" s="4">
        <v>3.96</v>
      </c>
      <c r="M24" s="4">
        <v>3.96</v>
      </c>
      <c r="N24">
        <v>3.96</v>
      </c>
      <c r="O24">
        <v>3.96</v>
      </c>
      <c r="P24">
        <v>3.96</v>
      </c>
      <c r="Q24">
        <v>3.96</v>
      </c>
    </row>
    <row r="25" spans="1:17">
      <c r="A25" t="s">
        <v>347</v>
      </c>
      <c r="B25" s="4">
        <v>25.14</v>
      </c>
      <c r="C25" s="4">
        <v>25.14</v>
      </c>
      <c r="D25" s="4">
        <v>25.14</v>
      </c>
      <c r="E25" s="4">
        <v>25.14</v>
      </c>
      <c r="F25" s="4">
        <v>35.340000000000003</v>
      </c>
      <c r="G25" s="4">
        <v>35.340000000000003</v>
      </c>
      <c r="H25" s="4">
        <v>35.340000000000003</v>
      </c>
      <c r="I25" s="4">
        <v>35.340000000000003</v>
      </c>
      <c r="J25" s="4">
        <v>35.340000000000003</v>
      </c>
      <c r="K25" s="4">
        <v>35.340000000000003</v>
      </c>
      <c r="L25" s="4">
        <v>35.340000000000003</v>
      </c>
      <c r="M25" s="4">
        <v>35.340000000000003</v>
      </c>
      <c r="N25">
        <v>35.340000000000003</v>
      </c>
      <c r="O25">
        <v>35.340000000000003</v>
      </c>
      <c r="P25">
        <v>35.340000000000003</v>
      </c>
      <c r="Q25">
        <v>35.340000000000003</v>
      </c>
    </row>
    <row r="26" spans="1:17">
      <c r="A26" t="s">
        <v>71</v>
      </c>
      <c r="B26" s="4">
        <v>3.6645600000000003</v>
      </c>
      <c r="C26" s="4">
        <v>3.6645600000000003</v>
      </c>
      <c r="D26" s="4">
        <v>3.6645600000000003</v>
      </c>
      <c r="E26" s="4">
        <v>3.6645600000000003</v>
      </c>
      <c r="F26" s="4">
        <v>3.6645600000000003</v>
      </c>
      <c r="G26" s="4">
        <v>3.6645600000000003</v>
      </c>
      <c r="H26" s="4">
        <v>3.6645600000000003</v>
      </c>
      <c r="I26" s="4">
        <v>3.6645600000000003</v>
      </c>
      <c r="J26" s="4">
        <v>3.6645600000000003</v>
      </c>
      <c r="K26" s="4">
        <v>3.6645600000000003</v>
      </c>
      <c r="L26" s="4">
        <v>3.6645600000000003</v>
      </c>
      <c r="M26" s="4">
        <v>3.6645600000000003</v>
      </c>
      <c r="N26">
        <v>3.6645600000000003</v>
      </c>
      <c r="O26">
        <v>3.6645600000000003</v>
      </c>
      <c r="P26">
        <v>3.6645600000000003</v>
      </c>
      <c r="Q26">
        <v>3.6645600000000003</v>
      </c>
    </row>
    <row r="27" spans="1:17">
      <c r="A27" t="s">
        <v>311</v>
      </c>
      <c r="B27" s="4">
        <v>4.2</v>
      </c>
      <c r="C27" s="4">
        <v>4.2</v>
      </c>
      <c r="D27" s="4">
        <v>4.2</v>
      </c>
      <c r="E27" s="4">
        <v>4.2</v>
      </c>
      <c r="F27" s="4">
        <v>4.2</v>
      </c>
      <c r="G27" s="4">
        <v>4.2</v>
      </c>
      <c r="H27" s="4">
        <v>4.2</v>
      </c>
      <c r="I27" s="4">
        <v>4.2</v>
      </c>
      <c r="J27" s="4">
        <v>4.2</v>
      </c>
      <c r="K27" s="4">
        <v>4.2</v>
      </c>
      <c r="L27" s="4">
        <v>4.2</v>
      </c>
      <c r="M27" s="4">
        <v>4.2</v>
      </c>
      <c r="N27">
        <v>4.2</v>
      </c>
      <c r="O27">
        <v>4.2</v>
      </c>
      <c r="P27">
        <v>4.2</v>
      </c>
      <c r="Q27">
        <v>4.2</v>
      </c>
    </row>
    <row r="28" spans="1:17">
      <c r="A28" t="s">
        <v>3262</v>
      </c>
      <c r="B28" s="4">
        <v>1.7999999999999998</v>
      </c>
      <c r="C28" s="4">
        <v>1.7999999999999998</v>
      </c>
      <c r="D28" s="4">
        <v>1.7999999999999998</v>
      </c>
      <c r="E28" s="4">
        <v>1.7999999999999998</v>
      </c>
      <c r="F28" s="4">
        <v>1.7999999999999998</v>
      </c>
      <c r="G28" s="4">
        <v>1.7999999999999998</v>
      </c>
      <c r="H28" s="4">
        <v>1.7999999999999998</v>
      </c>
      <c r="I28" s="4">
        <v>1.7999999999999998</v>
      </c>
      <c r="J28" s="4">
        <v>1.7999999999999998</v>
      </c>
      <c r="K28" s="4">
        <v>1.7999999999999998</v>
      </c>
      <c r="L28" s="4">
        <v>1.7999999999999998</v>
      </c>
      <c r="M28" s="4">
        <v>1.7999999999999998</v>
      </c>
      <c r="N28">
        <v>1.7999999999999998</v>
      </c>
      <c r="O28">
        <v>1.7999999999999998</v>
      </c>
      <c r="P28">
        <v>1.7999999999999998</v>
      </c>
      <c r="Q28">
        <v>1.7999999999999998</v>
      </c>
    </row>
    <row r="29" spans="1:17">
      <c r="A29" t="s">
        <v>3263</v>
      </c>
      <c r="B29" s="4">
        <v>2.88</v>
      </c>
      <c r="C29" s="4">
        <v>2.88</v>
      </c>
      <c r="D29" s="4">
        <v>2.88</v>
      </c>
      <c r="E29" s="4">
        <v>2.88</v>
      </c>
      <c r="F29" s="4">
        <v>2.88</v>
      </c>
      <c r="G29" s="4">
        <v>2.88</v>
      </c>
      <c r="H29" s="4">
        <v>2.88</v>
      </c>
      <c r="I29" s="4">
        <v>2.88</v>
      </c>
      <c r="J29" s="4">
        <v>2.88</v>
      </c>
      <c r="K29" s="4">
        <v>2.88</v>
      </c>
      <c r="L29" s="4">
        <v>2.88</v>
      </c>
      <c r="M29" s="4">
        <v>2.88</v>
      </c>
      <c r="N29">
        <v>2.88</v>
      </c>
      <c r="O29">
        <v>2.88</v>
      </c>
      <c r="P29">
        <v>2.88</v>
      </c>
      <c r="Q29">
        <v>2.88</v>
      </c>
    </row>
    <row r="30" spans="1:17">
      <c r="A30" t="s">
        <v>3264</v>
      </c>
      <c r="B30" s="4">
        <v>2.7600000000000002</v>
      </c>
      <c r="C30" s="4">
        <v>2.7600000000000002</v>
      </c>
      <c r="D30" s="4">
        <v>2.7600000000000002</v>
      </c>
      <c r="E30" s="4">
        <v>2.7600000000000002</v>
      </c>
      <c r="F30" s="4">
        <v>2.7600000000000002</v>
      </c>
      <c r="G30" s="4">
        <v>2.7600000000000002</v>
      </c>
      <c r="H30" s="4">
        <v>2.7600000000000002</v>
      </c>
      <c r="I30" s="4">
        <v>2.7600000000000002</v>
      </c>
      <c r="J30" s="4">
        <v>2.7600000000000002</v>
      </c>
      <c r="K30" s="4">
        <v>2.7600000000000002</v>
      </c>
      <c r="L30" s="4">
        <v>2.7600000000000002</v>
      </c>
      <c r="M30" s="4">
        <v>2.7600000000000002</v>
      </c>
      <c r="N30">
        <v>2.7600000000000002</v>
      </c>
      <c r="O30">
        <v>2.7600000000000002</v>
      </c>
      <c r="P30">
        <v>2.7600000000000002</v>
      </c>
      <c r="Q30">
        <v>2.7600000000000002</v>
      </c>
    </row>
    <row r="31" spans="1:17">
      <c r="A31" t="s">
        <v>3265</v>
      </c>
      <c r="B31" s="4">
        <v>2.52</v>
      </c>
      <c r="C31" s="4">
        <v>2.52</v>
      </c>
      <c r="D31" s="4">
        <v>2.52</v>
      </c>
      <c r="E31" s="4">
        <v>2.52</v>
      </c>
      <c r="F31" s="4">
        <v>2.52</v>
      </c>
      <c r="G31" s="4">
        <v>2.52</v>
      </c>
      <c r="H31" s="4">
        <v>2.52</v>
      </c>
      <c r="I31" s="4">
        <v>2.52</v>
      </c>
      <c r="J31" s="4">
        <v>2.52</v>
      </c>
      <c r="K31" s="4">
        <v>2.52</v>
      </c>
      <c r="L31" s="4">
        <v>2.52</v>
      </c>
      <c r="M31" s="4">
        <v>2.52</v>
      </c>
      <c r="N31">
        <v>2.52</v>
      </c>
      <c r="O31">
        <v>2.52</v>
      </c>
      <c r="P31">
        <v>2.52</v>
      </c>
      <c r="Q31">
        <v>2.52</v>
      </c>
    </row>
    <row r="32" spans="1:17">
      <c r="A32" t="s">
        <v>3266</v>
      </c>
      <c r="B32" s="4">
        <v>1.2</v>
      </c>
      <c r="C32" s="4">
        <v>1.2</v>
      </c>
      <c r="D32" s="4">
        <v>1.2</v>
      </c>
      <c r="E32" s="4">
        <v>1.2</v>
      </c>
      <c r="F32" s="4">
        <v>1.2</v>
      </c>
      <c r="G32" s="4">
        <v>1.2</v>
      </c>
      <c r="H32" s="4">
        <v>1.2</v>
      </c>
      <c r="I32" s="4">
        <v>1.2</v>
      </c>
      <c r="J32" s="4">
        <v>1.2</v>
      </c>
      <c r="K32" s="4">
        <v>1.2</v>
      </c>
      <c r="L32" s="4">
        <v>1.2</v>
      </c>
      <c r="M32" s="4">
        <v>1.2</v>
      </c>
      <c r="N32">
        <v>1.2</v>
      </c>
      <c r="O32">
        <v>1.2</v>
      </c>
      <c r="P32">
        <v>1.2</v>
      </c>
      <c r="Q32">
        <v>1.2</v>
      </c>
    </row>
    <row r="33" spans="1:17">
      <c r="A33" t="s">
        <v>3267</v>
      </c>
      <c r="B33" s="4">
        <v>8.4</v>
      </c>
      <c r="C33" s="4">
        <v>8.4</v>
      </c>
      <c r="D33" s="4">
        <v>8.4</v>
      </c>
      <c r="E33" s="4">
        <v>8.4</v>
      </c>
      <c r="F33" s="4">
        <v>8.4</v>
      </c>
      <c r="G33" s="4">
        <v>8.4</v>
      </c>
      <c r="H33" s="4">
        <v>8.4</v>
      </c>
      <c r="I33" s="4">
        <v>8.4</v>
      </c>
      <c r="J33" s="4">
        <v>8.4</v>
      </c>
      <c r="K33" s="4">
        <v>8.4</v>
      </c>
      <c r="L33" s="4">
        <v>8.4</v>
      </c>
      <c r="M33" s="4">
        <v>8.4</v>
      </c>
      <c r="N33">
        <v>8.4</v>
      </c>
      <c r="O33">
        <v>8.4</v>
      </c>
      <c r="P33">
        <v>8.4</v>
      </c>
      <c r="Q33">
        <v>8.4</v>
      </c>
    </row>
    <row r="34" spans="1:17">
      <c r="A34" t="s">
        <v>521</v>
      </c>
      <c r="B34" s="4">
        <v>5.64</v>
      </c>
      <c r="C34" s="4">
        <v>5.64</v>
      </c>
      <c r="D34" s="4">
        <v>5.64</v>
      </c>
      <c r="E34" s="4">
        <v>5.64</v>
      </c>
      <c r="F34" s="4">
        <v>5.64</v>
      </c>
      <c r="G34" s="4">
        <v>5.64</v>
      </c>
      <c r="H34" s="4">
        <v>5.64</v>
      </c>
      <c r="I34" s="4">
        <v>5.64</v>
      </c>
      <c r="J34" s="4">
        <v>5.64</v>
      </c>
      <c r="K34" s="4">
        <v>5.64</v>
      </c>
      <c r="L34" s="4">
        <v>5.64</v>
      </c>
      <c r="M34" s="4">
        <v>5.64</v>
      </c>
      <c r="N34">
        <v>5.64</v>
      </c>
      <c r="O34">
        <v>5.64</v>
      </c>
      <c r="P34">
        <v>5.64</v>
      </c>
      <c r="Q34">
        <v>5.64</v>
      </c>
    </row>
    <row r="35" spans="1:17">
      <c r="A35" t="s">
        <v>23</v>
      </c>
      <c r="B35" s="4">
        <v>7.5119999999999996</v>
      </c>
      <c r="C35" s="4">
        <v>7.5119999999999996</v>
      </c>
      <c r="D35" s="4">
        <v>7.5119999999999996</v>
      </c>
      <c r="E35" s="4">
        <v>7.5119999999999996</v>
      </c>
      <c r="F35" s="4">
        <v>7.5119999999999996</v>
      </c>
      <c r="G35" s="4">
        <v>7.5119999999999996</v>
      </c>
      <c r="H35" s="4">
        <v>7.5119999999999996</v>
      </c>
      <c r="I35" s="4">
        <v>7.5119999999999996</v>
      </c>
      <c r="J35" s="4">
        <v>7.5119999999999996</v>
      </c>
      <c r="K35" s="4">
        <v>7.5119999999999996</v>
      </c>
      <c r="L35" s="4">
        <v>7.5119999999999996</v>
      </c>
      <c r="M35" s="4">
        <v>7.5119999999999996</v>
      </c>
      <c r="N35">
        <v>7.5119999999999996</v>
      </c>
      <c r="O35">
        <v>7.5119999999999996</v>
      </c>
      <c r="P35">
        <v>7.5119999999999996</v>
      </c>
      <c r="Q35">
        <v>7.5119999999999996</v>
      </c>
    </row>
    <row r="36" spans="1:17">
      <c r="A36" t="s">
        <v>131</v>
      </c>
      <c r="B36" s="4">
        <v>5.0039999999999996</v>
      </c>
      <c r="C36" s="4">
        <v>5.0039999999999996</v>
      </c>
      <c r="D36" s="4">
        <v>5.0039999999999996</v>
      </c>
      <c r="E36" s="4">
        <v>5.0039999999999996</v>
      </c>
      <c r="F36" s="4">
        <v>5.0039999999999996</v>
      </c>
      <c r="G36" s="4">
        <v>5.0039999999999996</v>
      </c>
      <c r="H36" s="4">
        <v>5.0039999999999996</v>
      </c>
      <c r="I36" s="4">
        <v>5.0039999999999996</v>
      </c>
      <c r="J36" s="4">
        <v>5.0039999999999996</v>
      </c>
      <c r="K36" s="4">
        <v>5.0039999999999996</v>
      </c>
      <c r="L36" s="4">
        <v>5.0039999999999996</v>
      </c>
      <c r="M36" s="4">
        <v>5.0039999999999996</v>
      </c>
      <c r="N36">
        <v>5.0039999999999996</v>
      </c>
      <c r="O36">
        <v>5.0039999999999996</v>
      </c>
      <c r="P36">
        <v>5.0039999999999996</v>
      </c>
      <c r="Q36">
        <v>5.0039999999999996</v>
      </c>
    </row>
    <row r="37" spans="1:17">
      <c r="A37" t="s">
        <v>11</v>
      </c>
      <c r="B37" s="4">
        <v>24</v>
      </c>
      <c r="C37" s="4">
        <v>24</v>
      </c>
      <c r="D37" s="4">
        <v>24</v>
      </c>
      <c r="E37" s="4">
        <v>24</v>
      </c>
      <c r="F37" s="4">
        <v>24</v>
      </c>
      <c r="G37" s="4">
        <v>24</v>
      </c>
      <c r="H37" s="4">
        <v>24</v>
      </c>
      <c r="I37" s="4">
        <v>24</v>
      </c>
      <c r="J37" s="4">
        <v>24</v>
      </c>
      <c r="K37" s="4">
        <v>24</v>
      </c>
      <c r="L37" s="4">
        <v>24</v>
      </c>
      <c r="M37" s="4">
        <v>24</v>
      </c>
      <c r="N37">
        <v>24</v>
      </c>
      <c r="O37">
        <v>24</v>
      </c>
      <c r="P37">
        <v>24</v>
      </c>
      <c r="Q37">
        <v>24</v>
      </c>
    </row>
    <row r="38" spans="1:17">
      <c r="A38" t="s">
        <v>3296</v>
      </c>
      <c r="B38" s="4">
        <v>4.8</v>
      </c>
      <c r="C38" s="4">
        <v>4.8</v>
      </c>
      <c r="D38" s="4">
        <v>4.8</v>
      </c>
      <c r="E38" s="4">
        <v>4.8</v>
      </c>
      <c r="F38" s="4">
        <v>4.8</v>
      </c>
      <c r="G38" s="4">
        <v>4.8</v>
      </c>
      <c r="H38" s="4">
        <v>4.8</v>
      </c>
      <c r="I38" s="4">
        <v>4.8</v>
      </c>
      <c r="J38" s="4">
        <v>4.8</v>
      </c>
      <c r="K38" s="4">
        <v>4.8</v>
      </c>
      <c r="L38" s="4">
        <v>4.8</v>
      </c>
      <c r="M38" s="4">
        <v>4.8</v>
      </c>
      <c r="N38">
        <v>4.8</v>
      </c>
      <c r="O38">
        <v>4.8</v>
      </c>
      <c r="P38">
        <v>4.8</v>
      </c>
      <c r="Q38">
        <v>4.8</v>
      </c>
    </row>
    <row r="39" spans="1:17">
      <c r="A39" t="s">
        <v>3268</v>
      </c>
      <c r="B39" s="4">
        <v>2.4</v>
      </c>
      <c r="C39" s="4">
        <v>2.4</v>
      </c>
      <c r="D39" s="4">
        <v>2.4</v>
      </c>
      <c r="E39" s="4">
        <v>2.4</v>
      </c>
      <c r="F39" s="4">
        <v>2.4</v>
      </c>
      <c r="G39" s="4">
        <v>2.4</v>
      </c>
      <c r="H39" s="4">
        <v>2.4</v>
      </c>
      <c r="I39" s="4">
        <v>2.4</v>
      </c>
      <c r="J39" s="4">
        <v>2.4</v>
      </c>
      <c r="K39" s="4">
        <v>2.4</v>
      </c>
      <c r="L39" s="4">
        <v>2.4</v>
      </c>
      <c r="M39" s="4">
        <v>2.4</v>
      </c>
      <c r="N39">
        <v>2.4</v>
      </c>
      <c r="O39">
        <v>2.4</v>
      </c>
      <c r="P39">
        <v>2.4</v>
      </c>
      <c r="Q39">
        <v>2.4</v>
      </c>
    </row>
    <row r="40" spans="1:17">
      <c r="A40" t="s">
        <v>83</v>
      </c>
      <c r="B40" s="4">
        <v>12</v>
      </c>
      <c r="C40" s="4">
        <v>12</v>
      </c>
      <c r="D40" s="4">
        <v>12</v>
      </c>
      <c r="E40" s="4">
        <v>12</v>
      </c>
      <c r="F40" s="4">
        <v>12</v>
      </c>
      <c r="G40" s="4">
        <v>29.64</v>
      </c>
      <c r="H40" s="4">
        <v>29.64</v>
      </c>
      <c r="I40" s="4">
        <v>29.64</v>
      </c>
      <c r="J40" s="4">
        <v>29.64</v>
      </c>
      <c r="K40" s="4">
        <v>29.64</v>
      </c>
      <c r="L40" s="4">
        <v>29.64</v>
      </c>
      <c r="M40" s="4">
        <v>29.64</v>
      </c>
      <c r="N40">
        <v>29.64</v>
      </c>
      <c r="O40">
        <v>29.64</v>
      </c>
      <c r="P40">
        <v>29.64</v>
      </c>
      <c r="Q40">
        <v>29.64</v>
      </c>
    </row>
    <row r="41" spans="1:17">
      <c r="A41" t="s">
        <v>89</v>
      </c>
      <c r="B41" s="4">
        <v>3.84</v>
      </c>
      <c r="C41" s="4">
        <v>3.84</v>
      </c>
      <c r="D41" s="4">
        <v>3.84</v>
      </c>
      <c r="E41" s="4">
        <v>3.84</v>
      </c>
      <c r="F41" s="4">
        <v>3.84</v>
      </c>
      <c r="G41" s="4">
        <v>3.84</v>
      </c>
      <c r="H41" s="4">
        <v>3.84</v>
      </c>
      <c r="I41" s="4">
        <v>3.84</v>
      </c>
      <c r="J41" s="4">
        <v>3.84</v>
      </c>
      <c r="K41" s="4">
        <v>3.84</v>
      </c>
      <c r="L41" s="4">
        <v>3.84</v>
      </c>
      <c r="M41" s="4">
        <v>3.84</v>
      </c>
      <c r="N41">
        <v>3.84</v>
      </c>
      <c r="O41">
        <v>3.84</v>
      </c>
      <c r="P41">
        <v>3.84</v>
      </c>
      <c r="Q41">
        <v>3.84</v>
      </c>
    </row>
    <row r="42" spans="1:17">
      <c r="A42" t="s">
        <v>424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2.0699999999999998</v>
      </c>
      <c r="I42" s="4">
        <v>2.0699999999999998</v>
      </c>
      <c r="J42" s="4">
        <v>2.0699999999999998</v>
      </c>
      <c r="K42" s="4">
        <v>2.0699999999999998</v>
      </c>
      <c r="L42" s="4">
        <v>2.0699999999999998</v>
      </c>
      <c r="M42" s="4">
        <v>2.0699999999999998</v>
      </c>
      <c r="N42">
        <v>2.0699999999999998</v>
      </c>
      <c r="O42">
        <v>2.0699999999999998</v>
      </c>
      <c r="P42">
        <v>2.0699999999999998</v>
      </c>
      <c r="Q42">
        <v>2.0699999999999998</v>
      </c>
    </row>
    <row r="43" spans="1:17">
      <c r="A43" t="s">
        <v>3269</v>
      </c>
      <c r="B43" s="4">
        <v>0</v>
      </c>
      <c r="C43" s="4">
        <v>3.9</v>
      </c>
      <c r="D43" s="4">
        <v>3.9</v>
      </c>
      <c r="E43" s="4">
        <v>3.9</v>
      </c>
      <c r="F43" s="4">
        <v>3.9</v>
      </c>
      <c r="G43" s="4">
        <v>3.9</v>
      </c>
      <c r="H43" s="4">
        <v>3.9</v>
      </c>
      <c r="I43" s="4">
        <v>3.9</v>
      </c>
      <c r="J43" s="4">
        <v>3.9</v>
      </c>
      <c r="K43" s="4">
        <v>3.9</v>
      </c>
      <c r="L43" s="4">
        <v>3.9</v>
      </c>
      <c r="M43" s="4">
        <v>3.9</v>
      </c>
      <c r="N43">
        <v>3.9</v>
      </c>
      <c r="O43">
        <v>3.9</v>
      </c>
      <c r="P43">
        <v>3.9</v>
      </c>
      <c r="Q43">
        <v>3.9</v>
      </c>
    </row>
    <row r="44" spans="1:17">
      <c r="A44" t="s">
        <v>317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2.04</v>
      </c>
      <c r="I44" s="4">
        <v>2.04</v>
      </c>
      <c r="J44" s="4">
        <v>2.04</v>
      </c>
      <c r="K44" s="4">
        <v>2.04</v>
      </c>
      <c r="L44" s="4">
        <v>2.04</v>
      </c>
      <c r="M44" s="4">
        <v>2.04</v>
      </c>
      <c r="N44">
        <v>2.04</v>
      </c>
      <c r="O44">
        <v>2.04</v>
      </c>
      <c r="P44">
        <v>2.04</v>
      </c>
      <c r="Q44">
        <v>2.04</v>
      </c>
    </row>
    <row r="45" spans="1:17">
      <c r="A45" t="s">
        <v>3270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7.0200000000000005</v>
      </c>
      <c r="J45" s="4">
        <v>7.0200000000000005</v>
      </c>
      <c r="K45" s="4">
        <v>7.0200000000000005</v>
      </c>
      <c r="L45" s="4">
        <v>7.0200000000000005</v>
      </c>
      <c r="M45" s="4">
        <v>7.0200000000000005</v>
      </c>
      <c r="N45">
        <v>7.0200000000000005</v>
      </c>
      <c r="O45">
        <v>7.0200000000000005</v>
      </c>
      <c r="P45">
        <v>7.0200000000000005</v>
      </c>
      <c r="Q45">
        <v>7.0200000000000005</v>
      </c>
    </row>
  </sheetData>
  <autoFilter ref="A1:M168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2"/>
  <sheetViews>
    <sheetView workbookViewId="0"/>
  </sheetViews>
  <sheetFormatPr defaultRowHeight="15"/>
  <cols>
    <col min="1" max="1" width="66.7109375" bestFit="1" customWidth="1"/>
    <col min="2" max="10" width="14.28515625" style="4" customWidth="1"/>
  </cols>
  <sheetData>
    <row r="1" spans="1:10" s="8" customFormat="1" ht="37.5" customHeight="1">
      <c r="A1" s="8" t="s">
        <v>2958</v>
      </c>
      <c r="B1" s="9" t="s">
        <v>1490</v>
      </c>
      <c r="C1" s="9" t="s">
        <v>1491</v>
      </c>
      <c r="D1" s="9" t="s">
        <v>1492</v>
      </c>
      <c r="E1" s="9" t="s">
        <v>1493</v>
      </c>
      <c r="F1" s="9" t="s">
        <v>1494</v>
      </c>
      <c r="G1" s="9" t="s">
        <v>1495</v>
      </c>
      <c r="H1" s="9" t="s">
        <v>1496</v>
      </c>
      <c r="I1" s="9" t="s">
        <v>1497</v>
      </c>
      <c r="J1" s="9" t="s">
        <v>1498</v>
      </c>
    </row>
    <row r="2" spans="1:10">
      <c r="A2" t="s">
        <v>1499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>
      <c r="A3" t="s">
        <v>1500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>
      <c r="A4" t="s">
        <v>1501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>
      <c r="A5" t="s">
        <v>1502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>
      <c r="A6" t="s">
        <v>1503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>
      <c r="A7" t="s">
        <v>1504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>
      <c r="A8" t="s">
        <v>1505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>
      <c r="A9" t="s">
        <v>1200</v>
      </c>
      <c r="B9" s="4">
        <v>2.9401643896774186</v>
      </c>
      <c r="C9" s="4">
        <v>2.9401643896774186</v>
      </c>
      <c r="D9" s="4">
        <v>2.9401643896774186</v>
      </c>
      <c r="E9" s="4">
        <v>2.9401643896774186</v>
      </c>
      <c r="F9" s="4">
        <v>2.9401643896774186</v>
      </c>
      <c r="G9" s="4">
        <v>2.9401643896774186</v>
      </c>
      <c r="H9" s="4">
        <v>2.9401643896774186</v>
      </c>
      <c r="I9" s="4">
        <v>2.9401643896774186</v>
      </c>
      <c r="J9" s="4">
        <v>2.9401643896774186</v>
      </c>
    </row>
    <row r="10" spans="1:10">
      <c r="A10" t="s">
        <v>1506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>
      <c r="A11" t="s">
        <v>1507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>
      <c r="A12" t="s">
        <v>1508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>
      <c r="A13" t="s">
        <v>1509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>
      <c r="A14" t="s">
        <v>1305</v>
      </c>
      <c r="B14" s="4">
        <v>5.729688433096773</v>
      </c>
      <c r="C14" s="4">
        <v>5.729688433096773</v>
      </c>
      <c r="D14" s="4">
        <v>5.729688433096773</v>
      </c>
      <c r="E14" s="4">
        <v>5.729688433096773</v>
      </c>
      <c r="F14" s="4">
        <v>5.729688433096773</v>
      </c>
      <c r="G14" s="4">
        <v>5.729688433096773</v>
      </c>
      <c r="H14" s="4">
        <v>5.729688433096773</v>
      </c>
      <c r="I14" s="4">
        <v>5.729688433096773</v>
      </c>
      <c r="J14" s="4">
        <v>5.729688433096773</v>
      </c>
    </row>
    <row r="15" spans="1:10">
      <c r="A15" t="s">
        <v>1510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>
      <c r="A16" t="s">
        <v>1511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>
      <c r="A17" t="s">
        <v>1512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>
      <c r="A18" t="s">
        <v>1306</v>
      </c>
      <c r="B18" s="4">
        <v>0</v>
      </c>
      <c r="C18" s="4">
        <v>0</v>
      </c>
      <c r="D18" s="4">
        <v>0</v>
      </c>
      <c r="E18" s="4">
        <v>0</v>
      </c>
      <c r="F18" s="4">
        <v>5.1239454176344079</v>
      </c>
      <c r="G18" s="4">
        <v>5.1239454176344079</v>
      </c>
      <c r="H18" s="4">
        <v>5.1239454176344079</v>
      </c>
      <c r="I18" s="4">
        <v>5.1239454176344079</v>
      </c>
      <c r="J18" s="4">
        <v>5.1239454176344079</v>
      </c>
    </row>
    <row r="19" spans="1:10">
      <c r="A19" t="s">
        <v>1513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>
      <c r="A20" t="s">
        <v>1514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>
      <c r="A21" t="s">
        <v>1515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>
      <c r="A22" t="s">
        <v>1516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>
      <c r="A23" t="s">
        <v>1307</v>
      </c>
      <c r="B23" s="4">
        <v>5.6363399593978487</v>
      </c>
      <c r="C23" s="4">
        <v>5.6363399593978487</v>
      </c>
      <c r="D23" s="4">
        <v>5.6363399593978487</v>
      </c>
      <c r="E23" s="4">
        <v>5.6363399593978487</v>
      </c>
      <c r="F23" s="4">
        <v>9.518116790939068</v>
      </c>
      <c r="G23" s="4">
        <v>9.518116790939068</v>
      </c>
      <c r="H23" s="4">
        <v>9.518116790939068</v>
      </c>
      <c r="I23" s="4">
        <v>9.518116790939068</v>
      </c>
      <c r="J23" s="4">
        <v>9.518116790939068</v>
      </c>
    </row>
    <row r="24" spans="1:10">
      <c r="A24" t="s">
        <v>1517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>
      <c r="A25" t="s">
        <v>1518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>
      <c r="A26" t="s">
        <v>1519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>
      <c r="A27" t="s">
        <v>1520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>
      <c r="A28" t="s">
        <v>1521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>
      <c r="A29" t="s">
        <v>1522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>
      <c r="A30" t="s">
        <v>1523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>
      <c r="A31" t="s">
        <v>1524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>
      <c r="A32" t="s">
        <v>1525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>
      <c r="A33" t="s">
        <v>1526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>
      <c r="A34" t="s">
        <v>1527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>
      <c r="A35" t="s">
        <v>1528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>
      <c r="A36" t="s">
        <v>1529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>
      <c r="A37" t="s">
        <v>1530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>
      <c r="A38" t="s">
        <v>1531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>
      <c r="A39" t="s">
        <v>1308</v>
      </c>
      <c r="B39" s="4">
        <v>2.0887417851666665</v>
      </c>
      <c r="C39" s="4">
        <v>2.0887417851666665</v>
      </c>
      <c r="D39" s="4">
        <v>2.0887417851666665</v>
      </c>
      <c r="E39" s="4">
        <v>2.0887417851666665</v>
      </c>
      <c r="F39" s="4">
        <v>2.0887417851666665</v>
      </c>
      <c r="G39" s="4">
        <v>2.0887417851666665</v>
      </c>
      <c r="H39" s="4">
        <v>2.0887417851666665</v>
      </c>
      <c r="I39" s="4">
        <v>2.0887417851666665</v>
      </c>
      <c r="J39" s="4">
        <v>2.0887417851666665</v>
      </c>
    </row>
    <row r="40" spans="1:10">
      <c r="A40" t="s">
        <v>1532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>
      <c r="A41" t="s">
        <v>1309</v>
      </c>
      <c r="B41" s="4">
        <v>0.31851780888172032</v>
      </c>
      <c r="C41" s="4">
        <v>0.31851780888172032</v>
      </c>
      <c r="D41" s="4">
        <v>0.5635315080215052</v>
      </c>
      <c r="E41" s="4">
        <v>0.5635315080215052</v>
      </c>
      <c r="F41" s="4">
        <v>0.5635315080215052</v>
      </c>
      <c r="G41" s="4">
        <v>0.5635315080215052</v>
      </c>
      <c r="H41" s="4">
        <v>0.5635315080215052</v>
      </c>
      <c r="I41" s="4">
        <v>0.5635315080215052</v>
      </c>
      <c r="J41" s="4">
        <v>0.5635315080215052</v>
      </c>
    </row>
    <row r="42" spans="1:10">
      <c r="A42" t="s">
        <v>1274</v>
      </c>
      <c r="B42" s="4">
        <v>3.1361753489892465</v>
      </c>
      <c r="C42" s="4">
        <v>10.899729012071683</v>
      </c>
      <c r="D42" s="4">
        <v>10.899729012071683</v>
      </c>
      <c r="E42" s="4">
        <v>10.899729012071683</v>
      </c>
      <c r="F42" s="4">
        <v>10.899729012071683</v>
      </c>
      <c r="G42" s="4">
        <v>10.899729012071683</v>
      </c>
      <c r="H42" s="4">
        <v>10.899729012071683</v>
      </c>
      <c r="I42" s="4">
        <v>10.899729012071683</v>
      </c>
      <c r="J42" s="4">
        <v>10.899729012071683</v>
      </c>
    </row>
    <row r="43" spans="1:10">
      <c r="A43" t="s">
        <v>1310</v>
      </c>
      <c r="B43" s="4">
        <v>0.82692123459677402</v>
      </c>
      <c r="C43" s="4">
        <v>0.82692123459677402</v>
      </c>
      <c r="D43" s="4">
        <v>0.82692123459677402</v>
      </c>
      <c r="E43" s="4">
        <v>0.82692123459677402</v>
      </c>
      <c r="F43" s="4">
        <v>0.82692123459677402</v>
      </c>
      <c r="G43" s="4">
        <v>0.82692123459677402</v>
      </c>
      <c r="H43" s="4">
        <v>0.82692123459677402</v>
      </c>
      <c r="I43" s="4">
        <v>0.82692123459677402</v>
      </c>
      <c r="J43" s="4">
        <v>0.82692123459677402</v>
      </c>
    </row>
    <row r="44" spans="1:10">
      <c r="A44" t="s">
        <v>1311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>
      <c r="A45" t="s">
        <v>1533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>
      <c r="A46" t="s">
        <v>1534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>
      <c r="A47" t="s">
        <v>1312</v>
      </c>
      <c r="B47" s="4">
        <v>5.2088076664516123</v>
      </c>
      <c r="C47" s="4">
        <v>5.2088076664516123</v>
      </c>
      <c r="D47" s="4">
        <v>5.2088076664516123</v>
      </c>
      <c r="E47" s="4">
        <v>5.2088076664516123</v>
      </c>
      <c r="F47" s="4">
        <v>5.2088076664516123</v>
      </c>
      <c r="G47" s="4">
        <v>5.2088076664516123</v>
      </c>
      <c r="H47" s="4">
        <v>5.2088076664516123</v>
      </c>
      <c r="I47" s="4">
        <v>5.2088076664516123</v>
      </c>
      <c r="J47" s="4">
        <v>5.2088076664516123</v>
      </c>
    </row>
    <row r="48" spans="1:10">
      <c r="A48" t="s">
        <v>1535</v>
      </c>
      <c r="B48" s="4">
        <v>7.213963139842293</v>
      </c>
      <c r="C48" s="4">
        <v>7.213963139842293</v>
      </c>
      <c r="D48" s="4">
        <v>7.213963139842293</v>
      </c>
      <c r="E48" s="4">
        <v>9.3316413375770608</v>
      </c>
      <c r="F48" s="4">
        <v>9.3316413375770608</v>
      </c>
      <c r="G48" s="4">
        <v>9.3316413375770608</v>
      </c>
      <c r="H48" s="4">
        <v>9.3316413375770608</v>
      </c>
      <c r="I48" s="4">
        <v>9.3316413375770608</v>
      </c>
      <c r="J48" s="4">
        <v>9.3316413375770608</v>
      </c>
    </row>
    <row r="49" spans="1:10">
      <c r="A49" t="s">
        <v>1536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>
      <c r="A50" t="s">
        <v>1537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>
      <c r="A51" t="s">
        <v>1313</v>
      </c>
      <c r="B51" s="4">
        <v>11.861822143978493</v>
      </c>
      <c r="C51" s="4">
        <v>11.861822143978493</v>
      </c>
      <c r="D51" s="4">
        <v>11.861822143978493</v>
      </c>
      <c r="E51" s="4">
        <v>11.861822143978493</v>
      </c>
      <c r="F51" s="4">
        <v>11.861822143978493</v>
      </c>
      <c r="G51" s="4">
        <v>11.861822143978493</v>
      </c>
      <c r="H51" s="4">
        <v>11.861822143978493</v>
      </c>
      <c r="I51" s="4">
        <v>11.861822143978493</v>
      </c>
      <c r="J51" s="4">
        <v>11.861822143978493</v>
      </c>
    </row>
    <row r="52" spans="1:10">
      <c r="A52" t="s">
        <v>1538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>
      <c r="A53" t="s">
        <v>1314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>
      <c r="A54" t="s">
        <v>1315</v>
      </c>
      <c r="B54" s="4">
        <v>5.3801426885161288</v>
      </c>
      <c r="C54" s="4">
        <v>5.3801426885161288</v>
      </c>
      <c r="D54" s="4">
        <v>5.3801426885161288</v>
      </c>
      <c r="E54" s="4">
        <v>5.3801426885161288</v>
      </c>
      <c r="F54" s="4">
        <v>5.3801426885161288</v>
      </c>
      <c r="G54" s="4">
        <v>5.3801426885161288</v>
      </c>
      <c r="H54" s="4">
        <v>5.3801426885161288</v>
      </c>
      <c r="I54" s="4">
        <v>5.3801426885161288</v>
      </c>
      <c r="J54" s="4">
        <v>5.3801426885161288</v>
      </c>
    </row>
    <row r="55" spans="1:10">
      <c r="A55" t="s">
        <v>1539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>
      <c r="A56" t="s">
        <v>1540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>
      <c r="A57" t="s">
        <v>1541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>
      <c r="A58" t="s">
        <v>1542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>
      <c r="A59" t="s">
        <v>1543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>
      <c r="A60" t="s">
        <v>1544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>
      <c r="A61" t="s">
        <v>1545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>
      <c r="A62" t="s">
        <v>1546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>
      <c r="A63" t="s">
        <v>1547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>
      <c r="A64" t="s">
        <v>1548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>
      <c r="A65" t="s">
        <v>1549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>
      <c r="A66" t="s">
        <v>1316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>
      <c r="A67" t="s">
        <v>1550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>
      <c r="A68" t="s">
        <v>1551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>
      <c r="A69" t="s">
        <v>1552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>
      <c r="A70" t="s">
        <v>3297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>
      <c r="A71" t="s">
        <v>1317</v>
      </c>
      <c r="B71" s="4">
        <v>1.8376027435483866</v>
      </c>
      <c r="C71" s="4">
        <v>1.8376027435483866</v>
      </c>
      <c r="D71" s="4">
        <v>1.8376027435483866</v>
      </c>
      <c r="E71" s="4">
        <v>1.8376027435483866</v>
      </c>
      <c r="F71" s="4">
        <v>1.8376027435483866</v>
      </c>
      <c r="G71" s="4">
        <v>1.8376027435483866</v>
      </c>
      <c r="H71" s="4">
        <v>1.8376027435483866</v>
      </c>
      <c r="I71" s="4">
        <v>1.8376027435483866</v>
      </c>
      <c r="J71" s="4">
        <v>1.8376027435483866</v>
      </c>
    </row>
    <row r="72" spans="1:10">
      <c r="A72" t="s">
        <v>1318</v>
      </c>
      <c r="B72" s="4">
        <v>0.63703561776344075</v>
      </c>
      <c r="C72" s="4">
        <v>0.63703561776344075</v>
      </c>
      <c r="D72" s="4">
        <v>0.63703561776344075</v>
      </c>
      <c r="E72" s="4">
        <v>0.63703561776344075</v>
      </c>
      <c r="F72" s="4">
        <v>1.1515643859569891</v>
      </c>
      <c r="G72" s="4">
        <v>1.1515643859569891</v>
      </c>
      <c r="H72" s="4">
        <v>1.1515643859569891</v>
      </c>
      <c r="I72" s="4">
        <v>1.1515643859569891</v>
      </c>
      <c r="J72" s="4">
        <v>1.1515643859569891</v>
      </c>
    </row>
    <row r="73" spans="1:10">
      <c r="A73" t="s">
        <v>1319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>
      <c r="A74" t="s">
        <v>1553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>
      <c r="A75" t="s">
        <v>1320</v>
      </c>
      <c r="B75" s="4">
        <v>3.0384711387634411</v>
      </c>
      <c r="C75" s="4">
        <v>3.0384711387634411</v>
      </c>
      <c r="D75" s="4">
        <v>3.0384711387634411</v>
      </c>
      <c r="E75" s="4">
        <v>3.0384711387634411</v>
      </c>
      <c r="F75" s="4">
        <v>3.0384711387634411</v>
      </c>
      <c r="G75" s="4">
        <v>3.0384711387634411</v>
      </c>
      <c r="H75" s="4">
        <v>3.0384711387634411</v>
      </c>
      <c r="I75" s="4">
        <v>3.0384711387634411</v>
      </c>
      <c r="J75" s="4">
        <v>3.0384711387634411</v>
      </c>
    </row>
    <row r="76" spans="1:10">
      <c r="A76" t="s">
        <v>1321</v>
      </c>
      <c r="B76" s="4">
        <v>8.0641098073118265</v>
      </c>
      <c r="C76" s="4">
        <v>8.0641098073118265</v>
      </c>
      <c r="D76" s="4">
        <v>8.0641098073118265</v>
      </c>
      <c r="E76" s="4">
        <v>8.0641098073118265</v>
      </c>
      <c r="F76" s="4">
        <v>8.0641098073118265</v>
      </c>
      <c r="G76" s="4">
        <v>8.0641098073118265</v>
      </c>
      <c r="H76" s="4">
        <v>8.0641098073118265</v>
      </c>
      <c r="I76" s="4">
        <v>8.0641098073118265</v>
      </c>
      <c r="J76" s="4">
        <v>8.0641098073118265</v>
      </c>
    </row>
    <row r="77" spans="1:10">
      <c r="A77" t="s">
        <v>1322</v>
      </c>
      <c r="B77" s="4">
        <v>0</v>
      </c>
      <c r="C77" s="4">
        <v>0</v>
      </c>
      <c r="D77" s="4">
        <v>4.7352796967741924</v>
      </c>
      <c r="E77" s="4">
        <v>4.7352796967741924</v>
      </c>
      <c r="F77" s="4">
        <v>4.7352796967741924</v>
      </c>
      <c r="G77" s="4">
        <v>4.7352796967741924</v>
      </c>
      <c r="H77" s="4">
        <v>4.7352796967741924</v>
      </c>
      <c r="I77" s="4">
        <v>4.7352796967741924</v>
      </c>
      <c r="J77" s="4">
        <v>4.7352796967741924</v>
      </c>
    </row>
    <row r="78" spans="1:10">
      <c r="A78" t="s">
        <v>1323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>
      <c r="A79" t="s">
        <v>1324</v>
      </c>
      <c r="B79" s="4">
        <v>13.034728794236559</v>
      </c>
      <c r="C79" s="4">
        <v>13.034728794236559</v>
      </c>
      <c r="D79" s="4">
        <v>13.034728794236559</v>
      </c>
      <c r="E79" s="4">
        <v>13.034728794236559</v>
      </c>
      <c r="F79" s="4">
        <v>13.034728794236559</v>
      </c>
      <c r="G79" s="4">
        <v>13.034728794236559</v>
      </c>
      <c r="H79" s="4">
        <v>13.034728794236559</v>
      </c>
      <c r="I79" s="4">
        <v>13.034728794236559</v>
      </c>
      <c r="J79" s="4">
        <v>13.034728794236559</v>
      </c>
    </row>
    <row r="80" spans="1:10">
      <c r="A80" t="s">
        <v>1325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>
      <c r="A81" t="s">
        <v>1554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>
      <c r="A82" t="s">
        <v>1555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>
      <c r="A83" t="s">
        <v>1326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>
      <c r="A84" t="s">
        <v>1327</v>
      </c>
      <c r="B84" s="4">
        <v>0</v>
      </c>
      <c r="C84" s="4">
        <v>7.7635536630824369</v>
      </c>
      <c r="D84" s="4">
        <v>7.7635536630824369</v>
      </c>
      <c r="E84" s="4">
        <v>7.7635536630824369</v>
      </c>
      <c r="F84" s="4">
        <v>7.7635536630824369</v>
      </c>
      <c r="G84" s="4">
        <v>7.7635536630824369</v>
      </c>
      <c r="H84" s="4">
        <v>7.7635536630824369</v>
      </c>
      <c r="I84" s="4">
        <v>7.7635536630824369</v>
      </c>
      <c r="J84" s="4">
        <v>7.7635536630824369</v>
      </c>
    </row>
    <row r="85" spans="1:10">
      <c r="A85" t="s">
        <v>1556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>
      <c r="A86" t="s">
        <v>1328</v>
      </c>
      <c r="B86" s="4">
        <v>0.24501369913978488</v>
      </c>
      <c r="C86" s="4">
        <v>0.24501369913978488</v>
      </c>
      <c r="D86" s="4">
        <v>0.24501369913978488</v>
      </c>
      <c r="E86" s="4">
        <v>0.24501369913978488</v>
      </c>
      <c r="F86" s="4">
        <v>0.24501369913978488</v>
      </c>
      <c r="G86" s="4">
        <v>0.24501369913978488</v>
      </c>
      <c r="H86" s="4">
        <v>0.24501369913978488</v>
      </c>
      <c r="I86" s="4">
        <v>0.24501369913978488</v>
      </c>
      <c r="J86" s="4">
        <v>0.24501369913978488</v>
      </c>
    </row>
    <row r="87" spans="1:10">
      <c r="A87" t="s">
        <v>1557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>
      <c r="A88" t="s">
        <v>1558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>
      <c r="A89" t="s">
        <v>1329</v>
      </c>
      <c r="B89" s="4">
        <v>1.4333301399677418</v>
      </c>
      <c r="C89" s="4">
        <v>1.4333301399677418</v>
      </c>
      <c r="D89" s="4">
        <v>1.4333301399677418</v>
      </c>
      <c r="E89" s="4">
        <v>1.4333301399677418</v>
      </c>
      <c r="F89" s="4">
        <v>1.4333301399677418</v>
      </c>
      <c r="G89" s="4">
        <v>1.4333301399677418</v>
      </c>
      <c r="H89" s="4">
        <v>1.4333301399677418</v>
      </c>
      <c r="I89" s="4">
        <v>1.4333301399677418</v>
      </c>
      <c r="J89" s="4">
        <v>1.4333301399677418</v>
      </c>
    </row>
    <row r="90" spans="1:10">
      <c r="A90" t="s">
        <v>1559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>
      <c r="A91" t="s">
        <v>1330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>
      <c r="A92" t="s">
        <v>1209</v>
      </c>
      <c r="B92" s="4">
        <v>10.938496099548384</v>
      </c>
      <c r="C92" s="4">
        <v>10.938496099548384</v>
      </c>
      <c r="D92" s="4">
        <v>10.938496099548384</v>
      </c>
      <c r="E92" s="4">
        <v>10.938496099548384</v>
      </c>
      <c r="F92" s="4">
        <v>10.938496099548384</v>
      </c>
      <c r="G92" s="4">
        <v>10.938496099548384</v>
      </c>
      <c r="H92" s="4">
        <v>10.938496099548384</v>
      </c>
      <c r="I92" s="4">
        <v>10.938496099548384</v>
      </c>
      <c r="J92" s="4">
        <v>10.938496099548384</v>
      </c>
    </row>
    <row r="93" spans="1:10">
      <c r="A93" t="s">
        <v>1560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>
      <c r="A94" t="s">
        <v>1210</v>
      </c>
      <c r="B94" s="4">
        <v>4.7352796967741924</v>
      </c>
      <c r="C94" s="4">
        <v>12.498833359856629</v>
      </c>
      <c r="D94" s="4">
        <v>12.498833359856629</v>
      </c>
      <c r="E94" s="4">
        <v>12.498833359856629</v>
      </c>
      <c r="F94" s="4">
        <v>12.498833359856629</v>
      </c>
      <c r="G94" s="4">
        <v>12.498833359856629</v>
      </c>
      <c r="H94" s="4">
        <v>12.498833359856629</v>
      </c>
      <c r="I94" s="4">
        <v>12.498833359856629</v>
      </c>
      <c r="J94" s="4">
        <v>12.498833359856629</v>
      </c>
    </row>
    <row r="95" spans="1:10">
      <c r="A95" t="s">
        <v>1331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0.14536953903225802</v>
      </c>
      <c r="H95" s="4">
        <v>0.29073907806451604</v>
      </c>
      <c r="I95" s="4">
        <v>0.29073907806451604</v>
      </c>
      <c r="J95" s="4">
        <v>0.29073907806451604</v>
      </c>
    </row>
    <row r="96" spans="1:10">
      <c r="A96" t="s">
        <v>1249</v>
      </c>
      <c r="B96" s="4">
        <v>10.417615332903225</v>
      </c>
      <c r="C96" s="4">
        <v>10.417615332903225</v>
      </c>
      <c r="D96" s="4">
        <v>10.417615332903225</v>
      </c>
      <c r="E96" s="4">
        <v>10.417615332903225</v>
      </c>
      <c r="F96" s="4">
        <v>10.417615332903225</v>
      </c>
      <c r="G96" s="4">
        <v>10.417615332903225</v>
      </c>
      <c r="H96" s="4">
        <v>10.417615332903225</v>
      </c>
      <c r="I96" s="4">
        <v>10.417615332903225</v>
      </c>
      <c r="J96" s="4">
        <v>10.417615332903225</v>
      </c>
    </row>
    <row r="97" spans="1:10">
      <c r="A97" t="s">
        <v>1214</v>
      </c>
      <c r="B97" s="4">
        <v>5.2088076664516123</v>
      </c>
      <c r="C97" s="4">
        <v>5.2088076664516123</v>
      </c>
      <c r="D97" s="4">
        <v>5.2088076664516123</v>
      </c>
      <c r="E97" s="4">
        <v>5.2088076664516123</v>
      </c>
      <c r="F97" s="4">
        <v>5.2088076664516123</v>
      </c>
      <c r="G97" s="4">
        <v>5.2088076664516123</v>
      </c>
      <c r="H97" s="4">
        <v>5.2088076664516123</v>
      </c>
      <c r="I97" s="4">
        <v>5.2088076664516123</v>
      </c>
      <c r="J97" s="4">
        <v>5.2088076664516123</v>
      </c>
    </row>
    <row r="98" spans="1:10">
      <c r="A98" t="s">
        <v>1561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>
      <c r="A99" t="s">
        <v>1562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</row>
    <row r="100" spans="1:10">
      <c r="A100" t="s">
        <v>1223</v>
      </c>
      <c r="B100" s="4">
        <v>18.704354802258063</v>
      </c>
      <c r="C100" s="4">
        <v>18.704354802258063</v>
      </c>
      <c r="D100" s="4">
        <v>18.704354802258063</v>
      </c>
      <c r="E100" s="4">
        <v>18.704354802258063</v>
      </c>
      <c r="F100" s="4">
        <v>18.704354802258063</v>
      </c>
      <c r="G100" s="4">
        <v>18.704354802258063</v>
      </c>
      <c r="H100" s="4">
        <v>18.704354802258063</v>
      </c>
      <c r="I100" s="4">
        <v>18.704354802258063</v>
      </c>
      <c r="J100" s="4">
        <v>18.704354802258063</v>
      </c>
    </row>
    <row r="101" spans="1:10">
      <c r="A101" t="s">
        <v>1563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</row>
    <row r="102" spans="1:10">
      <c r="A102" t="s">
        <v>1227</v>
      </c>
      <c r="B102" s="4">
        <v>13.211346824469532</v>
      </c>
      <c r="C102" s="4">
        <v>13.211346824469532</v>
      </c>
      <c r="D102" s="4">
        <v>13.211346824469532</v>
      </c>
      <c r="E102" s="4">
        <v>13.211346824469532</v>
      </c>
      <c r="F102" s="4">
        <v>13.211346824469532</v>
      </c>
      <c r="G102" s="4">
        <v>13.211346824469532</v>
      </c>
      <c r="H102" s="4">
        <v>13.211346824469532</v>
      </c>
      <c r="I102" s="4">
        <v>13.211346824469532</v>
      </c>
      <c r="J102" s="4">
        <v>13.211346824469532</v>
      </c>
    </row>
    <row r="103" spans="1:10">
      <c r="A103" t="s">
        <v>1332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</row>
    <row r="104" spans="1:10">
      <c r="A104" t="s">
        <v>1230</v>
      </c>
      <c r="B104" s="4">
        <v>0</v>
      </c>
      <c r="C104" s="4">
        <v>0</v>
      </c>
      <c r="D104" s="4">
        <v>0</v>
      </c>
      <c r="E104" s="4">
        <v>5.1239454176344079</v>
      </c>
      <c r="F104" s="4">
        <v>5.1239454176344079</v>
      </c>
      <c r="G104" s="4">
        <v>5.1239454176344079</v>
      </c>
      <c r="H104" s="4">
        <v>5.1239454176344079</v>
      </c>
      <c r="I104" s="4">
        <v>5.1239454176344079</v>
      </c>
      <c r="J104" s="4">
        <v>5.1239454176344079</v>
      </c>
    </row>
    <row r="105" spans="1:10">
      <c r="A105" t="s">
        <v>1564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</row>
    <row r="106" spans="1:10">
      <c r="A106" t="s">
        <v>1250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</row>
    <row r="107" spans="1:10">
      <c r="A107" t="s">
        <v>1256</v>
      </c>
      <c r="B107" s="4">
        <v>3.8516153504774184</v>
      </c>
      <c r="C107" s="4">
        <v>3.8516153504774184</v>
      </c>
      <c r="D107" s="4">
        <v>3.8516153504774184</v>
      </c>
      <c r="E107" s="4">
        <v>11.615169013559855</v>
      </c>
      <c r="F107" s="4">
        <v>11.615169013559855</v>
      </c>
      <c r="G107" s="4">
        <v>11.615169013559855</v>
      </c>
      <c r="H107" s="4">
        <v>11.615169013559855</v>
      </c>
      <c r="I107" s="4">
        <v>11.615169013559855</v>
      </c>
      <c r="J107" s="4">
        <v>11.615169013559855</v>
      </c>
    </row>
    <row r="108" spans="1:10">
      <c r="A108" t="s">
        <v>1257</v>
      </c>
      <c r="B108" s="4">
        <v>8.2278933844086009</v>
      </c>
      <c r="C108" s="4">
        <v>8.2278933844086009</v>
      </c>
      <c r="D108" s="4">
        <v>8.2278933844086009</v>
      </c>
      <c r="E108" s="4">
        <v>8.2278933844086009</v>
      </c>
      <c r="F108" s="4">
        <v>8.2278933844086009</v>
      </c>
      <c r="G108" s="4">
        <v>8.2278933844086009</v>
      </c>
      <c r="H108" s="4">
        <v>8.2278933844086009</v>
      </c>
      <c r="I108" s="4">
        <v>8.2278933844086009</v>
      </c>
      <c r="J108" s="4">
        <v>8.2278933844086009</v>
      </c>
    </row>
    <row r="109" spans="1:10">
      <c r="A109" t="s">
        <v>1333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</row>
    <row r="110" spans="1:10">
      <c r="A110" t="s">
        <v>1334</v>
      </c>
      <c r="B110" s="4">
        <v>0.52494555761648742</v>
      </c>
      <c r="C110" s="4">
        <v>0.52494555761648742</v>
      </c>
      <c r="D110" s="4">
        <v>0.52494555761648742</v>
      </c>
      <c r="E110" s="4">
        <v>0.52494555761648742</v>
      </c>
      <c r="F110" s="4">
        <v>0.52494555761648742</v>
      </c>
      <c r="G110" s="4">
        <v>0.52494555761648742</v>
      </c>
      <c r="H110" s="4">
        <v>0.52494555761648742</v>
      </c>
      <c r="I110" s="4">
        <v>0.52494555761648742</v>
      </c>
      <c r="J110" s="4">
        <v>0.52494555761648742</v>
      </c>
    </row>
    <row r="111" spans="1:10">
      <c r="A111" t="s">
        <v>1565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</row>
    <row r="112" spans="1:10">
      <c r="A112" t="s">
        <v>1283</v>
      </c>
      <c r="B112" s="4">
        <v>6.1253424784946224</v>
      </c>
      <c r="C112" s="4">
        <v>6.1253424784946224</v>
      </c>
      <c r="D112" s="4">
        <v>6.1253424784946224</v>
      </c>
      <c r="E112" s="4">
        <v>6.1253424784946224</v>
      </c>
      <c r="F112" s="4">
        <v>6.1253424784946224</v>
      </c>
      <c r="G112" s="4">
        <v>6.1253424784946224</v>
      </c>
      <c r="H112" s="4">
        <v>6.1253424784946224</v>
      </c>
      <c r="I112" s="4">
        <v>6.1253424784946224</v>
      </c>
      <c r="J112" s="4">
        <v>6.1253424784946224</v>
      </c>
    </row>
    <row r="113" spans="1:10">
      <c r="A113" t="s">
        <v>1566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</row>
    <row r="114" spans="1:10">
      <c r="A114" t="s">
        <v>1567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</row>
    <row r="115" spans="1:10">
      <c r="A115" t="s">
        <v>1568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</row>
    <row r="116" spans="1:10">
      <c r="A116" t="s">
        <v>1569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</row>
    <row r="117" spans="1:10">
      <c r="A117" t="s">
        <v>1570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</row>
    <row r="118" spans="1:10">
      <c r="A118" t="s">
        <v>1571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</row>
    <row r="119" spans="1:10">
      <c r="A119" t="s">
        <v>1572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</row>
    <row r="120" spans="1:10">
      <c r="A120" t="s">
        <v>1573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</row>
    <row r="121" spans="1:10">
      <c r="A121" t="s">
        <v>1574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</row>
    <row r="122" spans="1:10">
      <c r="A122" t="s">
        <v>1575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</row>
    <row r="123" spans="1:10">
      <c r="A123" t="s">
        <v>1576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</row>
    <row r="124" spans="1:10">
      <c r="A124" t="s">
        <v>1577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</row>
    <row r="125" spans="1:10">
      <c r="A125" t="s">
        <v>1578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>
      <c r="A126" t="s">
        <v>1579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>
      <c r="A127" t="s">
        <v>1580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>
      <c r="A128" t="s">
        <v>1581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>
      <c r="A129" t="s">
        <v>1582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</row>
    <row r="130" spans="1:10">
      <c r="A130" t="s">
        <v>1583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</row>
    <row r="131" spans="1:10">
      <c r="A131" t="s">
        <v>1584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</row>
    <row r="132" spans="1:10">
      <c r="A132" t="s">
        <v>1585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</row>
    <row r="133" spans="1:10">
      <c r="A133" t="s">
        <v>1586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</row>
    <row r="134" spans="1:10">
      <c r="A134" t="s">
        <v>1587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</row>
    <row r="135" spans="1:10">
      <c r="A135" t="s">
        <v>1588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</row>
    <row r="136" spans="1:10">
      <c r="A136" t="s">
        <v>1589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</row>
    <row r="137" spans="1:10">
      <c r="A137" t="s">
        <v>1590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</row>
    <row r="138" spans="1:10">
      <c r="A138" t="s">
        <v>1591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</row>
    <row r="139" spans="1:10">
      <c r="A139" t="s">
        <v>1592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</row>
    <row r="140" spans="1:10">
      <c r="A140" t="s">
        <v>1593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</row>
    <row r="141" spans="1:10">
      <c r="A141" t="s">
        <v>1594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</row>
    <row r="142" spans="1:10">
      <c r="A142" t="s">
        <v>1595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</row>
    <row r="143" spans="1:10">
      <c r="A143" t="s">
        <v>1596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</row>
    <row r="144" spans="1:10">
      <c r="A144" t="s">
        <v>1597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</row>
    <row r="145" spans="1:10">
      <c r="A145" t="s">
        <v>1598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</row>
    <row r="146" spans="1:10">
      <c r="A146" t="s">
        <v>1599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</row>
    <row r="147" spans="1:10">
      <c r="A147" t="s">
        <v>1600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</row>
    <row r="148" spans="1:10">
      <c r="A148" t="s">
        <v>1601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</row>
    <row r="149" spans="1:10">
      <c r="A149" t="s">
        <v>1602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</row>
    <row r="150" spans="1:10">
      <c r="A150" t="s">
        <v>1603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</row>
    <row r="151" spans="1:10">
      <c r="A151" t="s">
        <v>1604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</row>
    <row r="152" spans="1:10">
      <c r="A152" t="s">
        <v>1605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</row>
    <row r="153" spans="1:10">
      <c r="A153" t="s">
        <v>1606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</row>
    <row r="154" spans="1:10">
      <c r="A154" t="s">
        <v>1607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</row>
    <row r="155" spans="1:10">
      <c r="A155" t="s">
        <v>1608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</row>
    <row r="156" spans="1:10">
      <c r="A156" t="s">
        <v>1193</v>
      </c>
      <c r="B156" s="4">
        <v>1.5721712361469531</v>
      </c>
      <c r="C156" s="4">
        <v>3.1443424722939062</v>
      </c>
      <c r="D156" s="4">
        <v>3.1443424722939062</v>
      </c>
      <c r="E156" s="4">
        <v>3.1443424722939062</v>
      </c>
      <c r="F156" s="4">
        <v>3.1443424722939062</v>
      </c>
      <c r="G156" s="4">
        <v>3.1443424722939062</v>
      </c>
      <c r="H156" s="4">
        <v>3.1443424722939062</v>
      </c>
      <c r="I156" s="4">
        <v>3.1443424722939062</v>
      </c>
      <c r="J156" s="4">
        <v>3.1443424722939062</v>
      </c>
    </row>
    <row r="157" spans="1:10">
      <c r="A157" t="s">
        <v>1199</v>
      </c>
      <c r="B157" s="4">
        <v>13.74871669584229</v>
      </c>
      <c r="C157" s="4">
        <v>13.74871669584229</v>
      </c>
      <c r="D157" s="4">
        <v>13.74871669584229</v>
      </c>
      <c r="E157" s="4">
        <v>13.74871669584229</v>
      </c>
      <c r="F157" s="4">
        <v>13.74871669584229</v>
      </c>
      <c r="G157" s="4">
        <v>13.74871669584229</v>
      </c>
      <c r="H157" s="4">
        <v>13.74871669584229</v>
      </c>
      <c r="I157" s="4">
        <v>13.74871669584229</v>
      </c>
      <c r="J157" s="4">
        <v>13.74871669584229</v>
      </c>
    </row>
    <row r="158" spans="1:10">
      <c r="A158" t="s">
        <v>1335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</row>
    <row r="159" spans="1:10">
      <c r="A159" t="s">
        <v>1609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</row>
    <row r="160" spans="1:10">
      <c r="A160" t="s">
        <v>1336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</row>
    <row r="161" spans="1:10">
      <c r="A161" t="s">
        <v>1337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</row>
    <row r="162" spans="1:10">
      <c r="A162" t="s">
        <v>1338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</row>
    <row r="163" spans="1:10">
      <c r="A163" t="s">
        <v>1339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</row>
    <row r="164" spans="1:10">
      <c r="A164" t="s">
        <v>1340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7.7635536630824369</v>
      </c>
      <c r="H164" s="4">
        <v>7.7635536630824369</v>
      </c>
      <c r="I164" s="4">
        <v>7.7635536630824369</v>
      </c>
      <c r="J164" s="4">
        <v>7.7635536630824369</v>
      </c>
    </row>
    <row r="165" spans="1:10">
      <c r="A165" t="s">
        <v>1341</v>
      </c>
      <c r="B165" s="4">
        <v>0.53867490296953402</v>
      </c>
      <c r="C165" s="4">
        <v>0.53867490296953402</v>
      </c>
      <c r="D165" s="4">
        <v>0.53867490296953402</v>
      </c>
      <c r="E165" s="4">
        <v>0.53867490296953402</v>
      </c>
      <c r="F165" s="4">
        <v>0.53867490296953402</v>
      </c>
      <c r="G165" s="4">
        <v>0.53867490296953402</v>
      </c>
      <c r="H165" s="4">
        <v>0.53867490296953402</v>
      </c>
      <c r="I165" s="4">
        <v>0.53867490296953402</v>
      </c>
      <c r="J165" s="4">
        <v>0.53867490296953402</v>
      </c>
    </row>
    <row r="166" spans="1:10">
      <c r="A166" t="s">
        <v>1342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</row>
    <row r="167" spans="1:10">
      <c r="A167" t="s">
        <v>1343</v>
      </c>
      <c r="B167" s="4">
        <v>1.512959592188172</v>
      </c>
      <c r="C167" s="4">
        <v>1.512959592188172</v>
      </c>
      <c r="D167" s="4">
        <v>1.512959592188172</v>
      </c>
      <c r="E167" s="4">
        <v>1.512959592188172</v>
      </c>
      <c r="F167" s="4">
        <v>1.512959592188172</v>
      </c>
      <c r="G167" s="4">
        <v>1.512959592188172</v>
      </c>
      <c r="H167" s="4">
        <v>1.512959592188172</v>
      </c>
      <c r="I167" s="4">
        <v>1.512959592188172</v>
      </c>
      <c r="J167" s="4">
        <v>1.512959592188172</v>
      </c>
    </row>
    <row r="168" spans="1:10">
      <c r="A168" t="s">
        <v>1236</v>
      </c>
      <c r="B168" s="4">
        <v>12.972361329534049</v>
      </c>
      <c r="C168" s="4">
        <v>12.972361329534049</v>
      </c>
      <c r="D168" s="4">
        <v>12.972361329534049</v>
      </c>
      <c r="E168" s="4">
        <v>12.972361329534049</v>
      </c>
      <c r="F168" s="4">
        <v>12.972361329534049</v>
      </c>
      <c r="G168" s="4">
        <v>12.972361329534049</v>
      </c>
      <c r="H168" s="4">
        <v>12.972361329534049</v>
      </c>
      <c r="I168" s="4">
        <v>12.972361329534049</v>
      </c>
      <c r="J168" s="4">
        <v>12.972361329534049</v>
      </c>
    </row>
    <row r="169" spans="1:10">
      <c r="A169" t="s">
        <v>1238</v>
      </c>
      <c r="B169" s="4">
        <v>8.1517313462365593</v>
      </c>
      <c r="C169" s="4">
        <v>8.1517313462365593</v>
      </c>
      <c r="D169" s="4">
        <v>8.1517313462365593</v>
      </c>
      <c r="E169" s="4">
        <v>8.1517313462365593</v>
      </c>
      <c r="F169" s="4">
        <v>8.1517313462365593</v>
      </c>
      <c r="G169" s="4">
        <v>8.1517313462365593</v>
      </c>
      <c r="H169" s="4">
        <v>8.1517313462365593</v>
      </c>
      <c r="I169" s="4">
        <v>8.1517313462365593</v>
      </c>
      <c r="J169" s="4">
        <v>8.1517313462365593</v>
      </c>
    </row>
    <row r="170" spans="1:10">
      <c r="A170" t="s">
        <v>1211</v>
      </c>
      <c r="B170" s="4">
        <v>5.2088076664516123</v>
      </c>
      <c r="C170" s="4">
        <v>5.2088076664516123</v>
      </c>
      <c r="D170" s="4">
        <v>5.2088076664516123</v>
      </c>
      <c r="E170" s="4">
        <v>5.2088076664516123</v>
      </c>
      <c r="F170" s="4">
        <v>5.2088076664516123</v>
      </c>
      <c r="G170" s="4">
        <v>5.2088076664516123</v>
      </c>
      <c r="H170" s="4">
        <v>5.2088076664516123</v>
      </c>
      <c r="I170" s="4">
        <v>5.2088076664516123</v>
      </c>
      <c r="J170" s="4">
        <v>5.2088076664516123</v>
      </c>
    </row>
    <row r="171" spans="1:10">
      <c r="A171" t="s">
        <v>1610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</row>
    <row r="172" spans="1:10">
      <c r="A172" t="s">
        <v>1344</v>
      </c>
      <c r="B172" s="4">
        <v>0.65132808354659488</v>
      </c>
      <c r="C172" s="4">
        <v>0.65132808354659488</v>
      </c>
      <c r="D172" s="4">
        <v>2.6951506905376337</v>
      </c>
      <c r="E172" s="4">
        <v>2.6951506905376337</v>
      </c>
      <c r="F172" s="4">
        <v>2.6951506905376337</v>
      </c>
      <c r="G172" s="4">
        <v>2.6951506905376337</v>
      </c>
      <c r="H172" s="4">
        <v>2.6951506905376337</v>
      </c>
      <c r="I172" s="4">
        <v>2.6951506905376337</v>
      </c>
      <c r="J172" s="4">
        <v>2.6951506905376337</v>
      </c>
    </row>
    <row r="173" spans="1:10">
      <c r="A173" t="s">
        <v>1345</v>
      </c>
      <c r="B173" s="4">
        <v>2.9646657595913974</v>
      </c>
      <c r="C173" s="4">
        <v>2.9646657595913974</v>
      </c>
      <c r="D173" s="4">
        <v>2.9646657595913974</v>
      </c>
      <c r="E173" s="4">
        <v>2.9646657595913974</v>
      </c>
      <c r="F173" s="4">
        <v>2.9646657595913974</v>
      </c>
      <c r="G173" s="4">
        <v>2.9646657595913974</v>
      </c>
      <c r="H173" s="4">
        <v>2.9646657595913974</v>
      </c>
      <c r="I173" s="4">
        <v>2.9646657595913974</v>
      </c>
      <c r="J173" s="4">
        <v>2.9646657595913974</v>
      </c>
    </row>
    <row r="174" spans="1:10">
      <c r="A174" t="s">
        <v>1346</v>
      </c>
      <c r="B174" s="4">
        <v>0.35526986375268815</v>
      </c>
      <c r="C174" s="4">
        <v>0.35526986375268815</v>
      </c>
      <c r="D174" s="4">
        <v>0.35526986375268815</v>
      </c>
      <c r="E174" s="4">
        <v>0.35526986375268815</v>
      </c>
      <c r="F174" s="4">
        <v>0.35526986375268815</v>
      </c>
      <c r="G174" s="4">
        <v>0.35526986375268815</v>
      </c>
      <c r="H174" s="4">
        <v>0.35526986375268815</v>
      </c>
      <c r="I174" s="4">
        <v>0.35526986375268815</v>
      </c>
      <c r="J174" s="4">
        <v>0.35526986375268815</v>
      </c>
    </row>
    <row r="175" spans="1:10">
      <c r="A175" t="s">
        <v>1212</v>
      </c>
      <c r="B175" s="4">
        <v>2.9401643896774186</v>
      </c>
      <c r="C175" s="4">
        <v>2.9401643896774186</v>
      </c>
      <c r="D175" s="4">
        <v>2.9401643896774186</v>
      </c>
      <c r="E175" s="4">
        <v>2.9401643896774186</v>
      </c>
      <c r="F175" s="4">
        <v>2.9401643896774186</v>
      </c>
      <c r="G175" s="4">
        <v>2.9401643896774186</v>
      </c>
      <c r="H175" s="4">
        <v>2.9401643896774186</v>
      </c>
      <c r="I175" s="4">
        <v>2.9401643896774186</v>
      </c>
      <c r="J175" s="4">
        <v>2.9401643896774186</v>
      </c>
    </row>
    <row r="176" spans="1:10">
      <c r="A176" t="s">
        <v>1347</v>
      </c>
      <c r="B176" s="4">
        <v>1.4210794550107526</v>
      </c>
      <c r="C176" s="4">
        <v>1.4210794550107526</v>
      </c>
      <c r="D176" s="4">
        <v>1.4210794550107526</v>
      </c>
      <c r="E176" s="4">
        <v>1.4210794550107526</v>
      </c>
      <c r="F176" s="4">
        <v>1.4210794550107526</v>
      </c>
      <c r="G176" s="4">
        <v>1.4210794550107526</v>
      </c>
      <c r="H176" s="4">
        <v>1.4210794550107526</v>
      </c>
      <c r="I176" s="4">
        <v>1.4210794550107526</v>
      </c>
      <c r="J176" s="4">
        <v>1.4210794550107526</v>
      </c>
    </row>
    <row r="177" spans="1:10">
      <c r="A177" t="s">
        <v>1611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</row>
    <row r="178" spans="1:10">
      <c r="A178" t="s">
        <v>1348</v>
      </c>
      <c r="B178" s="4">
        <v>1.1842328791756271</v>
      </c>
      <c r="C178" s="4">
        <v>1.1842328791756271</v>
      </c>
      <c r="D178" s="4">
        <v>1.1842328791756271</v>
      </c>
      <c r="E178" s="4">
        <v>1.1842328791756271</v>
      </c>
      <c r="F178" s="4">
        <v>1.1842328791756271</v>
      </c>
      <c r="G178" s="4">
        <v>1.1842328791756271</v>
      </c>
      <c r="H178" s="4">
        <v>1.1842328791756271</v>
      </c>
      <c r="I178" s="4">
        <v>1.1842328791756271</v>
      </c>
      <c r="J178" s="4">
        <v>1.1842328791756271</v>
      </c>
    </row>
    <row r="179" spans="1:10">
      <c r="A179" t="s">
        <v>1301</v>
      </c>
      <c r="B179" s="4">
        <v>6.7950465894767023</v>
      </c>
      <c r="C179" s="4">
        <v>6.7950465894767023</v>
      </c>
      <c r="D179" s="4">
        <v>6.7950465894767023</v>
      </c>
      <c r="E179" s="4">
        <v>6.7950465894767023</v>
      </c>
      <c r="F179" s="4">
        <v>6.7950465894767023</v>
      </c>
      <c r="G179" s="4">
        <v>6.7950465894767023</v>
      </c>
      <c r="H179" s="4">
        <v>6.7950465894767023</v>
      </c>
      <c r="I179" s="4">
        <v>6.7950465894767023</v>
      </c>
      <c r="J179" s="4">
        <v>6.7950465894767023</v>
      </c>
    </row>
    <row r="180" spans="1:10">
      <c r="A180" t="s">
        <v>1349</v>
      </c>
      <c r="B180" s="4">
        <v>3.0384711387634411</v>
      </c>
      <c r="C180" s="4">
        <v>3.0384711387634411</v>
      </c>
      <c r="D180" s="4">
        <v>3.0384711387634411</v>
      </c>
      <c r="E180" s="4">
        <v>3.0384711387634411</v>
      </c>
      <c r="F180" s="4">
        <v>3.0384711387634411</v>
      </c>
      <c r="G180" s="4">
        <v>3.0384711387634411</v>
      </c>
      <c r="H180" s="4">
        <v>3.0384711387634411</v>
      </c>
      <c r="I180" s="4">
        <v>3.0384711387634411</v>
      </c>
      <c r="J180" s="4">
        <v>3.0384711387634411</v>
      </c>
    </row>
    <row r="181" spans="1:10">
      <c r="A181" t="s">
        <v>1217</v>
      </c>
      <c r="B181" s="4">
        <v>21.239307115770607</v>
      </c>
      <c r="C181" s="4">
        <v>21.239307115770607</v>
      </c>
      <c r="D181" s="4">
        <v>21.239307115770607</v>
      </c>
      <c r="E181" s="4">
        <v>21.239307115770607</v>
      </c>
      <c r="F181" s="4">
        <v>21.239307115770607</v>
      </c>
      <c r="G181" s="4">
        <v>21.239307115770607</v>
      </c>
      <c r="H181" s="4">
        <v>21.239307115770607</v>
      </c>
      <c r="I181" s="4">
        <v>21.239307115770607</v>
      </c>
      <c r="J181" s="4">
        <v>21.239307115770607</v>
      </c>
    </row>
    <row r="182" spans="1:10">
      <c r="A182" t="s">
        <v>1350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</row>
    <row r="183" spans="1:10">
      <c r="A183" t="s">
        <v>1612</v>
      </c>
      <c r="B183" s="4">
        <v>2.3153794568709674</v>
      </c>
      <c r="C183" s="4">
        <v>2.3153794568709674</v>
      </c>
      <c r="D183" s="4">
        <v>2.3153794568709674</v>
      </c>
      <c r="E183" s="4">
        <v>2.3153794568709674</v>
      </c>
      <c r="F183" s="4">
        <v>2.3153794568709674</v>
      </c>
      <c r="G183" s="4">
        <v>2.3153794568709674</v>
      </c>
      <c r="H183" s="4">
        <v>2.3153794568709674</v>
      </c>
      <c r="I183" s="4">
        <v>2.3153794568709674</v>
      </c>
      <c r="J183" s="4">
        <v>2.3153794568709674</v>
      </c>
    </row>
    <row r="184" spans="1:10">
      <c r="A184" t="s">
        <v>1222</v>
      </c>
      <c r="B184" s="4">
        <v>3.2341808286451608</v>
      </c>
      <c r="C184" s="4">
        <v>3.2341808286451608</v>
      </c>
      <c r="D184" s="4">
        <v>3.2341808286451608</v>
      </c>
      <c r="E184" s="4">
        <v>3.2341808286451608</v>
      </c>
      <c r="F184" s="4">
        <v>3.2341808286451608</v>
      </c>
      <c r="G184" s="4">
        <v>3.2341808286451608</v>
      </c>
      <c r="H184" s="4">
        <v>3.2341808286451608</v>
      </c>
      <c r="I184" s="4">
        <v>3.2341808286451608</v>
      </c>
      <c r="J184" s="4">
        <v>3.2341808286451608</v>
      </c>
    </row>
    <row r="185" spans="1:10">
      <c r="A185" t="s">
        <v>1613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</row>
    <row r="186" spans="1:10">
      <c r="A186" t="s">
        <v>1614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</row>
    <row r="187" spans="1:10">
      <c r="A187" t="s">
        <v>1351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</row>
    <row r="188" spans="1:10">
      <c r="A188" t="s">
        <v>1615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</row>
    <row r="189" spans="1:10">
      <c r="A189" t="s">
        <v>1352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</row>
    <row r="190" spans="1:10">
      <c r="A190" t="s">
        <v>1219</v>
      </c>
      <c r="B190" s="4">
        <v>16.890387349402147</v>
      </c>
      <c r="C190" s="4">
        <v>16.890387349402147</v>
      </c>
      <c r="D190" s="4">
        <v>16.890387349402147</v>
      </c>
      <c r="E190" s="4">
        <v>16.890387349402147</v>
      </c>
      <c r="F190" s="4">
        <v>16.890387349402147</v>
      </c>
      <c r="G190" s="4">
        <v>16.890387349402147</v>
      </c>
      <c r="H190" s="4">
        <v>16.890387349402147</v>
      </c>
      <c r="I190" s="4">
        <v>16.890387349402147</v>
      </c>
      <c r="J190" s="4">
        <v>16.890387349402147</v>
      </c>
    </row>
    <row r="191" spans="1:10">
      <c r="A191" t="s">
        <v>1231</v>
      </c>
      <c r="B191" s="4">
        <v>5.7895819220430109</v>
      </c>
      <c r="C191" s="4">
        <v>5.7895819220430109</v>
      </c>
      <c r="D191" s="4">
        <v>5.7895819220430109</v>
      </c>
      <c r="E191" s="4">
        <v>5.7895819220430109</v>
      </c>
      <c r="F191" s="4">
        <v>5.7895819220430109</v>
      </c>
      <c r="G191" s="4">
        <v>5.7895819220430109</v>
      </c>
      <c r="H191" s="4">
        <v>5.7895819220430109</v>
      </c>
      <c r="I191" s="4">
        <v>5.7895819220430109</v>
      </c>
      <c r="J191" s="4">
        <v>5.7895819220430109</v>
      </c>
    </row>
    <row r="192" spans="1:10">
      <c r="A192" t="s">
        <v>1353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</row>
    <row r="193" spans="1:10">
      <c r="A193" t="s">
        <v>1616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</row>
    <row r="194" spans="1:10">
      <c r="A194" t="s">
        <v>1237</v>
      </c>
      <c r="B194" s="4">
        <v>3.2341808286451608</v>
      </c>
      <c r="C194" s="4">
        <v>3.2341808286451608</v>
      </c>
      <c r="D194" s="4">
        <v>3.2341808286451608</v>
      </c>
      <c r="E194" s="4">
        <v>3.2341808286451608</v>
      </c>
      <c r="F194" s="4">
        <v>3.2341808286451608</v>
      </c>
      <c r="G194" s="4">
        <v>3.2341808286451608</v>
      </c>
      <c r="H194" s="4">
        <v>3.2341808286451608</v>
      </c>
      <c r="I194" s="4">
        <v>3.2341808286451608</v>
      </c>
      <c r="J194" s="4">
        <v>3.2341808286451608</v>
      </c>
    </row>
    <row r="195" spans="1:10">
      <c r="A195" t="s">
        <v>1354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</row>
    <row r="196" spans="1:10">
      <c r="A196" t="s">
        <v>1355</v>
      </c>
      <c r="B196" s="4">
        <v>3.6302004330555553</v>
      </c>
      <c r="C196" s="4">
        <v>3.6302004330555553</v>
      </c>
      <c r="D196" s="4">
        <v>3.6302004330555553</v>
      </c>
      <c r="E196" s="4">
        <v>3.6302004330555553</v>
      </c>
      <c r="F196" s="4">
        <v>3.6302004330555553</v>
      </c>
      <c r="G196" s="4">
        <v>3.6302004330555553</v>
      </c>
      <c r="H196" s="4">
        <v>3.6302004330555553</v>
      </c>
      <c r="I196" s="4">
        <v>3.6302004330555553</v>
      </c>
      <c r="J196" s="4">
        <v>3.6302004330555553</v>
      </c>
    </row>
    <row r="197" spans="1:10">
      <c r="A197" t="s">
        <v>1356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</row>
    <row r="198" spans="1:10">
      <c r="A198" t="s">
        <v>3298</v>
      </c>
      <c r="B198" s="4">
        <v>1.2647149895806449</v>
      </c>
      <c r="C198" s="4">
        <v>1.2647149895806449</v>
      </c>
      <c r="D198" s="4">
        <v>1.2647149895806449</v>
      </c>
      <c r="E198" s="4">
        <v>1.2647149895806449</v>
      </c>
      <c r="F198" s="4">
        <v>1.2647149895806449</v>
      </c>
      <c r="G198" s="4">
        <v>1.2647149895806449</v>
      </c>
      <c r="H198" s="4">
        <v>1.2647149895806449</v>
      </c>
      <c r="I198" s="4">
        <v>1.2647149895806449</v>
      </c>
      <c r="J198" s="4">
        <v>1.2647149895806449</v>
      </c>
    </row>
    <row r="199" spans="1:10">
      <c r="A199" t="s">
        <v>1253</v>
      </c>
      <c r="B199" s="4">
        <v>0</v>
      </c>
      <c r="C199" s="4">
        <v>0</v>
      </c>
      <c r="D199" s="4">
        <v>0</v>
      </c>
      <c r="E199" s="4">
        <v>0</v>
      </c>
      <c r="F199" s="4">
        <v>3.8817768315412184</v>
      </c>
      <c r="G199" s="4">
        <v>7.7635536630824369</v>
      </c>
      <c r="H199" s="4">
        <v>7.7635536630824369</v>
      </c>
      <c r="I199" s="4">
        <v>7.7635536630824369</v>
      </c>
      <c r="J199" s="4">
        <v>7.7635536630824369</v>
      </c>
    </row>
    <row r="200" spans="1:10">
      <c r="A200" t="s">
        <v>1617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</row>
    <row r="201" spans="1:10">
      <c r="A201" t="s">
        <v>1357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7.7635536630824369</v>
      </c>
      <c r="I201" s="4">
        <v>7.7635536630824369</v>
      </c>
      <c r="J201" s="4">
        <v>7.7635536630824369</v>
      </c>
    </row>
    <row r="202" spans="1:10">
      <c r="A202" t="s">
        <v>1618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</row>
    <row r="203" spans="1:10">
      <c r="A203" t="s">
        <v>1619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</row>
    <row r="204" spans="1:10">
      <c r="A204" t="s">
        <v>1255</v>
      </c>
      <c r="B204" s="4">
        <v>10.029227418121863</v>
      </c>
      <c r="C204" s="4">
        <v>10.029227418121863</v>
      </c>
      <c r="D204" s="4">
        <v>10.029227418121863</v>
      </c>
      <c r="E204" s="4">
        <v>10.029227418121863</v>
      </c>
      <c r="F204" s="4">
        <v>10.029227418121863</v>
      </c>
      <c r="G204" s="4">
        <v>10.029227418121863</v>
      </c>
      <c r="H204" s="4">
        <v>10.029227418121863</v>
      </c>
      <c r="I204" s="4">
        <v>10.029227418121863</v>
      </c>
      <c r="J204" s="4">
        <v>10.029227418121863</v>
      </c>
    </row>
    <row r="205" spans="1:10">
      <c r="A205" t="s">
        <v>1620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</row>
    <row r="206" spans="1:10">
      <c r="A206" t="s">
        <v>1621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</row>
    <row r="207" spans="1:10">
      <c r="A207" t="s">
        <v>1358</v>
      </c>
      <c r="B207" s="4">
        <v>2.5154739778351249</v>
      </c>
      <c r="C207" s="4">
        <v>2.5154739778351249</v>
      </c>
      <c r="D207" s="4">
        <v>2.5154739778351249</v>
      </c>
      <c r="E207" s="4">
        <v>2.5154739778351249</v>
      </c>
      <c r="F207" s="4">
        <v>2.5154739778351249</v>
      </c>
      <c r="G207" s="4">
        <v>2.5154739778351249</v>
      </c>
      <c r="H207" s="4">
        <v>2.5154739778351249</v>
      </c>
      <c r="I207" s="4">
        <v>2.5154739778351249</v>
      </c>
      <c r="J207" s="4">
        <v>2.5154739778351249</v>
      </c>
    </row>
    <row r="208" spans="1:10">
      <c r="A208" t="s">
        <v>1359</v>
      </c>
      <c r="B208" s="4">
        <v>3.2341808286451608</v>
      </c>
      <c r="C208" s="4">
        <v>3.2341808286451608</v>
      </c>
      <c r="D208" s="4">
        <v>3.2341808286451608</v>
      </c>
      <c r="E208" s="4">
        <v>3.2341808286451608</v>
      </c>
      <c r="F208" s="4">
        <v>3.2341808286451608</v>
      </c>
      <c r="G208" s="4">
        <v>3.2341808286451608</v>
      </c>
      <c r="H208" s="4">
        <v>3.2341808286451608</v>
      </c>
      <c r="I208" s="4">
        <v>3.2341808286451608</v>
      </c>
      <c r="J208" s="4">
        <v>3.2341808286451608</v>
      </c>
    </row>
    <row r="209" spans="1:10">
      <c r="A209" t="s">
        <v>1622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</row>
    <row r="210" spans="1:10">
      <c r="A210" t="s">
        <v>1623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</row>
    <row r="211" spans="1:10">
      <c r="A211" t="s">
        <v>1360</v>
      </c>
      <c r="B211" s="4">
        <v>1.4802910989695341</v>
      </c>
      <c r="C211" s="4">
        <v>1.4802910989695341</v>
      </c>
      <c r="D211" s="4">
        <v>1.4802910989695341</v>
      </c>
      <c r="E211" s="4">
        <v>1.4802910989695341</v>
      </c>
      <c r="F211" s="4">
        <v>1.4802910989695341</v>
      </c>
      <c r="G211" s="4">
        <v>1.4802910989695341</v>
      </c>
      <c r="H211" s="4">
        <v>1.4802910989695341</v>
      </c>
      <c r="I211" s="4">
        <v>1.4802910989695341</v>
      </c>
      <c r="J211" s="4">
        <v>1.4802910989695341</v>
      </c>
    </row>
    <row r="212" spans="1:10">
      <c r="A212" t="s">
        <v>1624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</row>
    <row r="213" spans="1:10">
      <c r="A213" t="s">
        <v>1267</v>
      </c>
      <c r="B213" s="4">
        <v>20.795537714489249</v>
      </c>
      <c r="C213" s="4">
        <v>20.795537714489249</v>
      </c>
      <c r="D213" s="4">
        <v>20.795537714489249</v>
      </c>
      <c r="E213" s="4">
        <v>20.795537714489249</v>
      </c>
      <c r="F213" s="4">
        <v>20.795537714489249</v>
      </c>
      <c r="G213" s="4">
        <v>20.795537714489249</v>
      </c>
      <c r="H213" s="4">
        <v>20.795537714489249</v>
      </c>
      <c r="I213" s="4">
        <v>20.795537714489249</v>
      </c>
      <c r="J213" s="4">
        <v>20.795537714489249</v>
      </c>
    </row>
    <row r="214" spans="1:10">
      <c r="A214" t="s">
        <v>1361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</row>
    <row r="215" spans="1:10">
      <c r="A215" t="s">
        <v>1271</v>
      </c>
      <c r="B215" s="4">
        <v>0</v>
      </c>
      <c r="C215" s="4">
        <v>8.1517313462365575</v>
      </c>
      <c r="D215" s="4">
        <v>8.1517313462365575</v>
      </c>
      <c r="E215" s="4">
        <v>8.1517313462365575</v>
      </c>
      <c r="F215" s="4">
        <v>8.1517313462365575</v>
      </c>
      <c r="G215" s="4">
        <v>8.1517313462365575</v>
      </c>
      <c r="H215" s="4">
        <v>8.1517313462365575</v>
      </c>
      <c r="I215" s="4">
        <v>8.1517313462365575</v>
      </c>
      <c r="J215" s="4">
        <v>8.1517313462365575</v>
      </c>
    </row>
    <row r="216" spans="1:10">
      <c r="A216" t="s">
        <v>1272</v>
      </c>
      <c r="B216" s="4">
        <v>10.33275308408602</v>
      </c>
      <c r="C216" s="4">
        <v>10.33275308408602</v>
      </c>
      <c r="D216" s="4">
        <v>10.33275308408602</v>
      </c>
      <c r="E216" s="4">
        <v>10.33275308408602</v>
      </c>
      <c r="F216" s="4">
        <v>10.33275308408602</v>
      </c>
      <c r="G216" s="4">
        <v>10.33275308408602</v>
      </c>
      <c r="H216" s="4">
        <v>10.33275308408602</v>
      </c>
      <c r="I216" s="4">
        <v>10.33275308408602</v>
      </c>
      <c r="J216" s="4">
        <v>10.33275308408602</v>
      </c>
    </row>
    <row r="217" spans="1:10">
      <c r="A217" t="s">
        <v>1625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</row>
    <row r="218" spans="1:10">
      <c r="A218" t="s">
        <v>1626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</row>
    <row r="219" spans="1:10">
      <c r="A219" t="s">
        <v>1627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</row>
    <row r="220" spans="1:10">
      <c r="A220" t="s">
        <v>1362</v>
      </c>
      <c r="B220" s="4">
        <v>2.9401643896774186</v>
      </c>
      <c r="C220" s="4">
        <v>2.9401643896774186</v>
      </c>
      <c r="D220" s="4">
        <v>2.9401643896774186</v>
      </c>
      <c r="E220" s="4">
        <v>2.9401643896774186</v>
      </c>
      <c r="F220" s="4">
        <v>2.9401643896774186</v>
      </c>
      <c r="G220" s="4">
        <v>2.9401643896774186</v>
      </c>
      <c r="H220" s="4">
        <v>2.9401643896774186</v>
      </c>
      <c r="I220" s="4">
        <v>2.9401643896774186</v>
      </c>
      <c r="J220" s="4">
        <v>2.9401643896774186</v>
      </c>
    </row>
    <row r="221" spans="1:10">
      <c r="A221" t="s">
        <v>1363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</row>
    <row r="222" spans="1:10">
      <c r="A222" t="s">
        <v>1364</v>
      </c>
      <c r="B222" s="4">
        <v>1.5925890444086022</v>
      </c>
      <c r="C222" s="4">
        <v>1.5925890444086022</v>
      </c>
      <c r="D222" s="4">
        <v>1.5925890444086022</v>
      </c>
      <c r="E222" s="4">
        <v>1.5925890444086022</v>
      </c>
      <c r="F222" s="4">
        <v>1.5925890444086022</v>
      </c>
      <c r="G222" s="4">
        <v>1.5925890444086022</v>
      </c>
      <c r="H222" s="4">
        <v>1.5925890444086022</v>
      </c>
      <c r="I222" s="4">
        <v>1.5925890444086022</v>
      </c>
      <c r="J222" s="4">
        <v>1.5925890444086022</v>
      </c>
    </row>
    <row r="223" spans="1:10">
      <c r="A223" t="s">
        <v>1365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</row>
    <row r="224" spans="1:10">
      <c r="A224" t="s">
        <v>1366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</row>
    <row r="225" spans="1:10">
      <c r="A225" t="s">
        <v>1288</v>
      </c>
      <c r="B225" s="4">
        <v>10.247890835268816</v>
      </c>
      <c r="C225" s="4">
        <v>10.247890835268816</v>
      </c>
      <c r="D225" s="4">
        <v>10.247890835268816</v>
      </c>
      <c r="E225" s="4">
        <v>10.247890835268816</v>
      </c>
      <c r="F225" s="4">
        <v>10.247890835268816</v>
      </c>
      <c r="G225" s="4">
        <v>10.247890835268816</v>
      </c>
      <c r="H225" s="4">
        <v>19.874697377491035</v>
      </c>
      <c r="I225" s="4">
        <v>19.874697377491035</v>
      </c>
      <c r="J225" s="4">
        <v>19.874697377491035</v>
      </c>
    </row>
    <row r="226" spans="1:10">
      <c r="A226" t="s">
        <v>1367</v>
      </c>
      <c r="B226" s="4">
        <v>0</v>
      </c>
      <c r="C226" s="4">
        <v>2.3290660989247312</v>
      </c>
      <c r="D226" s="4">
        <v>4.6581321978494623</v>
      </c>
      <c r="E226" s="4">
        <v>4.6581321978494623</v>
      </c>
      <c r="F226" s="4">
        <v>4.6581321978494623</v>
      </c>
      <c r="G226" s="4">
        <v>4.6581321978494623</v>
      </c>
      <c r="H226" s="4">
        <v>4.6581321978494623</v>
      </c>
      <c r="I226" s="4">
        <v>4.6581321978494623</v>
      </c>
      <c r="J226" s="4">
        <v>4.6581321978494623</v>
      </c>
    </row>
    <row r="227" spans="1:10">
      <c r="A227" t="s">
        <v>1368</v>
      </c>
      <c r="B227" s="4">
        <v>3.3076849383870961</v>
      </c>
      <c r="C227" s="4">
        <v>3.3076849383870961</v>
      </c>
      <c r="D227" s="4">
        <v>3.3076849383870961</v>
      </c>
      <c r="E227" s="4">
        <v>3.3076849383870961</v>
      </c>
      <c r="F227" s="4">
        <v>3.3076849383870961</v>
      </c>
      <c r="G227" s="4">
        <v>3.3076849383870961</v>
      </c>
      <c r="H227" s="4">
        <v>3.3076849383870961</v>
      </c>
      <c r="I227" s="4">
        <v>3.3076849383870961</v>
      </c>
      <c r="J227" s="4">
        <v>3.3076849383870961</v>
      </c>
    </row>
    <row r="228" spans="1:10">
      <c r="A228" t="s">
        <v>1628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</row>
    <row r="229" spans="1:10">
      <c r="A229" t="s">
        <v>1629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</row>
    <row r="230" spans="1:10">
      <c r="A230" t="s">
        <v>1630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</row>
    <row r="231" spans="1:10">
      <c r="A231" t="s">
        <v>1369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</row>
    <row r="232" spans="1:10">
      <c r="A232" t="s">
        <v>1294</v>
      </c>
      <c r="B232" s="4">
        <v>11.907665778193548</v>
      </c>
      <c r="C232" s="4">
        <v>11.907665778193548</v>
      </c>
      <c r="D232" s="4">
        <v>11.907665778193548</v>
      </c>
      <c r="E232" s="4">
        <v>11.907665778193548</v>
      </c>
      <c r="F232" s="4">
        <v>11.907665778193548</v>
      </c>
      <c r="G232" s="4">
        <v>11.907665778193548</v>
      </c>
      <c r="H232" s="4">
        <v>11.907665778193548</v>
      </c>
      <c r="I232" s="4">
        <v>11.907665778193548</v>
      </c>
      <c r="J232" s="4">
        <v>11.907665778193548</v>
      </c>
    </row>
    <row r="233" spans="1:10">
      <c r="A233" t="s">
        <v>1631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</row>
    <row r="234" spans="1:10">
      <c r="A234" t="s">
        <v>1632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</row>
    <row r="235" spans="1:10">
      <c r="A235" t="s">
        <v>1633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</row>
    <row r="236" spans="1:10">
      <c r="A236" t="s">
        <v>1634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</row>
    <row r="237" spans="1:10">
      <c r="A237" t="s">
        <v>1635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</row>
    <row r="238" spans="1:10">
      <c r="A238" t="s">
        <v>1196</v>
      </c>
      <c r="B238" s="4">
        <v>3.1361753489892465</v>
      </c>
      <c r="C238" s="4">
        <v>3.1361753489892465</v>
      </c>
      <c r="D238" s="4">
        <v>3.1361753489892465</v>
      </c>
      <c r="E238" s="4">
        <v>3.1361753489892465</v>
      </c>
      <c r="F238" s="4">
        <v>3.1361753489892465</v>
      </c>
      <c r="G238" s="4">
        <v>3.1361753489892465</v>
      </c>
      <c r="H238" s="4">
        <v>3.1361753489892465</v>
      </c>
      <c r="I238" s="4">
        <v>3.1361753489892465</v>
      </c>
      <c r="J238" s="4">
        <v>3.1361753489892465</v>
      </c>
    </row>
    <row r="239" spans="1:10">
      <c r="A239" t="s">
        <v>1279</v>
      </c>
      <c r="B239" s="4">
        <v>0</v>
      </c>
      <c r="C239" s="4">
        <v>0</v>
      </c>
      <c r="D239" s="4">
        <v>0</v>
      </c>
      <c r="E239" s="4">
        <v>0</v>
      </c>
      <c r="F239" s="4">
        <v>0.68603835759139775</v>
      </c>
      <c r="G239" s="4">
        <v>0.68603835759139775</v>
      </c>
      <c r="H239" s="4">
        <v>0.68603835759139775</v>
      </c>
      <c r="I239" s="4">
        <v>0.68603835759139775</v>
      </c>
      <c r="J239" s="4">
        <v>0.68603835759139775</v>
      </c>
    </row>
    <row r="240" spans="1:10">
      <c r="A240" t="s">
        <v>1370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</row>
    <row r="241" spans="1:10">
      <c r="A241" t="s">
        <v>1636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</row>
    <row r="242" spans="1:10">
      <c r="A242" t="s">
        <v>1637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</row>
    <row r="243" spans="1:10">
      <c r="A243" t="s">
        <v>1638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</row>
    <row r="244" spans="1:10">
      <c r="A244" t="s">
        <v>1202</v>
      </c>
      <c r="B244" s="4">
        <v>5.4692480497741931</v>
      </c>
      <c r="C244" s="4">
        <v>5.4692480497741931</v>
      </c>
      <c r="D244" s="4">
        <v>10.5931934674086</v>
      </c>
      <c r="E244" s="4">
        <v>10.5931934674086</v>
      </c>
      <c r="F244" s="4">
        <v>10.5931934674086</v>
      </c>
      <c r="G244" s="4">
        <v>10.5931934674086</v>
      </c>
      <c r="H244" s="4">
        <v>10.5931934674086</v>
      </c>
      <c r="I244" s="4">
        <v>10.5931934674086</v>
      </c>
      <c r="J244" s="4">
        <v>10.5931934674086</v>
      </c>
    </row>
    <row r="245" spans="1:10">
      <c r="A245" t="s">
        <v>1371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</row>
    <row r="246" spans="1:10">
      <c r="A246" t="s">
        <v>1639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</row>
    <row r="247" spans="1:10">
      <c r="A247" t="s">
        <v>1640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</row>
    <row r="248" spans="1:10">
      <c r="A248" t="s">
        <v>1641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</row>
    <row r="249" spans="1:10">
      <c r="A249" t="s">
        <v>1642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</row>
    <row r="250" spans="1:10">
      <c r="A250" t="s">
        <v>1643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</row>
    <row r="251" spans="1:10">
      <c r="A251" t="s">
        <v>1644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</row>
    <row r="252" spans="1:10">
      <c r="A252" t="s">
        <v>1645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</row>
    <row r="253" spans="1:10">
      <c r="A253" t="s">
        <v>1646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</row>
    <row r="254" spans="1:10">
      <c r="A254" t="s">
        <v>1647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</row>
    <row r="255" spans="1:10">
      <c r="A255" t="s">
        <v>1648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</row>
    <row r="256" spans="1:10">
      <c r="A256" t="s">
        <v>1649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</row>
    <row r="257" spans="1:10">
      <c r="A257" t="s">
        <v>1650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</row>
    <row r="258" spans="1:10">
      <c r="A258" t="s">
        <v>1651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</row>
    <row r="259" spans="1:10">
      <c r="A259" t="s">
        <v>1652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</row>
    <row r="260" spans="1:10">
      <c r="A260" t="s">
        <v>1266</v>
      </c>
      <c r="B260" s="4">
        <v>5.4692480497741931</v>
      </c>
      <c r="C260" s="4">
        <v>5.4692480497741931</v>
      </c>
      <c r="D260" s="4">
        <v>13.62097939601075</v>
      </c>
      <c r="E260" s="4">
        <v>13.62097939601075</v>
      </c>
      <c r="F260" s="4">
        <v>13.62097939601075</v>
      </c>
      <c r="G260" s="4">
        <v>13.62097939601075</v>
      </c>
      <c r="H260" s="4">
        <v>13.62097939601075</v>
      </c>
      <c r="I260" s="4">
        <v>13.62097939601075</v>
      </c>
      <c r="J260" s="4">
        <v>13.62097939601075</v>
      </c>
    </row>
    <row r="261" spans="1:10">
      <c r="A261" t="s">
        <v>1653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</row>
    <row r="262" spans="1:10">
      <c r="A262" t="s">
        <v>1654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</row>
    <row r="263" spans="1:10">
      <c r="A263" t="s">
        <v>1372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</row>
    <row r="264" spans="1:10">
      <c r="A264" t="s">
        <v>1655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</row>
    <row r="265" spans="1:10">
      <c r="A265" t="s">
        <v>1656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</row>
    <row r="266" spans="1:10">
      <c r="A266" t="s">
        <v>1657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</row>
    <row r="267" spans="1:10">
      <c r="A267" t="s">
        <v>1658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</row>
    <row r="268" spans="1:10">
      <c r="A268" t="s">
        <v>1659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</row>
    <row r="269" spans="1:10">
      <c r="A269" t="s">
        <v>1660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</row>
    <row r="270" spans="1:10">
      <c r="A270" t="s">
        <v>1661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</row>
    <row r="271" spans="1:10">
      <c r="A271" t="s">
        <v>1662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>
      <c r="A272" t="s">
        <v>1663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</row>
    <row r="273" spans="1:10">
      <c r="A273" t="s">
        <v>1664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</row>
    <row r="274" spans="1:10">
      <c r="A274" t="s">
        <v>1665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</row>
    <row r="275" spans="1:10">
      <c r="A275" t="s">
        <v>1666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</row>
    <row r="276" spans="1:10">
      <c r="A276" t="s">
        <v>1667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</row>
    <row r="277" spans="1:10">
      <c r="A277" t="s">
        <v>1668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</row>
    <row r="278" spans="1:10">
      <c r="A278" t="s">
        <v>1669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</row>
    <row r="279" spans="1:10">
      <c r="A279" t="s">
        <v>1670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</row>
    <row r="280" spans="1:10">
      <c r="A280" t="s">
        <v>1671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</row>
    <row r="281" spans="1:10">
      <c r="A281" t="s">
        <v>1672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</row>
    <row r="282" spans="1:10">
      <c r="A282" t="s">
        <v>1673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</row>
    <row r="283" spans="1:10">
      <c r="A283" t="s">
        <v>1674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</row>
    <row r="284" spans="1:10">
      <c r="A284" t="s">
        <v>1675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</row>
    <row r="285" spans="1:10">
      <c r="A285" t="s">
        <v>1676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</row>
    <row r="286" spans="1:10">
      <c r="A286" t="s">
        <v>1677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</row>
    <row r="287" spans="1:10">
      <c r="A287" t="s">
        <v>1678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</row>
    <row r="288" spans="1:10">
      <c r="A288" t="s">
        <v>1679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</row>
    <row r="289" spans="1:10">
      <c r="A289" t="s">
        <v>1680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</row>
    <row r="290" spans="1:10">
      <c r="A290" t="s">
        <v>1681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</row>
    <row r="291" spans="1:10">
      <c r="A291" t="s">
        <v>3299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</row>
    <row r="292" spans="1:10">
      <c r="A292" t="s">
        <v>1682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>
      <c r="A293" t="s">
        <v>1683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</row>
    <row r="294" spans="1:10">
      <c r="A294" t="s">
        <v>1684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</row>
    <row r="295" spans="1:10">
      <c r="A295" t="s">
        <v>1685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</row>
    <row r="296" spans="1:10">
      <c r="A296" t="s">
        <v>1686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</row>
    <row r="297" spans="1:10">
      <c r="A297" t="s">
        <v>1687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</row>
    <row r="298" spans="1:10">
      <c r="A298" t="s">
        <v>1688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</row>
    <row r="299" spans="1:10">
      <c r="A299" t="s">
        <v>1689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</row>
    <row r="300" spans="1:10">
      <c r="A300" t="s">
        <v>1690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</row>
    <row r="301" spans="1:10">
      <c r="A301" t="s">
        <v>1691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</row>
    <row r="302" spans="1:10">
      <c r="A302" t="s">
        <v>1692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</row>
    <row r="303" spans="1:10">
      <c r="A303" t="s">
        <v>1693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</row>
    <row r="304" spans="1:10">
      <c r="A304" t="s">
        <v>1694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</row>
    <row r="305" spans="1:10">
      <c r="A305" t="s">
        <v>1695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</row>
    <row r="306" spans="1:10">
      <c r="A306" t="s">
        <v>1696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</row>
    <row r="307" spans="1:10">
      <c r="A307" t="s">
        <v>1697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</row>
    <row r="308" spans="1:10">
      <c r="A308" t="s">
        <v>1698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</row>
    <row r="309" spans="1:10">
      <c r="A309" t="s">
        <v>1699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</row>
    <row r="310" spans="1:10">
      <c r="A310" t="s">
        <v>1700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</row>
    <row r="311" spans="1:10">
      <c r="A311" t="s">
        <v>1701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</row>
    <row r="312" spans="1:10">
      <c r="A312" t="s">
        <v>1702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</row>
    <row r="313" spans="1:10">
      <c r="A313" t="s">
        <v>1703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>
      <c r="A314" t="s">
        <v>1704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</row>
    <row r="315" spans="1:10">
      <c r="A315" t="s">
        <v>1705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</row>
    <row r="316" spans="1:10">
      <c r="A316" t="s">
        <v>1706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</row>
    <row r="317" spans="1:10">
      <c r="A317" t="s">
        <v>1707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</row>
    <row r="318" spans="1:10">
      <c r="A318" t="s">
        <v>1708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</row>
    <row r="319" spans="1:10">
      <c r="A319" t="s">
        <v>1709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</row>
    <row r="320" spans="1:10">
      <c r="A320" t="s">
        <v>1710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</row>
    <row r="321" spans="1:10">
      <c r="A321" t="s">
        <v>1711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</row>
    <row r="322" spans="1:10">
      <c r="A322" t="s">
        <v>1712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</row>
    <row r="323" spans="1:10">
      <c r="A323" t="s">
        <v>1713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</row>
    <row r="324" spans="1:10">
      <c r="A324" t="s">
        <v>1714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</row>
    <row r="325" spans="1:10">
      <c r="A325" t="s">
        <v>1715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</row>
    <row r="326" spans="1:10">
      <c r="A326" t="s">
        <v>1716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</row>
    <row r="327" spans="1:10">
      <c r="A327" t="s">
        <v>1717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</row>
    <row r="328" spans="1:10">
      <c r="A328" t="s">
        <v>1718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</row>
    <row r="329" spans="1:10">
      <c r="A329" t="s">
        <v>1719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</row>
    <row r="330" spans="1:10">
      <c r="A330" t="s">
        <v>1720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</row>
    <row r="331" spans="1:10">
      <c r="A331" t="s">
        <v>1721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</row>
    <row r="332" spans="1:10">
      <c r="A332" t="s">
        <v>1722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</row>
    <row r="333" spans="1:10">
      <c r="A333" t="s">
        <v>1723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</row>
    <row r="334" spans="1:10">
      <c r="A334" t="s">
        <v>1724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</row>
    <row r="335" spans="1:10">
      <c r="A335" t="s">
        <v>1725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</row>
    <row r="336" spans="1:10">
      <c r="A336" t="s">
        <v>1726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</row>
    <row r="337" spans="1:10">
      <c r="A337" t="s">
        <v>1727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</row>
    <row r="338" spans="1:10">
      <c r="A338" t="s">
        <v>1220</v>
      </c>
      <c r="B338" s="4">
        <v>0</v>
      </c>
      <c r="C338" s="4">
        <v>3.0384711387634411</v>
      </c>
      <c r="D338" s="4">
        <v>3.0384711387634411</v>
      </c>
      <c r="E338" s="4">
        <v>3.0384711387634411</v>
      </c>
      <c r="F338" s="4">
        <v>3.0384711387634411</v>
      </c>
      <c r="G338" s="4">
        <v>3.0384711387634411</v>
      </c>
      <c r="H338" s="4">
        <v>3.0384711387634411</v>
      </c>
      <c r="I338" s="4">
        <v>3.0384711387634411</v>
      </c>
      <c r="J338" s="4">
        <v>3.0384711387634411</v>
      </c>
    </row>
    <row r="339" spans="1:10">
      <c r="A339" t="s">
        <v>1228</v>
      </c>
      <c r="B339" s="4">
        <v>4.8120690511053752</v>
      </c>
      <c r="C339" s="4">
        <v>4.8120690511053752</v>
      </c>
      <c r="D339" s="4">
        <v>4.8120690511053752</v>
      </c>
      <c r="E339" s="4">
        <v>4.8120690511053752</v>
      </c>
      <c r="F339" s="4">
        <v>4.8120690511053752</v>
      </c>
      <c r="G339" s="4">
        <v>4.8120690511053752</v>
      </c>
      <c r="H339" s="4">
        <v>4.8120690511053752</v>
      </c>
      <c r="I339" s="4">
        <v>4.8120690511053752</v>
      </c>
      <c r="J339" s="4">
        <v>4.8120690511053752</v>
      </c>
    </row>
    <row r="340" spans="1:10">
      <c r="A340" t="s">
        <v>1194</v>
      </c>
      <c r="B340" s="4">
        <v>6.3531669265053754</v>
      </c>
      <c r="C340" s="4">
        <v>6.3531669265053754</v>
      </c>
      <c r="D340" s="4">
        <v>6.3531669265053754</v>
      </c>
      <c r="E340" s="4">
        <v>6.3531669265053754</v>
      </c>
      <c r="F340" s="4">
        <v>6.3531669265053754</v>
      </c>
      <c r="G340" s="4">
        <v>6.3531669265053754</v>
      </c>
      <c r="H340" s="4">
        <v>6.3531669265053754</v>
      </c>
      <c r="I340" s="4">
        <v>6.3531669265053754</v>
      </c>
      <c r="J340" s="4">
        <v>6.3531669265053754</v>
      </c>
    </row>
    <row r="341" spans="1:10">
      <c r="A341" t="s">
        <v>1373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</row>
    <row r="342" spans="1:10">
      <c r="A342" t="s">
        <v>1287</v>
      </c>
      <c r="B342" s="4">
        <v>1.5925890444086022</v>
      </c>
      <c r="C342" s="4">
        <v>1.5925890444086022</v>
      </c>
      <c r="D342" s="4">
        <v>1.5925890444086022</v>
      </c>
      <c r="E342" s="4">
        <v>1.5925890444086022</v>
      </c>
      <c r="F342" s="4">
        <v>1.5925890444086022</v>
      </c>
      <c r="G342" s="4">
        <v>1.5925890444086022</v>
      </c>
      <c r="H342" s="4">
        <v>1.5925890444086022</v>
      </c>
      <c r="I342" s="4">
        <v>1.5925890444086022</v>
      </c>
      <c r="J342" s="4">
        <v>1.5925890444086022</v>
      </c>
    </row>
    <row r="343" spans="1:10">
      <c r="A343" t="s">
        <v>1728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</row>
    <row r="344" spans="1:10">
      <c r="A344" t="s">
        <v>1729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</row>
    <row r="345" spans="1:10">
      <c r="A345" t="s">
        <v>1730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</row>
    <row r="346" spans="1:10">
      <c r="A346" t="s">
        <v>1731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</row>
    <row r="347" spans="1:10">
      <c r="A347" t="s">
        <v>1732</v>
      </c>
      <c r="B347" s="4">
        <v>2.9401643896774186</v>
      </c>
      <c r="C347" s="4">
        <v>2.9401643896774186</v>
      </c>
      <c r="D347" s="4">
        <v>2.9401643896774186</v>
      </c>
      <c r="E347" s="4">
        <v>2.9401643896774186</v>
      </c>
      <c r="F347" s="4">
        <v>2.9401643896774186</v>
      </c>
      <c r="G347" s="4">
        <v>2.9401643896774186</v>
      </c>
      <c r="H347" s="4">
        <v>2.9401643896774186</v>
      </c>
      <c r="I347" s="4">
        <v>2.9401643896774186</v>
      </c>
      <c r="J347" s="4">
        <v>2.9401643896774186</v>
      </c>
    </row>
    <row r="348" spans="1:10">
      <c r="A348" t="s">
        <v>1733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</row>
    <row r="349" spans="1:10">
      <c r="A349" t="s">
        <v>1734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</row>
    <row r="350" spans="1:10">
      <c r="A350" t="s">
        <v>1197</v>
      </c>
      <c r="B350" s="4">
        <v>2.9401643896774186</v>
      </c>
      <c r="C350" s="4">
        <v>2.9401643896774186</v>
      </c>
      <c r="D350" s="4">
        <v>2.9401643896774186</v>
      </c>
      <c r="E350" s="4">
        <v>2.9401643896774186</v>
      </c>
      <c r="F350" s="4">
        <v>2.9401643896774186</v>
      </c>
      <c r="G350" s="4">
        <v>6.821941221218637</v>
      </c>
      <c r="H350" s="4">
        <v>10.703718052759855</v>
      </c>
      <c r="I350" s="4">
        <v>10.703718052759855</v>
      </c>
      <c r="J350" s="4">
        <v>10.703718052759855</v>
      </c>
    </row>
    <row r="351" spans="1:10">
      <c r="A351" t="s">
        <v>1735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</row>
    <row r="352" spans="1:10">
      <c r="A352" t="s">
        <v>1736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</row>
    <row r="353" spans="1:10">
      <c r="A353" t="s">
        <v>1737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</row>
    <row r="354" spans="1:10">
      <c r="A354" t="s">
        <v>1738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</row>
    <row r="355" spans="1:10">
      <c r="A355" t="s">
        <v>1739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</row>
    <row r="356" spans="1:10">
      <c r="A356" t="s">
        <v>1740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</row>
    <row r="357" spans="1:10">
      <c r="A357" t="s">
        <v>1741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</row>
    <row r="358" spans="1:10">
      <c r="A358" t="s">
        <v>1742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</row>
    <row r="359" spans="1:10">
      <c r="A359" t="s">
        <v>1743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</row>
    <row r="360" spans="1:10">
      <c r="A360" t="s">
        <v>1744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</row>
    <row r="361" spans="1:10">
      <c r="A361" t="s">
        <v>1745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</row>
    <row r="362" spans="1:10">
      <c r="A362" t="s">
        <v>1746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</row>
    <row r="363" spans="1:10">
      <c r="A363" t="s">
        <v>1747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</row>
    <row r="364" spans="1:10">
      <c r="A364" t="s">
        <v>1748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</row>
    <row r="365" spans="1:10">
      <c r="A365" t="s">
        <v>1749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</row>
    <row r="366" spans="1:10">
      <c r="A366" t="s">
        <v>1750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</row>
    <row r="367" spans="1:10">
      <c r="A367" t="s">
        <v>1751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</row>
    <row r="368" spans="1:10">
      <c r="A368" t="s">
        <v>1752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</row>
    <row r="369" spans="1:10">
      <c r="A369" t="s">
        <v>1753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</row>
    <row r="370" spans="1:10">
      <c r="A370" t="s">
        <v>1754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</row>
    <row r="371" spans="1:10">
      <c r="A371" t="s">
        <v>1755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</row>
    <row r="372" spans="1:10">
      <c r="A372" t="s">
        <v>1756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</row>
    <row r="373" spans="1:10">
      <c r="A373" t="s">
        <v>1757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</row>
    <row r="374" spans="1:10">
      <c r="A374" t="s">
        <v>1758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</row>
    <row r="375" spans="1:10">
      <c r="A375" t="s">
        <v>1759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</row>
    <row r="376" spans="1:10">
      <c r="A376" t="s">
        <v>1760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</row>
    <row r="377" spans="1:10">
      <c r="A377" t="s">
        <v>1761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</row>
    <row r="378" spans="1:10">
      <c r="A378" t="s">
        <v>1762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</row>
    <row r="379" spans="1:10">
      <c r="A379" t="s">
        <v>1763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</row>
    <row r="380" spans="1:10">
      <c r="A380" t="s">
        <v>1234</v>
      </c>
      <c r="B380" s="4">
        <v>11.11998981417204</v>
      </c>
      <c r="C380" s="4">
        <v>11.11998981417204</v>
      </c>
      <c r="D380" s="4">
        <v>11.11998981417204</v>
      </c>
      <c r="E380" s="4">
        <v>11.11998981417204</v>
      </c>
      <c r="F380" s="4">
        <v>11.11998981417204</v>
      </c>
      <c r="G380" s="4">
        <v>11.11998981417204</v>
      </c>
      <c r="H380" s="4">
        <v>11.11998981417204</v>
      </c>
      <c r="I380" s="4">
        <v>11.11998981417204</v>
      </c>
      <c r="J380" s="4">
        <v>11.11998981417204</v>
      </c>
    </row>
    <row r="381" spans="1:10">
      <c r="A381" t="s">
        <v>1764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</row>
    <row r="382" spans="1:10">
      <c r="A382" t="s">
        <v>1765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</row>
    <row r="383" spans="1:10">
      <c r="A383" t="s">
        <v>1766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</row>
    <row r="384" spans="1:10">
      <c r="A384" t="s">
        <v>1767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</row>
    <row r="385" spans="1:10">
      <c r="A385" t="s">
        <v>1768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</row>
    <row r="386" spans="1:10">
      <c r="A386" t="s">
        <v>1769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</row>
    <row r="387" spans="1:10">
      <c r="A387" t="s">
        <v>1770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</row>
    <row r="388" spans="1:10">
      <c r="A388" t="s">
        <v>1771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</row>
    <row r="389" spans="1:10">
      <c r="A389" t="s">
        <v>1263</v>
      </c>
      <c r="B389" s="4">
        <v>8.5836465931971322</v>
      </c>
      <c r="C389" s="4">
        <v>8.5836465931971322</v>
      </c>
      <c r="D389" s="4">
        <v>8.5836465931971322</v>
      </c>
      <c r="E389" s="4">
        <v>8.5836465931971322</v>
      </c>
      <c r="F389" s="4">
        <v>8.5836465931971322</v>
      </c>
      <c r="G389" s="4">
        <v>8.5836465931971322</v>
      </c>
      <c r="H389" s="4">
        <v>8.5836465931971322</v>
      </c>
      <c r="I389" s="4">
        <v>8.5836465931971322</v>
      </c>
      <c r="J389" s="4">
        <v>8.5836465931971322</v>
      </c>
    </row>
    <row r="390" spans="1:10">
      <c r="A390" t="s">
        <v>1772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</row>
    <row r="391" spans="1:10">
      <c r="A391" t="s">
        <v>1773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</row>
    <row r="392" spans="1:10">
      <c r="A392" t="s">
        <v>1774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</row>
    <row r="393" spans="1:10">
      <c r="A393" t="s">
        <v>1775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</row>
    <row r="394" spans="1:10">
      <c r="A394" t="s">
        <v>1776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</row>
    <row r="395" spans="1:10">
      <c r="A395" t="s">
        <v>1777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</row>
    <row r="396" spans="1:10">
      <c r="A396" t="s">
        <v>1778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</row>
    <row r="397" spans="1:10">
      <c r="A397" t="s">
        <v>1779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</row>
    <row r="398" spans="1:10">
      <c r="A398" t="s">
        <v>1247</v>
      </c>
      <c r="B398" s="4">
        <v>5.3903013810752674</v>
      </c>
      <c r="C398" s="4">
        <v>5.3903013810752674</v>
      </c>
      <c r="D398" s="4">
        <v>5.3903013810752674</v>
      </c>
      <c r="E398" s="4">
        <v>5.3903013810752674</v>
      </c>
      <c r="F398" s="4">
        <v>5.3903013810752674</v>
      </c>
      <c r="G398" s="4">
        <v>5.3903013810752674</v>
      </c>
      <c r="H398" s="4">
        <v>5.3903013810752674</v>
      </c>
      <c r="I398" s="4">
        <v>5.3903013810752674</v>
      </c>
      <c r="J398" s="4">
        <v>5.3903013810752674</v>
      </c>
    </row>
    <row r="399" spans="1:10">
      <c r="A399" t="s">
        <v>1780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</row>
    <row r="400" spans="1:10">
      <c r="A400" t="s">
        <v>1781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</row>
    <row r="401" spans="1:10">
      <c r="A401" t="s">
        <v>1782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</row>
    <row r="402" spans="1:10">
      <c r="A402" t="s">
        <v>1783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</row>
    <row r="403" spans="1:10">
      <c r="A403" t="s">
        <v>1784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</row>
    <row r="404" spans="1:10">
      <c r="A404" t="s">
        <v>1785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</row>
    <row r="405" spans="1:10">
      <c r="A405" t="s">
        <v>1786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</row>
    <row r="406" spans="1:10">
      <c r="A406" t="s">
        <v>1787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</row>
    <row r="407" spans="1:10">
      <c r="A407" t="s">
        <v>1788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</row>
    <row r="408" spans="1:10">
      <c r="A408" t="s">
        <v>1789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</row>
    <row r="409" spans="1:10">
      <c r="A409" t="s">
        <v>1790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</row>
    <row r="410" spans="1:10">
      <c r="A410" t="s">
        <v>1791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</row>
    <row r="411" spans="1:10">
      <c r="A411" t="s">
        <v>1792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</row>
    <row r="412" spans="1:10">
      <c r="A412" t="s">
        <v>1793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</row>
    <row r="413" spans="1:10">
      <c r="A413" t="s">
        <v>1794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</row>
    <row r="414" spans="1:10">
      <c r="A414" t="s">
        <v>1795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</row>
    <row r="415" spans="1:10">
      <c r="A415" t="s">
        <v>1796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</row>
    <row r="416" spans="1:10">
      <c r="A416" t="s">
        <v>1797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</row>
    <row r="417" spans="1:10">
      <c r="A417" t="s">
        <v>1798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</row>
    <row r="418" spans="1:10">
      <c r="A418" t="s">
        <v>1799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</row>
    <row r="419" spans="1:10">
      <c r="A419" t="s">
        <v>1800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</row>
    <row r="420" spans="1:10">
      <c r="A420" t="s">
        <v>1801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</row>
    <row r="421" spans="1:10">
      <c r="A421" t="s">
        <v>1802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</row>
    <row r="422" spans="1:10">
      <c r="A422" t="s">
        <v>1803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</row>
    <row r="423" spans="1:10">
      <c r="A423" t="s">
        <v>1804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</row>
    <row r="424" spans="1:10">
      <c r="A424" t="s">
        <v>1805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</row>
    <row r="425" spans="1:10">
      <c r="A425" t="s">
        <v>1806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</row>
    <row r="426" spans="1:10">
      <c r="A426" t="s">
        <v>1807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</row>
    <row r="427" spans="1:10">
      <c r="A427" t="s">
        <v>1808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</row>
    <row r="428" spans="1:10">
      <c r="A428" t="s">
        <v>1809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</row>
    <row r="429" spans="1:10">
      <c r="A429" t="s">
        <v>1810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</row>
    <row r="430" spans="1:10">
      <c r="A430" t="s">
        <v>1811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</row>
    <row r="431" spans="1:10">
      <c r="A431" t="s">
        <v>1812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</row>
    <row r="432" spans="1:10">
      <c r="A432" t="s">
        <v>1813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</row>
    <row r="433" spans="1:10">
      <c r="A433" t="s">
        <v>1814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</row>
    <row r="434" spans="1:10">
      <c r="A434" t="s">
        <v>1815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</row>
    <row r="435" spans="1:10">
      <c r="A435" t="s">
        <v>1816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</row>
    <row r="436" spans="1:10">
      <c r="A436" t="s">
        <v>1817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</row>
    <row r="437" spans="1:10">
      <c r="A437" t="s">
        <v>1818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</row>
    <row r="438" spans="1:10">
      <c r="A438" t="s">
        <v>1819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</row>
    <row r="439" spans="1:10">
      <c r="A439" t="s">
        <v>1820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</row>
    <row r="440" spans="1:10">
      <c r="A440" t="s">
        <v>1821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</row>
    <row r="441" spans="1:10">
      <c r="A441" t="s">
        <v>1822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</row>
    <row r="442" spans="1:10">
      <c r="A442" t="s">
        <v>1823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</row>
    <row r="443" spans="1:10">
      <c r="A443" t="s">
        <v>1824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</row>
    <row r="444" spans="1:10">
      <c r="A444" t="s">
        <v>1825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</row>
    <row r="445" spans="1:10">
      <c r="A445" t="s">
        <v>1826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</row>
    <row r="446" spans="1:10">
      <c r="A446" t="s">
        <v>1827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</row>
    <row r="447" spans="1:10">
      <c r="A447" t="s">
        <v>1828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</row>
    <row r="448" spans="1:10">
      <c r="A448" t="s">
        <v>1829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</row>
    <row r="449" spans="1:10">
      <c r="A449" t="s">
        <v>1830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</row>
    <row r="450" spans="1:10">
      <c r="A450" t="s">
        <v>1831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</row>
    <row r="451" spans="1:10">
      <c r="A451" t="s">
        <v>1832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</row>
    <row r="452" spans="1:10">
      <c r="A452" t="s">
        <v>1833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</row>
    <row r="453" spans="1:10">
      <c r="A453" t="s">
        <v>1834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</row>
    <row r="454" spans="1:10">
      <c r="A454" t="s">
        <v>1835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</row>
    <row r="455" spans="1:10">
      <c r="A455" t="s">
        <v>1836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</row>
    <row r="456" spans="1:10">
      <c r="A456" t="s">
        <v>1837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</row>
    <row r="457" spans="1:10">
      <c r="A457" t="s">
        <v>1838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</row>
    <row r="458" spans="1:10">
      <c r="A458" t="s">
        <v>1839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</row>
    <row r="459" spans="1:10">
      <c r="A459" t="s">
        <v>1840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</row>
    <row r="460" spans="1:10">
      <c r="A460" t="s">
        <v>1841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</row>
    <row r="461" spans="1:10">
      <c r="A461" t="s">
        <v>1842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</row>
    <row r="462" spans="1:10">
      <c r="A462" t="s">
        <v>1843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</row>
    <row r="463" spans="1:10">
      <c r="A463" t="s">
        <v>1844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</row>
    <row r="464" spans="1:10">
      <c r="A464" t="s">
        <v>1845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</row>
    <row r="465" spans="1:10">
      <c r="A465" t="s">
        <v>1846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</row>
    <row r="466" spans="1:10">
      <c r="A466" t="s">
        <v>1847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</row>
    <row r="467" spans="1:10">
      <c r="A467" t="s">
        <v>1848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</row>
    <row r="468" spans="1:10">
      <c r="A468" t="s">
        <v>1849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</row>
    <row r="469" spans="1:10">
      <c r="A469" t="s">
        <v>1850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</row>
    <row r="470" spans="1:10">
      <c r="A470" t="s">
        <v>1851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</row>
    <row r="471" spans="1:10">
      <c r="A471" t="s">
        <v>1852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</row>
    <row r="472" spans="1:10">
      <c r="A472" t="s">
        <v>1853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</row>
    <row r="473" spans="1:10">
      <c r="A473" t="s">
        <v>1854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</row>
    <row r="474" spans="1:10">
      <c r="A474" t="s">
        <v>1855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</row>
    <row r="475" spans="1:10">
      <c r="A475" t="s">
        <v>1856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</row>
    <row r="476" spans="1:10">
      <c r="A476" t="s">
        <v>1857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</row>
    <row r="477" spans="1:10">
      <c r="A477" t="s">
        <v>1858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</row>
    <row r="478" spans="1:10">
      <c r="A478" t="s">
        <v>1859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</row>
    <row r="479" spans="1:10">
      <c r="A479" t="s">
        <v>1860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</row>
    <row r="480" spans="1:10">
      <c r="A480" t="s">
        <v>1861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</row>
    <row r="481" spans="1:10">
      <c r="A481" t="s">
        <v>1862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</row>
    <row r="482" spans="1:10">
      <c r="A482" t="s">
        <v>1863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</row>
    <row r="483" spans="1:10">
      <c r="A483" t="s">
        <v>1864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</row>
    <row r="484" spans="1:10">
      <c r="A484" t="s">
        <v>1865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</row>
    <row r="485" spans="1:10">
      <c r="A485" t="s">
        <v>1866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</row>
    <row r="486" spans="1:10">
      <c r="A486" t="s">
        <v>1867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</row>
    <row r="487" spans="1:10">
      <c r="A487" t="s">
        <v>1868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</row>
    <row r="488" spans="1:10">
      <c r="A488" t="s">
        <v>1869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</row>
    <row r="489" spans="1:10">
      <c r="A489" t="s">
        <v>1870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</row>
    <row r="490" spans="1:10">
      <c r="A490" t="s">
        <v>1871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</row>
    <row r="491" spans="1:10">
      <c r="A491" t="s">
        <v>1872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</row>
    <row r="492" spans="1:10">
      <c r="A492" t="s">
        <v>1873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</row>
    <row r="493" spans="1:10">
      <c r="A493" t="s">
        <v>1874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</row>
    <row r="494" spans="1:10">
      <c r="A494" t="s">
        <v>1875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</row>
    <row r="495" spans="1:10">
      <c r="A495" t="s">
        <v>1876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</row>
    <row r="496" spans="1:10">
      <c r="A496" t="s">
        <v>1877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</row>
    <row r="497" spans="1:10">
      <c r="A497" t="s">
        <v>1878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</row>
    <row r="498" spans="1:10">
      <c r="A498" t="s">
        <v>1879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</row>
    <row r="499" spans="1:10">
      <c r="A499" t="s">
        <v>1880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</row>
    <row r="500" spans="1:10">
      <c r="A500" t="s">
        <v>1881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</row>
    <row r="501" spans="1:10">
      <c r="A501" t="s">
        <v>1882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</row>
    <row r="502" spans="1:10">
      <c r="A502" t="s">
        <v>1883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</row>
    <row r="503" spans="1:10">
      <c r="A503" t="s">
        <v>1884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</row>
    <row r="504" spans="1:10">
      <c r="A504" t="s">
        <v>1885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</row>
    <row r="505" spans="1:10">
      <c r="A505" t="s">
        <v>1886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</row>
    <row r="506" spans="1:10">
      <c r="A506" t="s">
        <v>1887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</row>
    <row r="507" spans="1:10">
      <c r="A507" t="s">
        <v>1888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</row>
    <row r="508" spans="1:10">
      <c r="A508" t="s">
        <v>1889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</row>
    <row r="509" spans="1:10">
      <c r="A509" t="s">
        <v>1890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</row>
    <row r="510" spans="1:10">
      <c r="A510" t="s">
        <v>1891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</row>
    <row r="511" spans="1:10">
      <c r="A511" t="s">
        <v>1892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</row>
    <row r="512" spans="1:10">
      <c r="A512" t="s">
        <v>1893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</row>
    <row r="513" spans="1:10">
      <c r="A513" t="s">
        <v>1894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</row>
    <row r="514" spans="1:10">
      <c r="A514" t="s">
        <v>1895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</row>
    <row r="515" spans="1:10">
      <c r="A515" t="s">
        <v>1896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</row>
    <row r="516" spans="1:10">
      <c r="A516" t="s">
        <v>1897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</row>
    <row r="517" spans="1:10">
      <c r="A517" t="s">
        <v>1898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</row>
    <row r="518" spans="1:10">
      <c r="A518" t="s">
        <v>1899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</row>
    <row r="519" spans="1:10">
      <c r="A519" t="s">
        <v>1900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</row>
    <row r="520" spans="1:10">
      <c r="A520" t="s">
        <v>1901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</row>
    <row r="521" spans="1:10">
      <c r="A521" t="s">
        <v>1902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</row>
    <row r="522" spans="1:10">
      <c r="A522" t="s">
        <v>1903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</row>
    <row r="523" spans="1:10">
      <c r="A523" t="s">
        <v>1904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</row>
    <row r="524" spans="1:10">
      <c r="A524" t="s">
        <v>1905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</row>
    <row r="525" spans="1:10">
      <c r="A525" t="s">
        <v>1906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</row>
    <row r="526" spans="1:10">
      <c r="A526" t="s">
        <v>1907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</row>
    <row r="527" spans="1:10">
      <c r="A527" t="s">
        <v>1908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</row>
    <row r="528" spans="1:10">
      <c r="A528" t="s">
        <v>1909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</row>
    <row r="529" spans="1:10">
      <c r="A529" t="s">
        <v>1910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</row>
    <row r="530" spans="1:10">
      <c r="A530" t="s">
        <v>1911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</row>
    <row r="531" spans="1:10">
      <c r="A531" t="s">
        <v>1912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</row>
    <row r="532" spans="1:10">
      <c r="A532" t="s">
        <v>1913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</row>
    <row r="533" spans="1:10">
      <c r="A533" t="s">
        <v>1914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</row>
    <row r="534" spans="1:10">
      <c r="A534" t="s">
        <v>1915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</row>
    <row r="535" spans="1:10">
      <c r="A535" t="s">
        <v>1916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</row>
    <row r="536" spans="1:10">
      <c r="A536" t="s">
        <v>1917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</row>
    <row r="537" spans="1:10">
      <c r="A537" t="s">
        <v>1918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</row>
    <row r="538" spans="1:10">
      <c r="A538" t="s">
        <v>1919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</row>
    <row r="539" spans="1:10">
      <c r="A539" t="s">
        <v>1920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</row>
    <row r="540" spans="1:10">
      <c r="A540" t="s">
        <v>1921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</row>
    <row r="541" spans="1:10">
      <c r="A541" t="s">
        <v>1922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</row>
    <row r="542" spans="1:10">
      <c r="A542" t="s">
        <v>1923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</row>
    <row r="543" spans="1:10">
      <c r="A543" t="s">
        <v>1924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</row>
    <row r="544" spans="1:10">
      <c r="A544" t="s">
        <v>1925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</row>
    <row r="545" spans="1:10">
      <c r="A545" t="s">
        <v>1926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</row>
    <row r="546" spans="1:10">
      <c r="A546" t="s">
        <v>1927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</row>
    <row r="547" spans="1:10">
      <c r="A547" t="s">
        <v>1928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</row>
    <row r="548" spans="1:10">
      <c r="A548" t="s">
        <v>1929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</row>
    <row r="549" spans="1:10">
      <c r="A549" t="s">
        <v>1930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</row>
    <row r="550" spans="1:10">
      <c r="A550" t="s">
        <v>1931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</row>
    <row r="551" spans="1:10">
      <c r="A551" t="s">
        <v>1932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</row>
    <row r="552" spans="1:10">
      <c r="A552" t="s">
        <v>1374</v>
      </c>
      <c r="B552" s="4">
        <v>2.9401643896774186</v>
      </c>
      <c r="C552" s="4">
        <v>2.9401643896774186</v>
      </c>
      <c r="D552" s="4">
        <v>2.9401643896774186</v>
      </c>
      <c r="E552" s="4">
        <v>2.9401643896774186</v>
      </c>
      <c r="F552" s="4">
        <v>2.9401643896774186</v>
      </c>
      <c r="G552" s="4">
        <v>2.9401643896774186</v>
      </c>
      <c r="H552" s="4">
        <v>2.9401643896774186</v>
      </c>
      <c r="I552" s="4">
        <v>2.9401643896774186</v>
      </c>
      <c r="J552" s="4">
        <v>2.9401643896774186</v>
      </c>
    </row>
    <row r="553" spans="1:10">
      <c r="A553" t="s">
        <v>1375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</row>
    <row r="554" spans="1:10">
      <c r="A554" t="s">
        <v>1933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</row>
    <row r="555" spans="1:10">
      <c r="A555" t="s">
        <v>1934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</row>
    <row r="556" spans="1:10">
      <c r="A556" t="s">
        <v>1376</v>
      </c>
      <c r="B556" s="4">
        <v>10.889168626939068</v>
      </c>
      <c r="C556" s="4">
        <v>10.889168626939068</v>
      </c>
      <c r="D556" s="4">
        <v>14.770945458480286</v>
      </c>
      <c r="E556" s="4">
        <v>14.770945458480286</v>
      </c>
      <c r="F556" s="4">
        <v>14.770945458480286</v>
      </c>
      <c r="G556" s="4">
        <v>14.770945458480286</v>
      </c>
      <c r="H556" s="4">
        <v>14.770945458480286</v>
      </c>
      <c r="I556" s="4">
        <v>14.770945458480286</v>
      </c>
      <c r="J556" s="4">
        <v>14.770945458480286</v>
      </c>
    </row>
    <row r="557" spans="1:10">
      <c r="A557" t="s">
        <v>1377</v>
      </c>
      <c r="B557" s="4">
        <v>0</v>
      </c>
      <c r="C557" s="4">
        <v>0</v>
      </c>
      <c r="D557" s="4">
        <v>0</v>
      </c>
      <c r="E557" s="4">
        <v>2.561972708817204</v>
      </c>
      <c r="F557" s="4">
        <v>5.1239454176344079</v>
      </c>
      <c r="G557" s="4">
        <v>5.1239454176344079</v>
      </c>
      <c r="H557" s="4">
        <v>5.1239454176344079</v>
      </c>
      <c r="I557" s="4">
        <v>5.1239454176344079</v>
      </c>
      <c r="J557" s="4">
        <v>5.1239454176344079</v>
      </c>
    </row>
    <row r="558" spans="1:10">
      <c r="A558" t="s">
        <v>1935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</row>
    <row r="559" spans="1:10">
      <c r="A559" t="s">
        <v>1936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</row>
    <row r="560" spans="1:10">
      <c r="A560" t="s">
        <v>1937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</row>
    <row r="561" spans="1:10">
      <c r="A561" t="s">
        <v>1378</v>
      </c>
      <c r="B561" s="4">
        <v>11.897681652967741</v>
      </c>
      <c r="C561" s="4">
        <v>11.897681652967741</v>
      </c>
      <c r="D561" s="4">
        <v>11.897681652967741</v>
      </c>
      <c r="E561" s="4">
        <v>11.897681652967741</v>
      </c>
      <c r="F561" s="4">
        <v>11.897681652967741</v>
      </c>
      <c r="G561" s="4">
        <v>11.897681652967741</v>
      </c>
      <c r="H561" s="4">
        <v>11.897681652967741</v>
      </c>
      <c r="I561" s="4">
        <v>11.897681652967741</v>
      </c>
      <c r="J561" s="4">
        <v>11.897681652967741</v>
      </c>
    </row>
    <row r="562" spans="1:10">
      <c r="A562" t="s">
        <v>1938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</row>
    <row r="563" spans="1:10">
      <c r="A563" t="s">
        <v>1379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</row>
    <row r="564" spans="1:10">
      <c r="A564" t="s">
        <v>1380</v>
      </c>
      <c r="B564" s="4">
        <v>2.8013232934982075</v>
      </c>
      <c r="C564" s="4">
        <v>2.8013232934982075</v>
      </c>
      <c r="D564" s="4">
        <v>2.8013232934982075</v>
      </c>
      <c r="E564" s="4">
        <v>2.8013232934982075</v>
      </c>
      <c r="F564" s="4">
        <v>2.8013232934982075</v>
      </c>
      <c r="G564" s="4">
        <v>2.8013232934982075</v>
      </c>
      <c r="H564" s="4">
        <v>2.8013232934982075</v>
      </c>
      <c r="I564" s="4">
        <v>2.8013232934982075</v>
      </c>
      <c r="J564" s="4">
        <v>2.8013232934982075</v>
      </c>
    </row>
    <row r="565" spans="1:10">
      <c r="A565" t="s">
        <v>1381</v>
      </c>
      <c r="B565" s="4">
        <v>9.1465708696881727</v>
      </c>
      <c r="C565" s="4">
        <v>9.1465708696881727</v>
      </c>
      <c r="D565" s="4">
        <v>9.1465708696881727</v>
      </c>
      <c r="E565" s="4">
        <v>9.1465708696881727</v>
      </c>
      <c r="F565" s="4">
        <v>9.1465708696881727</v>
      </c>
      <c r="G565" s="4">
        <v>16.91012453277061</v>
      </c>
      <c r="H565" s="4">
        <v>16.91012453277061</v>
      </c>
      <c r="I565" s="4">
        <v>16.91012453277061</v>
      </c>
      <c r="J565" s="4">
        <v>16.91012453277061</v>
      </c>
    </row>
    <row r="566" spans="1:10">
      <c r="A566" t="s">
        <v>1939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</row>
    <row r="567" spans="1:10">
      <c r="A567" t="s">
        <v>1940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</row>
    <row r="568" spans="1:10">
      <c r="A568" t="s">
        <v>1941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</row>
    <row r="569" spans="1:10">
      <c r="A569" t="s">
        <v>1382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</row>
    <row r="570" spans="1:10">
      <c r="A570" t="s">
        <v>1942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</row>
    <row r="571" spans="1:10">
      <c r="A571" t="s">
        <v>1383</v>
      </c>
      <c r="B571" s="4">
        <v>0</v>
      </c>
      <c r="C571" s="4">
        <v>0</v>
      </c>
      <c r="D571" s="4">
        <v>0</v>
      </c>
      <c r="E571" s="4">
        <v>0.50879338661290308</v>
      </c>
      <c r="F571" s="4">
        <v>0.50879338661290308</v>
      </c>
      <c r="G571" s="4">
        <v>0.50879338661290308</v>
      </c>
      <c r="H571" s="4">
        <v>0.50879338661290308</v>
      </c>
      <c r="I571" s="4">
        <v>0.50879338661290308</v>
      </c>
      <c r="J571" s="4">
        <v>0.50879338661290308</v>
      </c>
    </row>
    <row r="572" spans="1:10">
      <c r="A572" t="s">
        <v>1943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</row>
    <row r="573" spans="1:10">
      <c r="A573" t="s">
        <v>1384</v>
      </c>
      <c r="B573" s="4">
        <v>4.896190421143368</v>
      </c>
      <c r="C573" s="4">
        <v>4.896190421143368</v>
      </c>
      <c r="D573" s="4">
        <v>4.896190421143368</v>
      </c>
      <c r="E573" s="4">
        <v>4.896190421143368</v>
      </c>
      <c r="F573" s="4">
        <v>4.896190421143368</v>
      </c>
      <c r="G573" s="4">
        <v>4.896190421143368</v>
      </c>
      <c r="H573" s="4">
        <v>4.896190421143368</v>
      </c>
      <c r="I573" s="4">
        <v>4.896190421143368</v>
      </c>
      <c r="J573" s="4">
        <v>4.896190421143368</v>
      </c>
    </row>
    <row r="574" spans="1:10">
      <c r="A574" t="s">
        <v>1944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</row>
    <row r="575" spans="1:10">
      <c r="A575" t="s">
        <v>1945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</row>
    <row r="576" spans="1:10">
      <c r="A576" t="s">
        <v>1385</v>
      </c>
      <c r="B576" s="4">
        <v>2.5154739778351249</v>
      </c>
      <c r="C576" s="4">
        <v>2.5154739778351249</v>
      </c>
      <c r="D576" s="4">
        <v>2.5154739778351249</v>
      </c>
      <c r="E576" s="4">
        <v>2.5154739778351249</v>
      </c>
      <c r="F576" s="4">
        <v>2.5154739778351249</v>
      </c>
      <c r="G576" s="4">
        <v>2.5154739778351249</v>
      </c>
      <c r="H576" s="4">
        <v>2.5154739778351249</v>
      </c>
      <c r="I576" s="4">
        <v>2.5154739778351249</v>
      </c>
      <c r="J576" s="4">
        <v>2.5154739778351249</v>
      </c>
    </row>
    <row r="577" spans="1:10">
      <c r="A577" t="s">
        <v>1386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</row>
    <row r="578" spans="1:10">
      <c r="A578" t="s">
        <v>1387</v>
      </c>
      <c r="B578" s="4">
        <v>1.1760657558709675</v>
      </c>
      <c r="C578" s="4">
        <v>1.1760657558709675</v>
      </c>
      <c r="D578" s="4">
        <v>1.1760657558709675</v>
      </c>
      <c r="E578" s="4">
        <v>1.1760657558709675</v>
      </c>
      <c r="F578" s="4">
        <v>1.1760657558709675</v>
      </c>
      <c r="G578" s="4">
        <v>1.1760657558709675</v>
      </c>
      <c r="H578" s="4">
        <v>1.1760657558709675</v>
      </c>
      <c r="I578" s="4">
        <v>1.1760657558709675</v>
      </c>
      <c r="J578" s="4">
        <v>1.1760657558709675</v>
      </c>
    </row>
    <row r="579" spans="1:10">
      <c r="A579" t="s">
        <v>1388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</row>
    <row r="580" spans="1:10">
      <c r="A580" t="s">
        <v>1389</v>
      </c>
      <c r="B580" s="4">
        <v>0.59211643958781357</v>
      </c>
      <c r="C580" s="4">
        <v>0.59211643958781357</v>
      </c>
      <c r="D580" s="4">
        <v>0.59211643958781357</v>
      </c>
      <c r="E580" s="4">
        <v>0.59211643958781357</v>
      </c>
      <c r="F580" s="4">
        <v>0.59211643958781357</v>
      </c>
      <c r="G580" s="4">
        <v>0.59211643958781357</v>
      </c>
      <c r="H580" s="4">
        <v>0.59211643958781357</v>
      </c>
      <c r="I580" s="4">
        <v>0.59211643958781357</v>
      </c>
      <c r="J580" s="4">
        <v>0.59211643958781357</v>
      </c>
    </row>
    <row r="581" spans="1:10">
      <c r="A581" t="s">
        <v>1946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</row>
    <row r="582" spans="1:10">
      <c r="A582" t="s">
        <v>1947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</row>
    <row r="583" spans="1:10">
      <c r="A583" t="s">
        <v>1390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0.58147815612903209</v>
      </c>
      <c r="H583" s="4">
        <v>0.58147815612903209</v>
      </c>
      <c r="I583" s="4">
        <v>0.58147815612903209</v>
      </c>
      <c r="J583" s="4">
        <v>0.58147815612903209</v>
      </c>
    </row>
    <row r="584" spans="1:10">
      <c r="A584" t="s">
        <v>1391</v>
      </c>
      <c r="B584" s="4">
        <v>2.9401643896774186</v>
      </c>
      <c r="C584" s="4">
        <v>2.9401643896774186</v>
      </c>
      <c r="D584" s="4">
        <v>2.9401643896774186</v>
      </c>
      <c r="E584" s="4">
        <v>2.9401643896774186</v>
      </c>
      <c r="F584" s="4">
        <v>2.9401643896774186</v>
      </c>
      <c r="G584" s="4">
        <v>2.9401643896774186</v>
      </c>
      <c r="H584" s="4">
        <v>2.9401643896774186</v>
      </c>
      <c r="I584" s="4">
        <v>2.9401643896774186</v>
      </c>
      <c r="J584" s="4">
        <v>2.9401643896774186</v>
      </c>
    </row>
    <row r="585" spans="1:10">
      <c r="A585" t="s">
        <v>1392</v>
      </c>
      <c r="B585" s="4">
        <v>3.0384711387634411</v>
      </c>
      <c r="C585" s="4">
        <v>3.0384711387634411</v>
      </c>
      <c r="D585" s="4">
        <v>3.0384711387634411</v>
      </c>
      <c r="E585" s="4">
        <v>3.0384711387634411</v>
      </c>
      <c r="F585" s="4">
        <v>3.0384711387634411</v>
      </c>
      <c r="G585" s="4">
        <v>3.0384711387634411</v>
      </c>
      <c r="H585" s="4">
        <v>3.0384711387634411</v>
      </c>
      <c r="I585" s="4">
        <v>3.0384711387634411</v>
      </c>
      <c r="J585" s="4">
        <v>3.0384711387634411</v>
      </c>
    </row>
    <row r="586" spans="1:10">
      <c r="A586" t="s">
        <v>1948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</row>
    <row r="587" spans="1:10">
      <c r="A587" t="s">
        <v>1949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</row>
    <row r="588" spans="1:10">
      <c r="A588" t="s">
        <v>1950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</row>
    <row r="589" spans="1:10">
      <c r="A589" t="s">
        <v>1951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</row>
    <row r="590" spans="1:10">
      <c r="A590" t="s">
        <v>1393</v>
      </c>
      <c r="B590" s="4">
        <v>0</v>
      </c>
      <c r="C590" s="4">
        <v>5.1239454176344079</v>
      </c>
      <c r="D590" s="4">
        <v>5.1239454176344079</v>
      </c>
      <c r="E590" s="4">
        <v>5.1239454176344079</v>
      </c>
      <c r="F590" s="4">
        <v>5.1239454176344079</v>
      </c>
      <c r="G590" s="4">
        <v>5.1239454176344079</v>
      </c>
      <c r="H590" s="4">
        <v>5.1239454176344079</v>
      </c>
      <c r="I590" s="4">
        <v>5.1239454176344079</v>
      </c>
      <c r="J590" s="4">
        <v>5.1239454176344079</v>
      </c>
    </row>
    <row r="591" spans="1:10">
      <c r="A591" t="s">
        <v>1952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</row>
    <row r="592" spans="1:10">
      <c r="A592" t="s">
        <v>1953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</row>
    <row r="593" spans="1:10">
      <c r="A593" t="s">
        <v>1954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</row>
    <row r="594" spans="1:10">
      <c r="A594" t="s">
        <v>1394</v>
      </c>
      <c r="B594" s="4">
        <v>11.447053444847668</v>
      </c>
      <c r="C594" s="4">
        <v>11.447053444847668</v>
      </c>
      <c r="D594" s="4">
        <v>11.447053444847668</v>
      </c>
      <c r="E594" s="4">
        <v>11.447053444847668</v>
      </c>
      <c r="F594" s="4">
        <v>11.447053444847668</v>
      </c>
      <c r="G594" s="4">
        <v>11.447053444847668</v>
      </c>
      <c r="H594" s="4">
        <v>11.447053444847668</v>
      </c>
      <c r="I594" s="4">
        <v>11.447053444847668</v>
      </c>
      <c r="J594" s="4">
        <v>11.447053444847668</v>
      </c>
    </row>
    <row r="595" spans="1:10">
      <c r="A595" t="s">
        <v>1395</v>
      </c>
      <c r="B595" s="4">
        <v>3.3321863083010741</v>
      </c>
      <c r="C595" s="4">
        <v>3.3321863083010741</v>
      </c>
      <c r="D595" s="4">
        <v>3.3321863083010741</v>
      </c>
      <c r="E595" s="4">
        <v>3.3321863083010741</v>
      </c>
      <c r="F595" s="4">
        <v>3.3321863083010741</v>
      </c>
      <c r="G595" s="4">
        <v>3.3321863083010741</v>
      </c>
      <c r="H595" s="4">
        <v>3.3321863083010741</v>
      </c>
      <c r="I595" s="4">
        <v>3.3321863083010741</v>
      </c>
      <c r="J595" s="4">
        <v>3.3321863083010741</v>
      </c>
    </row>
    <row r="596" spans="1:10">
      <c r="A596" t="s">
        <v>1955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</row>
    <row r="597" spans="1:10">
      <c r="A597" t="s">
        <v>1956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</row>
    <row r="598" spans="1:10">
      <c r="A598" t="s">
        <v>1957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</row>
    <row r="599" spans="1:10">
      <c r="A599" t="s">
        <v>1396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</row>
    <row r="600" spans="1:10">
      <c r="A600" t="s">
        <v>1958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</row>
    <row r="601" spans="1:10">
      <c r="A601" t="s">
        <v>1959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</row>
    <row r="602" spans="1:10">
      <c r="A602" t="s">
        <v>1960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</row>
    <row r="603" spans="1:10">
      <c r="A603" t="s">
        <v>1961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</row>
    <row r="604" spans="1:10">
      <c r="A604" t="s">
        <v>1962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</row>
    <row r="605" spans="1:10">
      <c r="A605" t="s">
        <v>1963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</row>
    <row r="606" spans="1:10">
      <c r="A606" t="s">
        <v>1964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</row>
    <row r="607" spans="1:10">
      <c r="A607" t="s">
        <v>1965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</row>
    <row r="608" spans="1:10">
      <c r="A608" t="s">
        <v>1966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</row>
    <row r="609" spans="1:10">
      <c r="A609" t="s">
        <v>1397</v>
      </c>
      <c r="B609" s="4">
        <v>8.3939857552688171</v>
      </c>
      <c r="C609" s="4">
        <v>8.3939857552688171</v>
      </c>
      <c r="D609" s="4">
        <v>8.3939857552688171</v>
      </c>
      <c r="E609" s="4">
        <v>8.3939857552688171</v>
      </c>
      <c r="F609" s="4">
        <v>8.3939857552688171</v>
      </c>
      <c r="G609" s="4">
        <v>8.3939857552688171</v>
      </c>
      <c r="H609" s="4">
        <v>8.3939857552688171</v>
      </c>
      <c r="I609" s="4">
        <v>8.3939857552688171</v>
      </c>
      <c r="J609" s="4">
        <v>8.3939857552688171</v>
      </c>
    </row>
    <row r="610" spans="1:10">
      <c r="A610" t="s">
        <v>1398</v>
      </c>
      <c r="B610" s="4">
        <v>8.8381864129462357</v>
      </c>
      <c r="C610" s="4">
        <v>8.8381864129462357</v>
      </c>
      <c r="D610" s="4">
        <v>8.8381864129462357</v>
      </c>
      <c r="E610" s="4">
        <v>8.8381864129462357</v>
      </c>
      <c r="F610" s="4">
        <v>8.8381864129462357</v>
      </c>
      <c r="G610" s="4">
        <v>8.8381864129462357</v>
      </c>
      <c r="H610" s="4">
        <v>8.8381864129462357</v>
      </c>
      <c r="I610" s="4">
        <v>8.8381864129462357</v>
      </c>
      <c r="J610" s="4">
        <v>8.8381864129462357</v>
      </c>
    </row>
    <row r="611" spans="1:10">
      <c r="A611" t="s">
        <v>1399</v>
      </c>
      <c r="B611" s="4">
        <v>0.53086301480286735</v>
      </c>
      <c r="C611" s="4">
        <v>0.53086301480286735</v>
      </c>
      <c r="D611" s="4">
        <v>0.53086301480286735</v>
      </c>
      <c r="E611" s="4">
        <v>0.53086301480286735</v>
      </c>
      <c r="F611" s="4">
        <v>0.53086301480286735</v>
      </c>
      <c r="G611" s="4">
        <v>0.53086301480286735</v>
      </c>
      <c r="H611" s="4">
        <v>0.53086301480286735</v>
      </c>
      <c r="I611" s="4">
        <v>0.53086301480286735</v>
      </c>
      <c r="J611" s="4">
        <v>0.53086301480286735</v>
      </c>
    </row>
    <row r="612" spans="1:10">
      <c r="A612" t="s">
        <v>1967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</row>
    <row r="613" spans="1:10">
      <c r="A613" t="s">
        <v>1968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</row>
    <row r="614" spans="1:10">
      <c r="A614" t="s">
        <v>1969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</row>
    <row r="615" spans="1:10">
      <c r="A615" t="s">
        <v>1970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</row>
    <row r="616" spans="1:10">
      <c r="A616" t="s">
        <v>1971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</row>
    <row r="617" spans="1:10">
      <c r="A617" t="s">
        <v>1972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</row>
    <row r="618" spans="1:10">
      <c r="A618" t="s">
        <v>1973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</row>
    <row r="619" spans="1:10">
      <c r="A619" t="s">
        <v>1974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</row>
    <row r="620" spans="1:10">
      <c r="A620" t="s">
        <v>1975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</row>
    <row r="621" spans="1:10">
      <c r="A621" t="s">
        <v>1976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</row>
    <row r="622" spans="1:10">
      <c r="A622" t="s">
        <v>1977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</row>
    <row r="623" spans="1:10">
      <c r="A623" t="s">
        <v>1978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</row>
    <row r="624" spans="1:10">
      <c r="A624" t="s">
        <v>1979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</row>
    <row r="625" spans="1:10">
      <c r="A625" t="s">
        <v>1980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</row>
    <row r="626" spans="1:10">
      <c r="A626" t="s">
        <v>1981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</row>
    <row r="627" spans="1:10">
      <c r="A627" t="s">
        <v>1982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</row>
    <row r="628" spans="1:10">
      <c r="A628" t="s">
        <v>1983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</row>
    <row r="629" spans="1:10">
      <c r="A629" t="s">
        <v>1984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</row>
    <row r="630" spans="1:10">
      <c r="A630" t="s">
        <v>1985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</row>
    <row r="631" spans="1:10">
      <c r="A631" t="s">
        <v>1986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</row>
    <row r="632" spans="1:10">
      <c r="A632" t="s">
        <v>1987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</row>
    <row r="633" spans="1:10">
      <c r="A633" t="s">
        <v>1988</v>
      </c>
      <c r="B633" s="4">
        <v>0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</row>
    <row r="634" spans="1:10">
      <c r="A634" t="s">
        <v>1989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</row>
    <row r="635" spans="1:10">
      <c r="A635" t="s">
        <v>1990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</row>
    <row r="636" spans="1:10">
      <c r="A636" t="s">
        <v>1991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</row>
    <row r="637" spans="1:10">
      <c r="A637" t="s">
        <v>1992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</row>
    <row r="638" spans="1:10">
      <c r="A638" t="s">
        <v>1993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</row>
    <row r="639" spans="1:10">
      <c r="A639" t="s">
        <v>1994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</row>
    <row r="640" spans="1:10">
      <c r="A640" t="s">
        <v>1995</v>
      </c>
      <c r="B640" s="4">
        <v>0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</row>
    <row r="641" spans="1:10">
      <c r="A641" t="s">
        <v>1996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</row>
    <row r="642" spans="1:10">
      <c r="A642" t="s">
        <v>1997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</row>
    <row r="643" spans="1:10">
      <c r="A643" t="s">
        <v>1998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</row>
    <row r="644" spans="1:10">
      <c r="A644" t="s">
        <v>1999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</row>
    <row r="645" spans="1:10">
      <c r="A645" t="s">
        <v>2000</v>
      </c>
      <c r="B645" s="4">
        <v>0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</row>
    <row r="646" spans="1:10">
      <c r="A646" t="s">
        <v>2001</v>
      </c>
      <c r="B646" s="4">
        <v>0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</row>
    <row r="647" spans="1:10">
      <c r="A647" t="s">
        <v>2002</v>
      </c>
      <c r="B647" s="4">
        <v>0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</row>
    <row r="648" spans="1:10">
      <c r="A648" t="s">
        <v>2003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</row>
    <row r="649" spans="1:10">
      <c r="A649" t="s">
        <v>2004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</row>
    <row r="650" spans="1:10">
      <c r="A650" t="s">
        <v>2005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</row>
    <row r="651" spans="1:10">
      <c r="A651" t="s">
        <v>2006</v>
      </c>
      <c r="B651" s="4">
        <v>0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</row>
    <row r="652" spans="1:10">
      <c r="A652" t="s">
        <v>2007</v>
      </c>
      <c r="B652" s="4">
        <v>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</row>
    <row r="653" spans="1:10">
      <c r="A653" t="s">
        <v>2008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</row>
    <row r="654" spans="1:10">
      <c r="A654" t="s">
        <v>2009</v>
      </c>
      <c r="B654" s="4">
        <v>0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</row>
    <row r="655" spans="1:10">
      <c r="A655" t="s">
        <v>2010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</row>
    <row r="656" spans="1:10">
      <c r="A656" t="s">
        <v>2011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</row>
    <row r="657" spans="1:10">
      <c r="A657" t="s">
        <v>2012</v>
      </c>
      <c r="B657" s="4">
        <v>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</row>
    <row r="658" spans="1:10">
      <c r="A658" t="s">
        <v>2013</v>
      </c>
      <c r="B658" s="4">
        <v>0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</row>
    <row r="659" spans="1:10">
      <c r="A659" t="s">
        <v>2014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</row>
    <row r="660" spans="1:10">
      <c r="A660" t="s">
        <v>2015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</row>
    <row r="661" spans="1:10">
      <c r="A661" t="s">
        <v>2016</v>
      </c>
      <c r="B661" s="4">
        <v>0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</row>
    <row r="662" spans="1:10">
      <c r="A662" t="s">
        <v>2017</v>
      </c>
      <c r="B662" s="4">
        <v>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</row>
    <row r="663" spans="1:10">
      <c r="A663" t="s">
        <v>2018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</row>
    <row r="664" spans="1:10">
      <c r="A664" t="s">
        <v>2019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</row>
    <row r="665" spans="1:10">
      <c r="A665" t="s">
        <v>2020</v>
      </c>
      <c r="B665" s="4">
        <v>0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</row>
    <row r="666" spans="1:10">
      <c r="A666" t="s">
        <v>2021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</row>
    <row r="667" spans="1:10">
      <c r="A667" t="s">
        <v>2022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</row>
    <row r="668" spans="1:10">
      <c r="A668" t="s">
        <v>2023</v>
      </c>
      <c r="B668" s="4">
        <v>0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</row>
    <row r="669" spans="1:10">
      <c r="A669" t="s">
        <v>2024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</row>
    <row r="670" spans="1:10">
      <c r="A670" t="s">
        <v>2025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</row>
    <row r="671" spans="1:10">
      <c r="A671" t="s">
        <v>2026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</row>
    <row r="672" spans="1:10">
      <c r="A672" t="s">
        <v>2027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</row>
    <row r="673" spans="1:10">
      <c r="A673" t="s">
        <v>2028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</row>
    <row r="674" spans="1:10">
      <c r="A674" t="s">
        <v>2029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</row>
    <row r="675" spans="1:10">
      <c r="A675" t="s">
        <v>2030</v>
      </c>
      <c r="B675" s="4">
        <v>0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</row>
    <row r="676" spans="1:10">
      <c r="A676" t="s">
        <v>2031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</row>
    <row r="677" spans="1:10">
      <c r="A677" t="s">
        <v>2032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</row>
    <row r="678" spans="1:10">
      <c r="A678" t="s">
        <v>2033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</row>
    <row r="679" spans="1:10">
      <c r="A679" t="s">
        <v>2034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</row>
    <row r="680" spans="1:10">
      <c r="A680" t="s">
        <v>2035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</row>
    <row r="681" spans="1:10">
      <c r="A681" t="s">
        <v>2036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</row>
    <row r="682" spans="1:10">
      <c r="A682" t="s">
        <v>2037</v>
      </c>
      <c r="B682" s="4">
        <v>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</row>
    <row r="683" spans="1:10">
      <c r="A683" t="s">
        <v>2038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</row>
    <row r="684" spans="1:10">
      <c r="A684" t="s">
        <v>2039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</row>
    <row r="685" spans="1:10">
      <c r="A685" t="s">
        <v>2040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</row>
    <row r="686" spans="1:10">
      <c r="A686" t="s">
        <v>2041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</row>
    <row r="687" spans="1:10">
      <c r="A687" t="s">
        <v>2042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</row>
    <row r="688" spans="1:10">
      <c r="A688" t="s">
        <v>2043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</row>
    <row r="689" spans="1:10">
      <c r="A689" t="s">
        <v>2044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</row>
    <row r="690" spans="1:10">
      <c r="A690" t="s">
        <v>2045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</row>
    <row r="691" spans="1:10">
      <c r="A691" t="s">
        <v>2046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</row>
    <row r="692" spans="1:10">
      <c r="A692" t="s">
        <v>2047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</row>
    <row r="693" spans="1:10">
      <c r="A693" t="s">
        <v>2048</v>
      </c>
      <c r="B693" s="4">
        <v>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</row>
    <row r="694" spans="1:10">
      <c r="A694" t="s">
        <v>2049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</row>
    <row r="695" spans="1:10">
      <c r="A695" t="s">
        <v>2050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</row>
    <row r="696" spans="1:10">
      <c r="A696" t="s">
        <v>2051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</row>
    <row r="697" spans="1:10">
      <c r="A697" t="s">
        <v>2052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</row>
    <row r="698" spans="1:10">
      <c r="A698" t="s">
        <v>2053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</row>
    <row r="699" spans="1:10">
      <c r="A699" t="s">
        <v>2054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</row>
    <row r="700" spans="1:10">
      <c r="A700" t="s">
        <v>2055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</row>
    <row r="701" spans="1:10">
      <c r="A701" t="s">
        <v>2056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</row>
    <row r="702" spans="1:10">
      <c r="A702" t="s">
        <v>2057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</row>
    <row r="703" spans="1:10">
      <c r="A703" t="s">
        <v>2058</v>
      </c>
      <c r="B703" s="4">
        <v>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</row>
    <row r="704" spans="1:10">
      <c r="A704" t="s">
        <v>2059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</row>
    <row r="705" spans="1:10">
      <c r="A705" t="s">
        <v>2060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</row>
    <row r="706" spans="1:10">
      <c r="A706" t="s">
        <v>2061</v>
      </c>
      <c r="B706" s="4">
        <v>0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</row>
    <row r="707" spans="1:10">
      <c r="A707" t="s">
        <v>2062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</row>
    <row r="708" spans="1:10">
      <c r="A708" t="s">
        <v>2063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</row>
    <row r="709" spans="1:10">
      <c r="A709" t="s">
        <v>2064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</row>
    <row r="710" spans="1:10">
      <c r="A710" t="s">
        <v>2065</v>
      </c>
      <c r="B710" s="4">
        <v>0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</row>
    <row r="711" spans="1:10">
      <c r="A711" t="s">
        <v>2066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</row>
    <row r="712" spans="1:10">
      <c r="A712" t="s">
        <v>2067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</row>
    <row r="713" spans="1:10">
      <c r="A713" t="s">
        <v>2068</v>
      </c>
      <c r="B713" s="4">
        <v>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</row>
    <row r="714" spans="1:10">
      <c r="A714" t="s">
        <v>2069</v>
      </c>
      <c r="B714" s="4">
        <v>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</row>
    <row r="715" spans="1:10">
      <c r="A715" t="s">
        <v>2070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</row>
    <row r="716" spans="1:10">
      <c r="A716" t="s">
        <v>2071</v>
      </c>
      <c r="B716" s="4">
        <v>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</row>
    <row r="717" spans="1:10">
      <c r="A717" t="s">
        <v>2072</v>
      </c>
      <c r="B717" s="4">
        <v>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</row>
    <row r="718" spans="1:10">
      <c r="A718" t="s">
        <v>2073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</row>
    <row r="719" spans="1:10">
      <c r="A719" t="s">
        <v>2074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</row>
    <row r="720" spans="1:10">
      <c r="A720" t="s">
        <v>2075</v>
      </c>
      <c r="B720" s="4">
        <v>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</row>
    <row r="721" spans="1:10">
      <c r="A721" t="s">
        <v>2076</v>
      </c>
      <c r="B721" s="4">
        <v>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</row>
    <row r="722" spans="1:10">
      <c r="A722" t="s">
        <v>2077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</row>
    <row r="723" spans="1:10">
      <c r="A723" t="s">
        <v>2078</v>
      </c>
      <c r="B723" s="4">
        <v>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</row>
    <row r="724" spans="1:10">
      <c r="A724" t="s">
        <v>2079</v>
      </c>
      <c r="B724" s="4">
        <v>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</row>
    <row r="725" spans="1:10">
      <c r="A725" t="s">
        <v>2080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</row>
    <row r="726" spans="1:10">
      <c r="A726" t="s">
        <v>2081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</row>
    <row r="727" spans="1:10">
      <c r="A727" t="s">
        <v>2082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</row>
    <row r="728" spans="1:10">
      <c r="A728" t="s">
        <v>2083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</row>
    <row r="729" spans="1:10">
      <c r="A729" t="s">
        <v>2084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</row>
    <row r="730" spans="1:10">
      <c r="A730" t="s">
        <v>2085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</row>
    <row r="731" spans="1:10">
      <c r="A731" t="s">
        <v>2086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</row>
    <row r="732" spans="1:10">
      <c r="A732" t="s">
        <v>2087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</row>
    <row r="733" spans="1:10">
      <c r="A733" t="s">
        <v>2088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</row>
    <row r="734" spans="1:10">
      <c r="A734" t="s">
        <v>2089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</row>
    <row r="735" spans="1:10">
      <c r="A735" t="s">
        <v>2090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</row>
    <row r="736" spans="1:10">
      <c r="A736" t="s">
        <v>2091</v>
      </c>
      <c r="B736" s="4">
        <v>0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</row>
    <row r="737" spans="1:10">
      <c r="A737" t="s">
        <v>2092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</row>
    <row r="738" spans="1:10">
      <c r="A738" t="s">
        <v>2093</v>
      </c>
      <c r="B738" s="4">
        <v>0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</row>
    <row r="739" spans="1:10">
      <c r="A739" t="s">
        <v>2094</v>
      </c>
      <c r="B739" s="4">
        <v>0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</row>
    <row r="740" spans="1:10">
      <c r="A740" t="s">
        <v>2095</v>
      </c>
      <c r="B740" s="4">
        <v>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</row>
    <row r="741" spans="1:10">
      <c r="A741" t="s">
        <v>2096</v>
      </c>
      <c r="B741" s="4">
        <v>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</row>
    <row r="742" spans="1:10">
      <c r="A742" t="s">
        <v>2097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</row>
    <row r="743" spans="1:10">
      <c r="A743" t="s">
        <v>2098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</row>
    <row r="744" spans="1:10">
      <c r="A744" t="s">
        <v>2099</v>
      </c>
      <c r="B744" s="4">
        <v>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</row>
    <row r="745" spans="1:10">
      <c r="A745" t="s">
        <v>2100</v>
      </c>
      <c r="B745" s="4">
        <v>0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</row>
    <row r="746" spans="1:10">
      <c r="A746" t="s">
        <v>2101</v>
      </c>
      <c r="B746" s="4">
        <v>0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</row>
    <row r="747" spans="1:10">
      <c r="A747" t="s">
        <v>2102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</row>
    <row r="748" spans="1:10">
      <c r="A748" t="s">
        <v>2103</v>
      </c>
      <c r="B748" s="4">
        <v>0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</row>
    <row r="749" spans="1:10">
      <c r="A749" t="s">
        <v>2104</v>
      </c>
      <c r="B749" s="4">
        <v>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</row>
    <row r="750" spans="1:10">
      <c r="A750" t="s">
        <v>2105</v>
      </c>
      <c r="B750" s="4">
        <v>0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</row>
    <row r="751" spans="1:10">
      <c r="A751" t="s">
        <v>2106</v>
      </c>
      <c r="B751" s="4">
        <v>0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</row>
    <row r="752" spans="1:10">
      <c r="A752" t="s">
        <v>2107</v>
      </c>
      <c r="B752" s="4">
        <v>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</row>
    <row r="753" spans="1:10">
      <c r="A753" t="s">
        <v>2108</v>
      </c>
      <c r="B753" s="4">
        <v>0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</row>
    <row r="754" spans="1:10">
      <c r="A754" t="s">
        <v>2109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</row>
    <row r="755" spans="1:10">
      <c r="A755" t="s">
        <v>2110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</row>
    <row r="756" spans="1:10">
      <c r="A756" t="s">
        <v>2111</v>
      </c>
      <c r="B756" s="4">
        <v>0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</row>
    <row r="757" spans="1:10">
      <c r="A757" t="s">
        <v>2112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</row>
    <row r="758" spans="1:10">
      <c r="A758" t="s">
        <v>2113</v>
      </c>
      <c r="B758" s="4">
        <v>0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</row>
    <row r="759" spans="1:10">
      <c r="A759" t="s">
        <v>2114</v>
      </c>
      <c r="B759" s="4">
        <v>0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</row>
    <row r="760" spans="1:10">
      <c r="A760" t="s">
        <v>2115</v>
      </c>
      <c r="B760" s="4">
        <v>0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</row>
    <row r="761" spans="1:10">
      <c r="A761" t="s">
        <v>2116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</row>
    <row r="762" spans="1:10">
      <c r="A762" t="s">
        <v>2117</v>
      </c>
      <c r="B762" s="4">
        <v>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</row>
    <row r="763" spans="1:10">
      <c r="A763" t="s">
        <v>2118</v>
      </c>
      <c r="B763" s="4">
        <v>0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</row>
    <row r="764" spans="1:10">
      <c r="A764" t="s">
        <v>2119</v>
      </c>
      <c r="B764" s="4">
        <v>0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</row>
    <row r="765" spans="1:10">
      <c r="A765" t="s">
        <v>2120</v>
      </c>
      <c r="B765" s="4">
        <v>0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</row>
    <row r="766" spans="1:10">
      <c r="A766" t="s">
        <v>2121</v>
      </c>
      <c r="B766" s="4">
        <v>0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</row>
    <row r="767" spans="1:10">
      <c r="A767" t="s">
        <v>2122</v>
      </c>
      <c r="B767" s="4">
        <v>0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</row>
    <row r="768" spans="1:10">
      <c r="A768" t="s">
        <v>2123</v>
      </c>
      <c r="B768" s="4">
        <v>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</row>
    <row r="769" spans="1:10">
      <c r="A769" t="s">
        <v>2124</v>
      </c>
      <c r="B769" s="4">
        <v>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</row>
    <row r="770" spans="1:10">
      <c r="A770" t="s">
        <v>2125</v>
      </c>
      <c r="B770" s="4">
        <v>0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</row>
    <row r="771" spans="1:10">
      <c r="A771" t="s">
        <v>2126</v>
      </c>
      <c r="B771" s="4">
        <v>0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</row>
    <row r="772" spans="1:10">
      <c r="A772" t="s">
        <v>2127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</row>
    <row r="773" spans="1:10">
      <c r="A773" t="s">
        <v>2128</v>
      </c>
      <c r="B773" s="4">
        <v>0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</row>
    <row r="774" spans="1:10">
      <c r="A774" t="s">
        <v>2129</v>
      </c>
      <c r="B774" s="4">
        <v>0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</row>
    <row r="775" spans="1:10">
      <c r="A775" t="s">
        <v>2130</v>
      </c>
      <c r="B775" s="4">
        <v>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</row>
    <row r="776" spans="1:10">
      <c r="A776" t="s">
        <v>2131</v>
      </c>
      <c r="B776" s="4">
        <v>0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</row>
    <row r="777" spans="1:10">
      <c r="A777" t="s">
        <v>2132</v>
      </c>
      <c r="B777" s="4">
        <v>0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</row>
    <row r="778" spans="1:10">
      <c r="A778" t="s">
        <v>2133</v>
      </c>
      <c r="B778" s="4">
        <v>0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</row>
    <row r="779" spans="1:10">
      <c r="A779" t="s">
        <v>2134</v>
      </c>
      <c r="B779" s="4">
        <v>0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</row>
    <row r="780" spans="1:10">
      <c r="A780" t="s">
        <v>2135</v>
      </c>
      <c r="B780" s="4">
        <v>0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</row>
    <row r="781" spans="1:10">
      <c r="A781" t="s">
        <v>2136</v>
      </c>
      <c r="B781" s="4">
        <v>0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</row>
    <row r="782" spans="1:10">
      <c r="A782" t="s">
        <v>2137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</row>
    <row r="783" spans="1:10">
      <c r="A783" t="s">
        <v>2138</v>
      </c>
      <c r="B783" s="4">
        <v>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</row>
    <row r="784" spans="1:10">
      <c r="A784" t="s">
        <v>2139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</row>
    <row r="785" spans="1:10">
      <c r="A785" t="s">
        <v>2140</v>
      </c>
      <c r="B785" s="4">
        <v>0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</row>
    <row r="786" spans="1:10">
      <c r="A786" t="s">
        <v>2141</v>
      </c>
      <c r="B786" s="4">
        <v>0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</row>
    <row r="787" spans="1:10">
      <c r="A787" t="s">
        <v>2142</v>
      </c>
      <c r="B787" s="4">
        <v>0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</row>
    <row r="788" spans="1:10">
      <c r="A788" t="s">
        <v>2143</v>
      </c>
      <c r="B788" s="4">
        <v>0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</row>
    <row r="789" spans="1:10">
      <c r="A789" t="s">
        <v>2144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</row>
    <row r="790" spans="1:10">
      <c r="A790" t="s">
        <v>2145</v>
      </c>
      <c r="B790" s="4">
        <v>0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</row>
    <row r="791" spans="1:10">
      <c r="A791" t="s">
        <v>2146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</row>
    <row r="792" spans="1:10">
      <c r="A792" t="s">
        <v>2147</v>
      </c>
      <c r="B792" s="4">
        <v>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</row>
    <row r="793" spans="1:10">
      <c r="A793" t="s">
        <v>2925</v>
      </c>
      <c r="B793" s="4">
        <v>0.41995644609318994</v>
      </c>
      <c r="C793" s="4">
        <v>0.41995644609318994</v>
      </c>
      <c r="D793" s="4">
        <v>0.41995644609318994</v>
      </c>
      <c r="E793" s="4">
        <v>0.41995644609318994</v>
      </c>
      <c r="F793" s="4">
        <v>0.41995644609318994</v>
      </c>
      <c r="G793" s="4">
        <v>0.41995644609318994</v>
      </c>
      <c r="H793" s="4">
        <v>0.41995644609318994</v>
      </c>
      <c r="I793" s="4">
        <v>0.41995644609318994</v>
      </c>
      <c r="J793" s="4">
        <v>0.41995644609318994</v>
      </c>
    </row>
    <row r="794" spans="1:10">
      <c r="A794" t="s">
        <v>2921</v>
      </c>
      <c r="B794" s="4">
        <v>1.6252575376272398</v>
      </c>
      <c r="C794" s="4">
        <v>1.6252575376272398</v>
      </c>
      <c r="D794" s="4">
        <v>1.6252575376272398</v>
      </c>
      <c r="E794" s="4">
        <v>1.6252575376272398</v>
      </c>
      <c r="F794" s="4">
        <v>1.6252575376272398</v>
      </c>
      <c r="G794" s="4">
        <v>1.6252575376272398</v>
      </c>
      <c r="H794" s="4">
        <v>1.6252575376272398</v>
      </c>
      <c r="I794" s="4">
        <v>1.6252575376272398</v>
      </c>
      <c r="J794" s="4">
        <v>1.6252575376272398</v>
      </c>
    </row>
    <row r="795" spans="1:10">
      <c r="A795" t="s">
        <v>1198</v>
      </c>
      <c r="B795" s="4">
        <v>14.770945458480286</v>
      </c>
      <c r="C795" s="4">
        <v>14.770945458480286</v>
      </c>
      <c r="D795" s="4">
        <v>14.770945458480286</v>
      </c>
      <c r="E795" s="4">
        <v>14.770945458480286</v>
      </c>
      <c r="F795" s="4">
        <v>14.770945458480286</v>
      </c>
      <c r="G795" s="4">
        <v>14.770945458480286</v>
      </c>
      <c r="H795" s="4">
        <v>14.770945458480286</v>
      </c>
      <c r="I795" s="4">
        <v>14.770945458480286</v>
      </c>
      <c r="J795" s="4">
        <v>14.770945458480286</v>
      </c>
    </row>
    <row r="796" spans="1:10">
      <c r="A796" t="s">
        <v>1400</v>
      </c>
      <c r="B796" s="4">
        <v>8.4643124579838709</v>
      </c>
      <c r="C796" s="4">
        <v>8.4643124579838709</v>
      </c>
      <c r="D796" s="4">
        <v>8.4643124579838709</v>
      </c>
      <c r="E796" s="4">
        <v>8.4643124579838709</v>
      </c>
      <c r="F796" s="4">
        <v>8.4643124579838709</v>
      </c>
      <c r="G796" s="4">
        <v>8.4643124579838709</v>
      </c>
      <c r="H796" s="4">
        <v>8.4643124579838709</v>
      </c>
      <c r="I796" s="4">
        <v>8.4643124579838709</v>
      </c>
      <c r="J796" s="4">
        <v>8.4643124579838709</v>
      </c>
    </row>
    <row r="797" spans="1:10">
      <c r="A797" t="s">
        <v>3300</v>
      </c>
      <c r="B797" s="4">
        <v>0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</row>
    <row r="798" spans="1:10">
      <c r="A798" t="s">
        <v>2148</v>
      </c>
      <c r="B798" s="4">
        <v>0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</row>
    <row r="799" spans="1:10">
      <c r="A799" t="s">
        <v>1286</v>
      </c>
      <c r="B799" s="4">
        <v>0</v>
      </c>
      <c r="C799" s="4">
        <v>0</v>
      </c>
      <c r="D799" s="4">
        <v>0</v>
      </c>
      <c r="E799" s="4">
        <v>7.7635536630824369</v>
      </c>
      <c r="F799" s="4">
        <v>7.7635536630824369</v>
      </c>
      <c r="G799" s="4">
        <v>7.7635536630824369</v>
      </c>
      <c r="H799" s="4">
        <v>7.7635536630824369</v>
      </c>
      <c r="I799" s="4">
        <v>7.7635536630824369</v>
      </c>
      <c r="J799" s="4">
        <v>7.7635536630824369</v>
      </c>
    </row>
    <row r="800" spans="1:10">
      <c r="A800" t="s">
        <v>1203</v>
      </c>
      <c r="B800" s="4">
        <v>5.4692480497741931</v>
      </c>
      <c r="C800" s="4">
        <v>5.4692480497741931</v>
      </c>
      <c r="D800" s="4">
        <v>5.4692480497741931</v>
      </c>
      <c r="E800" s="4">
        <v>5.4692480497741931</v>
      </c>
      <c r="F800" s="4">
        <v>5.4692480497741931</v>
      </c>
      <c r="G800" s="4">
        <v>5.4692480497741931</v>
      </c>
      <c r="H800" s="4">
        <v>5.4692480497741931</v>
      </c>
      <c r="I800" s="4">
        <v>5.4692480497741931</v>
      </c>
      <c r="J800" s="4">
        <v>5.4692480497741931</v>
      </c>
    </row>
    <row r="801" spans="1:10">
      <c r="A801" t="s">
        <v>2149</v>
      </c>
      <c r="B801" s="4">
        <v>0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</row>
    <row r="802" spans="1:10">
      <c r="A802" t="s">
        <v>1401</v>
      </c>
      <c r="B802" s="4">
        <v>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</row>
    <row r="803" spans="1:10">
      <c r="A803" t="s">
        <v>1402</v>
      </c>
      <c r="B803" s="4">
        <v>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</row>
    <row r="804" spans="1:10">
      <c r="A804" t="s">
        <v>1208</v>
      </c>
      <c r="B804" s="4">
        <v>5.6363399593978487</v>
      </c>
      <c r="C804" s="4">
        <v>5.6363399593978487</v>
      </c>
      <c r="D804" s="4">
        <v>5.6363399593978487</v>
      </c>
      <c r="E804" s="4">
        <v>5.6363399593978487</v>
      </c>
      <c r="F804" s="4">
        <v>5.6363399593978487</v>
      </c>
      <c r="G804" s="4">
        <v>5.6363399593978487</v>
      </c>
      <c r="H804" s="4">
        <v>5.6363399593978487</v>
      </c>
      <c r="I804" s="4">
        <v>5.6363399593978487</v>
      </c>
      <c r="J804" s="4">
        <v>5.6363399593978487</v>
      </c>
    </row>
    <row r="805" spans="1:10">
      <c r="A805" t="s">
        <v>1403</v>
      </c>
      <c r="B805" s="4">
        <v>5.8803287793548371</v>
      </c>
      <c r="C805" s="4">
        <v>5.8803287793548371</v>
      </c>
      <c r="D805" s="4">
        <v>5.8803287793548371</v>
      </c>
      <c r="E805" s="4">
        <v>5.8803287793548371</v>
      </c>
      <c r="F805" s="4">
        <v>5.8803287793548371</v>
      </c>
      <c r="G805" s="4">
        <v>5.8803287793548371</v>
      </c>
      <c r="H805" s="4">
        <v>5.8803287793548371</v>
      </c>
      <c r="I805" s="4">
        <v>5.8803287793548371</v>
      </c>
      <c r="J805" s="4">
        <v>5.8803287793548371</v>
      </c>
    </row>
    <row r="806" spans="1:10">
      <c r="A806" t="s">
        <v>1404</v>
      </c>
      <c r="B806" s="4">
        <v>2.3092541143924734</v>
      </c>
      <c r="C806" s="4">
        <v>2.3092541143924734</v>
      </c>
      <c r="D806" s="4">
        <v>2.3092541143924734</v>
      </c>
      <c r="E806" s="4">
        <v>2.3092541143924734</v>
      </c>
      <c r="F806" s="4">
        <v>2.3092541143924734</v>
      </c>
      <c r="G806" s="4">
        <v>2.3092541143924734</v>
      </c>
      <c r="H806" s="4">
        <v>2.3092541143924734</v>
      </c>
      <c r="I806" s="4">
        <v>2.3092541143924734</v>
      </c>
      <c r="J806" s="4">
        <v>2.3092541143924734</v>
      </c>
    </row>
    <row r="807" spans="1:10">
      <c r="A807" t="s">
        <v>2150</v>
      </c>
      <c r="B807" s="4">
        <v>0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</row>
    <row r="808" spans="1:10">
      <c r="A808" t="s">
        <v>2151</v>
      </c>
      <c r="B808" s="4">
        <v>0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</row>
    <row r="809" spans="1:10">
      <c r="A809" t="s">
        <v>2152</v>
      </c>
      <c r="B809" s="4">
        <v>1.598714386887097</v>
      </c>
      <c r="C809" s="4">
        <v>1.598714386887097</v>
      </c>
      <c r="D809" s="4">
        <v>1.598714386887097</v>
      </c>
      <c r="E809" s="4">
        <v>1.598714386887097</v>
      </c>
      <c r="F809" s="4">
        <v>2.561972708817204</v>
      </c>
      <c r="G809" s="4">
        <v>5.1239454176344079</v>
      </c>
      <c r="H809" s="4">
        <v>5.1239454176344079</v>
      </c>
      <c r="I809" s="4">
        <v>5.1239454176344079</v>
      </c>
      <c r="J809" s="4">
        <v>5.1239454176344079</v>
      </c>
    </row>
    <row r="810" spans="1:10">
      <c r="A810" t="s">
        <v>1215</v>
      </c>
      <c r="B810" s="4">
        <v>8.5399090293906799</v>
      </c>
      <c r="C810" s="4">
        <v>12.421685860931898</v>
      </c>
      <c r="D810" s="4">
        <v>16.303462692473119</v>
      </c>
      <c r="E810" s="4">
        <v>16.303462692473119</v>
      </c>
      <c r="F810" s="4">
        <v>16.303462692473119</v>
      </c>
      <c r="G810" s="4">
        <v>16.303462692473119</v>
      </c>
      <c r="H810" s="4">
        <v>16.303462692473119</v>
      </c>
      <c r="I810" s="4">
        <v>16.303462692473119</v>
      </c>
      <c r="J810" s="4">
        <v>16.303462692473119</v>
      </c>
    </row>
    <row r="811" spans="1:10">
      <c r="A811" t="s">
        <v>1216</v>
      </c>
      <c r="B811" s="4">
        <v>5.4692480497741931</v>
      </c>
      <c r="C811" s="4">
        <v>5.4692480497741931</v>
      </c>
      <c r="D811" s="4">
        <v>5.4692480497741931</v>
      </c>
      <c r="E811" s="4">
        <v>5.4692480497741931</v>
      </c>
      <c r="F811" s="4">
        <v>5.4692480497741931</v>
      </c>
      <c r="G811" s="4">
        <v>5.4692480497741931</v>
      </c>
      <c r="H811" s="4">
        <v>5.4692480497741931</v>
      </c>
      <c r="I811" s="4">
        <v>5.4692480497741931</v>
      </c>
      <c r="J811" s="4">
        <v>5.4692480497741931</v>
      </c>
    </row>
    <row r="812" spans="1:10">
      <c r="A812" t="s">
        <v>2153</v>
      </c>
      <c r="B812" s="4">
        <v>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</row>
    <row r="813" spans="1:10">
      <c r="A813" t="s">
        <v>1405</v>
      </c>
      <c r="B813" s="4">
        <v>0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</row>
    <row r="814" spans="1:10">
      <c r="A814" t="s">
        <v>2154</v>
      </c>
      <c r="B814" s="4">
        <v>0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</row>
    <row r="815" spans="1:10">
      <c r="A815" t="s">
        <v>1285</v>
      </c>
      <c r="B815" s="4">
        <v>0</v>
      </c>
      <c r="C815" s="4">
        <v>0</v>
      </c>
      <c r="D815" s="4">
        <v>0.19601095931182791</v>
      </c>
      <c r="E815" s="4">
        <v>0.39202191862365582</v>
      </c>
      <c r="F815" s="4">
        <v>0.58803287793548376</v>
      </c>
      <c r="G815" s="4">
        <v>0.58803287793548376</v>
      </c>
      <c r="H815" s="4">
        <v>0.58803287793548376</v>
      </c>
      <c r="I815" s="4">
        <v>2.5989781678817203</v>
      </c>
      <c r="J815" s="4">
        <v>2.5989781678817203</v>
      </c>
    </row>
    <row r="816" spans="1:10">
      <c r="A816" t="s">
        <v>1225</v>
      </c>
      <c r="B816" s="4">
        <v>7.7635536630824369</v>
      </c>
      <c r="C816" s="4">
        <v>7.7635536630824369</v>
      </c>
      <c r="D816" s="4">
        <v>7.7635536630824369</v>
      </c>
      <c r="E816" s="4">
        <v>7.7635536630824369</v>
      </c>
      <c r="F816" s="4">
        <v>11.645330494623655</v>
      </c>
      <c r="G816" s="4">
        <v>15.527107326164874</v>
      </c>
      <c r="H816" s="4">
        <v>15.527107326164874</v>
      </c>
      <c r="I816" s="4">
        <v>15.527107326164874</v>
      </c>
      <c r="J816" s="4">
        <v>15.527107326164874</v>
      </c>
    </row>
    <row r="817" spans="1:10">
      <c r="A817" t="s">
        <v>1406</v>
      </c>
      <c r="B817" s="4">
        <v>9.0481557199193539</v>
      </c>
      <c r="C817" s="4">
        <v>9.0481557199193539</v>
      </c>
      <c r="D817" s="4">
        <v>9.0481557199193539</v>
      </c>
      <c r="E817" s="4">
        <v>9.0481557199193539</v>
      </c>
      <c r="F817" s="4">
        <v>9.0481557199193539</v>
      </c>
      <c r="G817" s="4">
        <v>9.0481557199193539</v>
      </c>
      <c r="H817" s="4">
        <v>9.0481557199193539</v>
      </c>
      <c r="I817" s="4">
        <v>9.0481557199193539</v>
      </c>
      <c r="J817" s="4">
        <v>9.0481557199193539</v>
      </c>
    </row>
    <row r="818" spans="1:10">
      <c r="A818" t="s">
        <v>2155</v>
      </c>
      <c r="B818" s="4">
        <v>3.1892616504695335</v>
      </c>
      <c r="C818" s="4">
        <v>3.1892616504695335</v>
      </c>
      <c r="D818" s="4">
        <v>3.1892616504695335</v>
      </c>
      <c r="E818" s="4">
        <v>3.1892616504695335</v>
      </c>
      <c r="F818" s="4">
        <v>3.1892616504695335</v>
      </c>
      <c r="G818" s="4">
        <v>3.1892616504695335</v>
      </c>
      <c r="H818" s="4">
        <v>3.1892616504695335</v>
      </c>
      <c r="I818" s="4">
        <v>3.1892616504695335</v>
      </c>
      <c r="J818" s="4">
        <v>3.1892616504695335</v>
      </c>
    </row>
    <row r="819" spans="1:10">
      <c r="A819" t="s">
        <v>2156</v>
      </c>
      <c r="B819" s="4">
        <v>6.4683616572903215</v>
      </c>
      <c r="C819" s="4">
        <v>6.4683616572903215</v>
      </c>
      <c r="D819" s="4">
        <v>6.4683616572903215</v>
      </c>
      <c r="E819" s="4">
        <v>6.4683616572903215</v>
      </c>
      <c r="F819" s="4">
        <v>6.4683616572903215</v>
      </c>
      <c r="G819" s="4">
        <v>6.4683616572903215</v>
      </c>
      <c r="H819" s="4">
        <v>6.4683616572903215</v>
      </c>
      <c r="I819" s="4">
        <v>6.4683616572903215</v>
      </c>
      <c r="J819" s="4">
        <v>6.4683616572903215</v>
      </c>
    </row>
    <row r="820" spans="1:10">
      <c r="A820" t="s">
        <v>1229</v>
      </c>
      <c r="B820" s="4">
        <v>8.7961063002724007</v>
      </c>
      <c r="C820" s="4">
        <v>8.7961063002724007</v>
      </c>
      <c r="D820" s="4">
        <v>8.7961063002724007</v>
      </c>
      <c r="E820" s="4">
        <v>8.7961063002724007</v>
      </c>
      <c r="F820" s="4">
        <v>8.7961063002724007</v>
      </c>
      <c r="G820" s="4">
        <v>8.7961063002724007</v>
      </c>
      <c r="H820" s="4">
        <v>8.7961063002724007</v>
      </c>
      <c r="I820" s="4">
        <v>8.7961063002724007</v>
      </c>
      <c r="J820" s="4">
        <v>8.7961063002724007</v>
      </c>
    </row>
    <row r="821" spans="1:10">
      <c r="A821" t="s">
        <v>1284</v>
      </c>
      <c r="B821" s="4">
        <v>0</v>
      </c>
      <c r="C821" s="4">
        <v>0</v>
      </c>
      <c r="D821" s="4">
        <v>0.49002739827956976</v>
      </c>
      <c r="E821" s="4">
        <v>0.49002739827956976</v>
      </c>
      <c r="F821" s="4">
        <v>0.49002739827956976</v>
      </c>
      <c r="G821" s="4">
        <v>0.49002739827956976</v>
      </c>
      <c r="H821" s="4">
        <v>0.49002739827956976</v>
      </c>
      <c r="I821" s="4">
        <v>0.49002739827956976</v>
      </c>
      <c r="J821" s="4">
        <v>0.49002739827956976</v>
      </c>
    </row>
    <row r="822" spans="1:10">
      <c r="A822" t="s">
        <v>1304</v>
      </c>
      <c r="B822" s="4">
        <v>3.2831272564301068</v>
      </c>
      <c r="C822" s="4">
        <v>3.2831272564301068</v>
      </c>
      <c r="D822" s="4">
        <v>3.2831272564301068</v>
      </c>
      <c r="E822" s="4">
        <v>3.2831272564301068</v>
      </c>
      <c r="F822" s="4">
        <v>3.2831272564301068</v>
      </c>
      <c r="G822" s="4">
        <v>3.2831272564301068</v>
      </c>
      <c r="H822" s="4">
        <v>3.2831272564301068</v>
      </c>
      <c r="I822" s="4">
        <v>3.2831272564301068</v>
      </c>
      <c r="J822" s="4">
        <v>3.2831272564301068</v>
      </c>
    </row>
    <row r="823" spans="1:10">
      <c r="A823" t="s">
        <v>2157</v>
      </c>
      <c r="B823" s="4">
        <v>0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</row>
    <row r="824" spans="1:10">
      <c r="A824" t="s">
        <v>1232</v>
      </c>
      <c r="B824" s="4">
        <v>8.8667713445125447</v>
      </c>
      <c r="C824" s="4">
        <v>8.8667713445125447</v>
      </c>
      <c r="D824" s="4">
        <v>8.8667713445125447</v>
      </c>
      <c r="E824" s="4">
        <v>8.8667713445125447</v>
      </c>
      <c r="F824" s="4">
        <v>8.8667713445125447</v>
      </c>
      <c r="G824" s="4">
        <v>8.8667713445125447</v>
      </c>
      <c r="H824" s="4">
        <v>8.8667713445125447</v>
      </c>
      <c r="I824" s="4">
        <v>8.8667713445125447</v>
      </c>
      <c r="J824" s="4">
        <v>8.8667713445125447</v>
      </c>
    </row>
    <row r="825" spans="1:10">
      <c r="A825" t="s">
        <v>1407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</row>
    <row r="826" spans="1:10">
      <c r="A826" t="s">
        <v>1240</v>
      </c>
      <c r="B826" s="4">
        <v>18.27464135617921</v>
      </c>
      <c r="C826" s="4">
        <v>18.27464135617921</v>
      </c>
      <c r="D826" s="4">
        <v>18.27464135617921</v>
      </c>
      <c r="E826" s="4">
        <v>18.27464135617921</v>
      </c>
      <c r="F826" s="4">
        <v>18.27464135617921</v>
      </c>
      <c r="G826" s="4">
        <v>18.27464135617921</v>
      </c>
      <c r="H826" s="4">
        <v>18.27464135617921</v>
      </c>
      <c r="I826" s="4">
        <v>18.27464135617921</v>
      </c>
      <c r="J826" s="4">
        <v>18.27464135617921</v>
      </c>
    </row>
    <row r="827" spans="1:10">
      <c r="A827" t="s">
        <v>1201</v>
      </c>
      <c r="B827" s="4">
        <v>5.2088076664516114</v>
      </c>
      <c r="C827" s="4">
        <v>5.2088076664516114</v>
      </c>
      <c r="D827" s="4">
        <v>5.2088076664516114</v>
      </c>
      <c r="E827" s="4">
        <v>5.2088076664516114</v>
      </c>
      <c r="F827" s="4">
        <v>5.2088076664516114</v>
      </c>
      <c r="G827" s="4">
        <v>5.2088076664516114</v>
      </c>
      <c r="H827" s="4">
        <v>5.2088076664516114</v>
      </c>
      <c r="I827" s="4">
        <v>5.2088076664516114</v>
      </c>
      <c r="J827" s="4">
        <v>5.2088076664516114</v>
      </c>
    </row>
    <row r="828" spans="1:10">
      <c r="A828" t="s">
        <v>1241</v>
      </c>
      <c r="B828" s="4">
        <v>5.1239454176344079</v>
      </c>
      <c r="C828" s="4">
        <v>5.1239454176344079</v>
      </c>
      <c r="D828" s="4">
        <v>5.1239454176344079</v>
      </c>
      <c r="E828" s="4">
        <v>5.1239454176344079</v>
      </c>
      <c r="F828" s="4">
        <v>5.1239454176344079</v>
      </c>
      <c r="G828" s="4">
        <v>5.1239454176344079</v>
      </c>
      <c r="H828" s="4">
        <v>5.1239454176344079</v>
      </c>
      <c r="I828" s="4">
        <v>5.1239454176344079</v>
      </c>
      <c r="J828" s="4">
        <v>5.1239454176344079</v>
      </c>
    </row>
    <row r="829" spans="1:10">
      <c r="A829" t="s">
        <v>2158</v>
      </c>
      <c r="B829" s="4">
        <v>0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</row>
    <row r="830" spans="1:10">
      <c r="A830" t="s">
        <v>2159</v>
      </c>
      <c r="B830" s="4">
        <v>0.31496733456989245</v>
      </c>
      <c r="C830" s="4">
        <v>0.31496733456989245</v>
      </c>
      <c r="D830" s="4">
        <v>0.31496733456989245</v>
      </c>
      <c r="E830" s="4">
        <v>0.31496733456989245</v>
      </c>
      <c r="F830" s="4">
        <v>0.31496733456989245</v>
      </c>
      <c r="G830" s="4">
        <v>0.31496733456989245</v>
      </c>
      <c r="H830" s="4">
        <v>0.31496733456989245</v>
      </c>
      <c r="I830" s="4">
        <v>0.31496733456989245</v>
      </c>
      <c r="J830" s="4">
        <v>0.31496733456989245</v>
      </c>
    </row>
    <row r="831" spans="1:10">
      <c r="A831" t="s">
        <v>1408</v>
      </c>
      <c r="B831" s="4">
        <v>0.78741833642473114</v>
      </c>
      <c r="C831" s="4">
        <v>0.78741833642473114</v>
      </c>
      <c r="D831" s="4">
        <v>0.78741833642473114</v>
      </c>
      <c r="E831" s="4">
        <v>0.78741833642473114</v>
      </c>
      <c r="F831" s="4">
        <v>0.78741833642473114</v>
      </c>
      <c r="G831" s="4">
        <v>0.78741833642473114</v>
      </c>
      <c r="H831" s="4">
        <v>0.78741833642473114</v>
      </c>
      <c r="I831" s="4">
        <v>0.78741833642473114</v>
      </c>
      <c r="J831" s="4">
        <v>0.78741833642473114</v>
      </c>
    </row>
    <row r="832" spans="1:10">
      <c r="A832" t="s">
        <v>2160</v>
      </c>
      <c r="B832" s="4">
        <v>4.9720436816129023</v>
      </c>
      <c r="C832" s="4">
        <v>4.9720436816129023</v>
      </c>
      <c r="D832" s="4">
        <v>4.9720436816129023</v>
      </c>
      <c r="E832" s="4">
        <v>4.9720436816129023</v>
      </c>
      <c r="F832" s="4">
        <v>4.9720436816129023</v>
      </c>
      <c r="G832" s="4">
        <v>4.9720436816129023</v>
      </c>
      <c r="H832" s="4">
        <v>4.9720436816129023</v>
      </c>
      <c r="I832" s="4">
        <v>4.9720436816129023</v>
      </c>
      <c r="J832" s="4">
        <v>4.9720436816129023</v>
      </c>
    </row>
    <row r="833" spans="1:10">
      <c r="A833" t="s">
        <v>1242</v>
      </c>
      <c r="B833" s="4">
        <v>15.360611761076703</v>
      </c>
      <c r="C833" s="4">
        <v>15.360611761076703</v>
      </c>
      <c r="D833" s="4">
        <v>15.360611761076703</v>
      </c>
      <c r="E833" s="4">
        <v>15.360611761076703</v>
      </c>
      <c r="F833" s="4">
        <v>15.360611761076703</v>
      </c>
      <c r="G833" s="4">
        <v>15.360611761076703</v>
      </c>
      <c r="H833" s="4">
        <v>15.360611761076703</v>
      </c>
      <c r="I833" s="4">
        <v>15.360611761076703</v>
      </c>
      <c r="J833" s="4">
        <v>15.360611761076703</v>
      </c>
    </row>
    <row r="834" spans="1:10">
      <c r="A834" t="s">
        <v>1291</v>
      </c>
      <c r="B834" s="4">
        <v>0.42469041184229389</v>
      </c>
      <c r="C834" s="4">
        <v>0.42469041184229389</v>
      </c>
      <c r="D834" s="4">
        <v>0.42469041184229389</v>
      </c>
      <c r="E834" s="4">
        <v>0.42469041184229389</v>
      </c>
      <c r="F834" s="4">
        <v>0.42469041184229389</v>
      </c>
      <c r="G834" s="4">
        <v>0.42469041184229389</v>
      </c>
      <c r="H834" s="4">
        <v>0.42469041184229389</v>
      </c>
      <c r="I834" s="4">
        <v>0.42469041184229389</v>
      </c>
      <c r="J834" s="4">
        <v>0.42469041184229389</v>
      </c>
    </row>
    <row r="835" spans="1:10">
      <c r="A835" t="s">
        <v>1409</v>
      </c>
      <c r="B835" s="4">
        <v>0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</row>
    <row r="836" spans="1:10">
      <c r="A836" t="s">
        <v>1243</v>
      </c>
      <c r="B836" s="4">
        <v>5.1239454176344079</v>
      </c>
      <c r="C836" s="4">
        <v>5.1239454176344079</v>
      </c>
      <c r="D836" s="4">
        <v>5.1239454176344079</v>
      </c>
      <c r="E836" s="4">
        <v>5.1239454176344079</v>
      </c>
      <c r="F836" s="4">
        <v>5.1239454176344079</v>
      </c>
      <c r="G836" s="4">
        <v>5.1239454176344079</v>
      </c>
      <c r="H836" s="4">
        <v>5.1239454176344079</v>
      </c>
      <c r="I836" s="4">
        <v>5.1239454176344079</v>
      </c>
      <c r="J836" s="4">
        <v>5.1239454176344079</v>
      </c>
    </row>
    <row r="837" spans="1:10">
      <c r="A837" t="s">
        <v>1244</v>
      </c>
      <c r="B837" s="4">
        <v>8.5564206589354832</v>
      </c>
      <c r="C837" s="4">
        <v>8.5564206589354832</v>
      </c>
      <c r="D837" s="4">
        <v>8.5564206589354832</v>
      </c>
      <c r="E837" s="4">
        <v>8.5564206589354832</v>
      </c>
      <c r="F837" s="4">
        <v>8.5564206589354832</v>
      </c>
      <c r="G837" s="4">
        <v>8.5564206589354832</v>
      </c>
      <c r="H837" s="4">
        <v>8.5564206589354832</v>
      </c>
      <c r="I837" s="4">
        <v>8.5564206589354832</v>
      </c>
      <c r="J837" s="4">
        <v>8.5564206589354832</v>
      </c>
    </row>
    <row r="838" spans="1:10">
      <c r="A838" t="s">
        <v>2161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</row>
    <row r="839" spans="1:10">
      <c r="A839" t="s">
        <v>1245</v>
      </c>
      <c r="B839" s="4">
        <v>6.2927685062401419</v>
      </c>
      <c r="C839" s="4">
        <v>6.2927685062401419</v>
      </c>
      <c r="D839" s="4">
        <v>6.2927685062401419</v>
      </c>
      <c r="E839" s="4">
        <v>6.2927685062401419</v>
      </c>
      <c r="F839" s="4">
        <v>6.2927685062401419</v>
      </c>
      <c r="G839" s="4">
        <v>6.2927685062401419</v>
      </c>
      <c r="H839" s="4">
        <v>6.2927685062401419</v>
      </c>
      <c r="I839" s="4">
        <v>6.2927685062401419</v>
      </c>
      <c r="J839" s="4">
        <v>6.2927685062401419</v>
      </c>
    </row>
    <row r="840" spans="1:10">
      <c r="A840" t="s">
        <v>1303</v>
      </c>
      <c r="B840" s="4">
        <v>0.52494555761648742</v>
      </c>
      <c r="C840" s="4">
        <v>0.52494555761648742</v>
      </c>
      <c r="D840" s="4">
        <v>0.52494555761648742</v>
      </c>
      <c r="E840" s="4">
        <v>0.52494555761648742</v>
      </c>
      <c r="F840" s="4">
        <v>0.52494555761648742</v>
      </c>
      <c r="G840" s="4">
        <v>0.52494555761648742</v>
      </c>
      <c r="H840" s="4">
        <v>0.52494555761648742</v>
      </c>
      <c r="I840" s="4">
        <v>0.52494555761648742</v>
      </c>
      <c r="J840" s="4">
        <v>0.52494555761648742</v>
      </c>
    </row>
    <row r="841" spans="1:10">
      <c r="A841" t="s">
        <v>2162</v>
      </c>
      <c r="B841" s="4">
        <v>0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</row>
    <row r="842" spans="1:10">
      <c r="A842" t="s">
        <v>1410</v>
      </c>
      <c r="B842" s="4">
        <v>1.1433972626523297</v>
      </c>
      <c r="C842" s="4">
        <v>1.1433972626523297</v>
      </c>
      <c r="D842" s="4">
        <v>1.1433972626523297</v>
      </c>
      <c r="E842" s="4">
        <v>1.1433972626523297</v>
      </c>
      <c r="F842" s="4">
        <v>1.1433972626523297</v>
      </c>
      <c r="G842" s="4">
        <v>1.1433972626523297</v>
      </c>
      <c r="H842" s="4">
        <v>1.1433972626523297</v>
      </c>
      <c r="I842" s="4">
        <v>1.1433972626523297</v>
      </c>
      <c r="J842" s="4">
        <v>1.1433972626523297</v>
      </c>
    </row>
    <row r="843" spans="1:10">
      <c r="A843" t="s">
        <v>1248</v>
      </c>
      <c r="B843" s="4">
        <v>0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</row>
    <row r="844" spans="1:10">
      <c r="A844" t="s">
        <v>2163</v>
      </c>
      <c r="B844" s="4">
        <v>1.6313692713620069</v>
      </c>
      <c r="C844" s="4">
        <v>1.6313692713620069</v>
      </c>
      <c r="D844" s="4">
        <v>1.6313692713620069</v>
      </c>
      <c r="E844" s="4">
        <v>1.6313692713620069</v>
      </c>
      <c r="F844" s="4">
        <v>1.6313692713620069</v>
      </c>
      <c r="G844" s="4">
        <v>1.6313692713620069</v>
      </c>
      <c r="H844" s="4">
        <v>1.6313692713620069</v>
      </c>
      <c r="I844" s="4">
        <v>1.6313692713620069</v>
      </c>
      <c r="J844" s="4">
        <v>1.6313692713620069</v>
      </c>
    </row>
    <row r="845" spans="1:10">
      <c r="A845" t="s">
        <v>2164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</row>
    <row r="846" spans="1:10">
      <c r="A846" t="s">
        <v>1205</v>
      </c>
      <c r="B846" s="4">
        <v>18.669736973817201</v>
      </c>
      <c r="C846" s="4">
        <v>18.669736973817201</v>
      </c>
      <c r="D846" s="4">
        <v>18.669736973817201</v>
      </c>
      <c r="E846" s="4">
        <v>18.669736973817201</v>
      </c>
      <c r="F846" s="4">
        <v>18.669736973817201</v>
      </c>
      <c r="G846" s="4">
        <v>18.669736973817201</v>
      </c>
      <c r="H846" s="4">
        <v>18.669736973817201</v>
      </c>
      <c r="I846" s="4">
        <v>18.669736973817201</v>
      </c>
      <c r="J846" s="4">
        <v>18.669736973817201</v>
      </c>
    </row>
    <row r="847" spans="1:10">
      <c r="A847" t="s">
        <v>1411</v>
      </c>
      <c r="B847" s="4">
        <v>0.65132808354659499</v>
      </c>
      <c r="C847" s="4">
        <v>0.65132808354659499</v>
      </c>
      <c r="D847" s="4">
        <v>0.65132808354659499</v>
      </c>
      <c r="E847" s="4">
        <v>0.65132808354659499</v>
      </c>
      <c r="F847" s="4">
        <v>0.65132808354659499</v>
      </c>
      <c r="G847" s="4">
        <v>0.65132808354659499</v>
      </c>
      <c r="H847" s="4">
        <v>0.65132808354659499</v>
      </c>
      <c r="I847" s="4">
        <v>0.65132808354659499</v>
      </c>
      <c r="J847" s="4">
        <v>0.65132808354659499</v>
      </c>
    </row>
    <row r="848" spans="1:10">
      <c r="A848" t="s">
        <v>1254</v>
      </c>
      <c r="B848" s="4">
        <v>11.272679918795697</v>
      </c>
      <c r="C848" s="4">
        <v>11.272679918795697</v>
      </c>
      <c r="D848" s="4">
        <v>11.272679918795697</v>
      </c>
      <c r="E848" s="4">
        <v>11.272679918795697</v>
      </c>
      <c r="F848" s="4">
        <v>11.272679918795697</v>
      </c>
      <c r="G848" s="4">
        <v>11.272679918795697</v>
      </c>
      <c r="H848" s="4">
        <v>11.272679918795697</v>
      </c>
      <c r="I848" s="4">
        <v>11.272679918795697</v>
      </c>
      <c r="J848" s="4">
        <v>11.272679918795697</v>
      </c>
    </row>
    <row r="849" spans="1:10">
      <c r="A849" t="s">
        <v>1412</v>
      </c>
      <c r="B849" s="4">
        <v>3.5241137059605725</v>
      </c>
      <c r="C849" s="4">
        <v>3.5241137059605725</v>
      </c>
      <c r="D849" s="4">
        <v>3.5241137059605725</v>
      </c>
      <c r="E849" s="4">
        <v>3.5241137059605725</v>
      </c>
      <c r="F849" s="4">
        <v>3.5241137059605725</v>
      </c>
      <c r="G849" s="4">
        <v>3.5241137059605725</v>
      </c>
      <c r="H849" s="4">
        <v>3.5241137059605725</v>
      </c>
      <c r="I849" s="4">
        <v>3.5241137059605725</v>
      </c>
      <c r="J849" s="4">
        <v>3.5241137059605725</v>
      </c>
    </row>
    <row r="850" spans="1:10">
      <c r="A850" t="s">
        <v>1413</v>
      </c>
      <c r="B850" s="4">
        <v>3.2341808286451608</v>
      </c>
      <c r="C850" s="4">
        <v>3.2341808286451608</v>
      </c>
      <c r="D850" s="4">
        <v>3.2341808286451608</v>
      </c>
      <c r="E850" s="4">
        <v>3.2341808286451608</v>
      </c>
      <c r="F850" s="4">
        <v>3.2341808286451608</v>
      </c>
      <c r="G850" s="4">
        <v>3.2341808286451608</v>
      </c>
      <c r="H850" s="4">
        <v>3.2341808286451608</v>
      </c>
      <c r="I850" s="4">
        <v>3.2341808286451608</v>
      </c>
      <c r="J850" s="4">
        <v>3.2341808286451608</v>
      </c>
    </row>
    <row r="851" spans="1:10">
      <c r="A851" t="s">
        <v>1414</v>
      </c>
      <c r="B851" s="4">
        <v>0.58394931628315405</v>
      </c>
      <c r="C851" s="4">
        <v>0.58394931628315405</v>
      </c>
      <c r="D851" s="4">
        <v>0.58394931628315405</v>
      </c>
      <c r="E851" s="4">
        <v>0.58394931628315405</v>
      </c>
      <c r="F851" s="4">
        <v>0.58394931628315405</v>
      </c>
      <c r="G851" s="4">
        <v>0.58394931628315405</v>
      </c>
      <c r="H851" s="4">
        <v>0.58394931628315405</v>
      </c>
      <c r="I851" s="4">
        <v>0.58394931628315405</v>
      </c>
      <c r="J851" s="4">
        <v>0.58394931628315405</v>
      </c>
    </row>
    <row r="852" spans="1:10">
      <c r="A852" t="s">
        <v>2165</v>
      </c>
      <c r="B852" s="4">
        <v>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</row>
    <row r="853" spans="1:10">
      <c r="A853" t="s">
        <v>1415</v>
      </c>
      <c r="B853" s="4">
        <v>0.28584931566308242</v>
      </c>
      <c r="C853" s="4">
        <v>0.28584931566308242</v>
      </c>
      <c r="D853" s="4">
        <v>0.28584931566308242</v>
      </c>
      <c r="E853" s="4">
        <v>0.28584931566308242</v>
      </c>
      <c r="F853" s="4">
        <v>0.28584931566308242</v>
      </c>
      <c r="G853" s="4">
        <v>0.28584931566308242</v>
      </c>
      <c r="H853" s="4">
        <v>0.28584931566308242</v>
      </c>
      <c r="I853" s="4">
        <v>0.28584931566308242</v>
      </c>
      <c r="J853" s="4">
        <v>0.28584931566308242</v>
      </c>
    </row>
    <row r="854" spans="1:10">
      <c r="A854" t="s">
        <v>2166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</row>
    <row r="855" spans="1:10">
      <c r="A855" t="s">
        <v>2167</v>
      </c>
      <c r="B855" s="4">
        <v>0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</row>
    <row r="856" spans="1:10">
      <c r="A856" t="s">
        <v>1416</v>
      </c>
      <c r="B856" s="4">
        <v>0.58793902453046598</v>
      </c>
      <c r="C856" s="4">
        <v>0.58793902453046598</v>
      </c>
      <c r="D856" s="4">
        <v>0.58793902453046598</v>
      </c>
      <c r="E856" s="4">
        <v>0.58793902453046598</v>
      </c>
      <c r="F856" s="4">
        <v>0.58793902453046598</v>
      </c>
      <c r="G856" s="4">
        <v>0.58793902453046598</v>
      </c>
      <c r="H856" s="4">
        <v>0.58793902453046598</v>
      </c>
      <c r="I856" s="4">
        <v>0.58793902453046598</v>
      </c>
      <c r="J856" s="4">
        <v>0.58793902453046598</v>
      </c>
    </row>
    <row r="857" spans="1:10">
      <c r="A857" t="s">
        <v>2168</v>
      </c>
      <c r="B857" s="4">
        <v>0.52494555761648742</v>
      </c>
      <c r="C857" s="4">
        <v>0.52494555761648742</v>
      </c>
      <c r="D857" s="4">
        <v>0.52494555761648742</v>
      </c>
      <c r="E857" s="4">
        <v>0.52494555761648742</v>
      </c>
      <c r="F857" s="4">
        <v>0.52494555761648742</v>
      </c>
      <c r="G857" s="4">
        <v>0.52494555761648742</v>
      </c>
      <c r="H857" s="4">
        <v>0.52494555761648742</v>
      </c>
      <c r="I857" s="4">
        <v>0.52494555761648742</v>
      </c>
      <c r="J857" s="4">
        <v>0.52494555761648742</v>
      </c>
    </row>
    <row r="858" spans="1:10">
      <c r="A858" t="s">
        <v>1277</v>
      </c>
      <c r="B858" s="4">
        <v>0.31496733456989245</v>
      </c>
      <c r="C858" s="4">
        <v>0.31496733456989245</v>
      </c>
      <c r="D858" s="4">
        <v>0.80499473284946221</v>
      </c>
      <c r="E858" s="4">
        <v>0.80499473284946221</v>
      </c>
      <c r="F858" s="4">
        <v>0.80499473284946221</v>
      </c>
      <c r="G858" s="4">
        <v>0.80499473284946221</v>
      </c>
      <c r="H858" s="4">
        <v>0.80499473284946221</v>
      </c>
      <c r="I858" s="4">
        <v>0.80499473284946221</v>
      </c>
      <c r="J858" s="4">
        <v>0.80499473284946221</v>
      </c>
    </row>
    <row r="859" spans="1:10">
      <c r="A859" t="s">
        <v>1417</v>
      </c>
      <c r="B859" s="4">
        <v>2.131619182516129</v>
      </c>
      <c r="C859" s="4">
        <v>2.131619182516129</v>
      </c>
      <c r="D859" s="4">
        <v>2.131619182516129</v>
      </c>
      <c r="E859" s="4">
        <v>2.131619182516129</v>
      </c>
      <c r="F859" s="4">
        <v>2.131619182516129</v>
      </c>
      <c r="G859" s="4">
        <v>2.131619182516129</v>
      </c>
      <c r="H859" s="4">
        <v>2.6216465807956988</v>
      </c>
      <c r="I859" s="4">
        <v>2.6216465807956988</v>
      </c>
      <c r="J859" s="4">
        <v>2.6216465807956988</v>
      </c>
    </row>
    <row r="860" spans="1:10">
      <c r="A860" t="s">
        <v>1418</v>
      </c>
      <c r="B860" s="4">
        <v>1.4210794550107526</v>
      </c>
      <c r="C860" s="4">
        <v>1.4210794550107526</v>
      </c>
      <c r="D860" s="4">
        <v>1.4210794550107526</v>
      </c>
      <c r="E860" s="4">
        <v>1.4210794550107526</v>
      </c>
      <c r="F860" s="4">
        <v>1.4210794550107526</v>
      </c>
      <c r="G860" s="4">
        <v>1.4210794550107526</v>
      </c>
      <c r="H860" s="4">
        <v>1.4210794550107526</v>
      </c>
      <c r="I860" s="4">
        <v>1.4210794550107526</v>
      </c>
      <c r="J860" s="4">
        <v>1.4210794550107526</v>
      </c>
    </row>
    <row r="861" spans="1:10">
      <c r="A861" t="s">
        <v>1419</v>
      </c>
      <c r="B861" s="4">
        <v>0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</row>
    <row r="862" spans="1:10">
      <c r="A862" t="s">
        <v>1420</v>
      </c>
      <c r="B862" s="4">
        <v>0.26247277880824371</v>
      </c>
      <c r="C862" s="4">
        <v>0.26247277880824371</v>
      </c>
      <c r="D862" s="4">
        <v>0.26247277880824371</v>
      </c>
      <c r="E862" s="4">
        <v>0.26247277880824371</v>
      </c>
      <c r="F862" s="4">
        <v>0.26247277880824371</v>
      </c>
      <c r="G862" s="4">
        <v>0.26247277880824371</v>
      </c>
      <c r="H862" s="4">
        <v>0.26247277880824371</v>
      </c>
      <c r="I862" s="4">
        <v>0.26247277880824371</v>
      </c>
      <c r="J862" s="4">
        <v>0.26247277880824371</v>
      </c>
    </row>
    <row r="863" spans="1:10">
      <c r="A863" t="s">
        <v>2169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</row>
    <row r="864" spans="1:10">
      <c r="A864" t="s">
        <v>1302</v>
      </c>
      <c r="B864" s="4">
        <v>6.3703561776344069</v>
      </c>
      <c r="C864" s="4">
        <v>6.3703561776344069</v>
      </c>
      <c r="D864" s="4">
        <v>6.3703561776344069</v>
      </c>
      <c r="E864" s="4">
        <v>6.3703561776344069</v>
      </c>
      <c r="F864" s="4">
        <v>6.3703561776344069</v>
      </c>
      <c r="G864" s="4">
        <v>6.3703561776344069</v>
      </c>
      <c r="H864" s="4">
        <v>6.3703561776344069</v>
      </c>
      <c r="I864" s="4">
        <v>6.3703561776344069</v>
      </c>
      <c r="J864" s="4">
        <v>6.3703561776344069</v>
      </c>
    </row>
    <row r="865" spans="1:10">
      <c r="A865" t="s">
        <v>1278</v>
      </c>
      <c r="B865" s="4">
        <v>3.2341808286451608</v>
      </c>
      <c r="C865" s="4">
        <v>3.2341808286451608</v>
      </c>
      <c r="D865" s="4">
        <v>3.2341808286451608</v>
      </c>
      <c r="E865" s="4">
        <v>3.2341808286451608</v>
      </c>
      <c r="F865" s="4">
        <v>3.2341808286451608</v>
      </c>
      <c r="G865" s="4">
        <v>3.2341808286451608</v>
      </c>
      <c r="H865" s="4">
        <v>3.2341808286451608</v>
      </c>
      <c r="I865" s="4">
        <v>3.2341808286451608</v>
      </c>
      <c r="J865" s="4">
        <v>3.2341808286451608</v>
      </c>
    </row>
    <row r="866" spans="1:10">
      <c r="A866" t="s">
        <v>1421</v>
      </c>
      <c r="B866" s="4">
        <v>0.57169863132616483</v>
      </c>
      <c r="C866" s="4">
        <v>0.57169863132616483</v>
      </c>
      <c r="D866" s="4">
        <v>0.57169863132616483</v>
      </c>
      <c r="E866" s="4">
        <v>0.57169863132616483</v>
      </c>
      <c r="F866" s="4">
        <v>0.57169863132616483</v>
      </c>
      <c r="G866" s="4">
        <v>0.57169863132616483</v>
      </c>
      <c r="H866" s="4">
        <v>0.57169863132616483</v>
      </c>
      <c r="I866" s="4">
        <v>0.57169863132616483</v>
      </c>
      <c r="J866" s="4">
        <v>0.57169863132616483</v>
      </c>
    </row>
    <row r="867" spans="1:10">
      <c r="A867" t="s">
        <v>2170</v>
      </c>
      <c r="B867" s="4">
        <v>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</row>
    <row r="868" spans="1:10">
      <c r="A868" t="s">
        <v>2171</v>
      </c>
      <c r="B868" s="4">
        <v>0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</row>
    <row r="869" spans="1:10">
      <c r="A869" t="s">
        <v>2172</v>
      </c>
      <c r="B869" s="4">
        <v>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</row>
    <row r="870" spans="1:10">
      <c r="A870" t="s">
        <v>2173</v>
      </c>
      <c r="B870" s="4">
        <v>0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</row>
    <row r="871" spans="1:10">
      <c r="A871" t="s">
        <v>2174</v>
      </c>
      <c r="B871" s="4">
        <v>0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</row>
    <row r="872" spans="1:10">
      <c r="A872" t="s">
        <v>2175</v>
      </c>
      <c r="B872" s="4">
        <v>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</row>
    <row r="873" spans="1:10">
      <c r="A873" t="s">
        <v>2176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</row>
    <row r="874" spans="1:10">
      <c r="A874" t="s">
        <v>2177</v>
      </c>
      <c r="B874" s="4">
        <v>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</row>
    <row r="875" spans="1:10">
      <c r="A875" t="s">
        <v>1422</v>
      </c>
      <c r="B875" s="4">
        <v>0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0.48456513010752672</v>
      </c>
      <c r="J875" s="4">
        <v>0.48456513010752672</v>
      </c>
    </row>
    <row r="876" spans="1:10">
      <c r="A876" t="s">
        <v>1423</v>
      </c>
      <c r="B876" s="4">
        <v>0.62723506979784938</v>
      </c>
      <c r="C876" s="4">
        <v>0.62723506979784938</v>
      </c>
      <c r="D876" s="4">
        <v>0.62723506979784938</v>
      </c>
      <c r="E876" s="4">
        <v>0.62723506979784938</v>
      </c>
      <c r="F876" s="4">
        <v>0.62723506979784938</v>
      </c>
      <c r="G876" s="4">
        <v>0.62723506979784938</v>
      </c>
      <c r="H876" s="4">
        <v>0.62723506979784938</v>
      </c>
      <c r="I876" s="4">
        <v>0.62723506979784938</v>
      </c>
      <c r="J876" s="4">
        <v>0.62723506979784938</v>
      </c>
    </row>
    <row r="877" spans="1:10">
      <c r="A877" t="s">
        <v>2178</v>
      </c>
      <c r="B877" s="4">
        <v>3.2341808286451608</v>
      </c>
      <c r="C877" s="4">
        <v>3.2341808286451608</v>
      </c>
      <c r="D877" s="4">
        <v>3.2341808286451608</v>
      </c>
      <c r="E877" s="4">
        <v>3.2341808286451608</v>
      </c>
      <c r="F877" s="4">
        <v>3.2341808286451608</v>
      </c>
      <c r="G877" s="4">
        <v>3.2341808286451608</v>
      </c>
      <c r="H877" s="4">
        <v>3.2341808286451608</v>
      </c>
      <c r="I877" s="4">
        <v>3.2341808286451608</v>
      </c>
      <c r="J877" s="4">
        <v>3.2341808286451608</v>
      </c>
    </row>
    <row r="878" spans="1:10">
      <c r="A878" t="s">
        <v>1289</v>
      </c>
      <c r="B878" s="4">
        <v>11.383152884774191</v>
      </c>
      <c r="C878" s="4">
        <v>11.383152884774191</v>
      </c>
      <c r="D878" s="4">
        <v>11.383152884774191</v>
      </c>
      <c r="E878" s="4">
        <v>11.383152884774191</v>
      </c>
      <c r="F878" s="4">
        <v>11.383152884774191</v>
      </c>
      <c r="G878" s="4">
        <v>11.383152884774191</v>
      </c>
      <c r="H878" s="4">
        <v>11.383152884774191</v>
      </c>
      <c r="I878" s="4">
        <v>11.383152884774191</v>
      </c>
      <c r="J878" s="4">
        <v>11.383152884774191</v>
      </c>
    </row>
    <row r="879" spans="1:10">
      <c r="A879" t="s">
        <v>2179</v>
      </c>
      <c r="B879" s="4">
        <v>0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</row>
    <row r="880" spans="1:10">
      <c r="A880" t="s">
        <v>2180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</row>
    <row r="881" spans="1:10">
      <c r="A881" t="s">
        <v>2181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</row>
    <row r="882" spans="1:10">
      <c r="A882" t="s">
        <v>1424</v>
      </c>
      <c r="B882" s="4">
        <v>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</row>
    <row r="883" spans="1:10">
      <c r="A883" t="s">
        <v>1292</v>
      </c>
      <c r="B883" s="4">
        <v>0.34301917879569888</v>
      </c>
      <c r="C883" s="4">
        <v>0.34301917879569888</v>
      </c>
      <c r="D883" s="4">
        <v>0.34301917879569888</v>
      </c>
      <c r="E883" s="4">
        <v>0.34301917879569888</v>
      </c>
      <c r="F883" s="4">
        <v>0.34301917879569888</v>
      </c>
      <c r="G883" s="4">
        <v>0.34301917879569888</v>
      </c>
      <c r="H883" s="4">
        <v>0.34301917879569888</v>
      </c>
      <c r="I883" s="4">
        <v>0.34301917879569888</v>
      </c>
      <c r="J883" s="4">
        <v>0.34301917879569888</v>
      </c>
    </row>
    <row r="884" spans="1:10">
      <c r="A884" t="s">
        <v>2182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</row>
    <row r="885" spans="1:10">
      <c r="A885" t="s">
        <v>1264</v>
      </c>
      <c r="B885" s="4">
        <v>1.0617260296057347</v>
      </c>
      <c r="C885" s="4">
        <v>1.0617260296057347</v>
      </c>
      <c r="D885" s="4">
        <v>1.0617260296057347</v>
      </c>
      <c r="E885" s="4">
        <v>1.0617260296057347</v>
      </c>
      <c r="F885" s="4">
        <v>1.0617260296057347</v>
      </c>
      <c r="G885" s="4">
        <v>1.0617260296057347</v>
      </c>
      <c r="H885" s="4">
        <v>1.0617260296057347</v>
      </c>
      <c r="I885" s="4">
        <v>1.0617260296057347</v>
      </c>
      <c r="J885" s="4">
        <v>1.0617260296057347</v>
      </c>
    </row>
    <row r="886" spans="1:10">
      <c r="A886" t="s">
        <v>1293</v>
      </c>
      <c r="B886" s="4">
        <v>5.4692480497741931</v>
      </c>
      <c r="C886" s="4">
        <v>5.4692480497741931</v>
      </c>
      <c r="D886" s="4">
        <v>5.4692480497741931</v>
      </c>
      <c r="E886" s="4">
        <v>13.232801712856629</v>
      </c>
      <c r="F886" s="4">
        <v>13.232801712856629</v>
      </c>
      <c r="G886" s="4">
        <v>13.232801712856629</v>
      </c>
      <c r="H886" s="4">
        <v>13.232801712856629</v>
      </c>
      <c r="I886" s="4">
        <v>13.232801712856629</v>
      </c>
      <c r="J886" s="4">
        <v>13.232801712856629</v>
      </c>
    </row>
    <row r="887" spans="1:10">
      <c r="A887" t="s">
        <v>2183</v>
      </c>
      <c r="B887" s="4">
        <v>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</row>
    <row r="888" spans="1:10">
      <c r="A888" t="s">
        <v>2184</v>
      </c>
      <c r="B888" s="4">
        <v>0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</row>
    <row r="889" spans="1:10">
      <c r="A889" t="s">
        <v>1425</v>
      </c>
      <c r="B889" s="4">
        <v>5.9779363205734759</v>
      </c>
      <c r="C889" s="4">
        <v>5.9779363205734759</v>
      </c>
      <c r="D889" s="4">
        <v>5.9779363205734759</v>
      </c>
      <c r="E889" s="4">
        <v>5.9779363205734759</v>
      </c>
      <c r="F889" s="4">
        <v>5.9779363205734759</v>
      </c>
      <c r="G889" s="4">
        <v>5.9779363205734759</v>
      </c>
      <c r="H889" s="4">
        <v>5.9779363205734759</v>
      </c>
      <c r="I889" s="4">
        <v>5.9779363205734759</v>
      </c>
      <c r="J889" s="4">
        <v>5.9779363205734759</v>
      </c>
    </row>
    <row r="890" spans="1:10">
      <c r="A890" t="s">
        <v>2185</v>
      </c>
      <c r="B890" s="4">
        <v>0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</row>
    <row r="891" spans="1:10">
      <c r="A891" t="s">
        <v>2186</v>
      </c>
      <c r="B891" s="4">
        <v>0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</row>
    <row r="892" spans="1:10">
      <c r="A892" t="s">
        <v>2187</v>
      </c>
      <c r="B892" s="4">
        <v>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</row>
    <row r="893" spans="1:10">
      <c r="A893" t="s">
        <v>2188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</row>
    <row r="894" spans="1:10">
      <c r="A894" t="s">
        <v>2189</v>
      </c>
      <c r="B894" s="4">
        <v>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</row>
    <row r="895" spans="1:10">
      <c r="A895" t="s">
        <v>2190</v>
      </c>
      <c r="B895" s="4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</row>
    <row r="896" spans="1:10">
      <c r="A896" t="s">
        <v>1426</v>
      </c>
      <c r="B896" s="4">
        <v>0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</row>
    <row r="897" spans="1:10">
      <c r="A897" t="s">
        <v>1427</v>
      </c>
      <c r="B897" s="4">
        <v>5.6428749719892473</v>
      </c>
      <c r="C897" s="4">
        <v>5.6428749719892473</v>
      </c>
      <c r="D897" s="4">
        <v>5.6428749719892473</v>
      </c>
      <c r="E897" s="4">
        <v>5.6428749719892473</v>
      </c>
      <c r="F897" s="4">
        <v>5.6428749719892473</v>
      </c>
      <c r="G897" s="4">
        <v>5.6428749719892473</v>
      </c>
      <c r="H897" s="4">
        <v>5.6428749719892473</v>
      </c>
      <c r="I897" s="4">
        <v>5.6428749719892473</v>
      </c>
      <c r="J897" s="4">
        <v>5.6428749719892473</v>
      </c>
    </row>
    <row r="898" spans="1:10">
      <c r="A898" t="s">
        <v>1428</v>
      </c>
      <c r="B898" s="4">
        <v>0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</row>
    <row r="899" spans="1:10">
      <c r="A899" t="s">
        <v>2191</v>
      </c>
      <c r="B899" s="4">
        <v>0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</row>
    <row r="900" spans="1:10">
      <c r="A900" t="s">
        <v>2192</v>
      </c>
      <c r="B900" s="4">
        <v>0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</row>
    <row r="901" spans="1:10">
      <c r="A901" t="s">
        <v>2193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</row>
    <row r="902" spans="1:10">
      <c r="A902" t="s">
        <v>2194</v>
      </c>
      <c r="B902" s="4">
        <v>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</row>
    <row r="903" spans="1:10">
      <c r="A903" t="s">
        <v>2195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</row>
    <row r="904" spans="1:10">
      <c r="A904" t="s">
        <v>2196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</row>
    <row r="905" spans="1:10">
      <c r="A905" t="s">
        <v>1429</v>
      </c>
      <c r="B905" s="4">
        <v>0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</row>
    <row r="906" spans="1:10">
      <c r="A906" t="s">
        <v>2197</v>
      </c>
      <c r="B906" s="4">
        <v>0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</row>
    <row r="907" spans="1:10">
      <c r="A907" t="s">
        <v>1273</v>
      </c>
      <c r="B907" s="4">
        <v>0</v>
      </c>
      <c r="C907" s="4">
        <v>0</v>
      </c>
      <c r="D907" s="4">
        <v>0</v>
      </c>
      <c r="E907" s="4">
        <v>0</v>
      </c>
      <c r="F907" s="4">
        <v>8.167258453562722</v>
      </c>
      <c r="G907" s="4">
        <v>8.167258453562722</v>
      </c>
      <c r="H907" s="4">
        <v>8.167258453562722</v>
      </c>
      <c r="I907" s="4">
        <v>8.167258453562722</v>
      </c>
      <c r="J907" s="4">
        <v>8.167258453562722</v>
      </c>
    </row>
    <row r="908" spans="1:10">
      <c r="A908" t="s">
        <v>1430</v>
      </c>
      <c r="B908" s="4">
        <v>0.53086301480286735</v>
      </c>
      <c r="C908" s="4">
        <v>0.53086301480286735</v>
      </c>
      <c r="D908" s="4">
        <v>0.53086301480286735</v>
      </c>
      <c r="E908" s="4">
        <v>0.53086301480286735</v>
      </c>
      <c r="F908" s="4">
        <v>0.53086301480286735</v>
      </c>
      <c r="G908" s="4">
        <v>0.53086301480286735</v>
      </c>
      <c r="H908" s="4">
        <v>0.53086301480286735</v>
      </c>
      <c r="I908" s="4">
        <v>0.53086301480286735</v>
      </c>
      <c r="J908" s="4">
        <v>0.53086301480286735</v>
      </c>
    </row>
    <row r="909" spans="1:10">
      <c r="A909" t="s">
        <v>1431</v>
      </c>
      <c r="B909" s="4">
        <v>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</row>
    <row r="910" spans="1:10">
      <c r="A910" t="s">
        <v>1432</v>
      </c>
      <c r="B910" s="4">
        <v>0.19601095931182791</v>
      </c>
      <c r="C910" s="4">
        <v>0.19601095931182791</v>
      </c>
      <c r="D910" s="4">
        <v>0.19601095931182791</v>
      </c>
      <c r="E910" s="4">
        <v>0.19601095931182791</v>
      </c>
      <c r="F910" s="4">
        <v>0.19601095931182791</v>
      </c>
      <c r="G910" s="4">
        <v>0.19601095931182791</v>
      </c>
      <c r="H910" s="4">
        <v>1.4210794550107524</v>
      </c>
      <c r="I910" s="4">
        <v>1.4210794550107524</v>
      </c>
      <c r="J910" s="4">
        <v>1.4210794550107524</v>
      </c>
    </row>
    <row r="911" spans="1:10">
      <c r="A911" t="s">
        <v>2198</v>
      </c>
      <c r="B911" s="4">
        <v>0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</row>
    <row r="912" spans="1:10">
      <c r="A912" t="s">
        <v>1433</v>
      </c>
      <c r="B912" s="4">
        <v>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</row>
    <row r="913" spans="1:10">
      <c r="A913" t="s">
        <v>2199</v>
      </c>
      <c r="B913" s="4">
        <v>0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</row>
    <row r="914" spans="1:10">
      <c r="A914" t="s">
        <v>2200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</row>
    <row r="915" spans="1:10">
      <c r="A915" t="s">
        <v>2201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</row>
    <row r="916" spans="1:10">
      <c r="A916" t="s">
        <v>2202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</row>
    <row r="917" spans="1:10">
      <c r="A917" t="s">
        <v>2203</v>
      </c>
      <c r="B917" s="4">
        <v>0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</row>
    <row r="918" spans="1:10">
      <c r="A918" t="s">
        <v>2204</v>
      </c>
      <c r="B918" s="4">
        <v>0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</row>
    <row r="919" spans="1:10">
      <c r="A919" t="s">
        <v>2205</v>
      </c>
      <c r="B919" s="4">
        <v>0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</row>
    <row r="920" spans="1:10">
      <c r="A920" t="s">
        <v>2206</v>
      </c>
      <c r="B920" s="4">
        <v>0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</row>
    <row r="921" spans="1:10">
      <c r="A921" t="s">
        <v>2207</v>
      </c>
      <c r="B921" s="4">
        <v>0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</row>
    <row r="922" spans="1:10">
      <c r="A922" t="s">
        <v>2208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</row>
    <row r="923" spans="1:10">
      <c r="A923" t="s">
        <v>2209</v>
      </c>
      <c r="B923" s="4">
        <v>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</row>
    <row r="924" spans="1:10">
      <c r="A924" t="s">
        <v>2210</v>
      </c>
      <c r="B924" s="4">
        <v>0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</row>
    <row r="925" spans="1:10">
      <c r="A925" t="s">
        <v>2211</v>
      </c>
      <c r="B925" s="4">
        <v>0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</row>
    <row r="926" spans="1:10">
      <c r="A926" t="s">
        <v>2212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</row>
    <row r="927" spans="1:10">
      <c r="A927" t="s">
        <v>2213</v>
      </c>
      <c r="B927" s="4">
        <v>0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</row>
    <row r="928" spans="1:10">
      <c r="A928" t="s">
        <v>2214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</row>
    <row r="929" spans="1:10">
      <c r="A929" t="s">
        <v>2215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</row>
    <row r="930" spans="1:10">
      <c r="A930" t="s">
        <v>2216</v>
      </c>
      <c r="B930" s="4">
        <v>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</row>
    <row r="931" spans="1:10">
      <c r="A931" t="s">
        <v>2217</v>
      </c>
      <c r="B931" s="4">
        <v>0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</row>
    <row r="932" spans="1:10">
      <c r="A932" t="s">
        <v>2218</v>
      </c>
      <c r="B932" s="4">
        <v>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</row>
    <row r="933" spans="1:10">
      <c r="A933" t="s">
        <v>2219</v>
      </c>
      <c r="B933" s="4">
        <v>0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</row>
    <row r="934" spans="1:10">
      <c r="A934" t="s">
        <v>2220</v>
      </c>
      <c r="B934" s="4">
        <v>0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</row>
    <row r="935" spans="1:10">
      <c r="A935" t="s">
        <v>2221</v>
      </c>
      <c r="B935" s="4">
        <v>0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</row>
    <row r="936" spans="1:10">
      <c r="A936" t="s">
        <v>2222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</row>
    <row r="937" spans="1:10">
      <c r="A937" t="s">
        <v>2223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</row>
    <row r="938" spans="1:10">
      <c r="A938" t="s">
        <v>2224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</row>
    <row r="939" spans="1:10">
      <c r="A939" t="s">
        <v>2225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</row>
    <row r="940" spans="1:10">
      <c r="A940" t="s">
        <v>2226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</row>
    <row r="941" spans="1:10">
      <c r="A941" t="s">
        <v>2227</v>
      </c>
      <c r="B941" s="4">
        <v>0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</row>
    <row r="942" spans="1:10">
      <c r="A942" t="s">
        <v>2228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</row>
    <row r="943" spans="1:10">
      <c r="A943" t="s">
        <v>2229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</row>
    <row r="944" spans="1:10">
      <c r="A944" t="s">
        <v>2230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</row>
    <row r="945" spans="1:10">
      <c r="A945" t="s">
        <v>2231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</row>
    <row r="946" spans="1:10">
      <c r="A946" t="s">
        <v>2232</v>
      </c>
      <c r="B946" s="4">
        <v>0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</row>
    <row r="947" spans="1:10">
      <c r="A947" t="s">
        <v>2233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</row>
    <row r="948" spans="1:10">
      <c r="A948" t="s">
        <v>2234</v>
      </c>
      <c r="B948" s="4">
        <v>0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</row>
    <row r="949" spans="1:10">
      <c r="A949" t="s">
        <v>2235</v>
      </c>
      <c r="B949" s="4">
        <v>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</row>
    <row r="950" spans="1:10">
      <c r="A950" t="s">
        <v>2236</v>
      </c>
      <c r="B950" s="4">
        <v>0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</row>
    <row r="951" spans="1:10">
      <c r="A951" t="s">
        <v>2237</v>
      </c>
      <c r="B951" s="4">
        <v>0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</row>
    <row r="952" spans="1:10">
      <c r="A952" t="s">
        <v>2238</v>
      </c>
      <c r="B952" s="4">
        <v>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</row>
    <row r="953" spans="1:10">
      <c r="A953" t="s">
        <v>2239</v>
      </c>
      <c r="B953" s="4">
        <v>0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</row>
    <row r="954" spans="1:10">
      <c r="A954" t="s">
        <v>2240</v>
      </c>
      <c r="B954" s="4">
        <v>0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</row>
    <row r="955" spans="1:10">
      <c r="A955" t="s">
        <v>2241</v>
      </c>
      <c r="B955" s="4">
        <v>0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</row>
    <row r="956" spans="1:10">
      <c r="A956" t="s">
        <v>2242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</row>
    <row r="957" spans="1:10">
      <c r="A957" t="s">
        <v>2243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</row>
    <row r="958" spans="1:10">
      <c r="A958" t="s">
        <v>3301</v>
      </c>
      <c r="B958" s="4">
        <v>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</row>
    <row r="959" spans="1:10">
      <c r="A959" t="s">
        <v>2244</v>
      </c>
      <c r="B959" s="4">
        <v>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</row>
    <row r="960" spans="1:10">
      <c r="A960" t="s">
        <v>1434</v>
      </c>
      <c r="B960" s="4">
        <v>0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</row>
    <row r="961" spans="1:10">
      <c r="A961" t="s">
        <v>1221</v>
      </c>
      <c r="B961" s="4">
        <v>0.58803287793548376</v>
      </c>
      <c r="C961" s="4">
        <v>0.58803287793548376</v>
      </c>
      <c r="D961" s="4">
        <v>0.58803287793548376</v>
      </c>
      <c r="E961" s="4">
        <v>0.58803287793548376</v>
      </c>
      <c r="F961" s="4">
        <v>0.58803287793548376</v>
      </c>
      <c r="G961" s="4">
        <v>0.58803287793548376</v>
      </c>
      <c r="H961" s="4">
        <v>0.58803287793548376</v>
      </c>
      <c r="I961" s="4">
        <v>0.58803287793548376</v>
      </c>
      <c r="J961" s="4">
        <v>0.58803287793548376</v>
      </c>
    </row>
    <row r="962" spans="1:10">
      <c r="A962" t="s">
        <v>2245</v>
      </c>
      <c r="B962" s="4">
        <v>0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</row>
    <row r="963" spans="1:10">
      <c r="A963" t="s">
        <v>2246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</row>
    <row r="964" spans="1:10">
      <c r="A964" t="s">
        <v>2247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</row>
    <row r="965" spans="1:10">
      <c r="A965" t="s">
        <v>2248</v>
      </c>
      <c r="B965" s="4">
        <v>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</row>
    <row r="966" spans="1:10">
      <c r="A966" t="s">
        <v>2249</v>
      </c>
      <c r="B966" s="4">
        <v>0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</row>
    <row r="967" spans="1:10">
      <c r="A967" t="s">
        <v>2250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</row>
    <row r="968" spans="1:10">
      <c r="A968" t="s">
        <v>1204</v>
      </c>
      <c r="B968" s="4">
        <v>0.62993466913978491</v>
      </c>
      <c r="C968" s="4">
        <v>0.62993466913978491</v>
      </c>
      <c r="D968" s="4">
        <v>0.62993466913978491</v>
      </c>
      <c r="E968" s="4">
        <v>0.62993466913978491</v>
      </c>
      <c r="F968" s="4">
        <v>0.62993466913978491</v>
      </c>
      <c r="G968" s="4">
        <v>0.62993466913978491</v>
      </c>
      <c r="H968" s="4">
        <v>0.62993466913978491</v>
      </c>
      <c r="I968" s="4">
        <v>0.62993466913978491</v>
      </c>
      <c r="J968" s="4">
        <v>0.62993466913978491</v>
      </c>
    </row>
    <row r="969" spans="1:10">
      <c r="A969" t="s">
        <v>1435</v>
      </c>
      <c r="B969" s="4">
        <v>0.29605821979390679</v>
      </c>
      <c r="C969" s="4">
        <v>0.29605821979390679</v>
      </c>
      <c r="D969" s="4">
        <v>0.29605821979390679</v>
      </c>
      <c r="E969" s="4">
        <v>0.29605821979390679</v>
      </c>
      <c r="F969" s="4">
        <v>0.29605821979390679</v>
      </c>
      <c r="G969" s="4">
        <v>0.29605821979390679</v>
      </c>
      <c r="H969" s="4">
        <v>0.29605821979390679</v>
      </c>
      <c r="I969" s="4">
        <v>0.29605821979390679</v>
      </c>
      <c r="J969" s="4">
        <v>0.29605821979390679</v>
      </c>
    </row>
    <row r="970" spans="1:10">
      <c r="A970" t="s">
        <v>1436</v>
      </c>
      <c r="B970" s="4">
        <v>0.71053972750537631</v>
      </c>
      <c r="C970" s="4">
        <v>0.71053972750537631</v>
      </c>
      <c r="D970" s="4">
        <v>0.71053972750537631</v>
      </c>
      <c r="E970" s="4">
        <v>0.71053972750537631</v>
      </c>
      <c r="F970" s="4">
        <v>0.71053972750537631</v>
      </c>
      <c r="G970" s="4">
        <v>0.71053972750537631</v>
      </c>
      <c r="H970" s="4">
        <v>0.71053972750537631</v>
      </c>
      <c r="I970" s="4">
        <v>0.71053972750537631</v>
      </c>
      <c r="J970" s="4">
        <v>0.71053972750537631</v>
      </c>
    </row>
    <row r="971" spans="1:10">
      <c r="A971" t="s">
        <v>2251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</row>
    <row r="972" spans="1:10">
      <c r="A972" t="s">
        <v>2252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</row>
    <row r="973" spans="1:10">
      <c r="A973" t="s">
        <v>2253</v>
      </c>
      <c r="B973" s="4">
        <v>0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</row>
    <row r="974" spans="1:10">
      <c r="A974" t="s">
        <v>1437</v>
      </c>
      <c r="B974" s="4">
        <v>0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</row>
    <row r="975" spans="1:10">
      <c r="A975" t="s">
        <v>2254</v>
      </c>
      <c r="B975" s="4">
        <v>0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</row>
    <row r="976" spans="1:10">
      <c r="A976" t="s">
        <v>2255</v>
      </c>
      <c r="B976" s="4">
        <v>0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</row>
    <row r="977" spans="1:10">
      <c r="A977" t="s">
        <v>2256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</row>
    <row r="978" spans="1:10">
      <c r="A978" t="s">
        <v>1239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3.0384711387634411</v>
      </c>
      <c r="I978" s="4">
        <v>3.0384711387634411</v>
      </c>
      <c r="J978" s="4">
        <v>3.0384711387634411</v>
      </c>
    </row>
    <row r="979" spans="1:10">
      <c r="A979" t="s">
        <v>2257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</row>
    <row r="980" spans="1:10">
      <c r="A980" t="s">
        <v>2258</v>
      </c>
      <c r="B980" s="4">
        <v>0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</row>
    <row r="981" spans="1:10">
      <c r="A981" t="s">
        <v>2259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</row>
    <row r="982" spans="1:10">
      <c r="A982" t="s">
        <v>2260</v>
      </c>
      <c r="B982" s="4">
        <v>0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</row>
    <row r="983" spans="1:10">
      <c r="A983" t="s">
        <v>2261</v>
      </c>
      <c r="B983" s="4">
        <v>0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</row>
    <row r="984" spans="1:10">
      <c r="A984" t="s">
        <v>2262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</row>
    <row r="985" spans="1:10">
      <c r="A985" t="s">
        <v>2263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</row>
    <row r="986" spans="1:10">
      <c r="A986" t="s">
        <v>2264</v>
      </c>
      <c r="B986" s="4">
        <v>0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</row>
    <row r="987" spans="1:10">
      <c r="A987" t="s">
        <v>2265</v>
      </c>
      <c r="B987" s="4">
        <v>0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</row>
    <row r="988" spans="1:10">
      <c r="A988" t="s">
        <v>2266</v>
      </c>
      <c r="B988" s="4">
        <v>0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</row>
    <row r="989" spans="1:10">
      <c r="A989" t="s">
        <v>1438</v>
      </c>
      <c r="B989" s="4">
        <v>5.2088076664516123</v>
      </c>
      <c r="C989" s="4">
        <v>5.2088076664516123</v>
      </c>
      <c r="D989" s="4">
        <v>5.2088076664516123</v>
      </c>
      <c r="E989" s="4">
        <v>5.2088076664516123</v>
      </c>
      <c r="F989" s="4">
        <v>5.2088076664516123</v>
      </c>
      <c r="G989" s="4">
        <v>5.2088076664516123</v>
      </c>
      <c r="H989" s="4">
        <v>5.2088076664516123</v>
      </c>
      <c r="I989" s="4">
        <v>5.2088076664516123</v>
      </c>
      <c r="J989" s="4">
        <v>5.2088076664516123</v>
      </c>
    </row>
    <row r="990" spans="1:10">
      <c r="A990" t="s">
        <v>2267</v>
      </c>
      <c r="B990" s="4">
        <v>0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</row>
    <row r="991" spans="1:10">
      <c r="A991" t="s">
        <v>2268</v>
      </c>
      <c r="B991" s="4">
        <v>0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</row>
    <row r="992" spans="1:10">
      <c r="A992" t="s">
        <v>1226</v>
      </c>
      <c r="B992" s="4">
        <v>7.5750068650716837</v>
      </c>
      <c r="C992" s="4">
        <v>7.5750068650716837</v>
      </c>
      <c r="D992" s="4">
        <v>7.5750068650716837</v>
      </c>
      <c r="E992" s="4">
        <v>7.5750068650716837</v>
      </c>
      <c r="F992" s="4">
        <v>7.5750068650716837</v>
      </c>
      <c r="G992" s="4">
        <v>7.5750068650716837</v>
      </c>
      <c r="H992" s="4">
        <v>7.5750068650716837</v>
      </c>
      <c r="I992" s="4">
        <v>7.5750068650716837</v>
      </c>
      <c r="J992" s="4">
        <v>7.5750068650716837</v>
      </c>
    </row>
    <row r="993" spans="1:10">
      <c r="A993" t="s">
        <v>1439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2.0092629676612903</v>
      </c>
      <c r="I993" s="4">
        <v>3.5284985370430109</v>
      </c>
      <c r="J993" s="4">
        <v>3.5284985370430109</v>
      </c>
    </row>
    <row r="994" spans="1:10">
      <c r="A994" t="s">
        <v>1206</v>
      </c>
      <c r="B994" s="4">
        <v>3.7160411036200718</v>
      </c>
      <c r="C994" s="4">
        <v>3.7160411036200718</v>
      </c>
      <c r="D994" s="4">
        <v>3.7160411036200718</v>
      </c>
      <c r="E994" s="4">
        <v>3.7160411036200718</v>
      </c>
      <c r="F994" s="4">
        <v>3.7160411036200718</v>
      </c>
      <c r="G994" s="4">
        <v>3.7160411036200718</v>
      </c>
      <c r="H994" s="4">
        <v>3.7160411036200718</v>
      </c>
      <c r="I994" s="4">
        <v>3.7160411036200718</v>
      </c>
      <c r="J994" s="4">
        <v>3.7160411036200718</v>
      </c>
    </row>
    <row r="995" spans="1:10">
      <c r="A995" t="s">
        <v>2269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</row>
    <row r="996" spans="1:10">
      <c r="A996" t="s">
        <v>2270</v>
      </c>
      <c r="B996" s="4">
        <v>0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</row>
    <row r="997" spans="1:10">
      <c r="A997" t="s">
        <v>1195</v>
      </c>
      <c r="B997" s="4">
        <v>8.4070726740645156</v>
      </c>
      <c r="C997" s="4">
        <v>8.4070726740645156</v>
      </c>
      <c r="D997" s="4">
        <v>8.4070726740645156</v>
      </c>
      <c r="E997" s="4">
        <v>8.4070726740645156</v>
      </c>
      <c r="F997" s="4">
        <v>8.4070726740645156</v>
      </c>
      <c r="G997" s="4">
        <v>8.4070726740645156</v>
      </c>
      <c r="H997" s="4">
        <v>8.4070726740645156</v>
      </c>
      <c r="I997" s="4">
        <v>8.4070726740645156</v>
      </c>
      <c r="J997" s="4">
        <v>8.4070726740645156</v>
      </c>
    </row>
    <row r="998" spans="1:10">
      <c r="A998" t="s">
        <v>2271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</row>
    <row r="999" spans="1:10">
      <c r="A999" t="s">
        <v>2272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</row>
    <row r="1000" spans="1:10">
      <c r="A1000" t="s">
        <v>2273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</row>
    <row r="1001" spans="1:10">
      <c r="A1001" t="s">
        <v>2274</v>
      </c>
      <c r="B1001" s="4">
        <v>0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</row>
    <row r="1002" spans="1:10">
      <c r="A1002" t="s">
        <v>2275</v>
      </c>
      <c r="B1002" s="4">
        <v>0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</row>
    <row r="1003" spans="1:10">
      <c r="A1003" t="s">
        <v>2276</v>
      </c>
      <c r="B1003" s="4">
        <v>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</row>
    <row r="1004" spans="1:10">
      <c r="A1004" t="s">
        <v>2277</v>
      </c>
      <c r="B1004" s="4">
        <v>0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</row>
    <row r="1005" spans="1:10">
      <c r="A1005" t="s">
        <v>2278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</row>
    <row r="1006" spans="1:10">
      <c r="A1006" t="s">
        <v>2279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</row>
    <row r="1007" spans="1:10">
      <c r="A1007" t="s">
        <v>2280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</row>
    <row r="1008" spans="1:10">
      <c r="A1008" t="s">
        <v>2281</v>
      </c>
      <c r="B1008" s="4">
        <v>0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</row>
    <row r="1009" spans="1:10">
      <c r="A1009" t="s">
        <v>2282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</row>
    <row r="1010" spans="1:10">
      <c r="A1010" t="s">
        <v>2283</v>
      </c>
      <c r="B1010" s="4">
        <v>0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</row>
    <row r="1011" spans="1:10">
      <c r="A1011" t="s">
        <v>2284</v>
      </c>
      <c r="B1011" s="4">
        <v>0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</row>
    <row r="1012" spans="1:10">
      <c r="A1012" t="s">
        <v>2285</v>
      </c>
      <c r="B1012" s="4">
        <v>0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</row>
    <row r="1013" spans="1:10">
      <c r="A1013" t="s">
        <v>1440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</row>
    <row r="1014" spans="1:10">
      <c r="A1014" t="s">
        <v>2286</v>
      </c>
      <c r="B1014" s="4">
        <v>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</row>
    <row r="1015" spans="1:10">
      <c r="A1015" t="s">
        <v>2287</v>
      </c>
      <c r="B1015" s="4">
        <v>0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</row>
    <row r="1016" spans="1:10">
      <c r="A1016" t="s">
        <v>2288</v>
      </c>
      <c r="B1016" s="4">
        <v>0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</row>
    <row r="1017" spans="1:10">
      <c r="A1017" t="s">
        <v>2289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</row>
    <row r="1018" spans="1:10">
      <c r="A1018" t="s">
        <v>1276</v>
      </c>
      <c r="B1018" s="4">
        <v>16.874001295713256</v>
      </c>
      <c r="C1018" s="4">
        <v>16.874001295713256</v>
      </c>
      <c r="D1018" s="4">
        <v>16.874001295713256</v>
      </c>
      <c r="E1018" s="4">
        <v>16.874001295713256</v>
      </c>
      <c r="F1018" s="4">
        <v>16.874001295713256</v>
      </c>
      <c r="G1018" s="4">
        <v>16.874001295713256</v>
      </c>
      <c r="H1018" s="4">
        <v>16.874001295713256</v>
      </c>
      <c r="I1018" s="4">
        <v>16.874001295713256</v>
      </c>
      <c r="J1018" s="4">
        <v>16.874001295713256</v>
      </c>
    </row>
    <row r="1019" spans="1:10">
      <c r="A1019" t="s">
        <v>2290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</row>
    <row r="1020" spans="1:10">
      <c r="A1020" t="s">
        <v>2291</v>
      </c>
      <c r="B1020" s="4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</row>
    <row r="1021" spans="1:10">
      <c r="A1021" t="s">
        <v>2292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</row>
    <row r="1022" spans="1:10">
      <c r="A1022" t="s">
        <v>2293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</row>
    <row r="1023" spans="1:10">
      <c r="A1023" t="s">
        <v>1441</v>
      </c>
      <c r="B1023" s="4">
        <v>0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</row>
    <row r="1024" spans="1:10">
      <c r="A1024" t="s">
        <v>2294</v>
      </c>
      <c r="B1024" s="4">
        <v>0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</row>
    <row r="1025" spans="1:10">
      <c r="A1025" t="s">
        <v>2295</v>
      </c>
      <c r="B1025" s="4">
        <v>0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</row>
    <row r="1026" spans="1:10">
      <c r="A1026" t="s">
        <v>2296</v>
      </c>
      <c r="B1026" s="4">
        <v>0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</row>
    <row r="1027" spans="1:10">
      <c r="A1027" t="s">
        <v>2297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</row>
    <row r="1028" spans="1:10">
      <c r="A1028" t="s">
        <v>2298</v>
      </c>
      <c r="B1028" s="4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</row>
    <row r="1029" spans="1:10">
      <c r="A1029" t="s">
        <v>2299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</row>
    <row r="1030" spans="1:10">
      <c r="A1030" t="s">
        <v>2300</v>
      </c>
      <c r="B1030" s="4">
        <v>0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</row>
    <row r="1031" spans="1:10">
      <c r="A1031" t="s">
        <v>2301</v>
      </c>
      <c r="B1031" s="4">
        <v>0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</row>
    <row r="1032" spans="1:10">
      <c r="A1032" t="s">
        <v>2302</v>
      </c>
      <c r="B1032" s="4">
        <v>0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</row>
    <row r="1033" spans="1:10">
      <c r="A1033" t="s">
        <v>2303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</row>
    <row r="1034" spans="1:10">
      <c r="A1034" t="s">
        <v>2304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</row>
    <row r="1035" spans="1:10">
      <c r="A1035" t="s">
        <v>2305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</row>
    <row r="1036" spans="1:10">
      <c r="A1036" t="s">
        <v>2306</v>
      </c>
      <c r="B1036" s="4">
        <v>0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</row>
    <row r="1037" spans="1:10">
      <c r="A1037" t="s">
        <v>2307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</row>
    <row r="1038" spans="1:10">
      <c r="A1038" t="s">
        <v>2308</v>
      </c>
      <c r="B1038" s="4">
        <v>0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</row>
    <row r="1039" spans="1:10">
      <c r="A1039" t="s">
        <v>2309</v>
      </c>
      <c r="B1039" s="4">
        <v>0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</row>
    <row r="1040" spans="1:10">
      <c r="A1040" t="s">
        <v>2310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</row>
    <row r="1041" spans="1:10">
      <c r="A1041" t="s">
        <v>2311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</row>
    <row r="1042" spans="1:10">
      <c r="A1042" t="s">
        <v>2312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</row>
    <row r="1043" spans="1:10">
      <c r="A1043" t="s">
        <v>2313</v>
      </c>
      <c r="B1043" s="4">
        <v>0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</row>
    <row r="1044" spans="1:10">
      <c r="A1044" t="s">
        <v>2314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</row>
    <row r="1045" spans="1:10">
      <c r="A1045" t="s">
        <v>2315</v>
      </c>
      <c r="B1045" s="4">
        <v>0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</row>
    <row r="1046" spans="1:10">
      <c r="A1046" t="s">
        <v>2316</v>
      </c>
      <c r="B1046" s="4">
        <v>0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</row>
    <row r="1047" spans="1:10">
      <c r="A1047" t="s">
        <v>2317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</row>
    <row r="1048" spans="1:10">
      <c r="A1048" t="s">
        <v>2318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</row>
    <row r="1049" spans="1:10">
      <c r="A1049" t="s">
        <v>2319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</row>
    <row r="1050" spans="1:10">
      <c r="A1050" t="s">
        <v>2320</v>
      </c>
      <c r="B1050" s="4">
        <v>0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</row>
    <row r="1051" spans="1:10">
      <c r="A1051" t="s">
        <v>2321</v>
      </c>
      <c r="B1051" s="4">
        <v>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</row>
    <row r="1052" spans="1:10">
      <c r="A1052" t="s">
        <v>2322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</row>
    <row r="1053" spans="1:10">
      <c r="A1053" t="s">
        <v>2323</v>
      </c>
      <c r="B1053" s="4">
        <v>0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</row>
    <row r="1054" spans="1:10">
      <c r="A1054" t="s">
        <v>2324</v>
      </c>
      <c r="B1054" s="4">
        <v>0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</row>
    <row r="1055" spans="1:10">
      <c r="A1055" t="s">
        <v>2325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</row>
    <row r="1056" spans="1:10">
      <c r="A1056" t="s">
        <v>2326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</row>
    <row r="1057" spans="1:10">
      <c r="A1057" t="s">
        <v>2327</v>
      </c>
      <c r="B1057" s="4">
        <v>0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</row>
    <row r="1058" spans="1:10">
      <c r="A1058" t="s">
        <v>2328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</row>
    <row r="1059" spans="1:10">
      <c r="A1059" t="s">
        <v>2329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</row>
    <row r="1060" spans="1:10">
      <c r="A1060" t="s">
        <v>2330</v>
      </c>
      <c r="B1060" s="4">
        <v>0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</row>
    <row r="1061" spans="1:10">
      <c r="A1061" t="s">
        <v>2331</v>
      </c>
      <c r="B1061" s="4">
        <v>0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</row>
    <row r="1062" spans="1:10">
      <c r="A1062" t="s">
        <v>2332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</row>
    <row r="1063" spans="1:10">
      <c r="A1063" t="s">
        <v>2333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</row>
    <row r="1064" spans="1:10">
      <c r="A1064" t="s">
        <v>2334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</row>
    <row r="1065" spans="1:10">
      <c r="A1065" t="s">
        <v>2335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</row>
    <row r="1066" spans="1:10">
      <c r="A1066" t="s">
        <v>2336</v>
      </c>
      <c r="B1066" s="4">
        <v>0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</row>
    <row r="1067" spans="1:10">
      <c r="A1067" t="s">
        <v>2337</v>
      </c>
      <c r="B1067" s="4">
        <v>0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</row>
    <row r="1068" spans="1:10">
      <c r="A1068" t="s">
        <v>3302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</row>
    <row r="1069" spans="1:10">
      <c r="A1069" t="s">
        <v>2338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</row>
    <row r="1070" spans="1:10">
      <c r="A1070" t="s">
        <v>2339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</row>
    <row r="1071" spans="1:10">
      <c r="A1071" t="s">
        <v>2340</v>
      </c>
      <c r="B1071" s="4">
        <v>0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</row>
    <row r="1072" spans="1:10">
      <c r="A1072" t="s">
        <v>2341</v>
      </c>
      <c r="B1072" s="4">
        <v>0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</row>
    <row r="1073" spans="1:10">
      <c r="A1073" t="s">
        <v>2342</v>
      </c>
      <c r="B1073" s="4">
        <v>0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</row>
    <row r="1074" spans="1:10">
      <c r="A1074" t="s">
        <v>2343</v>
      </c>
      <c r="B1074" s="4">
        <v>0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</row>
    <row r="1075" spans="1:10">
      <c r="A1075" t="s">
        <v>2344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</row>
    <row r="1076" spans="1:10">
      <c r="A1076" t="s">
        <v>2345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</row>
    <row r="1077" spans="1:10">
      <c r="A1077" t="s">
        <v>2346</v>
      </c>
      <c r="B1077" s="4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</row>
    <row r="1078" spans="1:10">
      <c r="A1078" t="s">
        <v>2347</v>
      </c>
      <c r="B1078" s="4">
        <v>0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</row>
    <row r="1079" spans="1:10">
      <c r="A1079" t="s">
        <v>2348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</row>
    <row r="1080" spans="1:10">
      <c r="A1080" t="s">
        <v>2349</v>
      </c>
      <c r="B1080" s="4">
        <v>0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</row>
    <row r="1081" spans="1:10">
      <c r="A1081" t="s">
        <v>2350</v>
      </c>
      <c r="B1081" s="4">
        <v>0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</row>
    <row r="1082" spans="1:10">
      <c r="A1082" t="s">
        <v>2351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</row>
    <row r="1083" spans="1:10">
      <c r="A1083" t="s">
        <v>2352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</row>
    <row r="1084" spans="1:10">
      <c r="A1084" t="s">
        <v>2353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</row>
    <row r="1085" spans="1:10">
      <c r="A1085" t="s">
        <v>2354</v>
      </c>
      <c r="B1085" s="4">
        <v>0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</row>
    <row r="1086" spans="1:10">
      <c r="A1086" t="s">
        <v>2355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</row>
    <row r="1087" spans="1:10">
      <c r="A1087" t="s">
        <v>2356</v>
      </c>
      <c r="B1087" s="4">
        <v>0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</row>
    <row r="1088" spans="1:10">
      <c r="A1088" t="s">
        <v>2357</v>
      </c>
      <c r="B1088" s="4">
        <v>0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</row>
    <row r="1089" spans="1:10">
      <c r="A1089" t="s">
        <v>2358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</row>
    <row r="1090" spans="1:10">
      <c r="A1090" t="s">
        <v>2359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</row>
    <row r="1091" spans="1:10">
      <c r="A1091" t="s">
        <v>2360</v>
      </c>
      <c r="B1091" s="4">
        <v>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</row>
    <row r="1092" spans="1:10">
      <c r="A1092" t="s">
        <v>2361</v>
      </c>
      <c r="B1092" s="4">
        <v>0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</row>
    <row r="1093" spans="1:10">
      <c r="A1093" t="s">
        <v>2362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</row>
    <row r="1094" spans="1:10">
      <c r="A1094" t="s">
        <v>2363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</row>
    <row r="1095" spans="1:10">
      <c r="A1095" t="s">
        <v>2364</v>
      </c>
      <c r="B1095" s="4">
        <v>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</row>
    <row r="1096" spans="1:10">
      <c r="A1096" t="s">
        <v>2365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</row>
    <row r="1097" spans="1:10">
      <c r="A1097" t="s">
        <v>2366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</row>
    <row r="1098" spans="1:10">
      <c r="A1098" t="s">
        <v>2367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</row>
    <row r="1099" spans="1:10">
      <c r="A1099" t="s">
        <v>2368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</row>
    <row r="1100" spans="1:10">
      <c r="A1100" t="s">
        <v>2369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</row>
    <row r="1101" spans="1:10">
      <c r="A1101" t="s">
        <v>2370</v>
      </c>
      <c r="B1101" s="4">
        <v>0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</row>
    <row r="1102" spans="1:10">
      <c r="A1102" t="s">
        <v>2371</v>
      </c>
      <c r="B1102" s="4">
        <v>0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</row>
    <row r="1103" spans="1:10">
      <c r="A1103" t="s">
        <v>2372</v>
      </c>
      <c r="B1103" s="4">
        <v>0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</row>
    <row r="1104" spans="1:10">
      <c r="A1104" t="s">
        <v>2373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</row>
    <row r="1105" spans="1:10">
      <c r="A1105" t="s">
        <v>2374</v>
      </c>
      <c r="B1105" s="4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</row>
    <row r="1106" spans="1:10">
      <c r="A1106" t="s">
        <v>2375</v>
      </c>
      <c r="B1106" s="4">
        <v>0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</row>
    <row r="1107" spans="1:10">
      <c r="A1107" t="s">
        <v>2376</v>
      </c>
      <c r="B1107" s="4">
        <v>0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</row>
    <row r="1108" spans="1:10">
      <c r="A1108" t="s">
        <v>2377</v>
      </c>
      <c r="B1108" s="4">
        <v>0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</row>
    <row r="1109" spans="1:10">
      <c r="A1109" t="s">
        <v>2378</v>
      </c>
      <c r="B1109" s="4">
        <v>0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</row>
    <row r="1110" spans="1:10">
      <c r="A1110" t="s">
        <v>2379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</row>
    <row r="1111" spans="1:10">
      <c r="A1111" t="s">
        <v>2380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</row>
    <row r="1112" spans="1:10">
      <c r="A1112" t="s">
        <v>2381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</row>
    <row r="1113" spans="1:10">
      <c r="A1113" t="s">
        <v>2382</v>
      </c>
      <c r="B1113" s="4">
        <v>0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</row>
    <row r="1114" spans="1:10">
      <c r="A1114" t="s">
        <v>2383</v>
      </c>
      <c r="B1114" s="4">
        <v>0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</row>
    <row r="1115" spans="1:10">
      <c r="A1115" t="s">
        <v>2384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</row>
    <row r="1116" spans="1:10">
      <c r="A1116" t="s">
        <v>2385</v>
      </c>
      <c r="B1116" s="4">
        <v>0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</row>
    <row r="1117" spans="1:10">
      <c r="A1117" t="s">
        <v>2386</v>
      </c>
      <c r="B1117" s="4">
        <v>0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</row>
    <row r="1118" spans="1:10">
      <c r="A1118" t="s">
        <v>2387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</row>
    <row r="1119" spans="1:10">
      <c r="A1119" t="s">
        <v>2388</v>
      </c>
      <c r="B1119" s="4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</row>
    <row r="1120" spans="1:10">
      <c r="A1120" t="s">
        <v>2389</v>
      </c>
      <c r="B1120" s="4">
        <v>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</row>
    <row r="1121" spans="1:10">
      <c r="A1121" t="s">
        <v>2390</v>
      </c>
      <c r="B1121" s="4">
        <v>0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</row>
    <row r="1122" spans="1:10">
      <c r="A1122" t="s">
        <v>2391</v>
      </c>
      <c r="B1122" s="4">
        <v>0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</row>
    <row r="1123" spans="1:10">
      <c r="A1123" t="s">
        <v>2392</v>
      </c>
      <c r="B1123" s="4">
        <v>0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</row>
    <row r="1124" spans="1:10">
      <c r="A1124" t="s">
        <v>2393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</row>
    <row r="1125" spans="1:10">
      <c r="A1125" t="s">
        <v>2394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</row>
    <row r="1126" spans="1:10">
      <c r="A1126" t="s">
        <v>2395</v>
      </c>
      <c r="B1126" s="4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</row>
    <row r="1127" spans="1:10">
      <c r="A1127" t="s">
        <v>2396</v>
      </c>
      <c r="B1127" s="4">
        <v>0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</row>
    <row r="1128" spans="1:10">
      <c r="A1128" t="s">
        <v>2397</v>
      </c>
      <c r="B1128" s="4">
        <v>0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</row>
    <row r="1129" spans="1:10">
      <c r="A1129" t="s">
        <v>2398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</row>
    <row r="1130" spans="1:10">
      <c r="A1130" t="s">
        <v>2399</v>
      </c>
      <c r="B1130" s="4">
        <v>0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</row>
    <row r="1131" spans="1:10">
      <c r="A1131" t="s">
        <v>2400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</row>
    <row r="1132" spans="1:10">
      <c r="A1132" t="s">
        <v>3303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</row>
    <row r="1133" spans="1:10">
      <c r="A1133" t="s">
        <v>2401</v>
      </c>
      <c r="B1133" s="4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</row>
    <row r="1134" spans="1:10">
      <c r="A1134" t="s">
        <v>2402</v>
      </c>
      <c r="B1134" s="4">
        <v>0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</row>
    <row r="1135" spans="1:10">
      <c r="A1135" t="s">
        <v>2403</v>
      </c>
      <c r="B1135" s="4">
        <v>0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</row>
    <row r="1136" spans="1:10">
      <c r="A1136" t="s">
        <v>2404</v>
      </c>
      <c r="B1136" s="4">
        <v>0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</row>
    <row r="1137" spans="1:10">
      <c r="A1137" t="s">
        <v>2405</v>
      </c>
      <c r="B1137" s="4">
        <v>0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</row>
    <row r="1138" spans="1:10">
      <c r="A1138" t="s">
        <v>2406</v>
      </c>
      <c r="B1138" s="4">
        <v>0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</row>
    <row r="1139" spans="1:10">
      <c r="A1139" t="s">
        <v>2407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</row>
    <row r="1140" spans="1:10">
      <c r="A1140" t="s">
        <v>2408</v>
      </c>
      <c r="B1140" s="4">
        <v>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</row>
    <row r="1141" spans="1:10">
      <c r="A1141" t="s">
        <v>2409</v>
      </c>
      <c r="B1141" s="4">
        <v>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</row>
    <row r="1142" spans="1:10">
      <c r="A1142" t="s">
        <v>2410</v>
      </c>
      <c r="B1142" s="4">
        <v>0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</row>
    <row r="1143" spans="1:10">
      <c r="A1143" t="s">
        <v>2411</v>
      </c>
      <c r="B1143" s="4">
        <v>0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</row>
    <row r="1144" spans="1:10">
      <c r="A1144" t="s">
        <v>2412</v>
      </c>
      <c r="B1144" s="4">
        <v>0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</row>
    <row r="1145" spans="1:10">
      <c r="A1145" t="s">
        <v>2413</v>
      </c>
      <c r="B1145" s="4">
        <v>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</row>
    <row r="1146" spans="1:10">
      <c r="A1146" t="s">
        <v>2414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</row>
    <row r="1147" spans="1:10">
      <c r="A1147" t="s">
        <v>2415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</row>
    <row r="1148" spans="1:10">
      <c r="A1148" t="s">
        <v>2416</v>
      </c>
      <c r="B1148" s="4">
        <v>0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</row>
    <row r="1149" spans="1:10">
      <c r="A1149" t="s">
        <v>2417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</row>
    <row r="1150" spans="1:10">
      <c r="A1150" t="s">
        <v>2418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</row>
    <row r="1151" spans="1:10">
      <c r="A1151" t="s">
        <v>2419</v>
      </c>
      <c r="B1151" s="4">
        <v>0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</row>
    <row r="1152" spans="1:10">
      <c r="A1152" t="s">
        <v>2420</v>
      </c>
      <c r="B1152" s="4">
        <v>0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</row>
    <row r="1153" spans="1:10">
      <c r="A1153" t="s">
        <v>2421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</row>
    <row r="1154" spans="1:10">
      <c r="A1154" t="s">
        <v>2422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</row>
    <row r="1155" spans="1:10">
      <c r="A1155" t="s">
        <v>2423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</row>
    <row r="1156" spans="1:10">
      <c r="A1156" t="s">
        <v>2424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</row>
    <row r="1157" spans="1:10">
      <c r="A1157" t="s">
        <v>2425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</row>
    <row r="1158" spans="1:10">
      <c r="A1158" t="s">
        <v>2426</v>
      </c>
      <c r="B1158" s="4">
        <v>0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</row>
    <row r="1159" spans="1:10">
      <c r="A1159" t="s">
        <v>2427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</row>
    <row r="1160" spans="1:10">
      <c r="A1160" t="s">
        <v>2428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</row>
    <row r="1161" spans="1:10">
      <c r="A1161" t="s">
        <v>2429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</row>
    <row r="1162" spans="1:10">
      <c r="A1162" t="s">
        <v>2430</v>
      </c>
      <c r="B1162" s="4">
        <v>0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</row>
    <row r="1163" spans="1:10">
      <c r="A1163" t="s">
        <v>2431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</row>
    <row r="1164" spans="1:10">
      <c r="A1164" t="s">
        <v>2432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</row>
    <row r="1165" spans="1:10">
      <c r="A1165" t="s">
        <v>2433</v>
      </c>
      <c r="B1165" s="4">
        <v>0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</row>
    <row r="1166" spans="1:10">
      <c r="A1166" t="s">
        <v>2434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</row>
    <row r="1167" spans="1:10">
      <c r="A1167" t="s">
        <v>2435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</row>
    <row r="1168" spans="1:10">
      <c r="A1168" t="s">
        <v>1442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7.7635536630824369</v>
      </c>
      <c r="I1168" s="4">
        <v>7.7635536630824369</v>
      </c>
      <c r="J1168" s="4">
        <v>7.7635536630824369</v>
      </c>
    </row>
    <row r="1169" spans="1:10">
      <c r="A1169" t="s">
        <v>2436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</row>
    <row r="1170" spans="1:10">
      <c r="A1170" t="s">
        <v>2437</v>
      </c>
      <c r="B1170" s="4">
        <v>0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</row>
    <row r="1171" spans="1:10">
      <c r="A1171" t="s">
        <v>2438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</row>
    <row r="1172" spans="1:10">
      <c r="A1172" t="s">
        <v>1443</v>
      </c>
      <c r="B1172" s="4">
        <v>0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3.0384711387634411</v>
      </c>
      <c r="J1172" s="4">
        <v>3.0384711387634411</v>
      </c>
    </row>
    <row r="1173" spans="1:10">
      <c r="A1173" t="s">
        <v>2439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</row>
    <row r="1174" spans="1:10">
      <c r="A1174" t="s">
        <v>2440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</row>
    <row r="1175" spans="1:10">
      <c r="A1175" t="s">
        <v>2441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</row>
    <row r="1176" spans="1:10">
      <c r="A1176" t="s">
        <v>2442</v>
      </c>
      <c r="B1176" s="4">
        <v>0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</row>
    <row r="1177" spans="1:10">
      <c r="A1177" t="s">
        <v>2443</v>
      </c>
      <c r="B1177" s="4">
        <v>0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</row>
    <row r="1178" spans="1:10">
      <c r="A1178" t="s">
        <v>2444</v>
      </c>
      <c r="B1178" s="4">
        <v>0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</row>
    <row r="1179" spans="1:10">
      <c r="A1179" t="s">
        <v>2445</v>
      </c>
      <c r="B1179" s="4">
        <v>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</row>
    <row r="1180" spans="1:10">
      <c r="A1180" t="s">
        <v>2446</v>
      </c>
      <c r="B1180" s="4">
        <v>0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</row>
    <row r="1181" spans="1:10">
      <c r="A1181" t="s">
        <v>2447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</row>
    <row r="1182" spans="1:10">
      <c r="A1182" t="s">
        <v>2448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</row>
    <row r="1183" spans="1:10">
      <c r="A1183" t="s">
        <v>2449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</row>
    <row r="1184" spans="1:10">
      <c r="A1184" t="s">
        <v>2450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</row>
    <row r="1185" spans="1:10">
      <c r="A1185" t="s">
        <v>1261</v>
      </c>
      <c r="B1185" s="4">
        <v>3.2341808286451608</v>
      </c>
      <c r="C1185" s="4">
        <v>3.2341808286451608</v>
      </c>
      <c r="D1185" s="4">
        <v>3.2341808286451608</v>
      </c>
      <c r="E1185" s="4">
        <v>3.2341808286451608</v>
      </c>
      <c r="F1185" s="4">
        <v>3.2341808286451608</v>
      </c>
      <c r="G1185" s="4">
        <v>3.2341808286451608</v>
      </c>
      <c r="H1185" s="4">
        <v>3.2341808286451608</v>
      </c>
      <c r="I1185" s="4">
        <v>3.2341808286451608</v>
      </c>
      <c r="J1185" s="4">
        <v>3.2341808286451608</v>
      </c>
    </row>
    <row r="1186" spans="1:10">
      <c r="A1186" t="s">
        <v>2451</v>
      </c>
      <c r="B1186" s="4">
        <v>0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</row>
    <row r="1187" spans="1:10">
      <c r="A1187" t="s">
        <v>2452</v>
      </c>
      <c r="B1187" s="4">
        <v>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</row>
    <row r="1188" spans="1:10">
      <c r="A1188" t="s">
        <v>1444</v>
      </c>
      <c r="B1188" s="4">
        <v>0</v>
      </c>
      <c r="C1188" s="4">
        <v>0</v>
      </c>
      <c r="D1188" s="4">
        <v>7.7635536630824369</v>
      </c>
      <c r="E1188" s="4">
        <v>7.7635536630824369</v>
      </c>
      <c r="F1188" s="4">
        <v>7.7635536630824369</v>
      </c>
      <c r="G1188" s="4">
        <v>7.7635536630824369</v>
      </c>
      <c r="H1188" s="4">
        <v>7.7635536630824369</v>
      </c>
      <c r="I1188" s="4">
        <v>7.7635536630824369</v>
      </c>
      <c r="J1188" s="4">
        <v>7.7635536630824369</v>
      </c>
    </row>
    <row r="1189" spans="1:10">
      <c r="A1189" t="s">
        <v>2453</v>
      </c>
      <c r="B1189" s="4">
        <v>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</row>
    <row r="1190" spans="1:10">
      <c r="A1190" t="s">
        <v>2454</v>
      </c>
      <c r="B1190" s="4">
        <v>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</row>
    <row r="1191" spans="1:10">
      <c r="A1191" t="s">
        <v>2455</v>
      </c>
      <c r="B1191" s="4">
        <v>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</row>
    <row r="1192" spans="1:10">
      <c r="A1192" t="s">
        <v>2456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</row>
    <row r="1193" spans="1:10">
      <c r="A1193" t="s">
        <v>2457</v>
      </c>
      <c r="B1193" s="4">
        <v>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</row>
    <row r="1194" spans="1:10">
      <c r="A1194" t="s">
        <v>1224</v>
      </c>
      <c r="B1194" s="4">
        <v>8.0663322559426511</v>
      </c>
      <c r="C1194" s="4">
        <v>8.0663322559426511</v>
      </c>
      <c r="D1194" s="4">
        <v>8.0663322559426511</v>
      </c>
      <c r="E1194" s="4">
        <v>8.0663322559426511</v>
      </c>
      <c r="F1194" s="4">
        <v>8.0663322559426511</v>
      </c>
      <c r="G1194" s="4">
        <v>15.829885919025088</v>
      </c>
      <c r="H1194" s="4">
        <v>15.829885919025088</v>
      </c>
      <c r="I1194" s="4">
        <v>15.829885919025088</v>
      </c>
      <c r="J1194" s="4">
        <v>15.829885919025088</v>
      </c>
    </row>
    <row r="1195" spans="1:10">
      <c r="A1195" t="s">
        <v>1252</v>
      </c>
      <c r="B1195" s="4">
        <v>5.1207863120215045</v>
      </c>
      <c r="C1195" s="4">
        <v>5.1207863120215045</v>
      </c>
      <c r="D1195" s="4">
        <v>5.1207863120215045</v>
      </c>
      <c r="E1195" s="4">
        <v>5.1207863120215045</v>
      </c>
      <c r="F1195" s="4">
        <v>5.1207863120215045</v>
      </c>
      <c r="G1195" s="4">
        <v>5.1207863120215045</v>
      </c>
      <c r="H1195" s="4">
        <v>5.1207863120215045</v>
      </c>
      <c r="I1195" s="4">
        <v>5.1207863120215045</v>
      </c>
      <c r="J1195" s="4">
        <v>5.1207863120215045</v>
      </c>
    </row>
    <row r="1196" spans="1:10">
      <c r="A1196" t="s">
        <v>2458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</row>
    <row r="1197" spans="1:10">
      <c r="A1197" t="s">
        <v>2459</v>
      </c>
      <c r="B1197" s="4">
        <v>0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</row>
    <row r="1198" spans="1:10">
      <c r="A1198" t="s">
        <v>2460</v>
      </c>
      <c r="B1198" s="4">
        <v>0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</row>
    <row r="1199" spans="1:10">
      <c r="A1199" t="s">
        <v>2461</v>
      </c>
      <c r="B1199" s="4">
        <v>0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</row>
    <row r="1200" spans="1:10">
      <c r="A1200" t="s">
        <v>2462</v>
      </c>
      <c r="B1200" s="4">
        <v>0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</row>
    <row r="1201" spans="1:10">
      <c r="A1201" t="s">
        <v>2463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</row>
    <row r="1202" spans="1:10">
      <c r="A1202" t="s">
        <v>2464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</row>
    <row r="1203" spans="1:10">
      <c r="A1203" t="s">
        <v>2465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</row>
    <row r="1204" spans="1:10">
      <c r="A1204" t="s">
        <v>2466</v>
      </c>
      <c r="B1204" s="4">
        <v>0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</row>
    <row r="1205" spans="1:10">
      <c r="A1205" t="s">
        <v>2467</v>
      </c>
      <c r="B1205" s="4">
        <v>0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</row>
    <row r="1206" spans="1:10">
      <c r="A1206" t="s">
        <v>1445</v>
      </c>
      <c r="B1206" s="4">
        <v>0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</row>
    <row r="1207" spans="1:10">
      <c r="A1207" t="s">
        <v>1290</v>
      </c>
      <c r="B1207" s="4">
        <v>0</v>
      </c>
      <c r="C1207" s="4">
        <v>0</v>
      </c>
      <c r="D1207" s="4">
        <v>0</v>
      </c>
      <c r="E1207" s="4">
        <v>0</v>
      </c>
      <c r="F1207" s="4">
        <v>2.600790477132616</v>
      </c>
      <c r="G1207" s="4">
        <v>5.201580954265232</v>
      </c>
      <c r="H1207" s="4">
        <v>5.201580954265232</v>
      </c>
      <c r="I1207" s="4">
        <v>5.201580954265232</v>
      </c>
      <c r="J1207" s="4">
        <v>5.201580954265232</v>
      </c>
    </row>
    <row r="1208" spans="1:10">
      <c r="A1208" t="s">
        <v>1446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</row>
    <row r="1209" spans="1:10">
      <c r="A1209" t="s">
        <v>1447</v>
      </c>
      <c r="B1209" s="4">
        <v>1.9539842506397851</v>
      </c>
      <c r="C1209" s="4">
        <v>1.9539842506397851</v>
      </c>
      <c r="D1209" s="4">
        <v>1.9539842506397851</v>
      </c>
      <c r="E1209" s="4">
        <v>1.9539842506397851</v>
      </c>
      <c r="F1209" s="4">
        <v>1.9539842506397851</v>
      </c>
      <c r="G1209" s="4">
        <v>1.9539842506397851</v>
      </c>
      <c r="H1209" s="4">
        <v>1.9539842506397851</v>
      </c>
      <c r="I1209" s="4">
        <v>1.9539842506397851</v>
      </c>
      <c r="J1209" s="4">
        <v>1.9539842506397851</v>
      </c>
    </row>
    <row r="1210" spans="1:10">
      <c r="A1210" t="s">
        <v>1262</v>
      </c>
      <c r="B1210" s="4">
        <v>8.3942124112419343</v>
      </c>
      <c r="C1210" s="4">
        <v>8.3942124112419343</v>
      </c>
      <c r="D1210" s="4">
        <v>8.3942124112419343</v>
      </c>
      <c r="E1210" s="4">
        <v>8.3942124112419343</v>
      </c>
      <c r="F1210" s="4">
        <v>8.3942124112419343</v>
      </c>
      <c r="G1210" s="4">
        <v>8.3942124112419343</v>
      </c>
      <c r="H1210" s="4">
        <v>8.3942124112419343</v>
      </c>
      <c r="I1210" s="4">
        <v>8.3942124112419343</v>
      </c>
      <c r="J1210" s="4">
        <v>8.3942124112419343</v>
      </c>
    </row>
    <row r="1211" spans="1:10">
      <c r="A1211" t="s">
        <v>2468</v>
      </c>
      <c r="B1211" s="4">
        <v>0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</row>
    <row r="1212" spans="1:10">
      <c r="A1212" t="s">
        <v>2469</v>
      </c>
      <c r="B1212" s="4">
        <v>0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</row>
    <row r="1213" spans="1:10">
      <c r="A1213" t="s">
        <v>2470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</row>
    <row r="1214" spans="1:10">
      <c r="A1214" t="s">
        <v>2471</v>
      </c>
      <c r="B1214" s="4">
        <v>0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</row>
    <row r="1215" spans="1:10">
      <c r="A1215" t="s">
        <v>2472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</row>
    <row r="1216" spans="1:10">
      <c r="A1216" t="s">
        <v>2473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</row>
    <row r="1217" spans="1:10">
      <c r="A1217" t="s">
        <v>2474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</row>
    <row r="1218" spans="1:10">
      <c r="A1218" t="s">
        <v>2475</v>
      </c>
      <c r="B1218" s="4">
        <v>0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</row>
    <row r="1219" spans="1:10">
      <c r="A1219" t="s">
        <v>2476</v>
      </c>
      <c r="B1219" s="4">
        <v>0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</row>
    <row r="1220" spans="1:10">
      <c r="A1220" t="s">
        <v>2477</v>
      </c>
      <c r="B1220" s="4">
        <v>0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</row>
    <row r="1221" spans="1:10">
      <c r="A1221" t="s">
        <v>2478</v>
      </c>
      <c r="B1221" s="4">
        <v>0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</row>
    <row r="1222" spans="1:10">
      <c r="A1222" t="s">
        <v>2479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</row>
    <row r="1223" spans="1:10">
      <c r="A1223" t="s">
        <v>2480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</row>
    <row r="1224" spans="1:10">
      <c r="A1224" t="s">
        <v>2481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</row>
    <row r="1225" spans="1:10">
      <c r="A1225" t="s">
        <v>2482</v>
      </c>
      <c r="B1225" s="4">
        <v>0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</row>
    <row r="1226" spans="1:10">
      <c r="A1226" t="s">
        <v>2483</v>
      </c>
      <c r="B1226" s="4">
        <v>0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</row>
    <row r="1227" spans="1:10">
      <c r="A1227" t="s">
        <v>2484</v>
      </c>
      <c r="B1227" s="4">
        <v>0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</row>
    <row r="1228" spans="1:10">
      <c r="A1228" t="s">
        <v>2485</v>
      </c>
      <c r="B1228" s="4">
        <v>0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</row>
    <row r="1229" spans="1:10">
      <c r="A1229" t="s">
        <v>2486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</row>
    <row r="1230" spans="1:10">
      <c r="A1230" t="s">
        <v>2487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</row>
    <row r="1231" spans="1:10">
      <c r="A1231" t="s">
        <v>2488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</row>
    <row r="1232" spans="1:10">
      <c r="A1232" t="s">
        <v>2489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</row>
    <row r="1233" spans="1:10">
      <c r="A1233" t="s">
        <v>2490</v>
      </c>
      <c r="B1233" s="4">
        <v>0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</row>
    <row r="1234" spans="1:10">
      <c r="A1234" t="s">
        <v>2491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</row>
    <row r="1235" spans="1:10">
      <c r="A1235" t="s">
        <v>2492</v>
      </c>
      <c r="B1235" s="4">
        <v>0</v>
      </c>
      <c r="C1235" s="4">
        <v>0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</row>
    <row r="1236" spans="1:10">
      <c r="A1236" t="s">
        <v>2493</v>
      </c>
      <c r="B1236" s="4">
        <v>0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</row>
    <row r="1237" spans="1:10">
      <c r="A1237" t="s">
        <v>2494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</row>
    <row r="1238" spans="1:10">
      <c r="A1238" t="s">
        <v>2495</v>
      </c>
      <c r="B1238" s="4">
        <v>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</row>
    <row r="1239" spans="1:10">
      <c r="A1239" t="s">
        <v>2496</v>
      </c>
      <c r="B1239" s="4">
        <v>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</row>
    <row r="1240" spans="1:10">
      <c r="A1240" t="s">
        <v>2497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</row>
    <row r="1241" spans="1:10">
      <c r="A1241" t="s">
        <v>1448</v>
      </c>
      <c r="B1241" s="4">
        <v>6.1253424784946224</v>
      </c>
      <c r="C1241" s="4">
        <v>6.1253424784946224</v>
      </c>
      <c r="D1241" s="4">
        <v>6.1253424784946224</v>
      </c>
      <c r="E1241" s="4">
        <v>6.1253424784946224</v>
      </c>
      <c r="F1241" s="4">
        <v>6.1253424784946224</v>
      </c>
      <c r="G1241" s="4">
        <v>6.1253424784946224</v>
      </c>
      <c r="H1241" s="4">
        <v>6.1253424784946224</v>
      </c>
      <c r="I1241" s="4">
        <v>6.1253424784946224</v>
      </c>
      <c r="J1241" s="4">
        <v>6.1253424784946224</v>
      </c>
    </row>
    <row r="1242" spans="1:10">
      <c r="A1242" t="s">
        <v>1251</v>
      </c>
      <c r="B1242" s="4">
        <v>2.9646657595913974</v>
      </c>
      <c r="C1242" s="4">
        <v>2.9646657595913974</v>
      </c>
      <c r="D1242" s="4">
        <v>2.9646657595913974</v>
      </c>
      <c r="E1242" s="4">
        <v>2.9646657595913974</v>
      </c>
      <c r="F1242" s="4">
        <v>2.9646657595913974</v>
      </c>
      <c r="G1242" s="4">
        <v>2.9646657595913974</v>
      </c>
      <c r="H1242" s="4">
        <v>2.9646657595913974</v>
      </c>
      <c r="I1242" s="4">
        <v>2.9646657595913974</v>
      </c>
      <c r="J1242" s="4">
        <v>2.9646657595913974</v>
      </c>
    </row>
    <row r="1243" spans="1:10">
      <c r="A1243" t="s">
        <v>1265</v>
      </c>
      <c r="B1243" s="4">
        <v>9.6193564589319003</v>
      </c>
      <c r="C1243" s="4">
        <v>9.6193564589319003</v>
      </c>
      <c r="D1243" s="4">
        <v>9.6193564589319003</v>
      </c>
      <c r="E1243" s="4">
        <v>9.6193564589319003</v>
      </c>
      <c r="F1243" s="4">
        <v>9.6193564589319003</v>
      </c>
      <c r="G1243" s="4">
        <v>9.6193564589319003</v>
      </c>
      <c r="H1243" s="4">
        <v>9.6193564589319003</v>
      </c>
      <c r="I1243" s="4">
        <v>9.6193564589319003</v>
      </c>
      <c r="J1243" s="4">
        <v>9.6193564589319003</v>
      </c>
    </row>
    <row r="1244" spans="1:10">
      <c r="A1244" t="s">
        <v>2498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</row>
    <row r="1245" spans="1:10">
      <c r="A1245" t="s">
        <v>2499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</row>
    <row r="1246" spans="1:10">
      <c r="A1246" t="s">
        <v>1275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</row>
    <row r="1247" spans="1:10">
      <c r="A1247" t="s">
        <v>2500</v>
      </c>
      <c r="B1247" s="4">
        <v>0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</row>
    <row r="1248" spans="1:10">
      <c r="A1248" t="s">
        <v>2501</v>
      </c>
      <c r="B1248" s="4">
        <v>0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</row>
    <row r="1249" spans="1:10">
      <c r="A1249" t="s">
        <v>2502</v>
      </c>
      <c r="B1249" s="4">
        <v>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</row>
    <row r="1250" spans="1:10">
      <c r="A1250" t="s">
        <v>2503</v>
      </c>
      <c r="B1250" s="4">
        <v>0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</row>
    <row r="1251" spans="1:10">
      <c r="A1251" t="s">
        <v>2504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</row>
    <row r="1252" spans="1:10">
      <c r="A1252" t="s">
        <v>2505</v>
      </c>
      <c r="B1252" s="4">
        <v>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</row>
    <row r="1253" spans="1:10">
      <c r="A1253" t="s">
        <v>2506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</row>
    <row r="1254" spans="1:10">
      <c r="A1254" t="s">
        <v>2507</v>
      </c>
      <c r="B1254" s="4">
        <v>0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</row>
    <row r="1255" spans="1:10">
      <c r="A1255" t="s">
        <v>2508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</row>
    <row r="1256" spans="1:10">
      <c r="A1256" t="s">
        <v>2509</v>
      </c>
      <c r="B1256" s="4">
        <v>0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</row>
    <row r="1257" spans="1:10">
      <c r="A1257" t="s">
        <v>2510</v>
      </c>
      <c r="B1257" s="4">
        <v>0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</row>
    <row r="1258" spans="1:10">
      <c r="A1258" t="s">
        <v>2511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</row>
    <row r="1259" spans="1:10">
      <c r="A1259" t="s">
        <v>2512</v>
      </c>
      <c r="B1259" s="4">
        <v>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</row>
    <row r="1260" spans="1:10">
      <c r="A1260" t="s">
        <v>2513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</row>
    <row r="1261" spans="1:10">
      <c r="A1261" t="s">
        <v>2514</v>
      </c>
      <c r="B1261" s="4">
        <v>0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</row>
    <row r="1262" spans="1:10">
      <c r="A1262" t="s">
        <v>2515</v>
      </c>
      <c r="B1262" s="4">
        <v>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</row>
    <row r="1263" spans="1:10">
      <c r="A1263" t="s">
        <v>2516</v>
      </c>
      <c r="B1263" s="4">
        <v>0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</row>
    <row r="1264" spans="1:10">
      <c r="A1264" t="s">
        <v>2517</v>
      </c>
      <c r="B1264" s="4">
        <v>0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</row>
    <row r="1265" spans="1:10">
      <c r="A1265" t="s">
        <v>2518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</row>
    <row r="1266" spans="1:10">
      <c r="A1266" t="s">
        <v>1449</v>
      </c>
      <c r="B1266" s="4">
        <v>0</v>
      </c>
      <c r="C1266" s="4">
        <v>0</v>
      </c>
      <c r="D1266" s="4">
        <v>0</v>
      </c>
      <c r="E1266" s="4">
        <v>0</v>
      </c>
      <c r="F1266" s="4">
        <v>0</v>
      </c>
      <c r="G1266" s="4">
        <v>1.5192355693817206</v>
      </c>
      <c r="H1266" s="4">
        <v>1.5192355693817206</v>
      </c>
      <c r="I1266" s="4">
        <v>1.5192355693817206</v>
      </c>
      <c r="J1266" s="4">
        <v>1.5192355693817206</v>
      </c>
    </row>
    <row r="1267" spans="1:10">
      <c r="A1267" t="s">
        <v>1450</v>
      </c>
      <c r="B1267" s="4">
        <v>0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</row>
    <row r="1268" spans="1:10">
      <c r="A1268" t="s">
        <v>2519</v>
      </c>
      <c r="B1268" s="4">
        <v>0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</row>
    <row r="1269" spans="1:10">
      <c r="A1269" t="s">
        <v>2520</v>
      </c>
      <c r="B1269" s="4">
        <v>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</row>
    <row r="1270" spans="1:10">
      <c r="A1270" t="s">
        <v>2521</v>
      </c>
      <c r="B1270" s="4">
        <v>0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</row>
    <row r="1271" spans="1:10">
      <c r="A1271" t="s">
        <v>2522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</row>
    <row r="1272" spans="1:10">
      <c r="A1272" t="s">
        <v>2523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</row>
    <row r="1273" spans="1:10">
      <c r="A1273" t="s">
        <v>2524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</row>
    <row r="1274" spans="1:10">
      <c r="A1274" t="s">
        <v>2525</v>
      </c>
      <c r="B1274" s="4">
        <v>0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</row>
    <row r="1275" spans="1:10">
      <c r="A1275" t="s">
        <v>2526</v>
      </c>
      <c r="B1275" s="4">
        <v>0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</row>
    <row r="1276" spans="1:10">
      <c r="A1276" t="s">
        <v>2527</v>
      </c>
      <c r="B1276" s="4">
        <v>0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</row>
    <row r="1277" spans="1:10">
      <c r="A1277" t="s">
        <v>2528</v>
      </c>
      <c r="B1277" s="4">
        <v>0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</row>
    <row r="1278" spans="1:10">
      <c r="A1278" t="s">
        <v>2529</v>
      </c>
      <c r="B1278" s="4">
        <v>0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</row>
    <row r="1279" spans="1:10">
      <c r="A1279" t="s">
        <v>2530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</row>
    <row r="1280" spans="1:10">
      <c r="A1280" t="s">
        <v>2531</v>
      </c>
      <c r="B1280" s="4">
        <v>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</row>
    <row r="1281" spans="1:10">
      <c r="A1281" t="s">
        <v>2532</v>
      </c>
      <c r="B1281" s="4">
        <v>0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</row>
    <row r="1282" spans="1:10">
      <c r="A1282" t="s">
        <v>2533</v>
      </c>
      <c r="B1282" s="4">
        <v>0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</row>
    <row r="1283" spans="1:10">
      <c r="A1283" t="s">
        <v>2534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</row>
    <row r="1284" spans="1:10">
      <c r="A1284" t="s">
        <v>2535</v>
      </c>
      <c r="B1284" s="4">
        <v>0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</row>
    <row r="1285" spans="1:10">
      <c r="A1285" t="s">
        <v>2536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</row>
    <row r="1286" spans="1:10">
      <c r="A1286" t="s">
        <v>2537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</row>
    <row r="1287" spans="1:10">
      <c r="A1287" t="s">
        <v>2538</v>
      </c>
      <c r="B1287" s="4">
        <v>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</row>
    <row r="1288" spans="1:10">
      <c r="A1288" t="s">
        <v>2539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</row>
    <row r="1289" spans="1:10">
      <c r="A1289" t="s">
        <v>2540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</row>
    <row r="1290" spans="1:10">
      <c r="A1290" t="s">
        <v>2541</v>
      </c>
      <c r="B1290" s="4">
        <v>0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</row>
    <row r="1291" spans="1:10">
      <c r="A1291" t="s">
        <v>2542</v>
      </c>
      <c r="B1291" s="4">
        <v>0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</row>
    <row r="1292" spans="1:10">
      <c r="A1292" t="s">
        <v>2543</v>
      </c>
      <c r="B1292" s="4">
        <v>0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</row>
    <row r="1293" spans="1:10">
      <c r="A1293" t="s">
        <v>2544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</row>
    <row r="1294" spans="1:10">
      <c r="A1294" t="s">
        <v>1281</v>
      </c>
      <c r="B1294" s="4">
        <v>9.0338632541362003</v>
      </c>
      <c r="C1294" s="4">
        <v>9.0338632541362003</v>
      </c>
      <c r="D1294" s="4">
        <v>9.0338632541362003</v>
      </c>
      <c r="E1294" s="4">
        <v>9.0338632541362003</v>
      </c>
      <c r="F1294" s="4">
        <v>9.0338632541362003</v>
      </c>
      <c r="G1294" s="4">
        <v>9.0338632541362003</v>
      </c>
      <c r="H1294" s="4">
        <v>9.0338632541362003</v>
      </c>
      <c r="I1294" s="4">
        <v>9.0338632541362003</v>
      </c>
      <c r="J1294" s="4">
        <v>9.0338632541362003</v>
      </c>
    </row>
    <row r="1295" spans="1:10">
      <c r="A1295" t="s">
        <v>2545</v>
      </c>
      <c r="B1295" s="4">
        <v>0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</row>
    <row r="1296" spans="1:10">
      <c r="A1296" t="s">
        <v>2546</v>
      </c>
      <c r="B1296" s="4">
        <v>0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</row>
    <row r="1297" spans="1:10">
      <c r="A1297" t="s">
        <v>2547</v>
      </c>
      <c r="B1297" s="4">
        <v>0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</row>
    <row r="1298" spans="1:10">
      <c r="A1298" t="s">
        <v>2548</v>
      </c>
      <c r="B1298" s="4">
        <v>0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</row>
    <row r="1299" spans="1:10">
      <c r="A1299" t="s">
        <v>2549</v>
      </c>
      <c r="B1299" s="4">
        <v>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</row>
    <row r="1300" spans="1:10">
      <c r="A1300" t="s">
        <v>2550</v>
      </c>
      <c r="B1300" s="4">
        <v>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</row>
    <row r="1301" spans="1:10">
      <c r="A1301" t="s">
        <v>2551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</row>
    <row r="1302" spans="1:10">
      <c r="A1302" t="s">
        <v>2552</v>
      </c>
      <c r="B1302" s="4">
        <v>0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</row>
    <row r="1303" spans="1:10">
      <c r="A1303" t="s">
        <v>2553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</row>
    <row r="1304" spans="1:10">
      <c r="A1304" t="s">
        <v>2554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</row>
    <row r="1305" spans="1:10">
      <c r="A1305" t="s">
        <v>2555</v>
      </c>
      <c r="B1305" s="4">
        <v>0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</row>
    <row r="1306" spans="1:10">
      <c r="A1306" t="s">
        <v>2556</v>
      </c>
      <c r="B1306" s="4">
        <v>0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</row>
    <row r="1307" spans="1:10">
      <c r="A1307" t="s">
        <v>2557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</row>
    <row r="1308" spans="1:10">
      <c r="A1308" t="s">
        <v>2558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</row>
    <row r="1309" spans="1:10">
      <c r="A1309" t="s">
        <v>2559</v>
      </c>
      <c r="B1309" s="4">
        <v>0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</row>
    <row r="1310" spans="1:10">
      <c r="A1310" t="s">
        <v>2560</v>
      </c>
      <c r="B1310" s="4">
        <v>0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</row>
    <row r="1311" spans="1:10">
      <c r="A1311" t="s">
        <v>2561</v>
      </c>
      <c r="B1311" s="4">
        <v>0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</row>
    <row r="1312" spans="1:10">
      <c r="A1312" t="s">
        <v>2562</v>
      </c>
      <c r="B1312" s="4">
        <v>0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</row>
    <row r="1313" spans="1:10">
      <c r="A1313" t="s">
        <v>2563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</row>
    <row r="1314" spans="1:10">
      <c r="A1314" t="s">
        <v>2564</v>
      </c>
      <c r="B1314" s="4">
        <v>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</row>
    <row r="1315" spans="1:10">
      <c r="A1315" t="s">
        <v>2565</v>
      </c>
      <c r="B1315" s="4">
        <v>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</row>
    <row r="1316" spans="1:10">
      <c r="A1316" t="s">
        <v>2566</v>
      </c>
      <c r="B1316" s="4">
        <v>0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</row>
    <row r="1317" spans="1:10">
      <c r="A1317" t="s">
        <v>2567</v>
      </c>
      <c r="B1317" s="4">
        <v>0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</row>
    <row r="1318" spans="1:10">
      <c r="A1318" t="s">
        <v>2568</v>
      </c>
      <c r="B1318" s="4">
        <v>0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</row>
    <row r="1319" spans="1:10">
      <c r="A1319" t="s">
        <v>2569</v>
      </c>
      <c r="B1319" s="4">
        <v>0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</row>
    <row r="1320" spans="1:10">
      <c r="A1320" t="s">
        <v>2570</v>
      </c>
      <c r="B1320" s="4">
        <v>0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</row>
    <row r="1321" spans="1:10">
      <c r="A1321" t="s">
        <v>2571</v>
      </c>
      <c r="B1321" s="4">
        <v>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</row>
    <row r="1322" spans="1:10">
      <c r="A1322" t="s">
        <v>2572</v>
      </c>
      <c r="B1322" s="4">
        <v>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</row>
    <row r="1323" spans="1:10">
      <c r="A1323" t="s">
        <v>1451</v>
      </c>
      <c r="B1323" s="4">
        <v>0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</row>
    <row r="1324" spans="1:10">
      <c r="A1324" t="s">
        <v>1452</v>
      </c>
      <c r="B1324" s="4">
        <v>1.4333301399677418</v>
      </c>
      <c r="C1324" s="4">
        <v>1.4333301399677418</v>
      </c>
      <c r="D1324" s="4">
        <v>1.4333301399677418</v>
      </c>
      <c r="E1324" s="4">
        <v>1.4333301399677418</v>
      </c>
      <c r="F1324" s="4">
        <v>1.4333301399677418</v>
      </c>
      <c r="G1324" s="4">
        <v>1.4333301399677418</v>
      </c>
      <c r="H1324" s="4">
        <v>1.4333301399677418</v>
      </c>
      <c r="I1324" s="4">
        <v>1.4333301399677418</v>
      </c>
      <c r="J1324" s="4">
        <v>1.4333301399677418</v>
      </c>
    </row>
    <row r="1325" spans="1:10">
      <c r="A1325" t="s">
        <v>2573</v>
      </c>
      <c r="B1325" s="4">
        <v>0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</row>
    <row r="1326" spans="1:10">
      <c r="A1326" t="s">
        <v>2574</v>
      </c>
      <c r="B1326" s="4">
        <v>0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</row>
    <row r="1327" spans="1:10">
      <c r="A1327" t="s">
        <v>2575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</row>
    <row r="1328" spans="1:10">
      <c r="A1328" t="s">
        <v>2576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</row>
    <row r="1329" spans="1:10">
      <c r="A1329" t="s">
        <v>2577</v>
      </c>
      <c r="B1329" s="4">
        <v>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</row>
    <row r="1330" spans="1:10">
      <c r="A1330" t="s">
        <v>2578</v>
      </c>
      <c r="B1330" s="4">
        <v>0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</row>
    <row r="1331" spans="1:10">
      <c r="A1331" t="s">
        <v>2579</v>
      </c>
      <c r="B1331" s="4">
        <v>0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</row>
    <row r="1332" spans="1:10">
      <c r="A1332" t="s">
        <v>2580</v>
      </c>
      <c r="B1332" s="4">
        <v>0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</row>
    <row r="1333" spans="1:10">
      <c r="A1333" t="s">
        <v>1453</v>
      </c>
      <c r="B1333" s="4">
        <v>0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</row>
    <row r="1334" spans="1:10">
      <c r="A1334" t="s">
        <v>2581</v>
      </c>
      <c r="B1334" s="4">
        <v>0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</row>
    <row r="1335" spans="1:10">
      <c r="A1335" t="s">
        <v>1454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</row>
    <row r="1336" spans="1:10">
      <c r="A1336" t="s">
        <v>2582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</row>
    <row r="1337" spans="1:10">
      <c r="A1337" t="s">
        <v>2583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</row>
    <row r="1338" spans="1:10">
      <c r="A1338" t="s">
        <v>2584</v>
      </c>
      <c r="B1338" s="4">
        <v>0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</row>
    <row r="1339" spans="1:10">
      <c r="A1339" t="s">
        <v>2585</v>
      </c>
      <c r="B1339" s="4">
        <v>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</row>
    <row r="1340" spans="1:10">
      <c r="A1340" t="s">
        <v>2586</v>
      </c>
      <c r="B1340" s="4">
        <v>0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</row>
    <row r="1341" spans="1:10">
      <c r="A1341" t="s">
        <v>2587</v>
      </c>
      <c r="B1341" s="4">
        <v>0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</row>
    <row r="1342" spans="1:10">
      <c r="A1342" t="s">
        <v>2588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</row>
    <row r="1343" spans="1:10">
      <c r="A1343" t="s">
        <v>1192</v>
      </c>
      <c r="B1343" s="4">
        <v>5.7169863132616481</v>
      </c>
      <c r="C1343" s="4">
        <v>5.7169863132616481</v>
      </c>
      <c r="D1343" s="4">
        <v>5.7169863132616481</v>
      </c>
      <c r="E1343" s="4">
        <v>5.7169863132616481</v>
      </c>
      <c r="F1343" s="4">
        <v>5.7169863132616481</v>
      </c>
      <c r="G1343" s="4">
        <v>5.7169863132616481</v>
      </c>
      <c r="H1343" s="4">
        <v>5.7169863132616481</v>
      </c>
      <c r="I1343" s="4">
        <v>5.7169863132616481</v>
      </c>
      <c r="J1343" s="4">
        <v>5.7169863132616481</v>
      </c>
    </row>
    <row r="1344" spans="1:10">
      <c r="A1344" t="s">
        <v>1268</v>
      </c>
      <c r="B1344" s="4">
        <v>8.5399090293906799</v>
      </c>
      <c r="C1344" s="4">
        <v>8.5399090293906799</v>
      </c>
      <c r="D1344" s="4">
        <v>8.5399090293906799</v>
      </c>
      <c r="E1344" s="4">
        <v>8.5399090293906799</v>
      </c>
      <c r="F1344" s="4">
        <v>8.5399090293906799</v>
      </c>
      <c r="G1344" s="4">
        <v>8.5399090293906799</v>
      </c>
      <c r="H1344" s="4">
        <v>8.5399090293906799</v>
      </c>
      <c r="I1344" s="4">
        <v>8.5399090293906799</v>
      </c>
      <c r="J1344" s="4">
        <v>8.5399090293906799</v>
      </c>
    </row>
    <row r="1345" spans="1:10">
      <c r="A1345" t="s">
        <v>1455</v>
      </c>
      <c r="B1345" s="4">
        <v>0.28584931566308242</v>
      </c>
      <c r="C1345" s="4">
        <v>0.28584931566308242</v>
      </c>
      <c r="D1345" s="4">
        <v>0.28584931566308242</v>
      </c>
      <c r="E1345" s="4">
        <v>0.28584931566308242</v>
      </c>
      <c r="F1345" s="4">
        <v>0.28584931566308242</v>
      </c>
      <c r="G1345" s="4">
        <v>0.28584931566308242</v>
      </c>
      <c r="H1345" s="4">
        <v>0.28584931566308242</v>
      </c>
      <c r="I1345" s="4">
        <v>0.28584931566308242</v>
      </c>
      <c r="J1345" s="4">
        <v>0.28584931566308242</v>
      </c>
    </row>
    <row r="1346" spans="1:10">
      <c r="A1346" t="s">
        <v>1269</v>
      </c>
      <c r="B1346" s="4">
        <v>0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</row>
    <row r="1347" spans="1:10">
      <c r="A1347" t="s">
        <v>1270</v>
      </c>
      <c r="B1347" s="4">
        <v>18.485326295365589</v>
      </c>
      <c r="C1347" s="4">
        <v>18.485326295365589</v>
      </c>
      <c r="D1347" s="4">
        <v>18.485326295365589</v>
      </c>
      <c r="E1347" s="4">
        <v>18.485326295365589</v>
      </c>
      <c r="F1347" s="4">
        <v>18.485326295365589</v>
      </c>
      <c r="G1347" s="4">
        <v>18.485326295365589</v>
      </c>
      <c r="H1347" s="4">
        <v>18.485326295365589</v>
      </c>
      <c r="I1347" s="4">
        <v>18.485326295365589</v>
      </c>
      <c r="J1347" s="4">
        <v>18.485326295365589</v>
      </c>
    </row>
    <row r="1348" spans="1:10">
      <c r="A1348" t="s">
        <v>1280</v>
      </c>
      <c r="B1348" s="4">
        <v>23.842674807405015</v>
      </c>
      <c r="C1348" s="4">
        <v>23.842674807405015</v>
      </c>
      <c r="D1348" s="4">
        <v>23.842674807405015</v>
      </c>
      <c r="E1348" s="4">
        <v>23.842674807405015</v>
      </c>
      <c r="F1348" s="4">
        <v>23.842674807405015</v>
      </c>
      <c r="G1348" s="4">
        <v>23.842674807405015</v>
      </c>
      <c r="H1348" s="4">
        <v>23.842674807405015</v>
      </c>
      <c r="I1348" s="4">
        <v>23.842674807405015</v>
      </c>
      <c r="J1348" s="4">
        <v>23.842674807405015</v>
      </c>
    </row>
    <row r="1349" spans="1:10">
      <c r="A1349" t="s">
        <v>1282</v>
      </c>
      <c r="B1349" s="4">
        <v>11.51564385956989</v>
      </c>
      <c r="C1349" s="4">
        <v>11.51564385956989</v>
      </c>
      <c r="D1349" s="4">
        <v>11.51564385956989</v>
      </c>
      <c r="E1349" s="4">
        <v>11.51564385956989</v>
      </c>
      <c r="F1349" s="4">
        <v>11.51564385956989</v>
      </c>
      <c r="G1349" s="4">
        <v>11.51564385956989</v>
      </c>
      <c r="H1349" s="4">
        <v>11.51564385956989</v>
      </c>
      <c r="I1349" s="4">
        <v>11.51564385956989</v>
      </c>
      <c r="J1349" s="4">
        <v>11.51564385956989</v>
      </c>
    </row>
    <row r="1350" spans="1:10">
      <c r="A1350" t="s">
        <v>2589</v>
      </c>
      <c r="B1350" s="4">
        <v>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</row>
    <row r="1351" spans="1:10">
      <c r="A1351" t="s">
        <v>2590</v>
      </c>
      <c r="B1351" s="4">
        <v>0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</row>
    <row r="1352" spans="1:10">
      <c r="A1352" t="s">
        <v>2591</v>
      </c>
      <c r="B1352" s="4">
        <v>0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</row>
    <row r="1353" spans="1:10">
      <c r="A1353" t="s">
        <v>2592</v>
      </c>
      <c r="B1353" s="4">
        <v>0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</row>
    <row r="1354" spans="1:10">
      <c r="A1354" t="s">
        <v>2593</v>
      </c>
      <c r="B1354" s="4">
        <v>0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</row>
    <row r="1355" spans="1:10">
      <c r="A1355" t="s">
        <v>2594</v>
      </c>
      <c r="B1355" s="4">
        <v>0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</row>
    <row r="1356" spans="1:10">
      <c r="A1356" t="s">
        <v>2595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</row>
    <row r="1357" spans="1:10">
      <c r="A1357" t="s">
        <v>2596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</row>
    <row r="1358" spans="1:10">
      <c r="A1358" t="s">
        <v>2597</v>
      </c>
      <c r="B1358" s="4">
        <v>0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</row>
    <row r="1359" spans="1:10">
      <c r="A1359" t="s">
        <v>2598</v>
      </c>
      <c r="B1359" s="4">
        <v>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</row>
    <row r="1360" spans="1:10">
      <c r="A1360" t="s">
        <v>2599</v>
      </c>
      <c r="B1360" s="4">
        <v>0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</row>
    <row r="1361" spans="1:10">
      <c r="A1361" t="s">
        <v>2600</v>
      </c>
      <c r="B1361" s="4">
        <v>0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</row>
    <row r="1362" spans="1:10">
      <c r="A1362" t="s">
        <v>2601</v>
      </c>
      <c r="B1362" s="4">
        <v>0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</row>
    <row r="1363" spans="1:10">
      <c r="A1363" t="s">
        <v>2602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</row>
    <row r="1364" spans="1:10">
      <c r="A1364" t="s">
        <v>2603</v>
      </c>
      <c r="B1364" s="4">
        <v>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</row>
    <row r="1365" spans="1:10">
      <c r="A1365" t="s">
        <v>2604</v>
      </c>
      <c r="B1365" s="4">
        <v>0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</row>
    <row r="1366" spans="1:10">
      <c r="A1366" t="s">
        <v>2605</v>
      </c>
      <c r="B1366" s="4">
        <v>0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</row>
    <row r="1367" spans="1:10">
      <c r="A1367" t="s">
        <v>2606</v>
      </c>
      <c r="B1367" s="4">
        <v>0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</row>
    <row r="1368" spans="1:10">
      <c r="A1368" t="s">
        <v>2607</v>
      </c>
      <c r="B1368" s="4">
        <v>0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</row>
    <row r="1369" spans="1:10">
      <c r="A1369" t="s">
        <v>2608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</row>
    <row r="1370" spans="1:10">
      <c r="A1370" t="s">
        <v>2609</v>
      </c>
      <c r="B1370" s="4">
        <v>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</row>
    <row r="1371" spans="1:10">
      <c r="A1371" t="s">
        <v>2610</v>
      </c>
      <c r="B1371" s="4">
        <v>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</row>
    <row r="1372" spans="1:10">
      <c r="A1372" t="s">
        <v>2611</v>
      </c>
      <c r="B1372" s="4">
        <v>0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</row>
    <row r="1373" spans="1:10">
      <c r="A1373" t="s">
        <v>2612</v>
      </c>
      <c r="B1373" s="4">
        <v>0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</row>
    <row r="1374" spans="1:10">
      <c r="A1374" t="s">
        <v>2613</v>
      </c>
      <c r="B1374" s="4">
        <v>0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</row>
    <row r="1375" spans="1:10">
      <c r="A1375" t="s">
        <v>2614</v>
      </c>
      <c r="B1375" s="4">
        <v>0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</row>
    <row r="1376" spans="1:10">
      <c r="A1376" t="s">
        <v>2615</v>
      </c>
      <c r="B1376" s="4">
        <v>0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</row>
    <row r="1377" spans="1:10">
      <c r="A1377" t="s">
        <v>2616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</row>
    <row r="1378" spans="1:10">
      <c r="A1378" t="s">
        <v>2617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</row>
    <row r="1379" spans="1:10">
      <c r="A1379" t="s">
        <v>2618</v>
      </c>
      <c r="B1379" s="4">
        <v>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</row>
    <row r="1380" spans="1:10">
      <c r="A1380" t="s">
        <v>2619</v>
      </c>
      <c r="B1380" s="4">
        <v>0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</row>
    <row r="1381" spans="1:10">
      <c r="A1381" t="s">
        <v>2620</v>
      </c>
      <c r="B1381" s="4">
        <v>0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</row>
    <row r="1382" spans="1:10">
      <c r="A1382" t="s">
        <v>2621</v>
      </c>
      <c r="B1382" s="4">
        <v>0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</row>
    <row r="1383" spans="1:10">
      <c r="A1383" t="s">
        <v>2622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</row>
    <row r="1384" spans="1:10">
      <c r="A1384" t="s">
        <v>2623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</row>
    <row r="1385" spans="1:10">
      <c r="A1385" t="s">
        <v>2624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</row>
    <row r="1386" spans="1:10">
      <c r="A1386" t="s">
        <v>2625</v>
      </c>
      <c r="B1386" s="4">
        <v>0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</row>
    <row r="1387" spans="1:10">
      <c r="A1387" t="s">
        <v>2626</v>
      </c>
      <c r="B1387" s="4">
        <v>0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</row>
    <row r="1388" spans="1:10">
      <c r="A1388" t="s">
        <v>2627</v>
      </c>
      <c r="B1388" s="4">
        <v>0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</row>
    <row r="1389" spans="1:10">
      <c r="A1389" t="s">
        <v>2628</v>
      </c>
      <c r="B1389" s="4">
        <v>0</v>
      </c>
      <c r="C1389" s="4">
        <v>0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</row>
    <row r="1390" spans="1:10">
      <c r="A1390" t="s">
        <v>2629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</row>
    <row r="1391" spans="1:10">
      <c r="A1391" t="s">
        <v>2630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</row>
    <row r="1392" spans="1:10">
      <c r="A1392" t="s">
        <v>2631</v>
      </c>
      <c r="B1392" s="4">
        <v>0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</row>
    <row r="1393" spans="1:10">
      <c r="A1393" t="s">
        <v>2632</v>
      </c>
      <c r="B1393" s="4">
        <v>0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</row>
    <row r="1394" spans="1:10">
      <c r="A1394" t="s">
        <v>2633</v>
      </c>
      <c r="B1394" s="4">
        <v>0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</row>
    <row r="1395" spans="1:10">
      <c r="A1395" t="s">
        <v>2634</v>
      </c>
      <c r="B1395" s="4">
        <v>0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</row>
    <row r="1396" spans="1:10">
      <c r="A1396" t="s">
        <v>2635</v>
      </c>
      <c r="B1396" s="4">
        <v>0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</row>
    <row r="1397" spans="1:10">
      <c r="A1397" t="s">
        <v>2636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</row>
    <row r="1398" spans="1:10">
      <c r="A1398" t="s">
        <v>2637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</row>
    <row r="1399" spans="1:10">
      <c r="A1399" t="s">
        <v>2638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</row>
    <row r="1400" spans="1:10">
      <c r="A1400" t="s">
        <v>2639</v>
      </c>
      <c r="B1400" s="4">
        <v>0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</row>
    <row r="1401" spans="1:10">
      <c r="A1401" t="s">
        <v>2640</v>
      </c>
      <c r="B1401" s="4">
        <v>0</v>
      </c>
      <c r="C1401" s="4">
        <v>0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</row>
    <row r="1402" spans="1:10">
      <c r="A1402" t="s">
        <v>2641</v>
      </c>
      <c r="B1402" s="4">
        <v>0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</row>
    <row r="1403" spans="1:10">
      <c r="A1403" t="s">
        <v>2642</v>
      </c>
      <c r="B1403" s="4">
        <v>0</v>
      </c>
      <c r="C1403" s="4">
        <v>0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</row>
    <row r="1404" spans="1:10">
      <c r="A1404" t="s">
        <v>2643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</row>
    <row r="1405" spans="1:10">
      <c r="A1405" t="s">
        <v>2644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</row>
    <row r="1406" spans="1:10">
      <c r="A1406" t="s">
        <v>2645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</row>
    <row r="1407" spans="1:10">
      <c r="A1407" t="s">
        <v>2646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</row>
    <row r="1408" spans="1:10">
      <c r="A1408" t="s">
        <v>2647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</row>
    <row r="1409" spans="1:10">
      <c r="A1409" t="s">
        <v>2648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</row>
    <row r="1410" spans="1:10">
      <c r="A1410" t="s">
        <v>2649</v>
      </c>
      <c r="B1410" s="4">
        <v>0</v>
      </c>
      <c r="C1410" s="4">
        <v>0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</row>
    <row r="1411" spans="1:10">
      <c r="A1411" t="s">
        <v>2650</v>
      </c>
      <c r="B1411" s="4">
        <v>0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</row>
    <row r="1412" spans="1:10">
      <c r="A1412" t="s">
        <v>2651</v>
      </c>
      <c r="B1412" s="4">
        <v>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</row>
    <row r="1413" spans="1:10">
      <c r="A1413" t="s">
        <v>3304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</row>
    <row r="1414" spans="1:10">
      <c r="A1414" t="s">
        <v>2652</v>
      </c>
      <c r="B1414" s="4">
        <v>0</v>
      </c>
      <c r="C1414" s="4">
        <v>0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</row>
    <row r="1415" spans="1:10">
      <c r="A1415" t="s">
        <v>2653</v>
      </c>
      <c r="B1415" s="4">
        <v>0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</row>
    <row r="1416" spans="1:10">
      <c r="A1416" t="s">
        <v>2654</v>
      </c>
      <c r="B1416" s="4">
        <v>0</v>
      </c>
      <c r="C1416" s="4">
        <v>0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</row>
    <row r="1417" spans="1:10">
      <c r="A1417" t="s">
        <v>2655</v>
      </c>
      <c r="B1417" s="4">
        <v>0</v>
      </c>
      <c r="C1417" s="4">
        <v>0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</row>
    <row r="1418" spans="1:10">
      <c r="A1418" t="s">
        <v>2656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</row>
    <row r="1419" spans="1:10">
      <c r="A1419" t="s">
        <v>2657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</row>
    <row r="1420" spans="1:10">
      <c r="A1420" t="s">
        <v>2658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</row>
    <row r="1421" spans="1:10">
      <c r="A1421" t="s">
        <v>2659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</row>
    <row r="1422" spans="1:10">
      <c r="A1422" t="s">
        <v>2660</v>
      </c>
      <c r="B1422" s="4">
        <v>0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</row>
    <row r="1423" spans="1:10">
      <c r="A1423" t="s">
        <v>2661</v>
      </c>
      <c r="B1423" s="4">
        <v>0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</row>
    <row r="1424" spans="1:10">
      <c r="A1424" t="s">
        <v>2662</v>
      </c>
      <c r="B1424" s="4">
        <v>0</v>
      </c>
      <c r="C1424" s="4">
        <v>0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4">
        <v>0</v>
      </c>
      <c r="J1424" s="4">
        <v>0</v>
      </c>
    </row>
    <row r="1425" spans="1:10">
      <c r="A1425" t="s">
        <v>2663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</row>
    <row r="1426" spans="1:10">
      <c r="A1426" t="s">
        <v>2664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</row>
    <row r="1427" spans="1:10">
      <c r="A1427" t="s">
        <v>2665</v>
      </c>
      <c r="B1427" s="4">
        <v>0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</row>
    <row r="1428" spans="1:10">
      <c r="A1428" t="s">
        <v>2666</v>
      </c>
      <c r="B1428" s="4">
        <v>0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</row>
    <row r="1429" spans="1:10">
      <c r="A1429" t="s">
        <v>2667</v>
      </c>
      <c r="B1429" s="4">
        <v>0</v>
      </c>
      <c r="C1429" s="4">
        <v>0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</row>
    <row r="1430" spans="1:10">
      <c r="A1430" t="s">
        <v>2668</v>
      </c>
      <c r="B1430" s="4">
        <v>0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</row>
    <row r="1431" spans="1:10">
      <c r="A1431" t="s">
        <v>2669</v>
      </c>
      <c r="B1431" s="4">
        <v>0</v>
      </c>
      <c r="C1431" s="4">
        <v>0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</row>
    <row r="1432" spans="1:10">
      <c r="A1432" t="s">
        <v>2670</v>
      </c>
      <c r="B1432" s="4">
        <v>0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</row>
    <row r="1433" spans="1:10">
      <c r="A1433" t="s">
        <v>2671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</row>
    <row r="1434" spans="1:10">
      <c r="A1434" t="s">
        <v>2672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</row>
    <row r="1435" spans="1:10">
      <c r="A1435" t="s">
        <v>2673</v>
      </c>
      <c r="B1435" s="4">
        <v>0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</row>
    <row r="1436" spans="1:10">
      <c r="A1436" t="s">
        <v>2674</v>
      </c>
      <c r="B1436" s="4">
        <v>0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</row>
    <row r="1437" spans="1:10">
      <c r="A1437" t="s">
        <v>2675</v>
      </c>
      <c r="B1437" s="4">
        <v>0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</row>
    <row r="1438" spans="1:10">
      <c r="A1438" t="s">
        <v>2676</v>
      </c>
      <c r="B1438" s="4">
        <v>0</v>
      </c>
      <c r="C1438" s="4">
        <v>0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</row>
    <row r="1439" spans="1:10">
      <c r="A1439" t="s">
        <v>2677</v>
      </c>
      <c r="B1439" s="4">
        <v>0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</row>
    <row r="1440" spans="1:10">
      <c r="A1440" t="s">
        <v>2678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</row>
    <row r="1441" spans="1:10">
      <c r="A1441" t="s">
        <v>2679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</row>
    <row r="1442" spans="1:10">
      <c r="A1442" t="s">
        <v>2680</v>
      </c>
      <c r="B1442" s="4">
        <v>0</v>
      </c>
      <c r="C1442" s="4">
        <v>0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</row>
    <row r="1443" spans="1:10">
      <c r="A1443" t="s">
        <v>2681</v>
      </c>
      <c r="B1443" s="4">
        <v>0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</row>
    <row r="1444" spans="1:10">
      <c r="A1444" t="s">
        <v>2682</v>
      </c>
      <c r="B1444" s="4">
        <v>0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</row>
    <row r="1445" spans="1:10">
      <c r="A1445" t="s">
        <v>2683</v>
      </c>
      <c r="B1445" s="4">
        <v>0</v>
      </c>
      <c r="C1445" s="4">
        <v>0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</row>
    <row r="1446" spans="1:10">
      <c r="A1446" t="s">
        <v>2684</v>
      </c>
      <c r="B1446" s="4">
        <v>0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</row>
    <row r="1447" spans="1:10">
      <c r="A1447" t="s">
        <v>2685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</row>
    <row r="1448" spans="1:10">
      <c r="A1448" t="s">
        <v>2686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</row>
    <row r="1449" spans="1:10">
      <c r="A1449" t="s">
        <v>2687</v>
      </c>
      <c r="B1449" s="4">
        <v>0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</row>
    <row r="1450" spans="1:10">
      <c r="A1450" t="s">
        <v>2688</v>
      </c>
      <c r="B1450" s="4">
        <v>0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</row>
    <row r="1451" spans="1:10">
      <c r="A1451" t="s">
        <v>2689</v>
      </c>
      <c r="B1451" s="4">
        <v>0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</row>
    <row r="1452" spans="1:10">
      <c r="A1452" t="s">
        <v>2690</v>
      </c>
      <c r="B1452" s="4">
        <v>0</v>
      </c>
      <c r="C1452" s="4">
        <v>0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</row>
    <row r="1453" spans="1:10">
      <c r="A1453" t="s">
        <v>2691</v>
      </c>
      <c r="B1453" s="4">
        <v>0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</row>
    <row r="1454" spans="1:10">
      <c r="A1454" t="s">
        <v>2692</v>
      </c>
      <c r="B1454" s="4">
        <v>0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</row>
    <row r="1455" spans="1:10">
      <c r="A1455" t="s">
        <v>2693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</row>
    <row r="1456" spans="1:10">
      <c r="A1456" t="s">
        <v>2694</v>
      </c>
      <c r="B1456" s="4">
        <v>0</v>
      </c>
      <c r="C1456" s="4">
        <v>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</row>
    <row r="1457" spans="1:10">
      <c r="A1457" t="s">
        <v>2695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</row>
    <row r="1458" spans="1:10">
      <c r="A1458" t="s">
        <v>2696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</row>
    <row r="1459" spans="1:10">
      <c r="A1459" t="s">
        <v>2697</v>
      </c>
      <c r="B1459" s="4">
        <v>0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</row>
    <row r="1460" spans="1:10">
      <c r="A1460" t="s">
        <v>2698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</row>
    <row r="1461" spans="1:10">
      <c r="A1461" t="s">
        <v>2699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</row>
    <row r="1462" spans="1:10">
      <c r="A1462" t="s">
        <v>2700</v>
      </c>
      <c r="B1462" s="4">
        <v>0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</row>
    <row r="1463" spans="1:10">
      <c r="A1463" t="s">
        <v>2701</v>
      </c>
      <c r="B1463" s="4">
        <v>0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</row>
    <row r="1464" spans="1:10">
      <c r="A1464" t="s">
        <v>2702</v>
      </c>
      <c r="B1464" s="4">
        <v>0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</row>
    <row r="1465" spans="1:10">
      <c r="A1465" t="s">
        <v>2703</v>
      </c>
      <c r="B1465" s="4">
        <v>0</v>
      </c>
      <c r="C1465" s="4">
        <v>0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</row>
    <row r="1466" spans="1:10">
      <c r="A1466" t="s">
        <v>2704</v>
      </c>
      <c r="B1466" s="4">
        <v>0</v>
      </c>
      <c r="C1466" s="4">
        <v>0</v>
      </c>
      <c r="D1466" s="4">
        <v>0</v>
      </c>
      <c r="E1466" s="4">
        <v>0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</row>
    <row r="1467" spans="1:10">
      <c r="A1467" t="s">
        <v>2705</v>
      </c>
      <c r="B1467" s="4">
        <v>0</v>
      </c>
      <c r="C1467" s="4">
        <v>0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</row>
    <row r="1468" spans="1:10">
      <c r="A1468" t="s">
        <v>2706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</row>
    <row r="1469" spans="1:10">
      <c r="A1469" t="s">
        <v>2707</v>
      </c>
      <c r="B1469" s="4">
        <v>0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</row>
    <row r="1470" spans="1:10">
      <c r="A1470" t="s">
        <v>2708</v>
      </c>
      <c r="B1470" s="4">
        <v>0</v>
      </c>
      <c r="C1470" s="4">
        <v>0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</row>
    <row r="1471" spans="1:10">
      <c r="A1471" t="s">
        <v>1456</v>
      </c>
      <c r="B1471" s="4">
        <v>0</v>
      </c>
      <c r="C1471" s="4">
        <v>0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</row>
    <row r="1472" spans="1:10">
      <c r="A1472" t="s">
        <v>2709</v>
      </c>
      <c r="B1472" s="4">
        <v>0</v>
      </c>
      <c r="C1472" s="4">
        <v>0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</row>
    <row r="1473" spans="1:10">
      <c r="A1473" t="s">
        <v>2710</v>
      </c>
      <c r="B1473" s="4">
        <v>0</v>
      </c>
      <c r="C1473" s="4">
        <v>0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</row>
    <row r="1474" spans="1:10">
      <c r="A1474" t="s">
        <v>2711</v>
      </c>
      <c r="B1474" s="4">
        <v>0</v>
      </c>
      <c r="C1474" s="4">
        <v>0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</row>
    <row r="1475" spans="1:10">
      <c r="A1475" t="s">
        <v>2712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</row>
    <row r="1476" spans="1:10">
      <c r="A1476" t="s">
        <v>2713</v>
      </c>
      <c r="B1476" s="4">
        <v>0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</row>
    <row r="1477" spans="1:10">
      <c r="A1477" t="s">
        <v>1457</v>
      </c>
      <c r="B1477" s="4">
        <v>0</v>
      </c>
      <c r="C1477" s="4">
        <v>0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</row>
    <row r="1478" spans="1:10">
      <c r="A1478" t="s">
        <v>1458</v>
      </c>
      <c r="B1478" s="4">
        <v>0</v>
      </c>
      <c r="C1478" s="4">
        <v>0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</row>
    <row r="1479" spans="1:10">
      <c r="A1479" t="s">
        <v>1459</v>
      </c>
      <c r="B1479" s="4">
        <v>0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</row>
    <row r="1480" spans="1:10">
      <c r="A1480" t="s">
        <v>2714</v>
      </c>
      <c r="B1480" s="4">
        <v>0</v>
      </c>
      <c r="C1480" s="4">
        <v>0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</row>
    <row r="1481" spans="1:10">
      <c r="A1481" t="s">
        <v>1460</v>
      </c>
      <c r="B1481" s="4">
        <v>5.3903013810752674</v>
      </c>
      <c r="C1481" s="4">
        <v>5.3903013810752674</v>
      </c>
      <c r="D1481" s="4">
        <v>5.3903013810752674</v>
      </c>
      <c r="E1481" s="4">
        <v>5.3903013810752674</v>
      </c>
      <c r="F1481" s="4">
        <v>5.3903013810752674</v>
      </c>
      <c r="G1481" s="4">
        <v>5.3903013810752674</v>
      </c>
      <c r="H1481" s="4">
        <v>5.3903013810752674</v>
      </c>
      <c r="I1481" s="4">
        <v>5.3903013810752674</v>
      </c>
      <c r="J1481" s="4">
        <v>5.3903013810752674</v>
      </c>
    </row>
    <row r="1482" spans="1:10">
      <c r="A1482" t="s">
        <v>1461</v>
      </c>
      <c r="B1482" s="4">
        <v>0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</row>
    <row r="1483" spans="1:10">
      <c r="A1483" t="s">
        <v>1462</v>
      </c>
      <c r="B1483" s="4">
        <v>2.4868890462688169</v>
      </c>
      <c r="C1483" s="4">
        <v>2.4868890462688169</v>
      </c>
      <c r="D1483" s="4">
        <v>2.4868890462688169</v>
      </c>
      <c r="E1483" s="4">
        <v>2.4868890462688169</v>
      </c>
      <c r="F1483" s="4">
        <v>2.4868890462688169</v>
      </c>
      <c r="G1483" s="4">
        <v>2.4868890462688169</v>
      </c>
      <c r="H1483" s="4">
        <v>2.4868890462688169</v>
      </c>
      <c r="I1483" s="4">
        <v>2.4868890462688169</v>
      </c>
      <c r="J1483" s="4">
        <v>2.4868890462688169</v>
      </c>
    </row>
    <row r="1484" spans="1:10">
      <c r="A1484" t="s">
        <v>2715</v>
      </c>
      <c r="B1484" s="4">
        <v>0</v>
      </c>
      <c r="C1484" s="4">
        <v>0</v>
      </c>
      <c r="D1484" s="4">
        <v>0</v>
      </c>
      <c r="E1484" s="4">
        <v>0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</row>
    <row r="1485" spans="1:10">
      <c r="A1485" t="s">
        <v>2716</v>
      </c>
      <c r="B1485" s="4">
        <v>0</v>
      </c>
      <c r="C1485" s="4">
        <v>0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</row>
    <row r="1486" spans="1:10">
      <c r="A1486" t="s">
        <v>2717</v>
      </c>
      <c r="B1486" s="4">
        <v>0</v>
      </c>
      <c r="C1486" s="4">
        <v>0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</row>
    <row r="1487" spans="1:10">
      <c r="A1487" t="s">
        <v>2718</v>
      </c>
      <c r="B1487" s="4">
        <v>0</v>
      </c>
      <c r="C1487" s="4">
        <v>0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</row>
    <row r="1488" spans="1:10">
      <c r="A1488" t="s">
        <v>1463</v>
      </c>
      <c r="B1488" s="4">
        <v>1.598714386887097</v>
      </c>
      <c r="C1488" s="4">
        <v>1.598714386887097</v>
      </c>
      <c r="D1488" s="4">
        <v>1.598714386887097</v>
      </c>
      <c r="E1488" s="4">
        <v>1.598714386887097</v>
      </c>
      <c r="F1488" s="4">
        <v>1.598714386887097</v>
      </c>
      <c r="G1488" s="4">
        <v>1.598714386887097</v>
      </c>
      <c r="H1488" s="4">
        <v>1.598714386887097</v>
      </c>
      <c r="I1488" s="4">
        <v>1.598714386887097</v>
      </c>
      <c r="J1488" s="4">
        <v>1.598714386887097</v>
      </c>
    </row>
    <row r="1489" spans="1:10">
      <c r="A1489" t="s">
        <v>2719</v>
      </c>
      <c r="B1489" s="4">
        <v>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</row>
    <row r="1490" spans="1:10">
      <c r="A1490" t="s">
        <v>2720</v>
      </c>
      <c r="B1490" s="4">
        <v>0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</row>
    <row r="1491" spans="1:10">
      <c r="A1491" t="s">
        <v>2721</v>
      </c>
      <c r="B1491" s="4">
        <v>0</v>
      </c>
      <c r="C1491" s="4">
        <v>0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</row>
    <row r="1492" spans="1:10">
      <c r="A1492" t="s">
        <v>2722</v>
      </c>
      <c r="B1492" s="4">
        <v>0</v>
      </c>
      <c r="C1492" s="4">
        <v>0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</row>
    <row r="1493" spans="1:10">
      <c r="A1493" t="s">
        <v>1464</v>
      </c>
      <c r="B1493" s="4">
        <v>0</v>
      </c>
      <c r="C1493" s="4">
        <v>0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</row>
    <row r="1494" spans="1:10">
      <c r="A1494" t="s">
        <v>1465</v>
      </c>
      <c r="B1494" s="4">
        <v>1.0597926494623653</v>
      </c>
      <c r="C1494" s="4">
        <v>1.0597926494623653</v>
      </c>
      <c r="D1494" s="4">
        <v>1.0597926494623653</v>
      </c>
      <c r="E1494" s="4">
        <v>1.0597926494623653</v>
      </c>
      <c r="F1494" s="4">
        <v>1.0597926494623653</v>
      </c>
      <c r="G1494" s="4">
        <v>1.0597926494623653</v>
      </c>
      <c r="H1494" s="4">
        <v>1.0597926494623653</v>
      </c>
      <c r="I1494" s="4">
        <v>1.0597926494623653</v>
      </c>
      <c r="J1494" s="4">
        <v>1.0597926494623653</v>
      </c>
    </row>
    <row r="1495" spans="1:10">
      <c r="A1495" t="s">
        <v>2723</v>
      </c>
      <c r="B1495" s="4">
        <v>0</v>
      </c>
      <c r="C1495" s="4">
        <v>0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</row>
    <row r="1496" spans="1:10">
      <c r="A1496" t="s">
        <v>1466</v>
      </c>
      <c r="B1496" s="4">
        <v>0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3.0384711387634411</v>
      </c>
      <c r="I1496" s="4">
        <v>4.5577067081451617</v>
      </c>
      <c r="J1496" s="4">
        <v>4.5577067081451617</v>
      </c>
    </row>
    <row r="1497" spans="1:10">
      <c r="A1497" t="s">
        <v>2724</v>
      </c>
      <c r="B1497" s="4">
        <v>0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</row>
    <row r="1498" spans="1:10">
      <c r="A1498" t="s">
        <v>2725</v>
      </c>
      <c r="B1498" s="4">
        <v>0</v>
      </c>
      <c r="C1498" s="4">
        <v>0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</row>
    <row r="1499" spans="1:10">
      <c r="A1499" t="s">
        <v>2726</v>
      </c>
      <c r="B1499" s="4">
        <v>0</v>
      </c>
      <c r="C1499" s="4">
        <v>0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</row>
    <row r="1500" spans="1:10">
      <c r="A1500" t="s">
        <v>2727</v>
      </c>
      <c r="B1500" s="4">
        <v>0</v>
      </c>
      <c r="C1500" s="4">
        <v>0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</row>
    <row r="1501" spans="1:10">
      <c r="A1501" t="s">
        <v>2728</v>
      </c>
      <c r="B1501" s="4">
        <v>0</v>
      </c>
      <c r="C1501" s="4">
        <v>0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</row>
    <row r="1502" spans="1:10">
      <c r="A1502" t="s">
        <v>2729</v>
      </c>
      <c r="B1502" s="4">
        <v>0</v>
      </c>
      <c r="C1502" s="4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</row>
    <row r="1503" spans="1:10">
      <c r="A1503" t="s">
        <v>1467</v>
      </c>
      <c r="B1503" s="4">
        <v>0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</row>
    <row r="1504" spans="1:10">
      <c r="A1504" t="s">
        <v>2730</v>
      </c>
      <c r="B1504" s="4">
        <v>0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</row>
    <row r="1505" spans="1:10">
      <c r="A1505" t="s">
        <v>2731</v>
      </c>
      <c r="B1505" s="4">
        <v>0</v>
      </c>
      <c r="C1505" s="4">
        <v>0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</row>
    <row r="1506" spans="1:10">
      <c r="A1506" t="s">
        <v>2732</v>
      </c>
      <c r="B1506" s="4">
        <v>0</v>
      </c>
      <c r="C1506" s="4">
        <v>0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</row>
    <row r="1507" spans="1:10">
      <c r="A1507" t="s">
        <v>2733</v>
      </c>
      <c r="B1507" s="4">
        <v>0</v>
      </c>
      <c r="C1507" s="4">
        <v>0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</row>
    <row r="1508" spans="1:10">
      <c r="A1508" t="s">
        <v>2734</v>
      </c>
      <c r="B1508" s="4">
        <v>0</v>
      </c>
      <c r="C1508" s="4">
        <v>0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</row>
    <row r="1509" spans="1:10">
      <c r="A1509" t="s">
        <v>2735</v>
      </c>
      <c r="B1509" s="4">
        <v>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</row>
    <row r="1510" spans="1:10">
      <c r="A1510" t="s">
        <v>2736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</row>
    <row r="1511" spans="1:10">
      <c r="A1511" t="s">
        <v>2737</v>
      </c>
      <c r="B1511" s="4">
        <v>0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</row>
    <row r="1512" spans="1:10">
      <c r="A1512" t="s">
        <v>2738</v>
      </c>
      <c r="B1512" s="4">
        <v>0</v>
      </c>
      <c r="C1512" s="4">
        <v>0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</row>
    <row r="1513" spans="1:10">
      <c r="A1513" t="s">
        <v>2739</v>
      </c>
      <c r="B1513" s="4">
        <v>0</v>
      </c>
      <c r="C1513" s="4">
        <v>0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</row>
    <row r="1514" spans="1:10">
      <c r="A1514" t="s">
        <v>2740</v>
      </c>
      <c r="B1514" s="4">
        <v>0</v>
      </c>
      <c r="C1514" s="4">
        <v>0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</row>
    <row r="1515" spans="1:10">
      <c r="A1515" t="s">
        <v>2741</v>
      </c>
      <c r="B1515" s="4">
        <v>0</v>
      </c>
      <c r="C1515" s="4">
        <v>0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</row>
    <row r="1516" spans="1:10">
      <c r="A1516" t="s">
        <v>2742</v>
      </c>
      <c r="B1516" s="4">
        <v>0</v>
      </c>
      <c r="C1516" s="4">
        <v>0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</row>
    <row r="1517" spans="1:10">
      <c r="A1517" t="s">
        <v>2743</v>
      </c>
      <c r="B1517" s="4">
        <v>0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</row>
    <row r="1518" spans="1:10">
      <c r="A1518" t="s">
        <v>2744</v>
      </c>
      <c r="B1518" s="4">
        <v>0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</row>
    <row r="1519" spans="1:10">
      <c r="A1519" t="s">
        <v>2745</v>
      </c>
      <c r="B1519" s="4">
        <v>0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</row>
    <row r="1520" spans="1:10">
      <c r="A1520" t="s">
        <v>2746</v>
      </c>
      <c r="B1520" s="4">
        <v>0</v>
      </c>
      <c r="C1520" s="4">
        <v>0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</row>
    <row r="1521" spans="1:10">
      <c r="A1521" t="s">
        <v>2747</v>
      </c>
      <c r="B1521" s="4">
        <v>0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</row>
    <row r="1522" spans="1:10">
      <c r="A1522" t="s">
        <v>2748</v>
      </c>
      <c r="B1522" s="4">
        <v>0</v>
      </c>
      <c r="C1522" s="4">
        <v>0</v>
      </c>
      <c r="D1522" s="4">
        <v>0</v>
      </c>
      <c r="E1522" s="4">
        <v>0</v>
      </c>
      <c r="F1522" s="4">
        <v>0</v>
      </c>
      <c r="G1522" s="4">
        <v>0</v>
      </c>
      <c r="H1522" s="4">
        <v>0</v>
      </c>
      <c r="I1522" s="4">
        <v>0</v>
      </c>
      <c r="J1522" s="4">
        <v>0</v>
      </c>
    </row>
    <row r="1523" spans="1:10">
      <c r="A1523" t="s">
        <v>2749</v>
      </c>
      <c r="B1523" s="4">
        <v>0</v>
      </c>
      <c r="C1523" s="4">
        <v>0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</row>
    <row r="1524" spans="1:10">
      <c r="A1524" t="s">
        <v>2750</v>
      </c>
      <c r="B1524" s="4">
        <v>0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</row>
    <row r="1525" spans="1:10">
      <c r="A1525" t="s">
        <v>2751</v>
      </c>
      <c r="B1525" s="4">
        <v>0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</row>
    <row r="1526" spans="1:10">
      <c r="A1526" t="s">
        <v>2752</v>
      </c>
      <c r="B1526" s="4">
        <v>0</v>
      </c>
      <c r="C1526" s="4">
        <v>0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</row>
    <row r="1527" spans="1:10">
      <c r="A1527" t="s">
        <v>2753</v>
      </c>
      <c r="B1527" s="4">
        <v>0</v>
      </c>
      <c r="C1527" s="4">
        <v>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</row>
    <row r="1528" spans="1:10">
      <c r="A1528" t="s">
        <v>2754</v>
      </c>
      <c r="B1528" s="4">
        <v>0</v>
      </c>
      <c r="C1528" s="4">
        <v>0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</row>
    <row r="1529" spans="1:10">
      <c r="A1529" t="s">
        <v>2755</v>
      </c>
      <c r="B1529" s="4">
        <v>0</v>
      </c>
      <c r="C1529" s="4">
        <v>0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</row>
    <row r="1530" spans="1:10">
      <c r="A1530" t="s">
        <v>2756</v>
      </c>
      <c r="B1530" s="4">
        <v>0</v>
      </c>
      <c r="C1530" s="4">
        <v>0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</row>
    <row r="1531" spans="1:10">
      <c r="A1531" t="s">
        <v>2757</v>
      </c>
      <c r="B1531" s="4">
        <v>0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</row>
    <row r="1532" spans="1:10">
      <c r="A1532" t="s">
        <v>2758</v>
      </c>
      <c r="B1532" s="4">
        <v>0</v>
      </c>
      <c r="C1532" s="4">
        <v>0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</row>
    <row r="1533" spans="1:10">
      <c r="A1533" t="s">
        <v>2759</v>
      </c>
      <c r="B1533" s="4">
        <v>0</v>
      </c>
      <c r="C1533" s="4">
        <v>0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</row>
    <row r="1534" spans="1:10">
      <c r="A1534" t="s">
        <v>2760</v>
      </c>
      <c r="B1534" s="4">
        <v>0</v>
      </c>
      <c r="C1534" s="4">
        <v>0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</row>
    <row r="1535" spans="1:10">
      <c r="A1535" t="s">
        <v>2761</v>
      </c>
      <c r="B1535" s="4">
        <v>0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</row>
    <row r="1536" spans="1:10">
      <c r="A1536" t="s">
        <v>2762</v>
      </c>
      <c r="B1536" s="4">
        <v>0</v>
      </c>
      <c r="C1536" s="4">
        <v>0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</row>
    <row r="1537" spans="1:10">
      <c r="A1537" t="s">
        <v>2763</v>
      </c>
      <c r="B1537" s="4">
        <v>0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</row>
    <row r="1538" spans="1:10">
      <c r="A1538" t="s">
        <v>2764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</row>
    <row r="1539" spans="1:10">
      <c r="A1539" t="s">
        <v>2765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</row>
    <row r="1540" spans="1:10">
      <c r="A1540" t="s">
        <v>2766</v>
      </c>
      <c r="B1540" s="4">
        <v>0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</row>
    <row r="1541" spans="1:10">
      <c r="A1541" t="s">
        <v>2767</v>
      </c>
      <c r="B1541" s="4">
        <v>0</v>
      </c>
      <c r="C1541" s="4">
        <v>0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</row>
    <row r="1542" spans="1:10">
      <c r="A1542" t="s">
        <v>2768</v>
      </c>
      <c r="B1542" s="4">
        <v>0</v>
      </c>
      <c r="C1542" s="4">
        <v>0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</row>
    <row r="1543" spans="1:10">
      <c r="A1543" t="s">
        <v>2769</v>
      </c>
      <c r="B1543" s="4">
        <v>0</v>
      </c>
      <c r="C1543" s="4">
        <v>0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</row>
    <row r="1544" spans="1:10">
      <c r="A1544" t="s">
        <v>2770</v>
      </c>
      <c r="B1544" s="4">
        <v>0</v>
      </c>
      <c r="C1544" s="4">
        <v>0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</row>
    <row r="1545" spans="1:10">
      <c r="A1545" t="s">
        <v>2771</v>
      </c>
      <c r="B1545" s="4">
        <v>0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</row>
    <row r="1546" spans="1:10">
      <c r="A1546" t="s">
        <v>2772</v>
      </c>
      <c r="B1546" s="4">
        <v>0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</row>
    <row r="1547" spans="1:10">
      <c r="A1547" t="s">
        <v>2773</v>
      </c>
      <c r="B1547" s="4">
        <v>0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</row>
    <row r="1548" spans="1:10">
      <c r="A1548" t="s">
        <v>2774</v>
      </c>
      <c r="B1548" s="4">
        <v>0</v>
      </c>
      <c r="C1548" s="4">
        <v>0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</row>
    <row r="1549" spans="1:10">
      <c r="A1549" t="s">
        <v>2775</v>
      </c>
      <c r="B1549" s="4">
        <v>0</v>
      </c>
      <c r="C1549" s="4">
        <v>0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</row>
    <row r="1550" spans="1:10">
      <c r="A1550" t="s">
        <v>2776</v>
      </c>
      <c r="B1550" s="4">
        <v>0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</row>
    <row r="1551" spans="1:10">
      <c r="A1551" t="s">
        <v>2777</v>
      </c>
      <c r="B1551" s="4">
        <v>0</v>
      </c>
      <c r="C1551" s="4">
        <v>0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</row>
    <row r="1552" spans="1:10">
      <c r="A1552" t="s">
        <v>2778</v>
      </c>
      <c r="B1552" s="4">
        <v>0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</row>
    <row r="1553" spans="1:10">
      <c r="A1553" t="s">
        <v>2779</v>
      </c>
      <c r="B1553" s="4">
        <v>0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</row>
    <row r="1554" spans="1:10">
      <c r="A1554" t="s">
        <v>2780</v>
      </c>
      <c r="B1554" s="4">
        <v>0</v>
      </c>
      <c r="C1554" s="4">
        <v>0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</row>
    <row r="1555" spans="1:10">
      <c r="A1555" t="s">
        <v>2781</v>
      </c>
      <c r="B1555" s="4">
        <v>0</v>
      </c>
      <c r="C1555" s="4">
        <v>0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</row>
    <row r="1556" spans="1:10">
      <c r="A1556" t="s">
        <v>2782</v>
      </c>
      <c r="B1556" s="4">
        <v>0</v>
      </c>
      <c r="C1556" s="4">
        <v>0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</row>
    <row r="1557" spans="1:10">
      <c r="A1557" t="s">
        <v>2783</v>
      </c>
      <c r="B1557" s="4">
        <v>0</v>
      </c>
      <c r="C1557" s="4">
        <v>0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</row>
    <row r="1558" spans="1:10">
      <c r="A1558" t="s">
        <v>2784</v>
      </c>
      <c r="B1558" s="4">
        <v>0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</row>
    <row r="1559" spans="1:10">
      <c r="A1559" t="s">
        <v>2785</v>
      </c>
      <c r="B1559" s="4">
        <v>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</row>
    <row r="1560" spans="1:10">
      <c r="A1560" t="s">
        <v>2786</v>
      </c>
      <c r="B1560" s="4">
        <v>0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</row>
    <row r="1561" spans="1:10">
      <c r="A1561" t="s">
        <v>2787</v>
      </c>
      <c r="B1561" s="4">
        <v>0</v>
      </c>
      <c r="C1561" s="4">
        <v>0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</row>
    <row r="1562" spans="1:10">
      <c r="A1562" t="s">
        <v>2788</v>
      </c>
      <c r="B1562" s="4">
        <v>0</v>
      </c>
      <c r="C1562" s="4">
        <v>0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</row>
    <row r="1563" spans="1:10">
      <c r="A1563" t="s">
        <v>2789</v>
      </c>
      <c r="B1563" s="4">
        <v>0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</row>
    <row r="1564" spans="1:10">
      <c r="A1564" t="s">
        <v>2790</v>
      </c>
      <c r="B1564" s="4">
        <v>0</v>
      </c>
      <c r="C1564" s="4">
        <v>0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</row>
    <row r="1565" spans="1:10">
      <c r="A1565" t="s">
        <v>2791</v>
      </c>
      <c r="B1565" s="4">
        <v>0</v>
      </c>
      <c r="C1565" s="4">
        <v>0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</row>
    <row r="1566" spans="1:10">
      <c r="A1566" t="s">
        <v>2792</v>
      </c>
      <c r="B1566" s="4">
        <v>0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</row>
    <row r="1567" spans="1:10">
      <c r="A1567" t="s">
        <v>2793</v>
      </c>
      <c r="B1567" s="4">
        <v>0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</row>
    <row r="1568" spans="1:10">
      <c r="A1568" t="s">
        <v>2794</v>
      </c>
      <c r="B1568" s="4">
        <v>0</v>
      </c>
      <c r="C1568" s="4">
        <v>0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</row>
    <row r="1569" spans="1:10">
      <c r="A1569" t="s">
        <v>2795</v>
      </c>
      <c r="B1569" s="4">
        <v>0</v>
      </c>
      <c r="C1569" s="4">
        <v>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</row>
    <row r="1570" spans="1:10">
      <c r="A1570" t="s">
        <v>2796</v>
      </c>
      <c r="B1570" s="4">
        <v>0</v>
      </c>
      <c r="C1570" s="4">
        <v>0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</row>
    <row r="1571" spans="1:10">
      <c r="A1571" t="s">
        <v>2797</v>
      </c>
      <c r="B1571" s="4">
        <v>0</v>
      </c>
      <c r="C1571" s="4">
        <v>0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</row>
    <row r="1572" spans="1:10">
      <c r="A1572" t="s">
        <v>2798</v>
      </c>
      <c r="B1572" s="4">
        <v>0</v>
      </c>
      <c r="C1572" s="4">
        <v>0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</row>
    <row r="1573" spans="1:10">
      <c r="A1573" t="s">
        <v>2799</v>
      </c>
      <c r="B1573" s="4">
        <v>0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</row>
    <row r="1574" spans="1:10">
      <c r="A1574" t="s">
        <v>2800</v>
      </c>
      <c r="B1574" s="4">
        <v>0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</row>
    <row r="1575" spans="1:10">
      <c r="A1575" t="s">
        <v>2801</v>
      </c>
      <c r="B1575" s="4">
        <v>0</v>
      </c>
      <c r="C1575" s="4">
        <v>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</row>
    <row r="1576" spans="1:10">
      <c r="A1576" t="s">
        <v>2802</v>
      </c>
      <c r="B1576" s="4">
        <v>0</v>
      </c>
      <c r="C1576" s="4">
        <v>0</v>
      </c>
      <c r="D1576" s="4">
        <v>0</v>
      </c>
      <c r="E1576" s="4">
        <v>0</v>
      </c>
      <c r="F1576" s="4">
        <v>0</v>
      </c>
      <c r="G1576" s="4">
        <v>0</v>
      </c>
      <c r="H1576" s="4">
        <v>0</v>
      </c>
      <c r="I1576" s="4">
        <v>0</v>
      </c>
      <c r="J1576" s="4">
        <v>0</v>
      </c>
    </row>
    <row r="1577" spans="1:10">
      <c r="A1577" t="s">
        <v>2803</v>
      </c>
      <c r="B1577" s="4">
        <v>0</v>
      </c>
      <c r="C1577" s="4">
        <v>0</v>
      </c>
      <c r="D1577" s="4">
        <v>0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</row>
    <row r="1578" spans="1:10">
      <c r="A1578" t="s">
        <v>2804</v>
      </c>
      <c r="B1578" s="4">
        <v>0</v>
      </c>
      <c r="C1578" s="4">
        <v>0</v>
      </c>
      <c r="D1578" s="4">
        <v>0</v>
      </c>
      <c r="E1578" s="4">
        <v>0</v>
      </c>
      <c r="F1578" s="4">
        <v>0</v>
      </c>
      <c r="G1578" s="4">
        <v>0</v>
      </c>
      <c r="H1578" s="4">
        <v>0</v>
      </c>
      <c r="I1578" s="4">
        <v>0</v>
      </c>
      <c r="J1578" s="4">
        <v>0</v>
      </c>
    </row>
    <row r="1579" spans="1:10">
      <c r="A1579" t="s">
        <v>2805</v>
      </c>
      <c r="B1579" s="4">
        <v>0</v>
      </c>
      <c r="C1579" s="4">
        <v>0</v>
      </c>
      <c r="D1579" s="4">
        <v>0</v>
      </c>
      <c r="E1579" s="4">
        <v>0</v>
      </c>
      <c r="F1579" s="4">
        <v>0</v>
      </c>
      <c r="G1579" s="4">
        <v>0</v>
      </c>
      <c r="H1579" s="4">
        <v>0</v>
      </c>
      <c r="I1579" s="4">
        <v>0</v>
      </c>
      <c r="J1579" s="4">
        <v>0</v>
      </c>
    </row>
    <row r="1580" spans="1:10">
      <c r="A1580" t="s">
        <v>2806</v>
      </c>
      <c r="B1580" s="4">
        <v>0</v>
      </c>
      <c r="C1580" s="4">
        <v>0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</row>
    <row r="1581" spans="1:10">
      <c r="A1581" t="s">
        <v>2807</v>
      </c>
      <c r="B1581" s="4">
        <v>0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</row>
    <row r="1582" spans="1:10">
      <c r="A1582" t="s">
        <v>2808</v>
      </c>
      <c r="B1582" s="4">
        <v>0</v>
      </c>
      <c r="C1582" s="4">
        <v>0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</row>
    <row r="1583" spans="1:10">
      <c r="A1583" t="s">
        <v>2809</v>
      </c>
      <c r="B1583" s="4">
        <v>0</v>
      </c>
      <c r="C1583" s="4">
        <v>0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</row>
    <row r="1584" spans="1:10">
      <c r="A1584" t="s">
        <v>2810</v>
      </c>
      <c r="B1584" s="4">
        <v>0</v>
      </c>
      <c r="C1584" s="4">
        <v>0</v>
      </c>
      <c r="D1584" s="4">
        <v>0</v>
      </c>
      <c r="E1584" s="4">
        <v>0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</row>
    <row r="1585" spans="1:10">
      <c r="A1585" t="s">
        <v>2811</v>
      </c>
      <c r="B1585" s="4">
        <v>0</v>
      </c>
      <c r="C1585" s="4">
        <v>0</v>
      </c>
      <c r="D1585" s="4">
        <v>0</v>
      </c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</row>
    <row r="1586" spans="1:10">
      <c r="A1586" t="s">
        <v>2812</v>
      </c>
      <c r="B1586" s="4">
        <v>0</v>
      </c>
      <c r="C1586" s="4">
        <v>0</v>
      </c>
      <c r="D1586" s="4">
        <v>0</v>
      </c>
      <c r="E1586" s="4">
        <v>0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</row>
    <row r="1587" spans="1:10">
      <c r="A1587" t="s">
        <v>2813</v>
      </c>
      <c r="B1587" s="4">
        <v>0</v>
      </c>
      <c r="C1587" s="4">
        <v>0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</row>
    <row r="1588" spans="1:10">
      <c r="A1588" t="s">
        <v>2814</v>
      </c>
      <c r="B1588" s="4">
        <v>0</v>
      </c>
      <c r="C1588" s="4">
        <v>0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</row>
    <row r="1589" spans="1:10">
      <c r="A1589" t="s">
        <v>2815</v>
      </c>
      <c r="B1589" s="4">
        <v>0</v>
      </c>
      <c r="C1589" s="4">
        <v>0</v>
      </c>
      <c r="D1589" s="4">
        <v>0</v>
      </c>
      <c r="E1589" s="4">
        <v>0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</row>
    <row r="1590" spans="1:10">
      <c r="A1590" t="s">
        <v>2816</v>
      </c>
      <c r="B1590" s="4">
        <v>0</v>
      </c>
      <c r="C1590" s="4">
        <v>0</v>
      </c>
      <c r="D1590" s="4">
        <v>0</v>
      </c>
      <c r="E1590" s="4">
        <v>0</v>
      </c>
      <c r="F1590" s="4">
        <v>0</v>
      </c>
      <c r="G1590" s="4">
        <v>0</v>
      </c>
      <c r="H1590" s="4">
        <v>0</v>
      </c>
      <c r="I1590" s="4">
        <v>0</v>
      </c>
      <c r="J1590" s="4">
        <v>0</v>
      </c>
    </row>
    <row r="1591" spans="1:10">
      <c r="A1591" t="s">
        <v>2817</v>
      </c>
      <c r="B1591" s="4">
        <v>0</v>
      </c>
      <c r="C1591" s="4">
        <v>0</v>
      </c>
      <c r="D1591" s="4">
        <v>0</v>
      </c>
      <c r="E1591" s="4">
        <v>0</v>
      </c>
      <c r="F1591" s="4">
        <v>0</v>
      </c>
      <c r="G1591" s="4">
        <v>0</v>
      </c>
      <c r="H1591" s="4">
        <v>0</v>
      </c>
      <c r="I1591" s="4">
        <v>0</v>
      </c>
      <c r="J1591" s="4">
        <v>0</v>
      </c>
    </row>
    <row r="1592" spans="1:10">
      <c r="A1592" t="s">
        <v>2818</v>
      </c>
      <c r="B1592" s="4">
        <v>0</v>
      </c>
      <c r="C1592" s="4">
        <v>0</v>
      </c>
      <c r="D1592" s="4">
        <v>0</v>
      </c>
      <c r="E1592" s="4">
        <v>0</v>
      </c>
      <c r="F1592" s="4">
        <v>0</v>
      </c>
      <c r="G1592" s="4">
        <v>0</v>
      </c>
      <c r="H1592" s="4">
        <v>0</v>
      </c>
      <c r="I1592" s="4">
        <v>0</v>
      </c>
      <c r="J1592" s="4">
        <v>0</v>
      </c>
    </row>
    <row r="1593" spans="1:10">
      <c r="A1593" t="s">
        <v>2819</v>
      </c>
      <c r="B1593" s="4">
        <v>0</v>
      </c>
      <c r="C1593" s="4">
        <v>0</v>
      </c>
      <c r="D1593" s="4">
        <v>0</v>
      </c>
      <c r="E1593" s="4">
        <v>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</row>
    <row r="1594" spans="1:10">
      <c r="A1594" t="s">
        <v>2820</v>
      </c>
      <c r="B1594" s="4">
        <v>0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</row>
    <row r="1595" spans="1:10">
      <c r="A1595" t="s">
        <v>2821</v>
      </c>
      <c r="B1595" s="4">
        <v>0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</row>
    <row r="1596" spans="1:10">
      <c r="A1596" t="s">
        <v>2822</v>
      </c>
      <c r="B1596" s="4">
        <v>0</v>
      </c>
      <c r="C1596" s="4">
        <v>0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4">
        <v>0</v>
      </c>
      <c r="J1596" s="4">
        <v>0</v>
      </c>
    </row>
    <row r="1597" spans="1:10">
      <c r="A1597" t="s">
        <v>2823</v>
      </c>
      <c r="B1597" s="4">
        <v>0</v>
      </c>
      <c r="C1597" s="4">
        <v>0</v>
      </c>
      <c r="D1597" s="4">
        <v>0</v>
      </c>
      <c r="E1597" s="4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0</v>
      </c>
    </row>
    <row r="1598" spans="1:10">
      <c r="A1598" t="s">
        <v>2824</v>
      </c>
      <c r="B1598" s="4">
        <v>0</v>
      </c>
      <c r="C1598" s="4">
        <v>0</v>
      </c>
      <c r="D1598" s="4">
        <v>0</v>
      </c>
      <c r="E1598" s="4">
        <v>0</v>
      </c>
      <c r="F1598" s="4">
        <v>0</v>
      </c>
      <c r="G1598" s="4">
        <v>0</v>
      </c>
      <c r="H1598" s="4">
        <v>0</v>
      </c>
      <c r="I1598" s="4">
        <v>0</v>
      </c>
      <c r="J1598" s="4">
        <v>0</v>
      </c>
    </row>
    <row r="1599" spans="1:10">
      <c r="A1599" t="s">
        <v>2825</v>
      </c>
      <c r="B1599" s="4">
        <v>0</v>
      </c>
      <c r="C1599" s="4">
        <v>0</v>
      </c>
      <c r="D1599" s="4">
        <v>0</v>
      </c>
      <c r="E1599" s="4">
        <v>0</v>
      </c>
      <c r="F1599" s="4">
        <v>0</v>
      </c>
      <c r="G1599" s="4">
        <v>0</v>
      </c>
      <c r="H1599" s="4">
        <v>0</v>
      </c>
      <c r="I1599" s="4">
        <v>0</v>
      </c>
      <c r="J1599" s="4">
        <v>0</v>
      </c>
    </row>
    <row r="1600" spans="1:10">
      <c r="A1600" t="s">
        <v>2826</v>
      </c>
      <c r="B1600" s="4">
        <v>0</v>
      </c>
      <c r="C1600" s="4">
        <v>0</v>
      </c>
      <c r="D1600" s="4">
        <v>0</v>
      </c>
      <c r="E1600" s="4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</row>
    <row r="1601" spans="1:10">
      <c r="A1601" t="s">
        <v>2827</v>
      </c>
      <c r="B1601" s="4">
        <v>0</v>
      </c>
      <c r="C1601" s="4">
        <v>0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</row>
    <row r="1602" spans="1:10">
      <c r="A1602" t="s">
        <v>2828</v>
      </c>
      <c r="B1602" s="4">
        <v>0</v>
      </c>
      <c r="C1602" s="4">
        <v>0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</row>
    <row r="1603" spans="1:10">
      <c r="A1603" t="s">
        <v>2829</v>
      </c>
      <c r="B1603" s="4">
        <v>0</v>
      </c>
      <c r="C1603" s="4">
        <v>0</v>
      </c>
      <c r="D1603" s="4">
        <v>0</v>
      </c>
      <c r="E1603" s="4">
        <v>0</v>
      </c>
      <c r="F1603" s="4">
        <v>0</v>
      </c>
      <c r="G1603" s="4">
        <v>0</v>
      </c>
      <c r="H1603" s="4">
        <v>0</v>
      </c>
      <c r="I1603" s="4">
        <v>0</v>
      </c>
      <c r="J1603" s="4">
        <v>0</v>
      </c>
    </row>
    <row r="1604" spans="1:10">
      <c r="A1604" t="s">
        <v>2830</v>
      </c>
      <c r="B1604" s="4">
        <v>0</v>
      </c>
      <c r="C1604" s="4">
        <v>0</v>
      </c>
      <c r="D1604" s="4">
        <v>0</v>
      </c>
      <c r="E1604" s="4">
        <v>0</v>
      </c>
      <c r="F1604" s="4">
        <v>0</v>
      </c>
      <c r="G1604" s="4">
        <v>0</v>
      </c>
      <c r="H1604" s="4">
        <v>0</v>
      </c>
      <c r="I1604" s="4">
        <v>0</v>
      </c>
      <c r="J1604" s="4">
        <v>0</v>
      </c>
    </row>
    <row r="1605" spans="1:10">
      <c r="A1605" t="s">
        <v>2831</v>
      </c>
      <c r="B1605" s="4">
        <v>0</v>
      </c>
      <c r="C1605" s="4">
        <v>0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</row>
    <row r="1606" spans="1:10">
      <c r="A1606" t="s">
        <v>2832</v>
      </c>
      <c r="B1606" s="4">
        <v>0</v>
      </c>
      <c r="C1606" s="4">
        <v>0</v>
      </c>
      <c r="D1606" s="4">
        <v>0</v>
      </c>
      <c r="E1606" s="4">
        <v>0</v>
      </c>
      <c r="F1606" s="4">
        <v>0</v>
      </c>
      <c r="G1606" s="4">
        <v>0</v>
      </c>
      <c r="H1606" s="4">
        <v>0</v>
      </c>
      <c r="I1606" s="4">
        <v>0</v>
      </c>
      <c r="J1606" s="4">
        <v>0</v>
      </c>
    </row>
    <row r="1607" spans="1:10">
      <c r="A1607" t="s">
        <v>2833</v>
      </c>
      <c r="B1607" s="4">
        <v>0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</row>
    <row r="1608" spans="1:10">
      <c r="A1608" t="s">
        <v>2834</v>
      </c>
      <c r="B1608" s="4">
        <v>0</v>
      </c>
      <c r="C1608" s="4">
        <v>0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</row>
    <row r="1609" spans="1:10">
      <c r="A1609" t="s">
        <v>2835</v>
      </c>
      <c r="B1609" s="4">
        <v>0</v>
      </c>
      <c r="C1609" s="4">
        <v>0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</row>
    <row r="1610" spans="1:10">
      <c r="A1610" t="s">
        <v>2836</v>
      </c>
      <c r="B1610" s="4">
        <v>0</v>
      </c>
      <c r="C1610" s="4">
        <v>0</v>
      </c>
      <c r="D1610" s="4">
        <v>0</v>
      </c>
      <c r="E1610" s="4">
        <v>0</v>
      </c>
      <c r="F1610" s="4">
        <v>0</v>
      </c>
      <c r="G1610" s="4">
        <v>0</v>
      </c>
      <c r="H1610" s="4">
        <v>0</v>
      </c>
      <c r="I1610" s="4">
        <v>0</v>
      </c>
      <c r="J1610" s="4">
        <v>0</v>
      </c>
    </row>
    <row r="1611" spans="1:10">
      <c r="A1611" t="s">
        <v>3305</v>
      </c>
      <c r="B1611" s="4">
        <v>0</v>
      </c>
      <c r="C1611" s="4">
        <v>0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</row>
    <row r="1612" spans="1:10">
      <c r="A1612" t="s">
        <v>2837</v>
      </c>
      <c r="B1612" s="4">
        <v>0</v>
      </c>
      <c r="C1612" s="4">
        <v>0</v>
      </c>
      <c r="D1612" s="4">
        <v>0</v>
      </c>
      <c r="E1612" s="4">
        <v>0</v>
      </c>
      <c r="F1612" s="4">
        <v>0</v>
      </c>
      <c r="G1612" s="4">
        <v>0</v>
      </c>
      <c r="H1612" s="4">
        <v>0</v>
      </c>
      <c r="I1612" s="4">
        <v>0</v>
      </c>
      <c r="J1612" s="4">
        <v>0</v>
      </c>
    </row>
    <row r="1613" spans="1:10">
      <c r="A1613" t="s">
        <v>2838</v>
      </c>
      <c r="B1613" s="4">
        <v>0</v>
      </c>
      <c r="C1613" s="4">
        <v>0</v>
      </c>
      <c r="D1613" s="4">
        <v>0</v>
      </c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</row>
    <row r="1614" spans="1:10">
      <c r="A1614" t="s">
        <v>2839</v>
      </c>
      <c r="B1614" s="4">
        <v>0</v>
      </c>
      <c r="C1614" s="4">
        <v>0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</row>
    <row r="1615" spans="1:10">
      <c r="A1615" t="s">
        <v>2840</v>
      </c>
      <c r="B1615" s="4">
        <v>0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</row>
    <row r="1616" spans="1:10">
      <c r="A1616" t="s">
        <v>2841</v>
      </c>
      <c r="B1616" s="4">
        <v>0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</row>
    <row r="1617" spans="1:10">
      <c r="A1617" t="s">
        <v>2842</v>
      </c>
      <c r="B1617" s="4">
        <v>0</v>
      </c>
      <c r="C1617" s="4">
        <v>0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</row>
    <row r="1618" spans="1:10">
      <c r="A1618" t="s">
        <v>2843</v>
      </c>
      <c r="B1618" s="4">
        <v>0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</row>
    <row r="1619" spans="1:10">
      <c r="A1619" t="s">
        <v>2844</v>
      </c>
      <c r="B1619" s="4">
        <v>0</v>
      </c>
      <c r="C1619" s="4">
        <v>0</v>
      </c>
      <c r="D1619" s="4">
        <v>0</v>
      </c>
      <c r="E1619" s="4">
        <v>0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</row>
    <row r="1620" spans="1:10">
      <c r="A1620" t="s">
        <v>2845</v>
      </c>
      <c r="B1620" s="4">
        <v>0</v>
      </c>
      <c r="C1620" s="4">
        <v>0</v>
      </c>
      <c r="D1620" s="4">
        <v>0</v>
      </c>
      <c r="E1620" s="4">
        <v>0</v>
      </c>
      <c r="F1620" s="4">
        <v>0</v>
      </c>
      <c r="G1620" s="4">
        <v>0</v>
      </c>
      <c r="H1620" s="4">
        <v>0</v>
      </c>
      <c r="I1620" s="4">
        <v>0</v>
      </c>
      <c r="J1620" s="4">
        <v>0</v>
      </c>
    </row>
    <row r="1621" spans="1:10">
      <c r="A1621" t="s">
        <v>2846</v>
      </c>
      <c r="B1621" s="4">
        <v>0</v>
      </c>
      <c r="C1621" s="4">
        <v>0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</row>
    <row r="1622" spans="1:10">
      <c r="A1622" t="s">
        <v>2847</v>
      </c>
      <c r="B1622" s="4">
        <v>0</v>
      </c>
      <c r="C1622" s="4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</row>
    <row r="1623" spans="1:10">
      <c r="A1623" t="s">
        <v>2848</v>
      </c>
      <c r="B1623" s="4">
        <v>0</v>
      </c>
      <c r="C1623" s="4">
        <v>0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</row>
    <row r="1624" spans="1:10">
      <c r="A1624" t="s">
        <v>2849</v>
      </c>
      <c r="B1624" s="4">
        <v>0</v>
      </c>
      <c r="C1624" s="4">
        <v>0</v>
      </c>
      <c r="D1624" s="4">
        <v>0</v>
      </c>
      <c r="E1624" s="4">
        <v>0</v>
      </c>
      <c r="F1624" s="4">
        <v>0</v>
      </c>
      <c r="G1624" s="4">
        <v>0</v>
      </c>
      <c r="H1624" s="4">
        <v>0</v>
      </c>
      <c r="I1624" s="4">
        <v>0</v>
      </c>
      <c r="J1624" s="4">
        <v>0</v>
      </c>
    </row>
    <row r="1625" spans="1:10">
      <c r="A1625" t="s">
        <v>2850</v>
      </c>
      <c r="B1625" s="4">
        <v>0</v>
      </c>
      <c r="C1625" s="4">
        <v>0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</row>
    <row r="1626" spans="1:10">
      <c r="A1626" t="s">
        <v>2851</v>
      </c>
      <c r="B1626" s="4">
        <v>0</v>
      </c>
      <c r="C1626" s="4">
        <v>0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</row>
    <row r="1627" spans="1:10">
      <c r="A1627" t="s">
        <v>2852</v>
      </c>
      <c r="B1627" s="4">
        <v>0</v>
      </c>
      <c r="C1627" s="4">
        <v>0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</row>
    <row r="1628" spans="1:10">
      <c r="A1628" t="s">
        <v>2853</v>
      </c>
      <c r="B1628" s="4">
        <v>0</v>
      </c>
      <c r="C1628" s="4">
        <v>0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</row>
    <row r="1629" spans="1:10">
      <c r="A1629" t="s">
        <v>2854</v>
      </c>
      <c r="B1629" s="4">
        <v>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</row>
    <row r="1630" spans="1:10">
      <c r="A1630" t="s">
        <v>2855</v>
      </c>
      <c r="B1630" s="4">
        <v>0</v>
      </c>
      <c r="C1630" s="4">
        <v>0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</row>
    <row r="1631" spans="1:10">
      <c r="A1631" t="s">
        <v>2856</v>
      </c>
      <c r="B1631" s="4">
        <v>0</v>
      </c>
      <c r="C1631" s="4">
        <v>0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</row>
    <row r="1632" spans="1:10">
      <c r="A1632" t="s">
        <v>2857</v>
      </c>
      <c r="B1632" s="4">
        <v>0</v>
      </c>
      <c r="C1632" s="4">
        <v>0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4">
        <v>0</v>
      </c>
      <c r="J1632" s="4">
        <v>0</v>
      </c>
    </row>
    <row r="1633" spans="1:10">
      <c r="A1633" t="s">
        <v>2858</v>
      </c>
      <c r="B1633" s="4">
        <v>0</v>
      </c>
      <c r="C1633" s="4">
        <v>0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</row>
    <row r="1634" spans="1:10">
      <c r="A1634" t="s">
        <v>2859</v>
      </c>
      <c r="B1634" s="4">
        <v>0</v>
      </c>
      <c r="C1634" s="4">
        <v>0</v>
      </c>
      <c r="D1634" s="4">
        <v>0</v>
      </c>
      <c r="E1634" s="4">
        <v>0</v>
      </c>
      <c r="F1634" s="4">
        <v>0</v>
      </c>
      <c r="G1634" s="4">
        <v>0</v>
      </c>
      <c r="H1634" s="4">
        <v>0</v>
      </c>
      <c r="I1634" s="4">
        <v>0</v>
      </c>
      <c r="J1634" s="4">
        <v>0</v>
      </c>
    </row>
    <row r="1635" spans="1:10">
      <c r="A1635" t="s">
        <v>2860</v>
      </c>
      <c r="B1635" s="4">
        <v>0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</row>
    <row r="1636" spans="1:10">
      <c r="A1636" t="s">
        <v>2861</v>
      </c>
      <c r="B1636" s="4">
        <v>0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</row>
    <row r="1637" spans="1:10">
      <c r="A1637" t="s">
        <v>2862</v>
      </c>
      <c r="B1637" s="4">
        <v>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</row>
    <row r="1638" spans="1:10">
      <c r="A1638" t="s">
        <v>2863</v>
      </c>
      <c r="B1638" s="4">
        <v>0</v>
      </c>
      <c r="C1638" s="4">
        <v>0</v>
      </c>
      <c r="D1638" s="4">
        <v>0</v>
      </c>
      <c r="E1638" s="4">
        <v>0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</row>
    <row r="1639" spans="1:10">
      <c r="A1639" t="s">
        <v>2864</v>
      </c>
      <c r="B1639" s="4">
        <v>0</v>
      </c>
      <c r="C1639" s="4">
        <v>0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</row>
    <row r="1640" spans="1:10">
      <c r="A1640" t="s">
        <v>2865</v>
      </c>
      <c r="B1640" s="4">
        <v>0</v>
      </c>
      <c r="C1640" s="4">
        <v>0</v>
      </c>
      <c r="D1640" s="4">
        <v>0</v>
      </c>
      <c r="E1640" s="4">
        <v>0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</row>
    <row r="1641" spans="1:10">
      <c r="A1641" t="s">
        <v>2866</v>
      </c>
      <c r="B1641" s="4">
        <v>0</v>
      </c>
      <c r="C1641" s="4">
        <v>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</row>
    <row r="1642" spans="1:10">
      <c r="A1642" t="s">
        <v>2867</v>
      </c>
      <c r="B1642" s="4">
        <v>0</v>
      </c>
      <c r="C1642" s="4">
        <v>0</v>
      </c>
      <c r="D1642" s="4">
        <v>0</v>
      </c>
      <c r="E1642" s="4">
        <v>0</v>
      </c>
      <c r="F1642" s="4">
        <v>0</v>
      </c>
      <c r="G1642" s="4">
        <v>0</v>
      </c>
      <c r="H1642" s="4">
        <v>0</v>
      </c>
      <c r="I1642" s="4">
        <v>0</v>
      </c>
      <c r="J1642" s="4">
        <v>0</v>
      </c>
    </row>
    <row r="1643" spans="1:10">
      <c r="A1643" t="s">
        <v>2868</v>
      </c>
      <c r="B1643" s="4">
        <v>0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</row>
    <row r="1644" spans="1:10">
      <c r="A1644" t="s">
        <v>2869</v>
      </c>
      <c r="B1644" s="4">
        <v>0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</row>
    <row r="1645" spans="1:10">
      <c r="A1645" t="s">
        <v>2870</v>
      </c>
      <c r="B1645" s="4">
        <v>0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</row>
    <row r="1646" spans="1:10">
      <c r="A1646" t="s">
        <v>1207</v>
      </c>
      <c r="B1646" s="4">
        <v>10.417615332903225</v>
      </c>
      <c r="C1646" s="4">
        <v>10.417615332903225</v>
      </c>
      <c r="D1646" s="4">
        <v>10.417615332903225</v>
      </c>
      <c r="E1646" s="4">
        <v>10.417615332903225</v>
      </c>
      <c r="F1646" s="4">
        <v>10.417615332903225</v>
      </c>
      <c r="G1646" s="4">
        <v>10.417615332903225</v>
      </c>
      <c r="H1646" s="4">
        <v>10.417615332903225</v>
      </c>
      <c r="I1646" s="4">
        <v>10.417615332903225</v>
      </c>
      <c r="J1646" s="4">
        <v>10.417615332903225</v>
      </c>
    </row>
    <row r="1647" spans="1:10">
      <c r="A1647" t="s">
        <v>1213</v>
      </c>
      <c r="B1647" s="4">
        <v>23.828763855713255</v>
      </c>
      <c r="C1647" s="4">
        <v>23.828763855713255</v>
      </c>
      <c r="D1647" s="4">
        <v>23.828763855713255</v>
      </c>
      <c r="E1647" s="4">
        <v>23.828763855713255</v>
      </c>
      <c r="F1647" s="4">
        <v>23.828763855713255</v>
      </c>
      <c r="G1647" s="4">
        <v>23.828763855713255</v>
      </c>
      <c r="H1647" s="4">
        <v>23.828763855713255</v>
      </c>
      <c r="I1647" s="4">
        <v>23.828763855713255</v>
      </c>
      <c r="J1647" s="4">
        <v>23.828763855713255</v>
      </c>
    </row>
    <row r="1648" spans="1:10">
      <c r="A1648" t="s">
        <v>1218</v>
      </c>
      <c r="B1648" s="4">
        <v>4.4206061233620062</v>
      </c>
      <c r="C1648" s="4">
        <v>4.4206061233620062</v>
      </c>
      <c r="D1648" s="4">
        <v>4.4206061233620062</v>
      </c>
      <c r="E1648" s="4">
        <v>4.4206061233620062</v>
      </c>
      <c r="F1648" s="4">
        <v>4.4206061233620062</v>
      </c>
      <c r="G1648" s="4">
        <v>4.4206061233620062</v>
      </c>
      <c r="H1648" s="4">
        <v>4.4206061233620062</v>
      </c>
      <c r="I1648" s="4">
        <v>4.4206061233620062</v>
      </c>
      <c r="J1648" s="4">
        <v>4.4206061233620062</v>
      </c>
    </row>
    <row r="1649" spans="1:10">
      <c r="A1649" t="s">
        <v>2871</v>
      </c>
      <c r="B1649" s="4">
        <v>0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</row>
    <row r="1650" spans="1:10">
      <c r="A1650" t="s">
        <v>2872</v>
      </c>
      <c r="B1650" s="4">
        <v>0</v>
      </c>
      <c r="C1650" s="4">
        <v>0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I1650" s="4">
        <v>0</v>
      </c>
      <c r="J1650" s="4">
        <v>0</v>
      </c>
    </row>
    <row r="1651" spans="1:10">
      <c r="A1651" t="s">
        <v>2873</v>
      </c>
      <c r="B1651" s="4">
        <v>0</v>
      </c>
      <c r="C1651" s="4">
        <v>0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</row>
    <row r="1652" spans="1:10">
      <c r="A1652" t="s">
        <v>1233</v>
      </c>
      <c r="B1652" s="4">
        <v>17.933808961720427</v>
      </c>
      <c r="C1652" s="4">
        <v>17.933808961720427</v>
      </c>
      <c r="D1652" s="4">
        <v>17.933808961720427</v>
      </c>
      <c r="E1652" s="4">
        <v>17.933808961720427</v>
      </c>
      <c r="F1652" s="4">
        <v>17.933808961720427</v>
      </c>
      <c r="G1652" s="4">
        <v>17.933808961720427</v>
      </c>
      <c r="H1652" s="4">
        <v>17.933808961720427</v>
      </c>
      <c r="I1652" s="4">
        <v>17.933808961720427</v>
      </c>
      <c r="J1652" s="4">
        <v>17.933808961720427</v>
      </c>
    </row>
    <row r="1653" spans="1:10">
      <c r="A1653" t="s">
        <v>1235</v>
      </c>
      <c r="B1653" s="4">
        <v>8.0430415949534027</v>
      </c>
      <c r="C1653" s="4">
        <v>8.0430415949534027</v>
      </c>
      <c r="D1653" s="4">
        <v>8.0430415949534027</v>
      </c>
      <c r="E1653" s="4">
        <v>8.0430415949534027</v>
      </c>
      <c r="F1653" s="4">
        <v>8.0430415949534027</v>
      </c>
      <c r="G1653" s="4">
        <v>8.0430415949534027</v>
      </c>
      <c r="H1653" s="4">
        <v>8.0430415949534027</v>
      </c>
      <c r="I1653" s="4">
        <v>8.0430415949534027</v>
      </c>
      <c r="J1653" s="4">
        <v>8.0430415949534027</v>
      </c>
    </row>
    <row r="1654" spans="1:10">
      <c r="A1654" t="s">
        <v>2874</v>
      </c>
      <c r="B1654" s="4">
        <v>0</v>
      </c>
      <c r="C1654" s="4">
        <v>0</v>
      </c>
      <c r="D1654" s="4">
        <v>0</v>
      </c>
      <c r="E1654" s="4">
        <v>0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</row>
    <row r="1655" spans="1:10">
      <c r="A1655" t="s">
        <v>1246</v>
      </c>
      <c r="B1655" s="4">
        <v>21.729334514050173</v>
      </c>
      <c r="C1655" s="4">
        <v>21.729334514050173</v>
      </c>
      <c r="D1655" s="4">
        <v>21.729334514050173</v>
      </c>
      <c r="E1655" s="4">
        <v>21.729334514050173</v>
      </c>
      <c r="F1655" s="4">
        <v>21.729334514050173</v>
      </c>
      <c r="G1655" s="4">
        <v>21.729334514050173</v>
      </c>
      <c r="H1655" s="4">
        <v>21.729334514050173</v>
      </c>
      <c r="I1655" s="4">
        <v>21.729334514050173</v>
      </c>
      <c r="J1655" s="4">
        <v>21.729334514050173</v>
      </c>
    </row>
    <row r="1656" spans="1:10">
      <c r="A1656" t="s">
        <v>2875</v>
      </c>
      <c r="B1656" s="4">
        <v>0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</row>
    <row r="1657" spans="1:10">
      <c r="A1657" t="s">
        <v>2876</v>
      </c>
      <c r="B1657" s="4">
        <v>0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</row>
    <row r="1658" spans="1:10">
      <c r="A1658" t="s">
        <v>2877</v>
      </c>
      <c r="B1658" s="4">
        <v>0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</row>
    <row r="1659" spans="1:10">
      <c r="A1659" t="s">
        <v>1468</v>
      </c>
      <c r="B1659" s="4">
        <v>1.0854234512523295</v>
      </c>
      <c r="C1659" s="4">
        <v>1.0854234512523295</v>
      </c>
      <c r="D1659" s="4">
        <v>1.0854234512523295</v>
      </c>
      <c r="E1659" s="4">
        <v>1.0854234512523295</v>
      </c>
      <c r="F1659" s="4">
        <v>1.0854234512523295</v>
      </c>
      <c r="G1659" s="4">
        <v>1.0854234512523295</v>
      </c>
      <c r="H1659" s="4">
        <v>1.0854234512523295</v>
      </c>
      <c r="I1659" s="4">
        <v>1.0854234512523295</v>
      </c>
      <c r="J1659" s="4">
        <v>1.0854234512523295</v>
      </c>
    </row>
    <row r="1660" spans="1:10">
      <c r="A1660" t="s">
        <v>1258</v>
      </c>
      <c r="B1660" s="4">
        <v>0.26247277880824371</v>
      </c>
      <c r="C1660" s="4">
        <v>0.26247277880824371</v>
      </c>
      <c r="D1660" s="4">
        <v>0.26247277880824371</v>
      </c>
      <c r="E1660" s="4">
        <v>0.26247277880824371</v>
      </c>
      <c r="F1660" s="4">
        <v>0.26247277880824371</v>
      </c>
      <c r="G1660" s="4">
        <v>0.26247277880824371</v>
      </c>
      <c r="H1660" s="4">
        <v>0.26247277880824371</v>
      </c>
      <c r="I1660" s="4">
        <v>0.26247277880824371</v>
      </c>
      <c r="J1660" s="4">
        <v>0.26247277880824371</v>
      </c>
    </row>
    <row r="1661" spans="1:10">
      <c r="A1661" t="s">
        <v>1259</v>
      </c>
      <c r="B1661" s="4">
        <v>2.3888835666129031</v>
      </c>
      <c r="C1661" s="4">
        <v>2.3888835666129031</v>
      </c>
      <c r="D1661" s="4">
        <v>2.3888835666129031</v>
      </c>
      <c r="E1661" s="4">
        <v>2.3888835666129031</v>
      </c>
      <c r="F1661" s="4">
        <v>2.3888835666129031</v>
      </c>
      <c r="G1661" s="4">
        <v>2.3888835666129031</v>
      </c>
      <c r="H1661" s="4">
        <v>2.3888835666129031</v>
      </c>
      <c r="I1661" s="4">
        <v>2.3888835666129031</v>
      </c>
      <c r="J1661" s="4">
        <v>2.3888835666129031</v>
      </c>
    </row>
    <row r="1662" spans="1:10">
      <c r="A1662" t="s">
        <v>1469</v>
      </c>
      <c r="B1662" s="4">
        <v>0.59211643958781357</v>
      </c>
      <c r="C1662" s="4">
        <v>0.59211643958781357</v>
      </c>
      <c r="D1662" s="4">
        <v>0.59211643958781357</v>
      </c>
      <c r="E1662" s="4">
        <v>0.59211643958781357</v>
      </c>
      <c r="F1662" s="4">
        <v>0.59211643958781357</v>
      </c>
      <c r="G1662" s="4">
        <v>0.59211643958781357</v>
      </c>
      <c r="H1662" s="4">
        <v>0.59211643958781357</v>
      </c>
      <c r="I1662" s="4">
        <v>0.59211643958781357</v>
      </c>
      <c r="J1662" s="4">
        <v>0.59211643958781357</v>
      </c>
    </row>
    <row r="1663" spans="1:10">
      <c r="A1663" t="s">
        <v>1260</v>
      </c>
      <c r="B1663" s="4">
        <v>19.320511791541215</v>
      </c>
      <c r="C1663" s="4">
        <v>19.320511791541215</v>
      </c>
      <c r="D1663" s="4">
        <v>19.320511791541215</v>
      </c>
      <c r="E1663" s="4">
        <v>19.320511791541215</v>
      </c>
      <c r="F1663" s="4">
        <v>19.320511791541215</v>
      </c>
      <c r="G1663" s="4">
        <v>19.320511791541215</v>
      </c>
      <c r="H1663" s="4">
        <v>19.320511791541215</v>
      </c>
      <c r="I1663" s="4">
        <v>19.320511791541215</v>
      </c>
      <c r="J1663" s="4">
        <v>19.320511791541215</v>
      </c>
    </row>
    <row r="1664" spans="1:10">
      <c r="A1664" t="s">
        <v>2878</v>
      </c>
      <c r="B1664" s="4">
        <v>0</v>
      </c>
      <c r="C1664" s="4">
        <v>0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  <c r="I1664" s="4">
        <v>0</v>
      </c>
      <c r="J1664" s="4">
        <v>0</v>
      </c>
    </row>
    <row r="1665" spans="1:10">
      <c r="A1665" t="s">
        <v>1470</v>
      </c>
      <c r="B1665" s="4">
        <v>2.6951506905376337</v>
      </c>
      <c r="C1665" s="4">
        <v>2.6951506905376337</v>
      </c>
      <c r="D1665" s="4">
        <v>2.6951506905376337</v>
      </c>
      <c r="E1665" s="4">
        <v>3.5237570630215043</v>
      </c>
      <c r="F1665" s="4">
        <v>3.7999591871827945</v>
      </c>
      <c r="G1665" s="4">
        <v>3.7999591871827945</v>
      </c>
      <c r="H1665" s="4">
        <v>3.7999591871827945</v>
      </c>
      <c r="I1665" s="4">
        <v>3.7999591871827945</v>
      </c>
      <c r="J1665" s="4">
        <v>3.7999591871827945</v>
      </c>
    </row>
    <row r="1666" spans="1:10">
      <c r="A1666" t="s">
        <v>1296</v>
      </c>
      <c r="B1666" s="4">
        <v>0</v>
      </c>
      <c r="C1666" s="4">
        <v>7.7635536630824369</v>
      </c>
      <c r="D1666" s="4">
        <v>7.7635536630824369</v>
      </c>
      <c r="E1666" s="4">
        <v>7.7635536630824369</v>
      </c>
      <c r="F1666" s="4">
        <v>7.7635536630824369</v>
      </c>
      <c r="G1666" s="4">
        <v>7.7635536630824369</v>
      </c>
      <c r="H1666" s="4">
        <v>7.7635536630824369</v>
      </c>
      <c r="I1666" s="4">
        <v>7.7635536630824369</v>
      </c>
      <c r="J1666" s="4">
        <v>7.7635536630824369</v>
      </c>
    </row>
    <row r="1667" spans="1:10">
      <c r="A1667" t="s">
        <v>2879</v>
      </c>
      <c r="B1667" s="4">
        <v>0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</row>
    <row r="1668" spans="1:10">
      <c r="A1668" t="s">
        <v>1471</v>
      </c>
      <c r="B1668" s="4">
        <v>0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</row>
    <row r="1669" spans="1:10">
      <c r="A1669" t="s">
        <v>2880</v>
      </c>
      <c r="B1669" s="4">
        <v>0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</row>
    <row r="1670" spans="1:10">
      <c r="A1670" t="s">
        <v>1472</v>
      </c>
      <c r="B1670" s="4">
        <v>0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</row>
    <row r="1671" spans="1:10">
      <c r="A1671" t="s">
        <v>2881</v>
      </c>
      <c r="B1671" s="4">
        <v>0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</row>
    <row r="1672" spans="1:10">
      <c r="A1672" t="s">
        <v>2882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</row>
    <row r="1673" spans="1:10">
      <c r="A1673" t="s">
        <v>1473</v>
      </c>
      <c r="B1673" s="4">
        <v>6.443860287376344</v>
      </c>
      <c r="C1673" s="4">
        <v>6.443860287376344</v>
      </c>
      <c r="D1673" s="4">
        <v>6.443860287376344</v>
      </c>
      <c r="E1673" s="4">
        <v>6.443860287376344</v>
      </c>
      <c r="F1673" s="4">
        <v>6.443860287376344</v>
      </c>
      <c r="G1673" s="4">
        <v>6.443860287376344</v>
      </c>
      <c r="H1673" s="4">
        <v>6.443860287376344</v>
      </c>
      <c r="I1673" s="4">
        <v>6.443860287376344</v>
      </c>
      <c r="J1673" s="4">
        <v>6.443860287376344</v>
      </c>
    </row>
    <row r="1674" spans="1:10">
      <c r="A1674" t="s">
        <v>1295</v>
      </c>
      <c r="B1674" s="4">
        <v>0</v>
      </c>
      <c r="C1674" s="4">
        <v>0</v>
      </c>
      <c r="D1674" s="4">
        <v>0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</row>
    <row r="1675" spans="1:10">
      <c r="A1675" t="s">
        <v>1474</v>
      </c>
      <c r="B1675" s="4">
        <v>5.0922013804551973</v>
      </c>
      <c r="C1675" s="4">
        <v>5.0922013804551973</v>
      </c>
      <c r="D1675" s="4">
        <v>5.0922013804551973</v>
      </c>
      <c r="E1675" s="4">
        <v>5.0922013804551973</v>
      </c>
      <c r="F1675" s="4">
        <v>5.0922013804551973</v>
      </c>
      <c r="G1675" s="4">
        <v>5.0922013804551973</v>
      </c>
      <c r="H1675" s="4">
        <v>5.0922013804551973</v>
      </c>
      <c r="I1675" s="4">
        <v>5.0922013804551973</v>
      </c>
      <c r="J1675" s="4">
        <v>5.0922013804551973</v>
      </c>
    </row>
    <row r="1676" spans="1:10">
      <c r="A1676" t="s">
        <v>2883</v>
      </c>
      <c r="B1676" s="4">
        <v>0</v>
      </c>
      <c r="C1676" s="4">
        <v>0</v>
      </c>
      <c r="D1676" s="4">
        <v>0</v>
      </c>
      <c r="E1676" s="4">
        <v>0</v>
      </c>
      <c r="F1676" s="4">
        <v>0</v>
      </c>
      <c r="G1676" s="4">
        <v>0</v>
      </c>
      <c r="H1676" s="4">
        <v>0</v>
      </c>
      <c r="I1676" s="4">
        <v>0</v>
      </c>
      <c r="J1676" s="4">
        <v>0</v>
      </c>
    </row>
    <row r="1677" spans="1:10">
      <c r="A1677" t="s">
        <v>1297</v>
      </c>
      <c r="B1677" s="4">
        <v>7.7635536630824369</v>
      </c>
      <c r="C1677" s="4">
        <v>7.7635536630824369</v>
      </c>
      <c r="D1677" s="4">
        <v>7.7635536630824369</v>
      </c>
      <c r="E1677" s="4">
        <v>7.7635536630824369</v>
      </c>
      <c r="F1677" s="4">
        <v>7.7635536630824369</v>
      </c>
      <c r="G1677" s="4">
        <v>7.7635536630824369</v>
      </c>
      <c r="H1677" s="4">
        <v>7.7635536630824369</v>
      </c>
      <c r="I1677" s="4">
        <v>7.7635536630824369</v>
      </c>
      <c r="J1677" s="4">
        <v>7.7635536630824369</v>
      </c>
    </row>
    <row r="1678" spans="1:10">
      <c r="A1678" t="s">
        <v>1298</v>
      </c>
      <c r="B1678" s="4">
        <v>7.4790431662419339</v>
      </c>
      <c r="C1678" s="4">
        <v>11.004274196989247</v>
      </c>
      <c r="D1678" s="4">
        <v>11.004274196989247</v>
      </c>
      <c r="E1678" s="4">
        <v>11.004274196989247</v>
      </c>
      <c r="F1678" s="4">
        <v>11.004274196989247</v>
      </c>
      <c r="G1678" s="4">
        <v>11.004274196989247</v>
      </c>
      <c r="H1678" s="4">
        <v>11.004274196989247</v>
      </c>
      <c r="I1678" s="4">
        <v>11.004274196989247</v>
      </c>
      <c r="J1678" s="4">
        <v>11.004274196989247</v>
      </c>
    </row>
    <row r="1679" spans="1:10">
      <c r="A1679" t="s">
        <v>1299</v>
      </c>
      <c r="B1679" s="4">
        <v>10.84514762584946</v>
      </c>
      <c r="C1679" s="4">
        <v>10.84514762584946</v>
      </c>
      <c r="D1679" s="4">
        <v>10.84514762584946</v>
      </c>
      <c r="E1679" s="4">
        <v>10.84514762584946</v>
      </c>
      <c r="F1679" s="4">
        <v>10.84514762584946</v>
      </c>
      <c r="G1679" s="4">
        <v>10.84514762584946</v>
      </c>
      <c r="H1679" s="4">
        <v>10.84514762584946</v>
      </c>
      <c r="I1679" s="4">
        <v>10.84514762584946</v>
      </c>
      <c r="J1679" s="4">
        <v>10.84514762584946</v>
      </c>
    </row>
    <row r="1680" spans="1:10">
      <c r="A1680" t="s">
        <v>1300</v>
      </c>
      <c r="B1680" s="4">
        <v>1.5748366728494623</v>
      </c>
      <c r="C1680" s="4">
        <v>1.5748366728494623</v>
      </c>
      <c r="D1680" s="4">
        <v>1.5748366728494623</v>
      </c>
      <c r="E1680" s="4">
        <v>1.5748366728494623</v>
      </c>
      <c r="F1680" s="4">
        <v>1.5748366728494623</v>
      </c>
      <c r="G1680" s="4">
        <v>1.5748366728494623</v>
      </c>
      <c r="H1680" s="4">
        <v>1.5748366728494623</v>
      </c>
      <c r="I1680" s="4">
        <v>1.5748366728494623</v>
      </c>
      <c r="J1680" s="4">
        <v>1.5748366728494623</v>
      </c>
    </row>
    <row r="1681" spans="1:10">
      <c r="A1681" t="s">
        <v>1475</v>
      </c>
      <c r="B1681" s="4">
        <v>21.550996620170249</v>
      </c>
      <c r="C1681" s="4">
        <v>21.550996620170249</v>
      </c>
      <c r="D1681" s="4">
        <v>21.550996620170249</v>
      </c>
      <c r="E1681" s="4">
        <v>21.550996620170249</v>
      </c>
      <c r="F1681" s="4">
        <v>21.550996620170249</v>
      </c>
      <c r="G1681" s="4">
        <v>21.550996620170249</v>
      </c>
      <c r="H1681" s="4">
        <v>21.550996620170249</v>
      </c>
      <c r="I1681" s="4">
        <v>21.550996620170249</v>
      </c>
      <c r="J1681" s="4">
        <v>21.550996620170249</v>
      </c>
    </row>
    <row r="1682" spans="1:10">
      <c r="A1682" t="s">
        <v>1476</v>
      </c>
      <c r="B1682" s="4">
        <v>13.873900713790322</v>
      </c>
      <c r="C1682" s="4">
        <v>13.873900713790322</v>
      </c>
      <c r="D1682" s="4">
        <v>13.873900713790322</v>
      </c>
      <c r="E1682" s="4">
        <v>13.873900713790322</v>
      </c>
      <c r="F1682" s="4">
        <v>13.873900713790322</v>
      </c>
      <c r="G1682" s="4">
        <v>13.873900713790322</v>
      </c>
      <c r="H1682" s="4">
        <v>13.873900713790322</v>
      </c>
      <c r="I1682" s="4">
        <v>13.873900713790322</v>
      </c>
      <c r="J1682" s="4">
        <v>13.873900713790322</v>
      </c>
    </row>
  </sheetData>
  <autoFilter ref="A1:J16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kpler max capa</vt:lpstr>
      <vt:lpstr>pp port max capa</vt:lpstr>
      <vt:lpstr>stpl port max capa</vt:lpstr>
      <vt:lpstr>pp port max capa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2020-12-23T05:19:07Z</dcterms:created>
  <dcterms:modified xsi:type="dcterms:W3CDTF">2021-04-16T06:12:32Z</dcterms:modified>
</cp:coreProperties>
</file>