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Work\China Coal Import Markets Project -- SHARED\china-coal-imports\data\"/>
    </mc:Choice>
  </mc:AlternateContent>
  <bookViews>
    <workbookView xWindow="0" yWindow="0" windowWidth="28800" windowHeight="11400" activeTab="1"/>
  </bookViews>
  <sheets>
    <sheet name="node data" sheetId="2" r:id="rId1"/>
    <sheet name="edge data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I3" i="4"/>
  <c r="I4" i="4"/>
  <c r="I5" i="4"/>
  <c r="I6" i="4"/>
  <c r="I7" i="4"/>
  <c r="I8" i="4"/>
  <c r="I9" i="4"/>
  <c r="I10" i="4"/>
  <c r="I11" i="4"/>
  <c r="I2" i="4"/>
  <c r="F8" i="4"/>
  <c r="F9" i="4"/>
  <c r="F10" i="4"/>
  <c r="F11" i="4"/>
  <c r="F12" i="4"/>
  <c r="F13" i="4"/>
  <c r="F14" i="4"/>
  <c r="F15" i="4"/>
  <c r="F16" i="4"/>
  <c r="F17" i="4"/>
  <c r="F3" i="4"/>
  <c r="F4" i="4"/>
  <c r="F5" i="4"/>
  <c r="F6" i="4"/>
  <c r="F7" i="4"/>
  <c r="F2" i="4"/>
</calcChain>
</file>

<file path=xl/sharedStrings.xml><?xml version="1.0" encoding="utf-8"?>
<sst xmlns="http://schemas.openxmlformats.org/spreadsheetml/2006/main" count="72" uniqueCount="30">
  <si>
    <t>nodename</t>
  </si>
  <si>
    <t>Inner Mongolia</t>
  </si>
  <si>
    <t>Caofeidian</t>
  </si>
  <si>
    <t>Hebei</t>
  </si>
  <si>
    <t>Guangdong</t>
  </si>
  <si>
    <t>supply</t>
  </si>
  <si>
    <t>prodcost</t>
  </si>
  <si>
    <t>demand</t>
  </si>
  <si>
    <t>from</t>
  </si>
  <si>
    <t>to</t>
  </si>
  <si>
    <t>minflow</t>
  </si>
  <si>
    <t>maxflow</t>
  </si>
  <si>
    <t>Shaanxi - bin 1</t>
  </si>
  <si>
    <t>Shaanxi out</t>
  </si>
  <si>
    <t>Shaanxi - bin 2</t>
  </si>
  <si>
    <t>Shaanxi - bin 3</t>
  </si>
  <si>
    <t>Australia out</t>
  </si>
  <si>
    <t>Australia - bin 1</t>
  </si>
  <si>
    <t>Australia - bin 2</t>
  </si>
  <si>
    <t>Australia - bin 3</t>
  </si>
  <si>
    <t>fullcost</t>
  </si>
  <si>
    <t>Jiangsu</t>
  </si>
  <si>
    <t>nodetype</t>
  </si>
  <si>
    <t>supply only</t>
  </si>
  <si>
    <t>demand only</t>
  </si>
  <si>
    <t>transshipment point</t>
  </si>
  <si>
    <t>prod cost</t>
  </si>
  <si>
    <t>distance</t>
  </si>
  <si>
    <t>cost pkm</t>
  </si>
  <si>
    <t>transshipment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</si>
</sst>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9" sqref="C9"/>
    </sheetView>
  </sheetViews>
  <sheetFormatPr defaultRowHeight="15" x14ac:dyDescent="0.25"/>
  <cols>
    <col min="1" max="1" width="16.85546875" customWidth="1"/>
    <col min="5" max="5" width="20.140625" customWidth="1"/>
  </cols>
  <sheetData>
    <row r="1" spans="1:5" x14ac:dyDescent="0.25">
      <c r="A1" t="s">
        <v>0</v>
      </c>
      <c r="B1" t="s">
        <v>5</v>
      </c>
      <c r="C1" t="s">
        <v>6</v>
      </c>
      <c r="D1" t="s">
        <v>7</v>
      </c>
      <c r="E1" t="s">
        <v>22</v>
      </c>
    </row>
    <row r="2" spans="1:5" x14ac:dyDescent="0.25">
      <c r="A2" t="s">
        <v>12</v>
      </c>
      <c r="B2">
        <v>4000</v>
      </c>
      <c r="C2">
        <v>400</v>
      </c>
      <c r="D2">
        <v>0</v>
      </c>
      <c r="E2" t="s">
        <v>23</v>
      </c>
    </row>
    <row r="3" spans="1:5" x14ac:dyDescent="0.25">
      <c r="A3" t="s">
        <v>14</v>
      </c>
      <c r="B3">
        <v>5000</v>
      </c>
      <c r="C3">
        <v>500</v>
      </c>
      <c r="D3">
        <v>0</v>
      </c>
      <c r="E3" t="s">
        <v>23</v>
      </c>
    </row>
    <row r="4" spans="1:5" x14ac:dyDescent="0.25">
      <c r="A4" t="s">
        <v>15</v>
      </c>
      <c r="B4">
        <v>12000</v>
      </c>
      <c r="C4">
        <v>800</v>
      </c>
      <c r="D4">
        <v>0</v>
      </c>
      <c r="E4" t="s">
        <v>23</v>
      </c>
    </row>
    <row r="5" spans="1:5" x14ac:dyDescent="0.25">
      <c r="A5" t="s">
        <v>17</v>
      </c>
      <c r="B5">
        <v>4000</v>
      </c>
      <c r="C5">
        <v>350</v>
      </c>
      <c r="D5">
        <v>0</v>
      </c>
      <c r="E5" t="s">
        <v>23</v>
      </c>
    </row>
    <row r="6" spans="1:5" x14ac:dyDescent="0.25">
      <c r="A6" t="s">
        <v>18</v>
      </c>
      <c r="B6">
        <v>5000</v>
      </c>
      <c r="C6">
        <v>500</v>
      </c>
      <c r="D6">
        <v>0</v>
      </c>
      <c r="E6" t="s">
        <v>23</v>
      </c>
    </row>
    <row r="7" spans="1:5" x14ac:dyDescent="0.25">
      <c r="A7" t="s">
        <v>19</v>
      </c>
      <c r="B7">
        <v>12000</v>
      </c>
      <c r="C7">
        <v>700</v>
      </c>
      <c r="D7">
        <v>0</v>
      </c>
      <c r="E7" t="s">
        <v>23</v>
      </c>
    </row>
    <row r="8" spans="1:5" x14ac:dyDescent="0.25">
      <c r="A8" t="s">
        <v>1</v>
      </c>
      <c r="B8">
        <v>10000</v>
      </c>
      <c r="C8">
        <v>600</v>
      </c>
      <c r="D8">
        <v>0</v>
      </c>
      <c r="E8" t="s">
        <v>23</v>
      </c>
    </row>
    <row r="9" spans="1:5" x14ac:dyDescent="0.25">
      <c r="A9" t="s">
        <v>13</v>
      </c>
      <c r="B9">
        <v>0</v>
      </c>
      <c r="C9">
        <v>0</v>
      </c>
      <c r="D9">
        <v>0</v>
      </c>
      <c r="E9" t="s">
        <v>25</v>
      </c>
    </row>
    <row r="10" spans="1:5" x14ac:dyDescent="0.25">
      <c r="A10" t="s">
        <v>16</v>
      </c>
      <c r="B10">
        <v>0</v>
      </c>
      <c r="C10">
        <v>0</v>
      </c>
      <c r="D10">
        <v>0</v>
      </c>
      <c r="E10" t="s">
        <v>25</v>
      </c>
    </row>
    <row r="11" spans="1:5" x14ac:dyDescent="0.25">
      <c r="A11" t="s">
        <v>2</v>
      </c>
      <c r="B11">
        <v>0</v>
      </c>
      <c r="C11">
        <v>0</v>
      </c>
      <c r="D11">
        <v>0</v>
      </c>
      <c r="E11" t="s">
        <v>25</v>
      </c>
    </row>
    <row r="12" spans="1:5" x14ac:dyDescent="0.25">
      <c r="A12" t="s">
        <v>3</v>
      </c>
      <c r="B12">
        <v>0</v>
      </c>
      <c r="C12">
        <v>0</v>
      </c>
      <c r="D12">
        <v>3000</v>
      </c>
      <c r="E12" t="s">
        <v>24</v>
      </c>
    </row>
    <row r="13" spans="1:5" x14ac:dyDescent="0.25">
      <c r="A13" t="s">
        <v>4</v>
      </c>
      <c r="B13">
        <v>0</v>
      </c>
      <c r="C13">
        <v>0</v>
      </c>
      <c r="D13">
        <v>6000</v>
      </c>
      <c r="E13" t="s">
        <v>24</v>
      </c>
    </row>
    <row r="14" spans="1:5" x14ac:dyDescent="0.25">
      <c r="A14" t="s">
        <v>21</v>
      </c>
      <c r="B14">
        <v>0</v>
      </c>
      <c r="C14">
        <v>0</v>
      </c>
      <c r="D14">
        <v>4000</v>
      </c>
      <c r="E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G1" sqref="G1"/>
    </sheetView>
  </sheetViews>
  <sheetFormatPr defaultRowHeight="15" x14ac:dyDescent="0.25"/>
  <cols>
    <col min="1" max="1" width="23.7109375" customWidth="1"/>
    <col min="2" max="2" width="14.42578125" customWidth="1"/>
    <col min="3" max="3" width="12.7109375" bestFit="1" customWidth="1"/>
    <col min="7" max="7" width="19.5703125" customWidth="1"/>
    <col min="9" max="9" width="11.140625" customWidth="1"/>
  </cols>
  <sheetData>
    <row r="1" spans="1:9" x14ac:dyDescent="0.25">
      <c r="A1" t="s">
        <v>8</v>
      </c>
      <c r="B1" t="s">
        <v>9</v>
      </c>
      <c r="C1" t="s">
        <v>20</v>
      </c>
      <c r="D1" t="s">
        <v>10</v>
      </c>
      <c r="E1" t="s">
        <v>11</v>
      </c>
      <c r="F1" t="s">
        <v>26</v>
      </c>
      <c r="G1" t="s">
        <v>29</v>
      </c>
      <c r="H1" t="s">
        <v>27</v>
      </c>
      <c r="I1" t="s">
        <v>28</v>
      </c>
    </row>
    <row r="2" spans="1:9" x14ac:dyDescent="0.25">
      <c r="A2" t="s">
        <v>12</v>
      </c>
      <c r="B2" t="s">
        <v>13</v>
      </c>
      <c r="C2">
        <f>F2+G2+(H2*I2)</f>
        <v>413.1</v>
      </c>
      <c r="D2">
        <v>0</v>
      </c>
      <c r="E2" s="1">
        <v>1000000000</v>
      </c>
      <c r="F2">
        <f>VLOOKUP('edge data'!A2,'node data'!$A$1:$E$2000,3,0)</f>
        <v>400</v>
      </c>
      <c r="G2">
        <v>0</v>
      </c>
      <c r="H2">
        <v>100</v>
      </c>
      <c r="I2">
        <f>0.098+0.033</f>
        <v>0.13100000000000001</v>
      </c>
    </row>
    <row r="3" spans="1:9" x14ac:dyDescent="0.25">
      <c r="A3" t="s">
        <v>14</v>
      </c>
      <c r="B3" t="s">
        <v>13</v>
      </c>
      <c r="C3">
        <f t="shared" ref="C3:C17" si="0">F3+G3+(H3*I3)</f>
        <v>513.1</v>
      </c>
      <c r="D3">
        <v>0</v>
      </c>
      <c r="E3" s="1">
        <v>1000000000</v>
      </c>
      <c r="F3">
        <f>VLOOKUP('edge data'!A3,'node data'!$A$1:$E$2000,3,0)</f>
        <v>500</v>
      </c>
      <c r="G3">
        <v>0</v>
      </c>
      <c r="H3">
        <v>100</v>
      </c>
      <c r="I3">
        <f t="shared" ref="I3:I11" si="1">0.098+0.033</f>
        <v>0.13100000000000001</v>
      </c>
    </row>
    <row r="4" spans="1:9" x14ac:dyDescent="0.25">
      <c r="A4" t="s">
        <v>15</v>
      </c>
      <c r="B4" t="s">
        <v>13</v>
      </c>
      <c r="C4">
        <f t="shared" si="0"/>
        <v>813.1</v>
      </c>
      <c r="D4">
        <v>0</v>
      </c>
      <c r="E4" s="1">
        <v>1000000000</v>
      </c>
      <c r="F4">
        <f>VLOOKUP('edge data'!A4,'node data'!$A$1:$E$2000,3,0)</f>
        <v>800</v>
      </c>
      <c r="G4">
        <v>0</v>
      </c>
      <c r="H4">
        <v>100</v>
      </c>
      <c r="I4">
        <f t="shared" si="1"/>
        <v>0.13100000000000001</v>
      </c>
    </row>
    <row r="5" spans="1:9" x14ac:dyDescent="0.25">
      <c r="A5" t="s">
        <v>17</v>
      </c>
      <c r="B5" t="s">
        <v>16</v>
      </c>
      <c r="C5">
        <f t="shared" si="0"/>
        <v>350.13099999999997</v>
      </c>
      <c r="D5">
        <v>0</v>
      </c>
      <c r="E5" s="1">
        <v>1000000000</v>
      </c>
      <c r="F5">
        <f>VLOOKUP('edge data'!A5,'node data'!$A$1:$E$2000,3,0)</f>
        <v>350</v>
      </c>
      <c r="G5">
        <v>0</v>
      </c>
      <c r="H5">
        <v>1</v>
      </c>
      <c r="I5">
        <f t="shared" si="1"/>
        <v>0.13100000000000001</v>
      </c>
    </row>
    <row r="6" spans="1:9" x14ac:dyDescent="0.25">
      <c r="A6" t="s">
        <v>18</v>
      </c>
      <c r="B6" t="s">
        <v>16</v>
      </c>
      <c r="C6">
        <f t="shared" si="0"/>
        <v>500.13099999999997</v>
      </c>
      <c r="D6">
        <v>0</v>
      </c>
      <c r="E6" s="1">
        <v>1000000000</v>
      </c>
      <c r="F6">
        <f>VLOOKUP('edge data'!A6,'node data'!$A$1:$E$2000,3,0)</f>
        <v>500</v>
      </c>
      <c r="G6">
        <v>0</v>
      </c>
      <c r="H6">
        <v>1</v>
      </c>
      <c r="I6">
        <f t="shared" si="1"/>
        <v>0.13100000000000001</v>
      </c>
    </row>
    <row r="7" spans="1:9" x14ac:dyDescent="0.25">
      <c r="A7" t="s">
        <v>19</v>
      </c>
      <c r="B7" t="s">
        <v>16</v>
      </c>
      <c r="C7">
        <f t="shared" si="0"/>
        <v>700.13099999999997</v>
      </c>
      <c r="D7">
        <v>0</v>
      </c>
      <c r="E7" s="1">
        <v>1000000000</v>
      </c>
      <c r="F7">
        <f>VLOOKUP('edge data'!A7,'node data'!$A$1:$E$2000,3,0)</f>
        <v>700</v>
      </c>
      <c r="G7">
        <v>0</v>
      </c>
      <c r="H7">
        <v>1</v>
      </c>
      <c r="I7">
        <f t="shared" si="1"/>
        <v>0.13100000000000001</v>
      </c>
    </row>
    <row r="8" spans="1:9" x14ac:dyDescent="0.25">
      <c r="A8" t="s">
        <v>13</v>
      </c>
      <c r="B8" t="s">
        <v>3</v>
      </c>
      <c r="C8">
        <f t="shared" si="0"/>
        <v>104.80000000000001</v>
      </c>
      <c r="D8">
        <v>0</v>
      </c>
      <c r="E8">
        <v>1000</v>
      </c>
      <c r="F8">
        <f>VLOOKUP('edge data'!A8,'node data'!$A$1:$E$2000,3,0)</f>
        <v>0</v>
      </c>
      <c r="G8">
        <v>0</v>
      </c>
      <c r="H8">
        <v>800</v>
      </c>
      <c r="I8">
        <f t="shared" si="1"/>
        <v>0.13100000000000001</v>
      </c>
    </row>
    <row r="9" spans="1:9" x14ac:dyDescent="0.25">
      <c r="A9" t="s">
        <v>13</v>
      </c>
      <c r="B9" t="s">
        <v>2</v>
      </c>
      <c r="C9">
        <f t="shared" si="0"/>
        <v>262</v>
      </c>
      <c r="D9">
        <v>0</v>
      </c>
      <c r="E9">
        <v>5000</v>
      </c>
      <c r="F9">
        <f>VLOOKUP('edge data'!A9,'node data'!$A$1:$E$2000,3,0)</f>
        <v>0</v>
      </c>
      <c r="G9">
        <v>0</v>
      </c>
      <c r="H9">
        <v>2000</v>
      </c>
      <c r="I9">
        <f t="shared" si="1"/>
        <v>0.13100000000000001</v>
      </c>
    </row>
    <row r="10" spans="1:9" x14ac:dyDescent="0.25">
      <c r="A10" t="s">
        <v>1</v>
      </c>
      <c r="B10" t="s">
        <v>3</v>
      </c>
      <c r="C10">
        <f t="shared" si="0"/>
        <v>927.5</v>
      </c>
      <c r="D10">
        <v>0</v>
      </c>
      <c r="E10">
        <v>2000</v>
      </c>
      <c r="F10">
        <f>VLOOKUP('edge data'!A10,'node data'!$A$1:$E$2000,3,0)</f>
        <v>600</v>
      </c>
      <c r="G10">
        <v>0</v>
      </c>
      <c r="H10">
        <v>2500</v>
      </c>
      <c r="I10">
        <f t="shared" si="1"/>
        <v>0.13100000000000001</v>
      </c>
    </row>
    <row r="11" spans="1:9" x14ac:dyDescent="0.25">
      <c r="A11" t="s">
        <v>1</v>
      </c>
      <c r="B11" t="s">
        <v>2</v>
      </c>
      <c r="C11">
        <f t="shared" si="0"/>
        <v>1058.5</v>
      </c>
      <c r="D11">
        <v>0</v>
      </c>
      <c r="E11">
        <v>3000</v>
      </c>
      <c r="F11">
        <f>VLOOKUP('edge data'!A11,'node data'!$A$1:$E$2000,3,0)</f>
        <v>600</v>
      </c>
      <c r="G11">
        <v>0</v>
      </c>
      <c r="H11">
        <v>3500</v>
      </c>
      <c r="I11">
        <f t="shared" si="1"/>
        <v>0.13100000000000001</v>
      </c>
    </row>
    <row r="12" spans="1:9" x14ac:dyDescent="0.25">
      <c r="A12" t="s">
        <v>16</v>
      </c>
      <c r="B12" t="s">
        <v>4</v>
      </c>
      <c r="C12">
        <f t="shared" si="0"/>
        <v>54</v>
      </c>
      <c r="D12">
        <v>0</v>
      </c>
      <c r="E12">
        <v>4000</v>
      </c>
      <c r="F12">
        <f>VLOOKUP('edge data'!A12,'node data'!$A$1:$E$2000,3,0)</f>
        <v>0</v>
      </c>
      <c r="G12">
        <v>30</v>
      </c>
      <c r="H12">
        <v>8000</v>
      </c>
      <c r="I12">
        <v>3.0000000000000001E-3</v>
      </c>
    </row>
    <row r="13" spans="1:9" x14ac:dyDescent="0.25">
      <c r="A13" t="s">
        <v>16</v>
      </c>
      <c r="B13" t="s">
        <v>2</v>
      </c>
      <c r="C13">
        <f t="shared" si="0"/>
        <v>60</v>
      </c>
      <c r="D13">
        <v>0</v>
      </c>
      <c r="E13">
        <v>2000</v>
      </c>
      <c r="F13">
        <f>VLOOKUP('edge data'!A13,'node data'!$A$1:$E$2000,3,0)</f>
        <v>0</v>
      </c>
      <c r="G13">
        <v>30</v>
      </c>
      <c r="H13">
        <v>10000</v>
      </c>
      <c r="I13">
        <v>3.0000000000000001E-3</v>
      </c>
    </row>
    <row r="14" spans="1:9" x14ac:dyDescent="0.25">
      <c r="A14" t="s">
        <v>16</v>
      </c>
      <c r="B14" t="s">
        <v>21</v>
      </c>
      <c r="C14">
        <f t="shared" si="0"/>
        <v>55.5</v>
      </c>
      <c r="D14">
        <v>0</v>
      </c>
      <c r="E14">
        <v>2000</v>
      </c>
      <c r="F14">
        <f>VLOOKUP('edge data'!A14,'node data'!$A$1:$E$2000,3,0)</f>
        <v>0</v>
      </c>
      <c r="G14">
        <v>30</v>
      </c>
      <c r="H14">
        <v>8500</v>
      </c>
      <c r="I14">
        <v>3.0000000000000001E-3</v>
      </c>
    </row>
    <row r="15" spans="1:9" x14ac:dyDescent="0.25">
      <c r="A15" t="s">
        <v>2</v>
      </c>
      <c r="B15" t="s">
        <v>3</v>
      </c>
      <c r="C15">
        <f t="shared" si="0"/>
        <v>31.5</v>
      </c>
      <c r="D15">
        <v>0</v>
      </c>
      <c r="E15">
        <v>1000</v>
      </c>
      <c r="F15">
        <f>VLOOKUP('edge data'!A15,'node data'!$A$1:$E$2000,3,0)</f>
        <v>0</v>
      </c>
      <c r="G15">
        <v>30</v>
      </c>
      <c r="H15">
        <v>500</v>
      </c>
      <c r="I15">
        <v>3.0000000000000001E-3</v>
      </c>
    </row>
    <row r="16" spans="1:9" x14ac:dyDescent="0.25">
      <c r="A16" t="s">
        <v>2</v>
      </c>
      <c r="B16" t="s">
        <v>4</v>
      </c>
      <c r="C16">
        <f t="shared" si="0"/>
        <v>37.5</v>
      </c>
      <c r="D16">
        <v>0</v>
      </c>
      <c r="E16">
        <v>2000</v>
      </c>
      <c r="F16">
        <f>VLOOKUP('edge data'!A16,'node data'!$A$1:$E$2000,3,0)</f>
        <v>0</v>
      </c>
      <c r="G16">
        <v>30</v>
      </c>
      <c r="H16">
        <v>2500</v>
      </c>
      <c r="I16">
        <v>3.0000000000000001E-3</v>
      </c>
    </row>
    <row r="17" spans="1:9" x14ac:dyDescent="0.25">
      <c r="A17" t="s">
        <v>2</v>
      </c>
      <c r="B17" t="s">
        <v>21</v>
      </c>
      <c r="C17">
        <f t="shared" si="0"/>
        <v>39</v>
      </c>
      <c r="D17">
        <v>0</v>
      </c>
      <c r="E17">
        <v>2000</v>
      </c>
      <c r="F17">
        <f>VLOOKUP('edge data'!A17,'node data'!$A$1:$E$2000,3,0)</f>
        <v>0</v>
      </c>
      <c r="G17">
        <v>30</v>
      </c>
      <c r="H17">
        <v>3000</v>
      </c>
      <c r="I17">
        <v>3.0000000000000001E-3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 data</vt:lpstr>
      <vt:lpstr>edge data</vt:lpstr>
    </vt:vector>
  </TitlesOfParts>
  <Company>The Australian National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Gosens</dc:creator>
  <cp:lastModifiedBy>Jorrit Gosens</cp:lastModifiedBy>
  <dcterms:created xsi:type="dcterms:W3CDTF">2020-09-30T02:56:01Z</dcterms:created>
  <dcterms:modified xsi:type="dcterms:W3CDTF">2020-10-01T05:55:59Z</dcterms:modified>
</cp:coreProperties>
</file>