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ck\Desktop\MATEMATICAS FINANCIERA\prueba\MF\SEMANA 10\"/>
    </mc:Choice>
  </mc:AlternateContent>
  <xr:revisionPtr revIDLastSave="0" documentId="8_{3D2A8062-4143-40BA-A070-03FA26148A2E}" xr6:coauthVersionLast="47" xr6:coauthVersionMax="47" xr10:uidLastSave="{00000000-0000-0000-0000-000000000000}"/>
  <bookViews>
    <workbookView xWindow="10608" yWindow="0" windowWidth="12420" windowHeight="12312" activeTab="1" xr2:uid="{309D38B1-55F9-46DF-81EB-7A932DC0FB04}"/>
  </bookViews>
  <sheets>
    <sheet name="III PARCIAL" sheetId="1" r:id="rId1"/>
    <sheet name="EJERCICIOS DE ANUALIDAD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43" i="2" l="1"/>
  <c r="I142" i="2"/>
  <c r="E143" i="2"/>
  <c r="E142" i="2"/>
  <c r="E92" i="2"/>
  <c r="E90" i="2"/>
  <c r="E42" i="2"/>
  <c r="E44" i="2" s="1"/>
  <c r="J89" i="2"/>
  <c r="I87" i="2"/>
  <c r="I86" i="2"/>
  <c r="I89" i="2" s="1"/>
  <c r="E87" i="2"/>
  <c r="E39" i="2"/>
  <c r="E41" i="2"/>
  <c r="E86" i="2"/>
  <c r="H55" i="1"/>
  <c r="H57" i="1" s="1"/>
  <c r="I38" i="2"/>
  <c r="I40" i="2" s="1"/>
  <c r="I37" i="2"/>
  <c r="E38" i="2"/>
  <c r="M54" i="1"/>
  <c r="L54" i="1"/>
  <c r="L52" i="1"/>
  <c r="L51" i="1"/>
  <c r="I54" i="1"/>
  <c r="H54" i="1"/>
  <c r="H52" i="1"/>
  <c r="H51" i="1"/>
  <c r="J145" i="2" l="1"/>
  <c r="E145" i="2"/>
  <c r="F145" i="2"/>
  <c r="I145" i="2"/>
  <c r="E146" i="2" s="1"/>
  <c r="E148" i="2" s="1"/>
  <c r="F89" i="2"/>
  <c r="E89" i="2"/>
  <c r="J40" i="2"/>
  <c r="F41" i="2"/>
</calcChain>
</file>

<file path=xl/sharedStrings.xml><?xml version="1.0" encoding="utf-8"?>
<sst xmlns="http://schemas.openxmlformats.org/spreadsheetml/2006/main" count="51" uniqueCount="12">
  <si>
    <t>III PARCIAL</t>
  </si>
  <si>
    <t>ANUALIDADES</t>
  </si>
  <si>
    <t>Ejercicio 1</t>
  </si>
  <si>
    <t>pago</t>
  </si>
  <si>
    <t>tasa</t>
  </si>
  <si>
    <t>Anualidades</t>
  </si>
  <si>
    <t>i</t>
  </si>
  <si>
    <t>t</t>
  </si>
  <si>
    <t>Monto</t>
  </si>
  <si>
    <t>Anualidad</t>
  </si>
  <si>
    <t>Monto total</t>
  </si>
  <si>
    <t>Ejercicios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</si>
</sst>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_-[$HNL]\ * #,##0.00_-;\-[$HNL]\ * #,##0.00_-;_-[$HNL]\ * &quot;-&quot;??_-;_-@_-"/>
    <numFmt numFmtId="172" formatCode="_-[$HNL]\ * #,##0_-;\-[$HNL]\ * #,##0_-;_-[$HNL]\ * &quot;-&quot;??_-;_-@_-"/>
  </numFmts>
  <fonts count="2" x14ac:knownFonts="1">
    <font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0" xfId="0" applyBorder="1"/>
    <xf numFmtId="2" fontId="0" fillId="0" borderId="0" xfId="0" applyNumberFormat="1" applyBorder="1"/>
    <xf numFmtId="2" fontId="0" fillId="0" borderId="12" xfId="0" applyNumberFormat="1" applyBorder="1"/>
    <xf numFmtId="0" fontId="0" fillId="0" borderId="1" xfId="0" applyBorder="1"/>
    <xf numFmtId="0" fontId="0" fillId="0" borderId="14" xfId="0" applyBorder="1"/>
    <xf numFmtId="0" fontId="0" fillId="0" borderId="13" xfId="0" applyBorder="1"/>
    <xf numFmtId="170" fontId="0" fillId="0" borderId="0" xfId="0" applyNumberFormat="1"/>
    <xf numFmtId="170" fontId="0" fillId="0" borderId="11" xfId="0" applyNumberFormat="1" applyBorder="1"/>
    <xf numFmtId="170" fontId="0" fillId="0" borderId="1" xfId="0" applyNumberFormat="1" applyBorder="1"/>
    <xf numFmtId="170" fontId="0" fillId="0" borderId="13" xfId="0" applyNumberFormat="1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41910</xdr:colOff>
      <xdr:row>4</xdr:row>
      <xdr:rowOff>171450</xdr:rowOff>
    </xdr:from>
    <xdr:to>
      <xdr:col>9</xdr:col>
      <xdr:colOff>51099</xdr:colOff>
      <xdr:row>16</xdr:row>
      <xdr:rowOff>164864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3E7C034-7CC2-DBFD-75C1-8FCC42A686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2597" r="54494" b="22064"/>
        <a:stretch/>
      </xdr:blipFill>
      <xdr:spPr>
        <a:xfrm>
          <a:off x="4004310" y="902970"/>
          <a:ext cx="3905250" cy="218797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114300</xdr:rowOff>
    </xdr:from>
    <xdr:to>
      <xdr:col>9</xdr:col>
      <xdr:colOff>16809</xdr:colOff>
      <xdr:row>30</xdr:row>
      <xdr:rowOff>116187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B08A6C-EC08-1015-B02D-2D443321B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1" t="32276" r="54098" b="21828"/>
        <a:stretch/>
      </xdr:blipFill>
      <xdr:spPr>
        <a:xfrm>
          <a:off x="4000500" y="3543300"/>
          <a:ext cx="3943350" cy="2287887"/>
        </a:xfrm>
        <a:prstGeom prst="rect">
          <a:avLst/>
        </a:prstGeom>
      </xdr:spPr>
    </xdr:pic>
    <xdr:clientData/>
  </xdr:twoCellAnchor>
  <xdr:twoCellAnchor editAs="oneCell">
    <xdr:from>
      <xdr:col>5</xdr:col>
      <xdr:colOff>21769</xdr:colOff>
      <xdr:row>33</xdr:row>
      <xdr:rowOff>55419</xdr:rowOff>
    </xdr:from>
    <xdr:to>
      <xdr:col>9</xdr:col>
      <xdr:colOff>62754</xdr:colOff>
      <xdr:row>45</xdr:row>
      <xdr:rowOff>116104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FBEA64-4988-C6DE-EFEA-04C7C0A640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2543" r="55422" b="22110"/>
        <a:stretch/>
      </xdr:blipFill>
      <xdr:spPr>
        <a:xfrm>
          <a:off x="3970314" y="5999019"/>
          <a:ext cx="3926778" cy="2221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29936</xdr:colOff>
      <xdr:row>6</xdr:row>
      <xdr:rowOff>185058</xdr:rowOff>
    </xdr:from>
    <xdr:to>
      <xdr:col>8</xdr:col>
      <xdr:colOff>1335134</xdr:colOff>
      <xdr:row>32</xdr:row>
      <xdr:rowOff>25038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D43936-1789-37B5-4DF8-1F813904B9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2004" r="54494" b="23250"/>
        <a:stretch/>
      </xdr:blipFill>
      <xdr:spPr>
        <a:xfrm>
          <a:off x="1630136" y="1328058"/>
          <a:ext cx="8402683" cy="4792980"/>
        </a:xfrm>
        <a:prstGeom prst="rect">
          <a:avLst/>
        </a:prstGeom>
      </xdr:spPr>
    </xdr:pic>
    <xdr:clientData/>
  </xdr:twoCellAnchor>
  <xdr:twoCellAnchor editAs="oneCell">
    <xdr:from>
      <xdr:col>1</xdr:col>
      <xdr:colOff>775855</xdr:colOff>
      <xdr:row>55</xdr:row>
      <xdr:rowOff>46412</xdr:rowOff>
    </xdr:from>
    <xdr:to>
      <xdr:col>8</xdr:col>
      <xdr:colOff>1103020</xdr:colOff>
      <xdr:row>79</xdr:row>
      <xdr:rowOff>165562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59F1F7E-450D-F89C-162A-1B27CCA76E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3280" r="55372" b="22346"/>
        <a:stretch/>
      </xdr:blipFill>
      <xdr:spPr>
        <a:xfrm>
          <a:off x="1575955" y="10523912"/>
          <a:ext cx="8224750" cy="46911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111</xdr:row>
      <xdr:rowOff>0</xdr:rowOff>
    </xdr:from>
    <xdr:to>
      <xdr:col>8</xdr:col>
      <xdr:colOff>1135925</xdr:colOff>
      <xdr:row>136</xdr:row>
      <xdr:rowOff>68580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7DE3E1-5A0E-D563-B64A-879BF60E7E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" t="32979" r="55649" b="22659"/>
        <a:stretch/>
      </xdr:blipFill>
      <xdr:spPr>
        <a:xfrm>
          <a:off x="1619251" y="21145500"/>
          <a:ext cx="8214359" cy="48310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B39E-50DB-48AF-A62B-450831509996}">
  <dimension ref="F1:M57"/>
  <sheetViews>
    <sheetView topLeftCell="E1" zoomScale="85" zoomScaleNormal="85" workbookViewId="0">
      <selection activeCell="H55" sqref="H55"/>
    </sheetView>
  </sheetViews>
  <sheetFormatPr baseColWidth="10" defaultRowHeight="14.4" x14ac:dyDescent="0.3"/>
  <cols>
    <col min="8" max="8" width="17.44140625" customWidth="1"/>
    <col min="9" max="9" width="16.21875" customWidth="1"/>
    <col min="12" max="12" width="17.6640625" customWidth="1"/>
    <col min="13" max="13" width="16" customWidth="1"/>
  </cols>
  <sheetData>
    <row r="1" spans="6:10" x14ac:dyDescent="0.3">
      <c r="F1" s="2" t="s">
        <v>0</v>
      </c>
      <c r="G1" s="2"/>
      <c r="H1" s="2"/>
      <c r="I1" s="2"/>
      <c r="J1" s="2"/>
    </row>
    <row r="2" spans="6:10" x14ac:dyDescent="0.3">
      <c r="F2" s="2"/>
      <c r="G2" s="2"/>
      <c r="H2" s="2"/>
      <c r="I2" s="2"/>
      <c r="J2" s="2"/>
    </row>
    <row r="4" spans="6:10" x14ac:dyDescent="0.3">
      <c r="F4" s="1" t="s">
        <v>1</v>
      </c>
      <c r="G4" s="1"/>
      <c r="H4" s="1"/>
      <c r="I4" s="1"/>
      <c r="J4" s="1"/>
    </row>
    <row r="47" spans="6:9" x14ac:dyDescent="0.3">
      <c r="F47" s="3"/>
      <c r="G47" s="4"/>
      <c r="H47" s="4"/>
      <c r="I47" s="5"/>
    </row>
    <row r="48" spans="6:9" x14ac:dyDescent="0.3">
      <c r="F48" s="24" t="s">
        <v>2</v>
      </c>
      <c r="G48" s="25"/>
      <c r="H48" s="25"/>
      <c r="I48" s="26"/>
    </row>
    <row r="49" spans="6:13" x14ac:dyDescent="0.3">
      <c r="F49" s="6"/>
      <c r="G49" s="12"/>
      <c r="H49" s="7"/>
      <c r="I49" s="12"/>
      <c r="K49" s="17"/>
      <c r="L49" s="17"/>
      <c r="M49" s="19"/>
    </row>
    <row r="50" spans="6:13" x14ac:dyDescent="0.3">
      <c r="F50" s="6" t="s">
        <v>3</v>
      </c>
      <c r="G50" s="13" t="s">
        <v>5</v>
      </c>
      <c r="H50" s="7">
        <v>100</v>
      </c>
      <c r="I50" s="13"/>
      <c r="K50" s="13" t="s">
        <v>9</v>
      </c>
      <c r="L50" s="13">
        <v>100</v>
      </c>
      <c r="M50" s="8"/>
    </row>
    <row r="51" spans="6:13" x14ac:dyDescent="0.3">
      <c r="F51" s="6" t="s">
        <v>4</v>
      </c>
      <c r="G51" s="13" t="s">
        <v>6</v>
      </c>
      <c r="H51" s="7">
        <f>36%/12</f>
        <v>0.03</v>
      </c>
      <c r="I51" s="13"/>
      <c r="K51" s="13" t="s">
        <v>6</v>
      </c>
      <c r="L51" s="16">
        <f>2%</f>
        <v>0.02</v>
      </c>
      <c r="M51" s="8"/>
    </row>
    <row r="52" spans="6:13" x14ac:dyDescent="0.3">
      <c r="F52" s="9"/>
      <c r="G52" s="14" t="s">
        <v>7</v>
      </c>
      <c r="H52" s="10">
        <f>6*12</f>
        <v>72</v>
      </c>
      <c r="I52" s="14"/>
      <c r="K52" s="14" t="s">
        <v>7</v>
      </c>
      <c r="L52" s="14">
        <f>12*12</f>
        <v>144</v>
      </c>
      <c r="M52" s="11"/>
    </row>
    <row r="53" spans="6:13" x14ac:dyDescent="0.3">
      <c r="F53" s="6"/>
      <c r="G53" s="13"/>
      <c r="H53" s="17"/>
      <c r="I53" s="12"/>
      <c r="K53" s="12"/>
      <c r="L53" s="12"/>
      <c r="M53" s="8"/>
    </row>
    <row r="54" spans="6:13" x14ac:dyDescent="0.3">
      <c r="F54" s="18" t="s">
        <v>8</v>
      </c>
      <c r="G54" s="17"/>
      <c r="H54" s="21">
        <f>FV(H51,H52,-H50)</f>
        <v>24666.7242218998</v>
      </c>
      <c r="I54" s="22">
        <f>H50*(((1+H51)^H52-1)/H51)</f>
        <v>24666.7242218998</v>
      </c>
      <c r="K54" s="17" t="s">
        <v>8</v>
      </c>
      <c r="L54" s="22">
        <f>FV(L51,L52,-L50)</f>
        <v>81575.446104419127</v>
      </c>
      <c r="M54" s="23">
        <f>L50*(((1+L51)^L52-1)/L51)</f>
        <v>81575.446104419127</v>
      </c>
    </row>
    <row r="55" spans="6:13" x14ac:dyDescent="0.3">
      <c r="F55" s="9"/>
      <c r="G55" s="14"/>
      <c r="H55" s="22">
        <f>FV(L51,L52,,-H54)</f>
        <v>427106.53068913112</v>
      </c>
      <c r="I55" s="11"/>
      <c r="K55" s="14"/>
      <c r="L55" s="22"/>
      <c r="M55" s="11"/>
    </row>
    <row r="57" spans="6:13" x14ac:dyDescent="0.3">
      <c r="G57" t="s">
        <v>10</v>
      </c>
      <c r="H57" s="20">
        <f>H55+L54</f>
        <v>508681.97679355025</v>
      </c>
    </row>
  </sheetData>
  <mergeCells count="3">
    <mergeCell ref="F1:J2"/>
    <mergeCell ref="F4:J4"/>
    <mergeCell ref="F48:I4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391B9-1042-4A34-9290-570AC1202591}">
  <dimension ref="C6:J148"/>
  <sheetViews>
    <sheetView tabSelected="1" topLeftCell="B110" zoomScale="70" zoomScaleNormal="70" workbookViewId="0">
      <selection activeCell="E111" sqref="E111"/>
    </sheetView>
  </sheetViews>
  <sheetFormatPr baseColWidth="10" defaultRowHeight="14.4" x14ac:dyDescent="0.3"/>
  <cols>
    <col min="5" max="5" width="29.33203125" customWidth="1"/>
    <col min="6" max="6" width="27" customWidth="1"/>
    <col min="9" max="9" width="20.77734375" customWidth="1"/>
    <col min="10" max="10" width="21.5546875" customWidth="1"/>
  </cols>
  <sheetData>
    <row r="6" spans="6:8" x14ac:dyDescent="0.3">
      <c r="F6" s="1" t="s">
        <v>11</v>
      </c>
      <c r="G6" s="1"/>
      <c r="H6" s="1"/>
    </row>
    <row r="35" spans="3:10" x14ac:dyDescent="0.3">
      <c r="C35" s="27" t="s">
        <v>2</v>
      </c>
      <c r="D35" s="28"/>
      <c r="E35" s="28"/>
      <c r="F35" s="29"/>
      <c r="H35" s="17"/>
      <c r="I35" s="17"/>
      <c r="J35" s="19"/>
    </row>
    <row r="36" spans="3:10" x14ac:dyDescent="0.3">
      <c r="C36" s="6"/>
      <c r="D36" s="12"/>
      <c r="E36" s="7"/>
      <c r="F36" s="12"/>
      <c r="H36" s="13" t="s">
        <v>9</v>
      </c>
      <c r="I36" s="21">
        <v>1000</v>
      </c>
      <c r="J36" s="8"/>
    </row>
    <row r="37" spans="3:10" x14ac:dyDescent="0.3">
      <c r="C37" s="6" t="s">
        <v>3</v>
      </c>
      <c r="D37" s="13" t="s">
        <v>5</v>
      </c>
      <c r="E37" s="21">
        <v>1000</v>
      </c>
      <c r="F37" s="13"/>
      <c r="H37" s="13" t="s">
        <v>6</v>
      </c>
      <c r="I37" s="16">
        <f>8%</f>
        <v>0.08</v>
      </c>
      <c r="J37" s="8"/>
    </row>
    <row r="38" spans="3:10" x14ac:dyDescent="0.3">
      <c r="C38" s="6" t="s">
        <v>4</v>
      </c>
      <c r="D38" s="13" t="s">
        <v>6</v>
      </c>
      <c r="E38" s="7">
        <f>12%/12</f>
        <v>0.01</v>
      </c>
      <c r="F38" s="13"/>
      <c r="H38" s="14" t="s">
        <v>7</v>
      </c>
      <c r="I38" s="14">
        <f>6*6</f>
        <v>36</v>
      </c>
      <c r="J38" s="11"/>
    </row>
    <row r="39" spans="3:10" x14ac:dyDescent="0.3">
      <c r="C39" s="9"/>
      <c r="D39" s="14" t="s">
        <v>7</v>
      </c>
      <c r="E39" s="10">
        <f>4*12</f>
        <v>48</v>
      </c>
      <c r="F39" s="14"/>
      <c r="H39" s="12"/>
      <c r="I39" s="12"/>
      <c r="J39" s="8"/>
    </row>
    <row r="40" spans="3:10" x14ac:dyDescent="0.3">
      <c r="C40" s="6"/>
      <c r="D40" s="13"/>
      <c r="E40" s="17"/>
      <c r="F40" s="12"/>
      <c r="H40" s="17" t="s">
        <v>8</v>
      </c>
      <c r="I40" s="22">
        <f>FV(I37,I38,-I36)</f>
        <v>187102.14797332758</v>
      </c>
      <c r="J40" s="23">
        <f>I36*(((1+I37)^I38-1)/I37)</f>
        <v>187102.14797332758</v>
      </c>
    </row>
    <row r="41" spans="3:10" x14ac:dyDescent="0.3">
      <c r="C41" s="18" t="s">
        <v>8</v>
      </c>
      <c r="D41" s="17"/>
      <c r="E41" s="21">
        <f>FV(E38,E39,-E37)</f>
        <v>61222.607768246526</v>
      </c>
      <c r="F41" s="22">
        <f>E37*(((1+E38)^E39-1)/E38)</f>
        <v>61222.607768246526</v>
      </c>
      <c r="H41" s="14"/>
      <c r="I41" s="22"/>
      <c r="J41" s="11"/>
    </row>
    <row r="42" spans="3:10" x14ac:dyDescent="0.3">
      <c r="C42" s="9"/>
      <c r="D42" s="14"/>
      <c r="E42" s="22">
        <f>FV(I37,I38,-I40)</f>
        <v>35007213.776232973</v>
      </c>
      <c r="F42" s="11"/>
    </row>
    <row r="44" spans="3:10" x14ac:dyDescent="0.3">
      <c r="D44" t="s">
        <v>10</v>
      </c>
      <c r="E44" s="30">
        <f>E42+I40</f>
        <v>35194315.924206302</v>
      </c>
    </row>
    <row r="83" spans="3:10" x14ac:dyDescent="0.3">
      <c r="C83" s="27" t="s">
        <v>2</v>
      </c>
      <c r="D83" s="28"/>
      <c r="E83" s="28"/>
      <c r="F83" s="29"/>
    </row>
    <row r="84" spans="3:10" x14ac:dyDescent="0.3">
      <c r="C84" s="6"/>
      <c r="D84" s="12"/>
      <c r="E84" s="7"/>
      <c r="F84" s="12"/>
      <c r="H84" s="17"/>
      <c r="I84" s="17"/>
      <c r="J84" s="19"/>
    </row>
    <row r="85" spans="3:10" x14ac:dyDescent="0.3">
      <c r="C85" s="6" t="s">
        <v>3</v>
      </c>
      <c r="D85" s="13" t="s">
        <v>5</v>
      </c>
      <c r="E85" s="21">
        <v>1800</v>
      </c>
      <c r="F85" s="13"/>
      <c r="H85" s="13" t="s">
        <v>9</v>
      </c>
      <c r="I85" s="21">
        <v>1000</v>
      </c>
      <c r="J85" s="8"/>
    </row>
    <row r="86" spans="3:10" x14ac:dyDescent="0.3">
      <c r="C86" s="6" t="s">
        <v>4</v>
      </c>
      <c r="D86" s="13" t="s">
        <v>6</v>
      </c>
      <c r="E86" s="15">
        <f>10%/12</f>
        <v>8.3333333333333332E-3</v>
      </c>
      <c r="F86" s="13"/>
      <c r="H86" s="13" t="s">
        <v>6</v>
      </c>
      <c r="I86" s="16">
        <f>8%</f>
        <v>0.08</v>
      </c>
      <c r="J86" s="8"/>
    </row>
    <row r="87" spans="3:10" x14ac:dyDescent="0.3">
      <c r="C87" s="9"/>
      <c r="D87" s="14" t="s">
        <v>7</v>
      </c>
      <c r="E87" s="10">
        <f>8*12</f>
        <v>96</v>
      </c>
      <c r="F87" s="14"/>
      <c r="H87" s="14" t="s">
        <v>7</v>
      </c>
      <c r="I87" s="14">
        <f>6*6</f>
        <v>36</v>
      </c>
      <c r="J87" s="11"/>
    </row>
    <row r="88" spans="3:10" x14ac:dyDescent="0.3">
      <c r="C88" s="6"/>
      <c r="D88" s="13"/>
      <c r="E88" s="17"/>
      <c r="F88" s="12"/>
      <c r="H88" s="12"/>
      <c r="I88" s="12"/>
      <c r="J88" s="8"/>
    </row>
    <row r="89" spans="3:10" x14ac:dyDescent="0.3">
      <c r="C89" s="18" t="s">
        <v>8</v>
      </c>
      <c r="D89" s="17"/>
      <c r="E89" s="21">
        <f>FV(E86,E87,-E85)</f>
        <v>263125.93630419718</v>
      </c>
      <c r="F89" s="22">
        <f>E85*(((1+E86)^E87-1)/E86)</f>
        <v>263125.93630419718</v>
      </c>
      <c r="H89" s="17" t="s">
        <v>8</v>
      </c>
      <c r="I89" s="22">
        <f>FV(I86,I87,-I85)</f>
        <v>187102.14797332758</v>
      </c>
      <c r="J89" s="23">
        <f>I85*(((1+I86)^I87-1)/I86)</f>
        <v>187102.14797332758</v>
      </c>
    </row>
    <row r="90" spans="3:10" x14ac:dyDescent="0.3">
      <c r="C90" s="9"/>
      <c r="D90" s="14"/>
      <c r="E90" s="22">
        <f>FV(I86,I87,-I89)</f>
        <v>35007213.776232973</v>
      </c>
      <c r="F90" s="11"/>
      <c r="H90" s="14"/>
      <c r="I90" s="22"/>
      <c r="J90" s="11"/>
    </row>
    <row r="92" spans="3:10" x14ac:dyDescent="0.3">
      <c r="D92" t="s">
        <v>10</v>
      </c>
      <c r="E92" s="30">
        <f>E90+I89</f>
        <v>35194315.924206302</v>
      </c>
    </row>
    <row r="139" spans="3:10" x14ac:dyDescent="0.3">
      <c r="C139" s="27" t="s">
        <v>2</v>
      </c>
      <c r="D139" s="28"/>
      <c r="E139" s="28"/>
      <c r="F139" s="29"/>
    </row>
    <row r="140" spans="3:10" x14ac:dyDescent="0.3">
      <c r="C140" s="6"/>
      <c r="D140" s="12"/>
      <c r="E140" s="7"/>
      <c r="F140" s="12"/>
      <c r="H140" s="17"/>
      <c r="I140" s="17"/>
      <c r="J140" s="19"/>
    </row>
    <row r="141" spans="3:10" x14ac:dyDescent="0.3">
      <c r="C141" s="6" t="s">
        <v>3</v>
      </c>
      <c r="D141" s="13" t="s">
        <v>5</v>
      </c>
      <c r="E141" s="21">
        <v>1200</v>
      </c>
      <c r="F141" s="13"/>
      <c r="H141" s="13" t="s">
        <v>9</v>
      </c>
      <c r="I141" s="21">
        <v>1200</v>
      </c>
      <c r="J141" s="8"/>
    </row>
    <row r="142" spans="3:10" x14ac:dyDescent="0.3">
      <c r="C142" s="6" t="s">
        <v>4</v>
      </c>
      <c r="D142" s="13" t="s">
        <v>6</v>
      </c>
      <c r="E142" s="15">
        <f>8%/12</f>
        <v>6.6666666666666671E-3</v>
      </c>
      <c r="F142" s="13"/>
      <c r="H142" s="13" t="s">
        <v>6</v>
      </c>
      <c r="I142" s="16">
        <f>6%</f>
        <v>0.06</v>
      </c>
      <c r="J142" s="8"/>
    </row>
    <row r="143" spans="3:10" x14ac:dyDescent="0.3">
      <c r="C143" s="9"/>
      <c r="D143" s="14" t="s">
        <v>7</v>
      </c>
      <c r="E143" s="10">
        <f>6*12</f>
        <v>72</v>
      </c>
      <c r="F143" s="14"/>
      <c r="H143" s="14" t="s">
        <v>7</v>
      </c>
      <c r="I143" s="14">
        <f>12*12</f>
        <v>144</v>
      </c>
      <c r="J143" s="11"/>
    </row>
    <row r="144" spans="3:10" x14ac:dyDescent="0.3">
      <c r="C144" s="6"/>
      <c r="D144" s="13"/>
      <c r="E144" s="17"/>
      <c r="F144" s="12"/>
      <c r="H144" s="12"/>
      <c r="I144" s="12"/>
      <c r="J144" s="8"/>
    </row>
    <row r="145" spans="3:10" x14ac:dyDescent="0.3">
      <c r="C145" s="18" t="s">
        <v>8</v>
      </c>
      <c r="D145" s="17"/>
      <c r="E145" s="21">
        <f>FV(E142,E143,-E141)</f>
        <v>110430.39011578646</v>
      </c>
      <c r="F145" s="22">
        <f>E141*(((1+E142)^E143-1)/E142)</f>
        <v>110430.39011578646</v>
      </c>
      <c r="H145" s="17" t="s">
        <v>8</v>
      </c>
      <c r="I145" s="22">
        <f>FV(I142,I143,-I141)</f>
        <v>88100021.368241712</v>
      </c>
      <c r="J145" s="23">
        <f>I141*(((1+I142)^I143-1)/I142)</f>
        <v>88100021.368241712</v>
      </c>
    </row>
    <row r="146" spans="3:10" x14ac:dyDescent="0.3">
      <c r="C146" s="9"/>
      <c r="D146" s="14"/>
      <c r="E146" s="22">
        <f>FV(I142,I143,-I145)</f>
        <v>6468011470903.8711</v>
      </c>
      <c r="F146" s="11"/>
      <c r="H146" s="14"/>
      <c r="I146" s="22"/>
      <c r="J146" s="11"/>
    </row>
    <row r="148" spans="3:10" x14ac:dyDescent="0.3">
      <c r="D148" t="s">
        <v>10</v>
      </c>
      <c r="E148" s="30">
        <f>E146+I145</f>
        <v>6468099570925.2393</v>
      </c>
    </row>
  </sheetData>
  <mergeCells count="4">
    <mergeCell ref="F6:H6"/>
    <mergeCell ref="C35:F35"/>
    <mergeCell ref="C83:F83"/>
    <mergeCell ref="C139:F13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III PARCIAL</vt:lpstr>
      <vt:lpstr>EJERCICIOS DE ANUALIDADES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Kick</dc:creator>
  <cp:lastModifiedBy>Kick</cp:lastModifiedBy>
  <dcterms:created xsi:type="dcterms:W3CDTF">2022-11-14T17:02:43Z</dcterms:created>
  <dcterms:modified xsi:type="dcterms:W3CDTF">2022-11-14T17:52:31Z</dcterms:modified>
</cp:coreProperties>
</file>