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prueba\MF\SEMANA 10\"/>
    </mc:Choice>
  </mc:AlternateContent>
  <xr:revisionPtr revIDLastSave="0" documentId="8_{161FEEA8-0661-408E-A004-E2519EDACF58}" xr6:coauthVersionLast="47" xr6:coauthVersionMax="47" xr10:uidLastSave="{00000000-0000-0000-0000-000000000000}"/>
  <bookViews>
    <workbookView xWindow="10644" yWindow="0" windowWidth="12420" windowHeight="12312" xr2:uid="{45B16CDD-491C-4EA5-9E9F-FB1A3DB7A90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3" i="1" l="1"/>
  <c r="D139" i="1"/>
  <c r="D142" i="1"/>
  <c r="E91" i="1"/>
  <c r="D94" i="1" s="1"/>
  <c r="E96" i="1" s="1"/>
  <c r="H41" i="1"/>
  <c r="H40" i="1"/>
  <c r="D42" i="1"/>
  <c r="D41" i="1"/>
  <c r="D145" i="1" l="1"/>
  <c r="E94" i="1"/>
  <c r="I43" i="1"/>
  <c r="H43" i="1"/>
  <c r="E44" i="1"/>
  <c r="D44" i="1"/>
  <c r="D45" i="1" s="1"/>
  <c r="D47" i="1" s="1"/>
</calcChain>
</file>

<file path=xl/sharedStrings.xml><?xml version="1.0" encoding="utf-8"?>
<sst xmlns="http://schemas.openxmlformats.org/spreadsheetml/2006/main" count="32" uniqueCount="21">
  <si>
    <t>EJERCICIOS ACUMULATIVO</t>
  </si>
  <si>
    <t>Anualidad</t>
  </si>
  <si>
    <t>pago</t>
  </si>
  <si>
    <t>Anualidades</t>
  </si>
  <si>
    <t>i</t>
  </si>
  <si>
    <t>tasa</t>
  </si>
  <si>
    <t>t</t>
  </si>
  <si>
    <t>Monto</t>
  </si>
  <si>
    <t>Monto total</t>
  </si>
  <si>
    <t>Ejercicio #1</t>
  </si>
  <si>
    <t>Precio de contado</t>
  </si>
  <si>
    <t>PRIMA</t>
  </si>
  <si>
    <t>PAGO</t>
  </si>
  <si>
    <t>ANUALIDADES</t>
  </si>
  <si>
    <t>Tasa</t>
  </si>
  <si>
    <t>VA</t>
  </si>
  <si>
    <t>VALOR TOTAL</t>
  </si>
  <si>
    <t>EJERCICIO 2</t>
  </si>
  <si>
    <t>Pago</t>
  </si>
  <si>
    <t>CUOTA FINAL</t>
  </si>
  <si>
    <t>Ejercicio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</si>
</sst>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[$HNL]\ * #,##0.00_-;\-[$HNL]\ * #,##0.00_-;_-[$HNL]\ * &quot;-&quot;??_-;_-@_-"/>
    <numFmt numFmtId="165" formatCode="0.0000"/>
    <numFmt numFmtId="166" formatCode="_-[$HNL]\ * #,##0_-;\-[$HNL]\ * #,##0_-;_-[$HNL]\ * &quot;-&quot;??_-;_-@_-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ck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0" fontId="0" fillId="0" borderId="8" xfId="0" applyBorder="1"/>
    <xf numFmtId="165" fontId="0" fillId="0" borderId="7" xfId="0" applyNumberFormat="1" applyBorder="1"/>
    <xf numFmtId="0" fontId="0" fillId="0" borderId="9" xfId="0" applyBorder="1"/>
    <xf numFmtId="1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4" xfId="0" applyNumberFormat="1" applyBorder="1"/>
    <xf numFmtId="164" fontId="0" fillId="0" borderId="3" xfId="0" applyNumberFormat="1" applyBorder="1"/>
    <xf numFmtId="0" fontId="0" fillId="0" borderId="1" xfId="0" applyBorder="1"/>
    <xf numFmtId="166" fontId="0" fillId="0" borderId="0" xfId="0" applyNumberFormat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0" xfId="0" applyAlignment="1">
      <alignment horizontal="left"/>
    </xf>
    <xf numFmtId="0" fontId="0" fillId="0" borderId="17" xfId="0" applyBorder="1" applyAlignment="1">
      <alignment horizontal="left"/>
    </xf>
    <xf numFmtId="164" fontId="0" fillId="0" borderId="18" xfId="0" applyNumberFormat="1" applyBorder="1"/>
    <xf numFmtId="0" fontId="0" fillId="0" borderId="19" xfId="0" applyBorder="1"/>
    <xf numFmtId="0" fontId="0" fillId="0" borderId="17" xfId="0" applyBorder="1"/>
    <xf numFmtId="164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7" fontId="0" fillId="0" borderId="24" xfId="2" applyNumberFormat="1" applyFont="1" applyBorder="1"/>
    <xf numFmtId="0" fontId="0" fillId="0" borderId="24" xfId="1" applyNumberFormat="1" applyFont="1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164" fontId="0" fillId="0" borderId="27" xfId="0" applyNumberFormat="1" applyBorder="1"/>
    <xf numFmtId="164" fontId="0" fillId="0" borderId="28" xfId="0" applyNumberFormat="1" applyBorder="1"/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164" fontId="0" fillId="0" borderId="29" xfId="0" applyNumberFormat="1" applyBorder="1"/>
    <xf numFmtId="0" fontId="0" fillId="0" borderId="27" xfId="0" applyBorder="1" applyAlignment="1">
      <alignment horizontal="center"/>
    </xf>
    <xf numFmtId="164" fontId="0" fillId="0" borderId="20" xfId="1" applyNumberFormat="1" applyFont="1" applyBorder="1"/>
    <xf numFmtId="10" fontId="0" fillId="0" borderId="20" xfId="2" applyNumberFormat="1" applyFont="1" applyBorder="1"/>
    <xf numFmtId="0" fontId="0" fillId="0" borderId="30" xfId="0" applyBorder="1"/>
    <xf numFmtId="0" fontId="0" fillId="0" borderId="31" xfId="0" applyBorder="1"/>
    <xf numFmtId="0" fontId="0" fillId="0" borderId="27" xfId="0" applyBorder="1"/>
    <xf numFmtId="0" fontId="2" fillId="0" borderId="32" xfId="0" applyFont="1" applyBorder="1"/>
    <xf numFmtId="0" fontId="0" fillId="0" borderId="33" xfId="0" applyBorder="1"/>
    <xf numFmtId="8" fontId="0" fillId="0" borderId="34" xfId="0" applyNumberFormat="1" applyBorder="1"/>
    <xf numFmtId="164" fontId="0" fillId="0" borderId="35" xfId="1" applyNumberFormat="1" applyFont="1" applyBorder="1"/>
    <xf numFmtId="0" fontId="0" fillId="0" borderId="0" xfId="0" applyAlignme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55418</xdr:colOff>
      <xdr:row>7</xdr:row>
      <xdr:rowOff>166255</xdr:rowOff>
    </xdr:from>
    <xdr:to>
      <xdr:col>8</xdr:col>
      <xdr:colOff>459278</xdr:colOff>
      <xdr:row>33</xdr:row>
      <xdr:rowOff>77586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C84A71-5527-4CFE-8943-3D3030BFBF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1794" r="55279" b="22830"/>
        <a:stretch/>
      </xdr:blipFill>
      <xdr:spPr>
        <a:xfrm>
          <a:off x="845127" y="1427019"/>
          <a:ext cx="8148551" cy="4594167"/>
        </a:xfrm>
        <a:prstGeom prst="rect">
          <a:avLst/>
        </a:prstGeom>
      </xdr:spPr>
    </xdr:pic>
    <xdr:clientData/>
  </xdr:twoCellAnchor>
  <xdr:twoCellAnchor editAs="oneCell">
    <xdr:from>
      <xdr:col>1</xdr:col>
      <xdr:colOff>27710</xdr:colOff>
      <xdr:row>58</xdr:row>
      <xdr:rowOff>27708</xdr:rowOff>
    </xdr:from>
    <xdr:to>
      <xdr:col>8</xdr:col>
      <xdr:colOff>573578</xdr:colOff>
      <xdr:row>84</xdr:row>
      <xdr:rowOff>185056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B0236A-C9A3-2A10-2882-7026AFF69F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" t="31671" r="54698" b="21549"/>
        <a:stretch/>
      </xdr:blipFill>
      <xdr:spPr>
        <a:xfrm>
          <a:off x="817419" y="10474035"/>
          <a:ext cx="8290559" cy="4835237"/>
        </a:xfrm>
        <a:prstGeom prst="rect">
          <a:avLst/>
        </a:prstGeom>
      </xdr:spPr>
    </xdr:pic>
    <xdr:clientData/>
  </xdr:twoCellAnchor>
  <xdr:twoCellAnchor editAs="oneCell">
    <xdr:from>
      <xdr:col>0</xdr:col>
      <xdr:colOff>784167</xdr:colOff>
      <xdr:row>107</xdr:row>
      <xdr:rowOff>11082</xdr:rowOff>
    </xdr:from>
    <xdr:to>
      <xdr:col>8</xdr:col>
      <xdr:colOff>177338</xdr:colOff>
      <xdr:row>132</xdr:row>
      <xdr:rowOff>146857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57E5ED5-7F80-68CC-9533-EF4FE4C6FD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1794" r="56091" b="21286"/>
        <a:stretch/>
      </xdr:blipFill>
      <xdr:spPr>
        <a:xfrm>
          <a:off x="784167" y="19282755"/>
          <a:ext cx="7927571" cy="4638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6B0C-4477-45EF-9ED0-35598279D061}">
  <dimension ref="B5:I145"/>
  <sheetViews>
    <sheetView tabSelected="1" topLeftCell="A22" zoomScale="70" zoomScaleNormal="70" workbookViewId="0">
      <selection activeCell="E50" sqref="E50"/>
    </sheetView>
  </sheetViews>
  <sheetFormatPr baseColWidth="10" defaultRowHeight="14.4" x14ac:dyDescent="0.3"/>
  <cols>
    <col min="4" max="4" width="19.6640625" customWidth="1"/>
    <col min="5" max="5" width="22.88671875" customWidth="1"/>
    <col min="8" max="8" width="24.44140625" customWidth="1"/>
    <col min="9" max="9" width="25.88671875" customWidth="1"/>
  </cols>
  <sheetData>
    <row r="5" spans="4:9" x14ac:dyDescent="0.3">
      <c r="D5" s="54" t="s">
        <v>0</v>
      </c>
      <c r="E5" s="54"/>
      <c r="F5" s="54"/>
      <c r="G5" s="54"/>
      <c r="H5" s="54"/>
      <c r="I5" s="54"/>
    </row>
    <row r="38" spans="2:9" x14ac:dyDescent="0.3">
      <c r="B38" s="1" t="s">
        <v>9</v>
      </c>
      <c r="C38" s="2"/>
      <c r="D38" s="2"/>
      <c r="E38" s="3"/>
      <c r="G38" s="4"/>
      <c r="H38" s="4"/>
      <c r="I38" s="5"/>
    </row>
    <row r="39" spans="2:9" x14ac:dyDescent="0.3">
      <c r="B39" s="6"/>
      <c r="C39" s="7"/>
      <c r="E39" s="7"/>
      <c r="G39" s="8" t="s">
        <v>1</v>
      </c>
      <c r="H39" s="9">
        <v>1800</v>
      </c>
      <c r="I39" s="10"/>
    </row>
    <row r="40" spans="2:9" x14ac:dyDescent="0.3">
      <c r="B40" s="6" t="s">
        <v>2</v>
      </c>
      <c r="C40" s="8" t="s">
        <v>3</v>
      </c>
      <c r="D40" s="9">
        <v>1800</v>
      </c>
      <c r="E40" s="8"/>
      <c r="G40" s="8" t="s">
        <v>4</v>
      </c>
      <c r="H40" s="11">
        <f>6%/12</f>
        <v>5.0000000000000001E-3</v>
      </c>
      <c r="I40" s="10"/>
    </row>
    <row r="41" spans="2:9" x14ac:dyDescent="0.3">
      <c r="B41" s="6" t="s">
        <v>5</v>
      </c>
      <c r="C41" s="8" t="s">
        <v>4</v>
      </c>
      <c r="D41">
        <f>8%/12</f>
        <v>6.6666666666666671E-3</v>
      </c>
      <c r="E41" s="8"/>
      <c r="G41" s="12" t="s">
        <v>6</v>
      </c>
      <c r="H41" s="13">
        <f>4*12</f>
        <v>48</v>
      </c>
      <c r="I41" s="14"/>
    </row>
    <row r="42" spans="2:9" x14ac:dyDescent="0.3">
      <c r="B42" s="15"/>
      <c r="C42" s="12" t="s">
        <v>6</v>
      </c>
      <c r="D42" s="16">
        <f>2*12</f>
        <v>24</v>
      </c>
      <c r="E42" s="12"/>
      <c r="G42" s="7"/>
      <c r="H42" s="7"/>
      <c r="I42" s="10"/>
    </row>
    <row r="43" spans="2:9" x14ac:dyDescent="0.3">
      <c r="B43" s="6"/>
      <c r="C43" s="8"/>
      <c r="D43" s="4"/>
      <c r="E43" s="7"/>
      <c r="G43" s="4" t="s">
        <v>7</v>
      </c>
      <c r="H43" s="17">
        <f>FV(H40,H41,-H39)</f>
        <v>97376.097994336596</v>
      </c>
      <c r="I43" s="18">
        <f>H39*(((1+H40)^H41-1)/H40)</f>
        <v>97376.097994336596</v>
      </c>
    </row>
    <row r="44" spans="2:9" x14ac:dyDescent="0.3">
      <c r="B44" s="19" t="s">
        <v>7</v>
      </c>
      <c r="C44" s="4"/>
      <c r="D44" s="9">
        <f>FV(D41,D42,-D40)</f>
        <v>46679.741571233702</v>
      </c>
      <c r="E44" s="17">
        <f>D40*(((1+D41)^D42-1)/D41)</f>
        <v>46679.741571233702</v>
      </c>
      <c r="G44" s="12"/>
      <c r="H44" s="17"/>
      <c r="I44" s="14"/>
    </row>
    <row r="45" spans="2:9" x14ac:dyDescent="0.3">
      <c r="B45" s="15"/>
      <c r="C45" s="12"/>
      <c r="D45" s="17">
        <f>FV(H40,H41,,-D44)</f>
        <v>59306.105708985815</v>
      </c>
      <c r="E45" s="14"/>
    </row>
    <row r="47" spans="2:9" x14ac:dyDescent="0.3">
      <c r="C47" t="s">
        <v>8</v>
      </c>
      <c r="D47" s="20">
        <f>D45+H43</f>
        <v>156682.20370332242</v>
      </c>
    </row>
    <row r="87" spans="2:5" x14ac:dyDescent="0.3">
      <c r="B87" s="21"/>
      <c r="C87" s="22" t="s">
        <v>17</v>
      </c>
      <c r="D87" s="22"/>
      <c r="E87" s="23"/>
    </row>
    <row r="88" spans="2:5" x14ac:dyDescent="0.3">
      <c r="B88" s="24"/>
      <c r="C88" s="25" t="s">
        <v>10</v>
      </c>
      <c r="D88" s="26"/>
      <c r="E88" s="27">
        <v>220000</v>
      </c>
    </row>
    <row r="89" spans="2:5" x14ac:dyDescent="0.3">
      <c r="B89" s="28"/>
      <c r="C89" s="29" t="s">
        <v>11</v>
      </c>
      <c r="E89" s="30">
        <v>80000</v>
      </c>
    </row>
    <row r="90" spans="2:5" ht="15" thickBot="1" x14ac:dyDescent="0.35">
      <c r="B90" s="31" t="s">
        <v>12</v>
      </c>
      <c r="C90" t="s">
        <v>13</v>
      </c>
      <c r="D90" s="29"/>
      <c r="E90" s="27">
        <v>10000</v>
      </c>
    </row>
    <row r="91" spans="2:5" ht="15.6" thickTop="1" thickBot="1" x14ac:dyDescent="0.35">
      <c r="B91" s="32" t="s">
        <v>14</v>
      </c>
      <c r="C91" t="s">
        <v>4</v>
      </c>
      <c r="D91" s="33"/>
      <c r="E91" s="34">
        <f>20%/12</f>
        <v>1.6666666666666666E-2</v>
      </c>
    </row>
    <row r="92" spans="2:5" ht="15" thickTop="1" x14ac:dyDescent="0.3">
      <c r="B92" s="24"/>
      <c r="C92" t="s">
        <v>6</v>
      </c>
      <c r="D92" s="33"/>
      <c r="E92" s="35">
        <v>20</v>
      </c>
    </row>
    <row r="93" spans="2:5" x14ac:dyDescent="0.3">
      <c r="B93" s="28"/>
      <c r="C93" s="36"/>
      <c r="D93" s="33"/>
      <c r="E93" s="37"/>
    </row>
    <row r="94" spans="2:5" x14ac:dyDescent="0.3">
      <c r="C94" s="38" t="s">
        <v>15</v>
      </c>
      <c r="D94" s="39">
        <f>PV(E91,E92,-E90)</f>
        <v>168898.47630072039</v>
      </c>
      <c r="E94" s="40">
        <f>-E90*(((1+E91)^-E92-1)/E91)</f>
        <v>168898.47630072036</v>
      </c>
    </row>
    <row r="96" spans="2:5" x14ac:dyDescent="0.3">
      <c r="C96" s="41" t="s">
        <v>16</v>
      </c>
      <c r="D96" s="42"/>
      <c r="E96" s="43">
        <f>E89+D94</f>
        <v>248898.47630072039</v>
      </c>
    </row>
    <row r="135" spans="2:4" x14ac:dyDescent="0.3">
      <c r="B135" s="41" t="s">
        <v>20</v>
      </c>
      <c r="C135" s="44"/>
      <c r="D135" s="42"/>
    </row>
    <row r="136" spans="2:4" x14ac:dyDescent="0.3">
      <c r="B136" s="21"/>
      <c r="C136" t="s">
        <v>11</v>
      </c>
      <c r="D136" s="45">
        <v>2000</v>
      </c>
    </row>
    <row r="137" spans="2:4" x14ac:dyDescent="0.3">
      <c r="B137" s="28" t="s">
        <v>18</v>
      </c>
      <c r="C137" t="s">
        <v>3</v>
      </c>
      <c r="D137" s="45">
        <v>1200</v>
      </c>
    </row>
    <row r="138" spans="2:4" x14ac:dyDescent="0.3">
      <c r="B138" s="24"/>
      <c r="C138" t="s">
        <v>19</v>
      </c>
      <c r="D138" s="45">
        <v>800</v>
      </c>
    </row>
    <row r="139" spans="2:4" x14ac:dyDescent="0.3">
      <c r="B139" s="28" t="s">
        <v>14</v>
      </c>
      <c r="C139" t="s">
        <v>4</v>
      </c>
      <c r="D139" s="46">
        <f>0.32/12</f>
        <v>2.6666666666666668E-2</v>
      </c>
    </row>
    <row r="140" spans="2:4" x14ac:dyDescent="0.3">
      <c r="B140" s="28"/>
      <c r="C140" s="47" t="s">
        <v>6</v>
      </c>
      <c r="D140" s="48">
        <v>11</v>
      </c>
    </row>
    <row r="141" spans="2:4" x14ac:dyDescent="0.3">
      <c r="D141" s="49"/>
    </row>
    <row r="142" spans="2:4" x14ac:dyDescent="0.3">
      <c r="C142" s="50" t="s">
        <v>15</v>
      </c>
      <c r="D142" s="45">
        <f>PV(D139,D140,-D137)</f>
        <v>11310.975619274675</v>
      </c>
    </row>
    <row r="143" spans="2:4" x14ac:dyDescent="0.3">
      <c r="C143" s="51"/>
      <c r="D143" s="45">
        <f>PV(D139,12,,-D138)</f>
        <v>583.35972953636929</v>
      </c>
    </row>
    <row r="144" spans="2:4" x14ac:dyDescent="0.3">
      <c r="C144" s="24"/>
      <c r="D144" s="52"/>
    </row>
    <row r="145" spans="3:4" x14ac:dyDescent="0.3">
      <c r="C145" s="28"/>
      <c r="D145" s="53">
        <f>D136+D142+D143</f>
        <v>13894.335348811044</v>
      </c>
    </row>
  </sheetData>
  <mergeCells count="5">
    <mergeCell ref="B38:E38"/>
    <mergeCell ref="C87:E87"/>
    <mergeCell ref="C88:D88"/>
    <mergeCell ref="C96:D96"/>
    <mergeCell ref="B135:D1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2022-11-16T17:32:44Z</dcterms:created>
  <dcterms:modified xsi:type="dcterms:W3CDTF">2022-11-16T19:08:41Z</dcterms:modified>
</cp:coreProperties>
</file>