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5\"/>
    </mc:Choice>
  </mc:AlternateContent>
  <xr:revisionPtr revIDLastSave="0" documentId="13_ncr:1_{0ED5AFAF-6438-4888-9FAD-9F1E114855A2}" xr6:coauthVersionLast="47" xr6:coauthVersionMax="47" xr10:uidLastSave="{00000000-0000-0000-0000-000000000000}"/>
  <bookViews>
    <workbookView xWindow="-108" yWindow="-108" windowWidth="23256" windowHeight="12576" xr2:uid="{E2642B72-9E84-48B8-974A-54CEBA277437}"/>
  </bookViews>
  <sheets>
    <sheet name="Hoja1" sheetId="1" r:id="rId1"/>
    <sheet name="Hoja2" sheetId="2" r:id="rId2"/>
    <sheet name="Hoja3" sheetId="3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F27" i="4"/>
  <c r="F24" i="4"/>
  <c r="F10" i="4"/>
  <c r="G7" i="4"/>
  <c r="F6" i="4"/>
  <c r="D9" i="3" l="1"/>
  <c r="C9" i="3"/>
  <c r="D10" i="2"/>
  <c r="D11" i="2"/>
  <c r="D8" i="2"/>
  <c r="E7" i="2"/>
  <c r="D6" i="2"/>
  <c r="D41" i="1"/>
  <c r="E39" i="1"/>
  <c r="D38" i="1"/>
  <c r="E27" i="1"/>
  <c r="D30" i="1" s="1"/>
  <c r="C19" i="1"/>
  <c r="D19" i="1" s="1"/>
  <c r="C10" i="1"/>
  <c r="D10" i="1" s="1"/>
</calcChain>
</file>

<file path=xl/sharedStrings.xml><?xml version="1.0" encoding="utf-8"?>
<sst xmlns="http://schemas.openxmlformats.org/spreadsheetml/2006/main" count="83" uniqueCount="34">
  <si>
    <t>Ejercicio #1</t>
  </si>
  <si>
    <t>VA</t>
  </si>
  <si>
    <t>C</t>
  </si>
  <si>
    <t>VF</t>
  </si>
  <si>
    <t>M</t>
  </si>
  <si>
    <t>tasa</t>
  </si>
  <si>
    <t>i</t>
  </si>
  <si>
    <t>t=</t>
  </si>
  <si>
    <t>Ejercicio Acumulativo 3</t>
  </si>
  <si>
    <t>Ejercicio #2</t>
  </si>
  <si>
    <t>Ejercicio #3</t>
  </si>
  <si>
    <t>t</t>
  </si>
  <si>
    <t>Ejercicio #4</t>
  </si>
  <si>
    <t>dias</t>
  </si>
  <si>
    <t>R// 4 anios</t>
  </si>
  <si>
    <t>R// 10 anios</t>
  </si>
  <si>
    <t>Prima</t>
  </si>
  <si>
    <t>Saldo a pagar</t>
  </si>
  <si>
    <t>46728 lempiras</t>
  </si>
  <si>
    <t>Compra</t>
  </si>
  <si>
    <t>Ejercicio repaso</t>
  </si>
  <si>
    <t>compra</t>
  </si>
  <si>
    <t>prima</t>
  </si>
  <si>
    <t>I</t>
  </si>
  <si>
    <t>PLAZO O TIEMPO</t>
  </si>
  <si>
    <t>En examen solo enteros</t>
  </si>
  <si>
    <t>sin HNL ni Euros, nada</t>
  </si>
  <si>
    <t xml:space="preserve">8 anios </t>
  </si>
  <si>
    <t>0 dias</t>
  </si>
  <si>
    <t>Ejercicio repaso 3</t>
  </si>
  <si>
    <t>Tasa</t>
  </si>
  <si>
    <t>Ejercicio repaso 4</t>
  </si>
  <si>
    <t>Capital</t>
  </si>
  <si>
    <t>I=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</si>
</sst>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&quot;€&quot;_-;\-* #,##0.00\ &quot;€&quot;_-;_-* &quot;-&quot;??\ &quot;€&quot;_-;_-@_-"/>
    <numFmt numFmtId="165" formatCode="_-* #,##0.00\ [$HNL]_-;\-* #,##0.00\ [$HNL]_-;_-* &quot;-&quot;??\ [$HNL]_-;_-@_-"/>
    <numFmt numFmtId="166" formatCode="0.0000"/>
    <numFmt numFmtId="167" formatCode="_-* #,##0.00\ [$HNL]_-;\-* #,##0.00\ [$HNL]_-;_-* &quot;-&quot;????\ [$HNL]_-;_-@_-"/>
    <numFmt numFmtId="168" formatCode="_-* #,##0\ [$HNL]_-;\-* #,##0\ [$HNL]_-;_-* &quot;-&quot;????\ [$HNL]_-;_-@_-"/>
    <numFmt numFmtId="169" formatCode="_-[$HNL]\ * #,##0.00_-;\-[$HNL]\ * #,##0.00_-;_-[$HNL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0" fillId="4" borderId="1" xfId="0" applyFill="1" applyBorder="1"/>
    <xf numFmtId="0" fontId="0" fillId="5" borderId="0" xfId="0" applyFill="1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0" xfId="0" applyFill="1" applyBorder="1"/>
    <xf numFmtId="0" fontId="0" fillId="6" borderId="5" xfId="0" applyFill="1" applyBorder="1"/>
    <xf numFmtId="0" fontId="0" fillId="4" borderId="9" xfId="0" applyFill="1" applyBorder="1"/>
    <xf numFmtId="0" fontId="0" fillId="5" borderId="2" xfId="0" applyFill="1" applyBorder="1"/>
    <xf numFmtId="0" fontId="0" fillId="6" borderId="6" xfId="0" applyFill="1" applyBorder="1"/>
    <xf numFmtId="0" fontId="0" fillId="7" borderId="5" xfId="0" applyFill="1" applyBorder="1"/>
    <xf numFmtId="0" fontId="0" fillId="6" borderId="1" xfId="0" applyFill="1" applyBorder="1"/>
    <xf numFmtId="0" fontId="0" fillId="6" borderId="9" xfId="0" applyFill="1" applyBorder="1"/>
    <xf numFmtId="0" fontId="0" fillId="2" borderId="0" xfId="0" applyFill="1"/>
    <xf numFmtId="0" fontId="0" fillId="2" borderId="2" xfId="0" applyFill="1" applyBorder="1"/>
    <xf numFmtId="9" fontId="0" fillId="2" borderId="4" xfId="0" applyNumberFormat="1" applyFill="1" applyBorder="1"/>
    <xf numFmtId="0" fontId="0" fillId="4" borderId="13" xfId="0" applyFill="1" applyBorder="1"/>
    <xf numFmtId="0" fontId="0" fillId="0" borderId="9" xfId="0" applyBorder="1"/>
    <xf numFmtId="0" fontId="0" fillId="0" borderId="2" xfId="0" applyFill="1" applyBorder="1"/>
    <xf numFmtId="167" fontId="0" fillId="0" borderId="2" xfId="0" applyNumberFormat="1" applyBorder="1"/>
    <xf numFmtId="0" fontId="0" fillId="4" borderId="3" xfId="0" applyFill="1" applyBorder="1"/>
    <xf numFmtId="0" fontId="0" fillId="0" borderId="14" xfId="0" applyBorder="1"/>
    <xf numFmtId="0" fontId="2" fillId="3" borderId="15" xfId="0" applyFont="1" applyFill="1" applyBorder="1"/>
    <xf numFmtId="0" fontId="0" fillId="4" borderId="2" xfId="0" applyFill="1" applyBorder="1"/>
    <xf numFmtId="0" fontId="0" fillId="4" borderId="4" xfId="0" applyFill="1" applyBorder="1"/>
    <xf numFmtId="0" fontId="0" fillId="0" borderId="16" xfId="0" applyBorder="1"/>
    <xf numFmtId="0" fontId="0" fillId="0" borderId="8" xfId="0" applyBorder="1"/>
    <xf numFmtId="165" fontId="0" fillId="0" borderId="17" xfId="1" applyNumberFormat="1" applyFont="1" applyBorder="1"/>
    <xf numFmtId="165" fontId="0" fillId="0" borderId="18" xfId="1" applyNumberFormat="1" applyFont="1" applyBorder="1"/>
    <xf numFmtId="9" fontId="0" fillId="0" borderId="18" xfId="0" applyNumberFormat="1" applyBorder="1"/>
    <xf numFmtId="0" fontId="0" fillId="0" borderId="18" xfId="0" applyBorder="1"/>
    <xf numFmtId="0" fontId="0" fillId="0" borderId="5" xfId="0" applyBorder="1"/>
    <xf numFmtId="0" fontId="0" fillId="0" borderId="0" xfId="0" applyBorder="1"/>
    <xf numFmtId="168" fontId="0" fillId="0" borderId="2" xfId="0" applyNumberFormat="1" applyBorder="1"/>
    <xf numFmtId="0" fontId="0" fillId="2" borderId="9" xfId="0" applyFill="1" applyBorder="1"/>
    <xf numFmtId="0" fontId="0" fillId="2" borderId="4" xfId="0" applyFill="1" applyBorder="1"/>
    <xf numFmtId="9" fontId="0" fillId="5" borderId="3" xfId="0" applyNumberFormat="1" applyFill="1" applyBorder="1"/>
    <xf numFmtId="0" fontId="0" fillId="7" borderId="2" xfId="0" applyFill="1" applyBorder="1"/>
    <xf numFmtId="0" fontId="0" fillId="7" borderId="8" xfId="0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169" fontId="0" fillId="5" borderId="3" xfId="1" applyNumberFormat="1" applyFont="1" applyFill="1" applyBorder="1"/>
    <xf numFmtId="0" fontId="0" fillId="0" borderId="21" xfId="0" applyBorder="1"/>
    <xf numFmtId="0" fontId="0" fillId="0" borderId="23" xfId="0" applyBorder="1"/>
    <xf numFmtId="165" fontId="0" fillId="0" borderId="24" xfId="1" applyNumberFormat="1" applyFont="1" applyBorder="1"/>
    <xf numFmtId="166" fontId="0" fillId="0" borderId="20" xfId="0" applyNumberFormat="1" applyBorder="1"/>
    <xf numFmtId="0" fontId="0" fillId="0" borderId="22" xfId="0" applyBorder="1"/>
    <xf numFmtId="2" fontId="0" fillId="0" borderId="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9" fontId="0" fillId="0" borderId="27" xfId="0" applyNumberFormat="1" applyBorder="1"/>
    <xf numFmtId="9" fontId="0" fillId="0" borderId="20" xfId="0" applyNumberFormat="1" applyBorder="1"/>
    <xf numFmtId="0" fontId="2" fillId="3" borderId="1" xfId="0" applyFont="1" applyFill="1" applyBorder="1"/>
    <xf numFmtId="0" fontId="0" fillId="0" borderId="1" xfId="0" applyBorder="1"/>
    <xf numFmtId="0" fontId="0" fillId="0" borderId="2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7" borderId="1" xfId="0" applyFill="1" applyBorder="1"/>
    <xf numFmtId="0" fontId="0" fillId="6" borderId="30" xfId="0" applyFill="1" applyBorder="1"/>
    <xf numFmtId="165" fontId="0" fillId="6" borderId="29" xfId="1" applyNumberFormat="1" applyFont="1" applyFill="1" applyBorder="1"/>
    <xf numFmtId="0" fontId="0" fillId="6" borderId="0" xfId="0" applyFill="1"/>
    <xf numFmtId="165" fontId="0" fillId="6" borderId="31" xfId="1" applyNumberFormat="1" applyFont="1" applyFill="1" applyBorder="1"/>
    <xf numFmtId="9" fontId="0" fillId="6" borderId="29" xfId="0" applyNumberFormat="1" applyFill="1" applyBorder="1"/>
    <xf numFmtId="0" fontId="0" fillId="2" borderId="35" xfId="0" applyFill="1" applyBorder="1" applyAlignment="1">
      <alignment horizontal="left"/>
    </xf>
    <xf numFmtId="1" fontId="0" fillId="2" borderId="27" xfId="0" applyNumberFormat="1" applyFill="1" applyBorder="1"/>
    <xf numFmtId="0" fontId="0" fillId="0" borderId="38" xfId="0" applyBorder="1"/>
    <xf numFmtId="0" fontId="0" fillId="2" borderId="1" xfId="0" applyFill="1" applyBorder="1"/>
    <xf numFmtId="0" fontId="0" fillId="2" borderId="0" xfId="0" applyFill="1" applyBorder="1"/>
    <xf numFmtId="0" fontId="0" fillId="2" borderId="29" xfId="0" applyFill="1" applyBorder="1"/>
    <xf numFmtId="0" fontId="2" fillId="3" borderId="32" xfId="0" applyFont="1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28" xfId="0" applyBorder="1"/>
    <xf numFmtId="0" fontId="0" fillId="0" borderId="41" xfId="0" applyBorder="1"/>
    <xf numFmtId="0" fontId="0" fillId="0" borderId="31" xfId="0" applyBorder="1"/>
    <xf numFmtId="0" fontId="0" fillId="0" borderId="42" xfId="0" applyBorder="1"/>
    <xf numFmtId="0" fontId="0" fillId="2" borderId="35" xfId="0" applyNumberFormat="1" applyFill="1" applyBorder="1"/>
    <xf numFmtId="0" fontId="0" fillId="6" borderId="0" xfId="0" applyFill="1" applyBorder="1"/>
    <xf numFmtId="0" fontId="0" fillId="2" borderId="13" xfId="0" applyFill="1" applyBorder="1"/>
    <xf numFmtId="0" fontId="0" fillId="2" borderId="3" xfId="0" applyFill="1" applyBorder="1"/>
    <xf numFmtId="169" fontId="0" fillId="0" borderId="0" xfId="0" applyNumberFormat="1" applyBorder="1"/>
    <xf numFmtId="0" fontId="0" fillId="0" borderId="13" xfId="0" applyBorder="1"/>
    <xf numFmtId="9" fontId="0" fillId="0" borderId="0" xfId="0" applyNumberFormat="1" applyBorder="1"/>
    <xf numFmtId="166" fontId="0" fillId="0" borderId="3" xfId="0" applyNumberFormat="1" applyBorder="1"/>
    <xf numFmtId="0" fontId="0" fillId="7" borderId="13" xfId="0" applyFill="1" applyBorder="1"/>
    <xf numFmtId="0" fontId="0" fillId="7" borderId="0" xfId="0" applyFill="1" applyBorder="1"/>
    <xf numFmtId="0" fontId="0" fillId="7" borderId="3" xfId="0" applyFill="1" applyBorder="1"/>
    <xf numFmtId="169" fontId="0" fillId="0" borderId="2" xfId="0" applyNumberFormat="1" applyBorder="1"/>
    <xf numFmtId="0" fontId="0" fillId="0" borderId="30" xfId="0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166" fontId="0" fillId="0" borderId="44" xfId="0" applyNumberFormat="1" applyBorder="1"/>
    <xf numFmtId="169" fontId="0" fillId="0" borderId="44" xfId="0" applyNumberFormat="1" applyBorder="1"/>
    <xf numFmtId="0" fontId="0" fillId="0" borderId="45" xfId="0" applyBorder="1"/>
    <xf numFmtId="9" fontId="0" fillId="0" borderId="46" xfId="0" applyNumberFormat="1" applyBorder="1"/>
    <xf numFmtId="0" fontId="0" fillId="0" borderId="47" xfId="0" applyFill="1" applyBorder="1"/>
    <xf numFmtId="169" fontId="0" fillId="0" borderId="48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7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1FBE-BD8E-4C94-B3BB-9945469E6571}">
  <dimension ref="A1:F41"/>
  <sheetViews>
    <sheetView tabSelected="1" topLeftCell="A19" workbookViewId="0">
      <selection activeCell="G36" sqref="G36"/>
    </sheetView>
  </sheetViews>
  <sheetFormatPr baseColWidth="10" defaultRowHeight="14.4" x14ac:dyDescent="0.3"/>
  <cols>
    <col min="3" max="3" width="19.109375" customWidth="1"/>
    <col min="4" max="4" width="16.33203125" bestFit="1" customWidth="1"/>
  </cols>
  <sheetData>
    <row r="1" spans="1:6" x14ac:dyDescent="0.3">
      <c r="D1" s="3"/>
      <c r="E1" s="3"/>
      <c r="F1" s="3"/>
    </row>
    <row r="3" spans="1:6" x14ac:dyDescent="0.3">
      <c r="B3" s="108" t="s">
        <v>8</v>
      </c>
      <c r="C3" s="108"/>
      <c r="D3" s="108"/>
    </row>
    <row r="4" spans="1:6" x14ac:dyDescent="0.3">
      <c r="B4" s="4"/>
      <c r="C4" s="4"/>
      <c r="D4" s="4"/>
      <c r="E4" s="4"/>
    </row>
    <row r="5" spans="1:6" x14ac:dyDescent="0.3">
      <c r="A5" s="5"/>
      <c r="B5" s="109" t="s">
        <v>0</v>
      </c>
      <c r="C5" s="110"/>
      <c r="D5" s="110"/>
      <c r="E5" s="111"/>
    </row>
    <row r="6" spans="1:6" x14ac:dyDescent="0.3">
      <c r="A6" s="5"/>
      <c r="B6" s="118"/>
      <c r="C6" s="119"/>
      <c r="D6" s="119"/>
      <c r="E6" s="120"/>
    </row>
    <row r="7" spans="1:6" x14ac:dyDescent="0.3">
      <c r="B7" s="1" t="s">
        <v>1</v>
      </c>
      <c r="C7" s="2" t="s">
        <v>2</v>
      </c>
      <c r="D7" s="42">
        <v>1</v>
      </c>
      <c r="E7" s="112"/>
    </row>
    <row r="8" spans="1:6" x14ac:dyDescent="0.3">
      <c r="B8" s="1" t="s">
        <v>3</v>
      </c>
      <c r="C8" s="2" t="s">
        <v>4</v>
      </c>
      <c r="D8" s="42">
        <v>2</v>
      </c>
      <c r="E8" s="113"/>
    </row>
    <row r="9" spans="1:6" x14ac:dyDescent="0.3">
      <c r="A9" s="5"/>
      <c r="B9" s="9" t="s">
        <v>5</v>
      </c>
      <c r="C9" s="10" t="s">
        <v>6</v>
      </c>
      <c r="D9" s="38">
        <v>0.25</v>
      </c>
      <c r="E9" s="114"/>
    </row>
    <row r="10" spans="1:6" x14ac:dyDescent="0.3">
      <c r="A10" s="5"/>
      <c r="B10" s="8" t="s">
        <v>7</v>
      </c>
      <c r="C10" s="8">
        <f>((D8/D7)-1)/D9</f>
        <v>4</v>
      </c>
      <c r="D10" s="11">
        <f>(C10-4)*365</f>
        <v>0</v>
      </c>
      <c r="E10" s="41" t="s">
        <v>13</v>
      </c>
    </row>
    <row r="11" spans="1:6" x14ac:dyDescent="0.3">
      <c r="D11" t="s">
        <v>14</v>
      </c>
    </row>
    <row r="13" spans="1:6" x14ac:dyDescent="0.3">
      <c r="E13" s="4"/>
    </row>
    <row r="14" spans="1:6" x14ac:dyDescent="0.3">
      <c r="B14" s="109" t="s">
        <v>9</v>
      </c>
      <c r="C14" s="110"/>
      <c r="D14" s="110"/>
      <c r="E14" s="111"/>
    </row>
    <row r="15" spans="1:6" x14ac:dyDescent="0.3">
      <c r="B15" s="115"/>
      <c r="C15" s="116"/>
      <c r="D15" s="116"/>
      <c r="E15" s="117"/>
    </row>
    <row r="16" spans="1:6" x14ac:dyDescent="0.3">
      <c r="B16" s="13" t="s">
        <v>1</v>
      </c>
      <c r="C16" s="15" t="s">
        <v>2</v>
      </c>
      <c r="D16" s="42">
        <v>1</v>
      </c>
      <c r="E16" s="112"/>
    </row>
    <row r="17" spans="2:5" x14ac:dyDescent="0.3">
      <c r="B17" s="13" t="s">
        <v>3</v>
      </c>
      <c r="C17" s="15" t="s">
        <v>4</v>
      </c>
      <c r="D17" s="42">
        <v>2</v>
      </c>
      <c r="E17" s="113"/>
    </row>
    <row r="18" spans="2:5" x14ac:dyDescent="0.3">
      <c r="B18" s="14" t="s">
        <v>5</v>
      </c>
      <c r="C18" s="16" t="s">
        <v>6</v>
      </c>
      <c r="D18" s="17">
        <v>0.1</v>
      </c>
      <c r="E18" s="114"/>
    </row>
    <row r="19" spans="2:5" x14ac:dyDescent="0.3">
      <c r="B19" s="12" t="s">
        <v>7</v>
      </c>
      <c r="C19" s="12">
        <f>((D17/D16)-1)/D18</f>
        <v>10</v>
      </c>
      <c r="D19" s="39">
        <f>(C19-10)*365</f>
        <v>0</v>
      </c>
      <c r="E19" s="40" t="s">
        <v>13</v>
      </c>
    </row>
    <row r="20" spans="2:5" x14ac:dyDescent="0.3">
      <c r="D20" t="s">
        <v>15</v>
      </c>
    </row>
    <row r="23" spans="2:5" x14ac:dyDescent="0.3">
      <c r="B23" s="105" t="s">
        <v>10</v>
      </c>
      <c r="C23" s="106"/>
      <c r="D23" s="106"/>
      <c r="E23" s="107"/>
    </row>
    <row r="24" spans="2:5" x14ac:dyDescent="0.3">
      <c r="B24" s="9"/>
      <c r="C24" s="25"/>
      <c r="D24" s="25"/>
      <c r="E24" s="26"/>
    </row>
    <row r="25" spans="2:5" x14ac:dyDescent="0.3">
      <c r="B25" s="24" t="s">
        <v>1</v>
      </c>
      <c r="C25" s="27" t="s">
        <v>2</v>
      </c>
      <c r="D25" s="29">
        <v>0</v>
      </c>
      <c r="E25" s="28"/>
    </row>
    <row r="26" spans="2:5" x14ac:dyDescent="0.3">
      <c r="B26" s="24" t="s">
        <v>3</v>
      </c>
      <c r="C26" s="23" t="s">
        <v>4</v>
      </c>
      <c r="D26" s="30">
        <v>50000</v>
      </c>
      <c r="E26" s="6"/>
    </row>
    <row r="27" spans="2:5" x14ac:dyDescent="0.3">
      <c r="B27" s="24" t="s">
        <v>5</v>
      </c>
      <c r="C27" s="23" t="s">
        <v>6</v>
      </c>
      <c r="D27" s="31">
        <v>7.0000000000000007E-2</v>
      </c>
      <c r="E27" s="48">
        <f>D27/12</f>
        <v>5.8333333333333336E-3</v>
      </c>
    </row>
    <row r="28" spans="2:5" x14ac:dyDescent="0.3">
      <c r="B28" s="33"/>
      <c r="C28" s="23" t="s">
        <v>11</v>
      </c>
      <c r="D28" s="32">
        <v>12</v>
      </c>
      <c r="E28" s="6"/>
    </row>
    <row r="29" spans="2:5" x14ac:dyDescent="0.3">
      <c r="B29" s="18"/>
      <c r="C29" s="7"/>
      <c r="D29" s="7"/>
      <c r="E29" s="22"/>
    </row>
    <row r="30" spans="2:5" x14ac:dyDescent="0.3">
      <c r="B30" s="19"/>
      <c r="C30" s="20" t="s">
        <v>2</v>
      </c>
      <c r="D30" s="21">
        <f>D26/(1+D28*E27)</f>
        <v>46728.971962616823</v>
      </c>
      <c r="E30" s="6"/>
    </row>
    <row r="31" spans="2:5" x14ac:dyDescent="0.3">
      <c r="D31" t="s">
        <v>18</v>
      </c>
    </row>
    <row r="34" spans="2:5" x14ac:dyDescent="0.3">
      <c r="B34" s="105" t="s">
        <v>12</v>
      </c>
      <c r="C34" s="106"/>
      <c r="D34" s="106"/>
      <c r="E34" s="107"/>
    </row>
    <row r="35" spans="2:5" x14ac:dyDescent="0.3">
      <c r="B35" s="36"/>
      <c r="C35" s="16"/>
      <c r="D35" s="16"/>
      <c r="E35" s="37"/>
    </row>
    <row r="36" spans="2:5" x14ac:dyDescent="0.3">
      <c r="B36" s="24" t="s">
        <v>1</v>
      </c>
      <c r="C36" s="27" t="s">
        <v>19</v>
      </c>
      <c r="D36" s="29">
        <v>60000</v>
      </c>
      <c r="E36" s="47"/>
    </row>
    <row r="37" spans="2:5" x14ac:dyDescent="0.3">
      <c r="B37" s="24" t="s">
        <v>3</v>
      </c>
      <c r="C37" s="44" t="s">
        <v>16</v>
      </c>
      <c r="D37" s="45">
        <f>D36*15%</f>
        <v>9000</v>
      </c>
      <c r="E37" s="53">
        <v>0.15</v>
      </c>
    </row>
    <row r="38" spans="2:5" x14ac:dyDescent="0.3">
      <c r="B38" s="24"/>
      <c r="C38" s="43" t="s">
        <v>17</v>
      </c>
      <c r="D38" s="45">
        <f>D36-D37</f>
        <v>51000</v>
      </c>
      <c r="E38" s="46"/>
    </row>
    <row r="39" spans="2:5" x14ac:dyDescent="0.3">
      <c r="B39" s="24" t="s">
        <v>5</v>
      </c>
      <c r="C39" s="49" t="s">
        <v>6</v>
      </c>
      <c r="D39" s="52">
        <v>0.25</v>
      </c>
      <c r="E39" s="46">
        <f>D39/12</f>
        <v>2.0833333333333332E-2</v>
      </c>
    </row>
    <row r="40" spans="2:5" x14ac:dyDescent="0.3">
      <c r="B40" s="33"/>
      <c r="C40" s="4" t="s">
        <v>11</v>
      </c>
      <c r="D40" s="32">
        <v>4</v>
      </c>
      <c r="E40" s="6"/>
    </row>
    <row r="41" spans="2:5" x14ac:dyDescent="0.3">
      <c r="B41" s="19"/>
      <c r="C41" s="4" t="s">
        <v>2</v>
      </c>
      <c r="D41" s="35">
        <f>D38*(1+D40*E39)</f>
        <v>55249.999999999993</v>
      </c>
      <c r="E41" s="6"/>
    </row>
  </sheetData>
  <mergeCells count="9">
    <mergeCell ref="B34:E34"/>
    <mergeCell ref="B3:D3"/>
    <mergeCell ref="B23:E23"/>
    <mergeCell ref="B14:E14"/>
    <mergeCell ref="B5:E5"/>
    <mergeCell ref="E16:E18"/>
    <mergeCell ref="E7:E9"/>
    <mergeCell ref="B15:E15"/>
    <mergeCell ref="B6:E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6162F-ACCC-419D-AA2B-C03454C10C78}">
  <dimension ref="B1:G14"/>
  <sheetViews>
    <sheetView workbookViewId="0">
      <selection activeCell="B21" sqref="B21"/>
    </sheetView>
  </sheetViews>
  <sheetFormatPr baseColWidth="10" defaultRowHeight="14.4" x14ac:dyDescent="0.3"/>
  <sheetData>
    <row r="1" spans="2:7" x14ac:dyDescent="0.3">
      <c r="B1" s="121" t="s">
        <v>20</v>
      </c>
      <c r="C1" s="122"/>
      <c r="D1" s="122"/>
      <c r="E1" s="122"/>
      <c r="F1" s="122"/>
      <c r="G1" s="123"/>
    </row>
    <row r="2" spans="2:7" x14ac:dyDescent="0.3">
      <c r="B2" s="69"/>
      <c r="C2" s="70"/>
      <c r="D2" s="70"/>
      <c r="E2" s="70"/>
      <c r="F2" s="70"/>
      <c r="G2" s="71"/>
    </row>
    <row r="3" spans="2:7" x14ac:dyDescent="0.3">
      <c r="B3" s="73"/>
      <c r="C3" s="74"/>
      <c r="D3" s="74"/>
      <c r="E3" s="74"/>
      <c r="F3" s="74"/>
      <c r="G3" s="75"/>
    </row>
    <row r="4" spans="2:7" x14ac:dyDescent="0.3">
      <c r="B4" s="54" t="s">
        <v>1</v>
      </c>
      <c r="C4" s="77" t="s">
        <v>21</v>
      </c>
      <c r="D4" s="68">
        <v>4000</v>
      </c>
      <c r="E4" s="121"/>
      <c r="F4" s="122"/>
      <c r="G4" s="123"/>
    </row>
    <row r="5" spans="2:7" x14ac:dyDescent="0.3">
      <c r="B5" s="54" t="s">
        <v>3</v>
      </c>
      <c r="C5" s="34" t="s">
        <v>22</v>
      </c>
      <c r="D5" s="78">
        <v>400</v>
      </c>
      <c r="E5" s="124"/>
      <c r="F5" s="125"/>
      <c r="G5" s="126"/>
    </row>
    <row r="6" spans="2:7" x14ac:dyDescent="0.3">
      <c r="B6" s="72" t="s">
        <v>5</v>
      </c>
      <c r="C6" s="58" t="s">
        <v>17</v>
      </c>
      <c r="D6" s="79">
        <f>D4-D5</f>
        <v>3600</v>
      </c>
      <c r="E6" s="127"/>
      <c r="F6" s="128"/>
      <c r="G6" s="129"/>
    </row>
    <row r="7" spans="2:7" x14ac:dyDescent="0.3">
      <c r="B7" s="130"/>
      <c r="C7" s="51" t="s">
        <v>11</v>
      </c>
      <c r="D7" s="51">
        <v>3</v>
      </c>
      <c r="E7" s="76">
        <f>D7/12</f>
        <v>0.25</v>
      </c>
      <c r="F7" s="50" t="s">
        <v>17</v>
      </c>
      <c r="G7" s="51">
        <v>3800</v>
      </c>
    </row>
    <row r="8" spans="2:7" x14ac:dyDescent="0.3">
      <c r="B8" s="131"/>
      <c r="C8" s="34" t="s">
        <v>23</v>
      </c>
      <c r="D8" s="68">
        <f>G7-D6</f>
        <v>200</v>
      </c>
      <c r="E8" s="121"/>
      <c r="F8" s="122"/>
      <c r="G8" s="123"/>
    </row>
    <row r="9" spans="2:7" x14ac:dyDescent="0.3">
      <c r="B9" s="132"/>
      <c r="C9" s="58"/>
      <c r="D9" s="59"/>
      <c r="E9" s="124"/>
      <c r="F9" s="125"/>
      <c r="G9" s="126"/>
    </row>
    <row r="10" spans="2:7" x14ac:dyDescent="0.3">
      <c r="B10" s="57" t="s">
        <v>6</v>
      </c>
      <c r="C10" s="58"/>
      <c r="D10" s="51">
        <f>D8/D6*D11</f>
        <v>0.22222222222222221</v>
      </c>
      <c r="E10" s="124"/>
      <c r="F10" s="125"/>
      <c r="G10" s="126"/>
    </row>
    <row r="11" spans="2:7" x14ac:dyDescent="0.3">
      <c r="B11" s="57"/>
      <c r="C11" s="58"/>
      <c r="D11" s="59">
        <f>12/D7</f>
        <v>4</v>
      </c>
      <c r="E11" s="127"/>
      <c r="F11" s="128"/>
      <c r="G11" s="129"/>
    </row>
    <row r="13" spans="2:7" x14ac:dyDescent="0.3">
      <c r="C13" t="s">
        <v>25</v>
      </c>
    </row>
    <row r="14" spans="2:7" x14ac:dyDescent="0.3">
      <c r="C14" t="s">
        <v>26</v>
      </c>
    </row>
  </sheetData>
  <mergeCells count="4">
    <mergeCell ref="B1:G1"/>
    <mergeCell ref="E4:G6"/>
    <mergeCell ref="E8:G11"/>
    <mergeCell ref="B7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B993-D3E3-4289-A05D-DAD1E9C0E6E7}">
  <dimension ref="B3:D10"/>
  <sheetViews>
    <sheetView workbookViewId="0">
      <selection activeCell="C13" sqref="C13"/>
    </sheetView>
  </sheetViews>
  <sheetFormatPr baseColWidth="10" defaultRowHeight="14.4" x14ac:dyDescent="0.3"/>
  <sheetData>
    <row r="3" spans="2:4" x14ac:dyDescent="0.3">
      <c r="B3" s="133" t="s">
        <v>24</v>
      </c>
      <c r="C3" s="134"/>
      <c r="D3" s="135"/>
    </row>
    <row r="4" spans="2:4" x14ac:dyDescent="0.3">
      <c r="B4" s="55"/>
      <c r="D4" s="56"/>
    </row>
    <row r="5" spans="2:4" x14ac:dyDescent="0.3">
      <c r="B5" s="60" t="s">
        <v>1</v>
      </c>
      <c r="C5" s="61" t="s">
        <v>2</v>
      </c>
      <c r="D5" s="62">
        <v>1</v>
      </c>
    </row>
    <row r="6" spans="2:4" x14ac:dyDescent="0.3">
      <c r="B6" s="60" t="s">
        <v>3</v>
      </c>
      <c r="C6" s="63" t="s">
        <v>4</v>
      </c>
      <c r="D6" s="64">
        <v>3</v>
      </c>
    </row>
    <row r="7" spans="2:4" x14ac:dyDescent="0.3">
      <c r="B7" s="60" t="s">
        <v>5</v>
      </c>
      <c r="C7" s="61" t="s">
        <v>6</v>
      </c>
      <c r="D7" s="65">
        <v>0.25</v>
      </c>
    </row>
    <row r="8" spans="2:4" x14ac:dyDescent="0.3">
      <c r="B8" s="57"/>
      <c r="C8" s="58"/>
      <c r="D8" s="59"/>
    </row>
    <row r="9" spans="2:4" x14ac:dyDescent="0.3">
      <c r="B9" s="66" t="s">
        <v>7</v>
      </c>
      <c r="C9" s="80">
        <f>((D6/D5)-1)/D7</f>
        <v>8</v>
      </c>
      <c r="D9" s="67">
        <f>(C9-8)*365</f>
        <v>0</v>
      </c>
    </row>
    <row r="10" spans="2:4" x14ac:dyDescent="0.3">
      <c r="C10" s="81" t="s">
        <v>27</v>
      </c>
      <c r="D10" s="81" t="s">
        <v>28</v>
      </c>
    </row>
  </sheetData>
  <mergeCells count="1">
    <mergeCell ref="B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E6F4-86F9-4CD4-8A0C-1772C4E393EC}">
  <dimension ref="D2:H27"/>
  <sheetViews>
    <sheetView zoomScaleNormal="100" workbookViewId="0">
      <selection activeCell="F11" sqref="F11"/>
    </sheetView>
  </sheetViews>
  <sheetFormatPr baseColWidth="10" defaultRowHeight="14.4" x14ac:dyDescent="0.3"/>
  <cols>
    <col min="5" max="5" width="13.77734375" customWidth="1"/>
    <col min="6" max="6" width="14.21875" bestFit="1" customWidth="1"/>
  </cols>
  <sheetData>
    <row r="2" spans="4:7" x14ac:dyDescent="0.3">
      <c r="D2" s="105" t="s">
        <v>29</v>
      </c>
      <c r="E2" s="106"/>
      <c r="F2" s="106"/>
      <c r="G2" s="107"/>
    </row>
    <row r="3" spans="4:7" x14ac:dyDescent="0.3">
      <c r="D3" s="82"/>
      <c r="E3" s="70"/>
      <c r="F3" s="70"/>
      <c r="G3" s="83"/>
    </row>
    <row r="4" spans="4:7" x14ac:dyDescent="0.3">
      <c r="D4" s="18" t="s">
        <v>1</v>
      </c>
      <c r="E4" s="34" t="s">
        <v>32</v>
      </c>
      <c r="F4" s="84">
        <v>25000</v>
      </c>
      <c r="G4" s="5"/>
    </row>
    <row r="5" spans="4:7" x14ac:dyDescent="0.3">
      <c r="D5" s="18" t="s">
        <v>3</v>
      </c>
      <c r="E5" s="34" t="s">
        <v>16</v>
      </c>
      <c r="F5" s="84">
        <v>2500</v>
      </c>
      <c r="G5" s="5"/>
    </row>
    <row r="6" spans="4:7" x14ac:dyDescent="0.3">
      <c r="D6" s="18" t="s">
        <v>30</v>
      </c>
      <c r="E6" s="34" t="s">
        <v>17</v>
      </c>
      <c r="F6" s="84">
        <f>F4-F5</f>
        <v>22500</v>
      </c>
      <c r="G6" s="5"/>
    </row>
    <row r="7" spans="4:7" x14ac:dyDescent="0.3">
      <c r="D7" s="85"/>
      <c r="E7" s="34" t="s">
        <v>6</v>
      </c>
      <c r="F7" s="86">
        <v>0.2</v>
      </c>
      <c r="G7" s="87">
        <f>F7/12</f>
        <v>1.6666666666666666E-2</v>
      </c>
    </row>
    <row r="8" spans="4:7" x14ac:dyDescent="0.3">
      <c r="D8" s="85"/>
      <c r="E8" s="34" t="s">
        <v>11</v>
      </c>
      <c r="F8" s="34">
        <v>6</v>
      </c>
      <c r="G8" s="5"/>
    </row>
    <row r="9" spans="4:7" x14ac:dyDescent="0.3">
      <c r="D9" s="88"/>
      <c r="E9" s="89"/>
      <c r="F9" s="89"/>
      <c r="G9" s="90"/>
    </row>
    <row r="10" spans="4:7" x14ac:dyDescent="0.3">
      <c r="D10" s="19"/>
      <c r="E10" s="4" t="s">
        <v>2</v>
      </c>
      <c r="F10" s="91">
        <f>F6*(1+G7*F8)</f>
        <v>24750.000000000004</v>
      </c>
      <c r="G10" s="6"/>
    </row>
    <row r="20" spans="4:8" x14ac:dyDescent="0.3">
      <c r="D20" s="105" t="s">
        <v>31</v>
      </c>
      <c r="E20" s="106"/>
      <c r="F20" s="106"/>
      <c r="G20" s="106"/>
      <c r="H20" s="107"/>
    </row>
    <row r="21" spans="4:8" x14ac:dyDescent="0.3">
      <c r="D21" s="96"/>
      <c r="E21" s="97"/>
      <c r="F21" s="97"/>
      <c r="G21" s="97"/>
      <c r="H21" s="98"/>
    </row>
    <row r="22" spans="4:8" x14ac:dyDescent="0.3">
      <c r="D22" s="18" t="s">
        <v>1</v>
      </c>
      <c r="E22" s="92" t="s">
        <v>2</v>
      </c>
      <c r="F22" s="84">
        <v>55000</v>
      </c>
      <c r="G22" s="5"/>
      <c r="H22" s="112"/>
    </row>
    <row r="23" spans="4:8" x14ac:dyDescent="0.3">
      <c r="D23" s="18" t="s">
        <v>3</v>
      </c>
      <c r="E23" s="34" t="s">
        <v>4</v>
      </c>
      <c r="F23" s="100">
        <v>0</v>
      </c>
      <c r="G23" s="102">
        <v>0.32</v>
      </c>
      <c r="H23" s="113"/>
    </row>
    <row r="24" spans="4:8" x14ac:dyDescent="0.3">
      <c r="D24" s="18" t="s">
        <v>30</v>
      </c>
      <c r="E24" s="34" t="s">
        <v>6</v>
      </c>
      <c r="F24" s="99">
        <f>G23/12</f>
        <v>2.6666666666666668E-2</v>
      </c>
      <c r="G24" s="5"/>
      <c r="H24" s="113"/>
    </row>
    <row r="25" spans="4:8" x14ac:dyDescent="0.3">
      <c r="D25" s="85"/>
      <c r="E25" s="92" t="s">
        <v>11</v>
      </c>
      <c r="F25" s="34">
        <v>1</v>
      </c>
      <c r="G25" s="101"/>
      <c r="H25" s="114"/>
    </row>
    <row r="26" spans="4:8" x14ac:dyDescent="0.3">
      <c r="D26" s="93"/>
      <c r="E26" s="94"/>
      <c r="F26" s="94"/>
      <c r="G26" s="94"/>
      <c r="H26" s="95"/>
    </row>
    <row r="27" spans="4:8" x14ac:dyDescent="0.3">
      <c r="D27" s="19"/>
      <c r="E27" s="103" t="s">
        <v>33</v>
      </c>
      <c r="F27" s="104">
        <f>F22*F24*F25</f>
        <v>1466.6666666666667</v>
      </c>
      <c r="G27" s="136"/>
      <c r="H27" s="111"/>
    </row>
  </sheetData>
  <mergeCells count="4">
    <mergeCell ref="D2:G2"/>
    <mergeCell ref="D20:H20"/>
    <mergeCell ref="H22:H25"/>
    <mergeCell ref="G27:H2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cp:lastPrinted>2022-10-11T17:50:58Z</cp:lastPrinted>
  <dcterms:created xsi:type="dcterms:W3CDTF">2022-10-11T17:02:52Z</dcterms:created>
  <dcterms:modified xsi:type="dcterms:W3CDTF">2022-10-13T22:28:30Z</dcterms:modified>
</cp:coreProperties>
</file>