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8\"/>
    </mc:Choice>
  </mc:AlternateContent>
  <xr:revisionPtr revIDLastSave="0" documentId="13_ncr:1_{F3D78CC3-F886-494E-8C98-07BED52FD219}" xr6:coauthVersionLast="47" xr6:coauthVersionMax="47" xr10:uidLastSave="{00000000-0000-0000-0000-000000000000}"/>
  <bookViews>
    <workbookView xWindow="9912" yWindow="24" windowWidth="13068" windowHeight="12312" firstSheet="20" activeTab="21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  <sheet name="TIEMPO" sheetId="19" r:id="rId19"/>
    <sheet name="Ejercicio 1 tiempo logaritmo" sheetId="20" r:id="rId20"/>
    <sheet name="Tiempo logaritmo Caso 2" sheetId="21" r:id="rId21"/>
    <sheet name="Hoja1" sheetId="22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22" l="1"/>
  <c r="E78" i="22"/>
  <c r="E75" i="22"/>
  <c r="E66" i="22"/>
  <c r="E65" i="22"/>
  <c r="E68" i="22" s="1"/>
  <c r="E56" i="22"/>
  <c r="E55" i="22"/>
  <c r="E58" i="22" s="1"/>
  <c r="E46" i="22"/>
  <c r="E45" i="22"/>
  <c r="E48" i="22" s="1"/>
  <c r="E36" i="22"/>
  <c r="E35" i="22"/>
  <c r="E26" i="22"/>
  <c r="E17" i="22"/>
  <c r="E19" i="22" s="1"/>
  <c r="E6" i="22"/>
  <c r="E8" i="22"/>
  <c r="E16" i="21"/>
  <c r="E28" i="21"/>
  <c r="E25" i="21"/>
  <c r="E15" i="21"/>
  <c r="E6" i="21"/>
  <c r="E5" i="21"/>
  <c r="E8" i="21"/>
  <c r="E16" i="20"/>
  <c r="E18" i="20"/>
  <c r="E8" i="20"/>
  <c r="E6" i="20"/>
  <c r="H22" i="18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E38" i="22" l="1"/>
  <c r="E27" i="22"/>
  <c r="E29" i="22" s="1"/>
  <c r="E18" i="21"/>
  <c r="G25" i="18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<sst xmlns="http://schemas.openxmlformats.org/spreadsheetml/2006/main" count="318" uniqueCount="116">
  <si>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</si>
  <si>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</si>
  <si>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</si>
  <si>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</si>
  <si>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</si>
  <si>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</si>
  <si>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</si>
  <si>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</si>
  <si>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</si>
  <si>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</si>
  <si>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</si>
  <si>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</si>
  <si>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</si>
  <si>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</si>
  <si>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</si>
  <si>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</si>
  <si>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</si>
  <si>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</si>
  <si>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</si>
  <si>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</si>
  <si>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</si>
  <si>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</si>
  <si>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</si>
  <si>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</si>
  <si>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</si>
  <si>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</si>
  <si>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</si>
  <si>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</si>
  <si>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</si>
  <si>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</si>
  <si>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</si>
  <si>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</si>
  <si>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</si>
  <si>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</si>
  <si>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</si>
  <si>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</si>
  <si>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</si>
  <si>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</si>
  <si>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</si>
  <si>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</si>
  <si>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</si>
  <si>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</si>
  <si>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</si>
  <si>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</si>
  <si>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</si>
  <si>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</si>
  <si>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</si>
  <si>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</si>
  <si>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</si>
  <si>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</si>
  <si>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</si>
  <si>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</si>
  <si>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</si>
  <si>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</si>
  <si>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</si>
  <si>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</si>
  <si>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</si>
  <si>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</si>
  <si>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</si>
  <si>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</si>
  <si>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</si>
  <si>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</si>
  <si>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</si>
  <si>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</si>
  <si>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</si>
  <si>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</si>
  <si>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</si>
  <si>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</si>
  <si>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</si>
  <si>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</si>
  <si>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</si>
  <si>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</si>
  <si>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</si>
  <si>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</si>
  <si>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</si>
  <si>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</si>
  <si>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</si>
  <si>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</si>
  <si>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</si>
  <si>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</si>
  <si>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</si>
  <si>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</si>
  <si>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</si>
  <si>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</si>
  <si>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</si>
  <si>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</si>
  <si>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</si>
  <si>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</si>
  <si>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</si>
  <si>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</si>
  <si>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</si>
  <si>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</si>
  <si>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</si>
  <si>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</si>
  <si>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</si>
  <si>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</si>
  <si>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</si>
  <si>
    <t>prueba 1</t>
  </si>
  <si>
    <t xml:space="preserve">         </t>
  </si>
  <si>
    <t>TIEMPO</t>
  </si>
  <si>
    <t>Log factor</t>
  </si>
  <si>
    <t>log (1+i)</t>
  </si>
  <si>
    <t>n</t>
  </si>
  <si>
    <t>23,95 meses</t>
  </si>
  <si>
    <t>?</t>
  </si>
  <si>
    <t>respuesta numerica en examen</t>
  </si>
  <si>
    <t>EJERCICIO 1 (Inciso 2)</t>
  </si>
  <si>
    <t>EJERCICIO 2</t>
  </si>
  <si>
    <t>EJERCICIO 3</t>
  </si>
  <si>
    <t>EJERCICIO REPASO</t>
  </si>
  <si>
    <t>EJERCICIO 4</t>
  </si>
  <si>
    <t>EJERCICIO 5</t>
  </si>
  <si>
    <t>EJERCICIO 6</t>
  </si>
  <si>
    <t>EJERCICIO 7</t>
  </si>
  <si>
    <t>EJERCICIO 8</t>
  </si>
  <si>
    <t>prue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</si>
</sst>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49" fontId="0" fillId="0" borderId="0" xfId="0" applyNumberFormat="1"/>
    <xf numFmtId="44" fontId="0" fillId="0" borderId="5" xfId="2" applyFont="1" applyBorder="1"/>
    <xf numFmtId="0" fontId="0" fillId="0" borderId="83" xfId="0" applyBorder="1"/>
    <xf numFmtId="44" fontId="0" fillId="0" borderId="71" xfId="2" applyFont="1" applyBorder="1"/>
    <xf numFmtId="9" fontId="0" fillId="0" borderId="71" xfId="1" applyFont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21" xfId="0" applyFill="1" applyBorder="1"/>
    <xf numFmtId="2" fontId="0" fillId="0" borderId="88" xfId="0" applyNumberFormat="1" applyBorder="1"/>
    <xf numFmtId="0" fontId="0" fillId="7" borderId="87" xfId="0" applyFill="1" applyBorder="1"/>
    <xf numFmtId="0" fontId="0" fillId="7" borderId="86" xfId="0" applyFill="1" applyBorder="1"/>
    <xf numFmtId="1" fontId="0" fillId="0" borderId="88" xfId="0" applyNumberFormat="1" applyBorder="1"/>
    <xf numFmtId="0" fontId="0" fillId="4" borderId="87" xfId="0" applyFill="1" applyBorder="1"/>
    <xf numFmtId="0" fontId="0" fillId="4" borderId="8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0" borderId="71" xfId="2" applyNumberFormat="1" applyFont="1" applyBorder="1"/>
    <xf numFmtId="2" fontId="0" fillId="0" borderId="71" xfId="1" applyNumberFormat="1" applyFont="1" applyBorder="1"/>
    <xf numFmtId="0" fontId="0" fillId="6" borderId="6" xfId="0" applyFill="1" applyBorder="1"/>
    <xf numFmtId="0" fontId="0" fillId="6" borderId="8" xfId="0" applyFill="1" applyBorder="1"/>
    <xf numFmtId="0" fontId="0" fillId="6" borderId="87" xfId="0" applyFill="1" applyBorder="1"/>
    <xf numFmtId="0" fontId="0" fillId="6" borderId="86" xfId="0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87" xfId="0" applyFill="1" applyBorder="1"/>
    <xf numFmtId="0" fontId="0" fillId="8" borderId="86" xfId="0" applyFill="1" applyBorder="1"/>
    <xf numFmtId="0" fontId="0" fillId="2" borderId="87" xfId="0" applyFill="1" applyBorder="1"/>
    <xf numFmtId="0" fontId="0" fillId="2" borderId="86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87" xfId="0" applyFill="1" applyBorder="1"/>
    <xf numFmtId="0" fontId="0" fillId="9" borderId="86" xfId="0" applyFill="1" applyBorder="1"/>
    <xf numFmtId="0" fontId="0" fillId="10" borderId="87" xfId="0" applyFill="1" applyBorder="1"/>
    <xf numFmtId="0" fontId="0" fillId="10" borderId="86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87" xfId="0" applyFill="1" applyBorder="1"/>
    <xf numFmtId="0" fontId="0" fillId="11" borderId="86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87" xfId="0" applyFill="1" applyBorder="1"/>
    <xf numFmtId="0" fontId="0" fillId="12" borderId="86" xfId="0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29" t="s">
        <v>0</v>
      </c>
      <c r="G1" s="229"/>
      <c r="H1" s="229"/>
      <c r="I1" s="229"/>
    </row>
    <row r="2" spans="2:10" ht="46.2" x14ac:dyDescent="0.85">
      <c r="E2" s="228" t="s">
        <v>1</v>
      </c>
      <c r="F2" s="228"/>
      <c r="G2" s="228"/>
      <c r="H2" s="228"/>
      <c r="I2" s="228"/>
      <c r="J2" s="228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31" t="s">
        <v>56</v>
      </c>
      <c r="D2" s="232"/>
      <c r="E2" s="232"/>
      <c r="F2" s="233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34" t="s">
        <v>50</v>
      </c>
      <c r="D2" s="234"/>
      <c r="E2" s="234"/>
    </row>
    <row r="4" spans="2:5" x14ac:dyDescent="0.3">
      <c r="B4" s="231" t="s">
        <v>56</v>
      </c>
      <c r="C4" s="232"/>
      <c r="D4" s="232"/>
      <c r="E4" s="233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34" t="s">
        <v>62</v>
      </c>
      <c r="D2" s="234"/>
      <c r="E2" s="234"/>
    </row>
    <row r="3" spans="2:5" x14ac:dyDescent="0.3">
      <c r="C3" s="234"/>
      <c r="D3" s="234"/>
      <c r="E3" s="234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39" t="s">
        <v>69</v>
      </c>
      <c r="D2" s="240"/>
      <c r="E2" s="240"/>
      <c r="F2" s="240"/>
      <c r="G2" s="241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37" t="s">
        <v>71</v>
      </c>
      <c r="G6" s="238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34"/>
      <c r="E1" s="234"/>
      <c r="F1" s="234"/>
      <c r="G1" s="234"/>
    </row>
    <row r="3" spans="4:8" x14ac:dyDescent="0.3">
      <c r="D3" s="239" t="s">
        <v>73</v>
      </c>
      <c r="E3" s="240"/>
      <c r="F3" s="240"/>
      <c r="G3" s="240"/>
      <c r="H3" s="241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37" t="s">
        <v>74</v>
      </c>
      <c r="H9" s="238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34" t="s">
        <v>78</v>
      </c>
      <c r="E2" s="234"/>
      <c r="F2" s="234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47" t="s">
        <v>86</v>
      </c>
      <c r="D9" s="248"/>
      <c r="E9" s="248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47" t="s">
        <v>87</v>
      </c>
      <c r="D11" s="248"/>
      <c r="E11" s="248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42" t="s">
        <v>88</v>
      </c>
      <c r="D13" s="243"/>
      <c r="E13" s="249">
        <f>F9-F11</f>
        <v>1200</v>
      </c>
      <c r="F13" s="250"/>
      <c r="G13" s="246" t="s">
        <v>89</v>
      </c>
      <c r="H13" s="243"/>
    </row>
    <row r="14" spans="3:8" x14ac:dyDescent="0.3">
      <c r="C14" s="244"/>
      <c r="D14" s="245"/>
      <c r="E14" s="160"/>
      <c r="F14" s="160"/>
      <c r="G14" s="244"/>
      <c r="H14" s="245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D21" sqref="D21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32" t="s">
        <v>90</v>
      </c>
      <c r="E1" s="232"/>
      <c r="F1" s="232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51" t="s">
        <v>86</v>
      </c>
      <c r="E10" s="252"/>
      <c r="F10" s="6">
        <f>E7+F7+G7</f>
        <v>282798.83381924202</v>
      </c>
      <c r="G10" s="85"/>
    </row>
    <row r="11" spans="3:7" x14ac:dyDescent="0.3">
      <c r="D11" s="251" t="s">
        <v>91</v>
      </c>
      <c r="E11" s="252"/>
      <c r="F11" s="6">
        <v>350000</v>
      </c>
      <c r="G11" s="85"/>
    </row>
    <row r="12" spans="3:7" x14ac:dyDescent="0.3">
      <c r="D12" s="251" t="s">
        <v>92</v>
      </c>
      <c r="E12" s="252"/>
      <c r="F12" s="6">
        <f>F10-F11</f>
        <v>-67201.16618075798</v>
      </c>
      <c r="G12" s="253" t="s">
        <v>93</v>
      </c>
    </row>
    <row r="13" spans="3:7" x14ac:dyDescent="0.3">
      <c r="D13" s="171"/>
      <c r="E13" s="4"/>
      <c r="F13" s="4"/>
      <c r="G13" s="253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J29"/>
  <sheetViews>
    <sheetView topLeftCell="C10" workbookViewId="0">
      <selection activeCell="D13" sqref="D13:F13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10" x14ac:dyDescent="0.3">
      <c r="D1" s="234" t="s">
        <v>90</v>
      </c>
      <c r="E1" s="234"/>
      <c r="F1" s="234"/>
    </row>
    <row r="3" spans="4:10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10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10" x14ac:dyDescent="0.3">
      <c r="D5" s="180"/>
      <c r="E5" s="165" t="s">
        <v>13</v>
      </c>
      <c r="F5" s="187">
        <v>2</v>
      </c>
      <c r="G5" s="100"/>
      <c r="H5" s="100"/>
    </row>
    <row r="6" spans="4:10" x14ac:dyDescent="0.3">
      <c r="D6" s="180"/>
      <c r="E6" s="198"/>
      <c r="F6" s="199"/>
      <c r="G6" s="99"/>
      <c r="H6" s="100"/>
    </row>
    <row r="7" spans="4:10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10" x14ac:dyDescent="0.3">
      <c r="D8" s="181"/>
      <c r="E8" s="195"/>
      <c r="F8" s="196"/>
      <c r="G8" s="197"/>
      <c r="H8" s="100"/>
    </row>
    <row r="9" spans="4:10" x14ac:dyDescent="0.3">
      <c r="D9" s="255" t="s">
        <v>86</v>
      </c>
      <c r="E9" s="248"/>
      <c r="F9" s="248"/>
      <c r="G9" s="184">
        <f>F7</f>
        <v>90737.240075614376</v>
      </c>
      <c r="H9" s="100"/>
      <c r="J9" t="s">
        <v>97</v>
      </c>
    </row>
    <row r="10" spans="4:10" x14ac:dyDescent="0.3">
      <c r="D10" s="97"/>
      <c r="E10" s="194"/>
      <c r="F10" s="194"/>
      <c r="G10" s="99"/>
      <c r="H10" s="100"/>
    </row>
    <row r="11" spans="4:10" x14ac:dyDescent="0.3">
      <c r="D11" s="256" t="s">
        <v>87</v>
      </c>
      <c r="E11" s="230"/>
      <c r="F11" s="230"/>
      <c r="G11" s="183">
        <v>95000</v>
      </c>
      <c r="H11" s="100"/>
    </row>
    <row r="12" spans="4:10" x14ac:dyDescent="0.3">
      <c r="D12" s="191"/>
      <c r="E12" s="192"/>
      <c r="F12" s="192"/>
      <c r="G12" s="193"/>
      <c r="H12" s="100"/>
    </row>
    <row r="13" spans="4:10" x14ac:dyDescent="0.3">
      <c r="D13" s="239" t="s">
        <v>92</v>
      </c>
      <c r="E13" s="240"/>
      <c r="F13" s="240"/>
      <c r="G13" s="189">
        <f>G9-G11</f>
        <v>-4262.7599243856239</v>
      </c>
      <c r="H13" s="85" t="s">
        <v>95</v>
      </c>
    </row>
    <row r="14" spans="4:10" x14ac:dyDescent="0.3">
      <c r="D14" s="101"/>
      <c r="E14" s="98"/>
      <c r="F14" s="98"/>
      <c r="G14" s="99"/>
      <c r="H14" s="99"/>
    </row>
    <row r="16" spans="4:10" x14ac:dyDescent="0.3">
      <c r="D16" s="234" t="s">
        <v>77</v>
      </c>
      <c r="E16" s="234"/>
      <c r="F16" s="234"/>
      <c r="G16" t="s">
        <v>98</v>
      </c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51" t="s">
        <v>86</v>
      </c>
      <c r="F25" s="252"/>
      <c r="G25" s="204">
        <f>F22+G22+H22</f>
        <v>555792.18294460629</v>
      </c>
      <c r="H25" s="201"/>
    </row>
    <row r="26" spans="4:8" x14ac:dyDescent="0.3">
      <c r="D26" s="124"/>
      <c r="E26" s="251" t="s">
        <v>91</v>
      </c>
      <c r="F26" s="254"/>
      <c r="G26" s="204">
        <v>400000</v>
      </c>
      <c r="H26" s="201"/>
    </row>
    <row r="27" spans="4:8" x14ac:dyDescent="0.3">
      <c r="D27" s="124"/>
      <c r="E27" s="251" t="s">
        <v>94</v>
      </c>
      <c r="F27" s="252"/>
      <c r="G27" s="204">
        <f>G25-G26</f>
        <v>155792.18294460629</v>
      </c>
      <c r="H27" s="253" t="s">
        <v>96</v>
      </c>
    </row>
    <row r="28" spans="4:8" x14ac:dyDescent="0.3">
      <c r="D28" s="124"/>
      <c r="E28" s="171"/>
      <c r="F28" s="163"/>
      <c r="G28" s="187"/>
      <c r="H28" s="253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CCCA-1589-4EA5-9B03-57E5F302F6A4}">
  <dimension ref="C1:F6"/>
  <sheetViews>
    <sheetView workbookViewId="0">
      <selection activeCell="D1" sqref="D1:F1"/>
    </sheetView>
  </sheetViews>
  <sheetFormatPr baseColWidth="10" defaultRowHeight="14.4" x14ac:dyDescent="0.3"/>
  <sheetData>
    <row r="1" spans="3:6" x14ac:dyDescent="0.3">
      <c r="D1" s="234" t="s">
        <v>99</v>
      </c>
      <c r="E1" s="234"/>
      <c r="F1" s="234"/>
    </row>
    <row r="3" spans="3:6" x14ac:dyDescent="0.3">
      <c r="C3" t="s">
        <v>100</v>
      </c>
      <c r="D3" s="205" t="s">
        <v>102</v>
      </c>
    </row>
    <row r="4" spans="3:6" x14ac:dyDescent="0.3">
      <c r="C4" t="s">
        <v>101</v>
      </c>
    </row>
    <row r="6" spans="3:6" x14ac:dyDescent="0.3">
      <c r="C6" t="s">
        <v>103</v>
      </c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30" t="s">
        <v>22</v>
      </c>
      <c r="E1" s="230"/>
      <c r="F1" s="230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31" t="s">
        <v>20</v>
      </c>
      <c r="D14" s="232"/>
      <c r="E14" s="233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E3EF-1593-4483-9997-BC98EBA1946D}">
  <dimension ref="C2:G19"/>
  <sheetViews>
    <sheetView workbookViewId="0">
      <selection activeCell="C2" sqref="C2:E9"/>
    </sheetView>
  </sheetViews>
  <sheetFormatPr baseColWidth="10" defaultRowHeight="14.4" x14ac:dyDescent="0.3"/>
  <cols>
    <col min="5" max="5" width="26.44140625" customWidth="1"/>
  </cols>
  <sheetData>
    <row r="2" spans="3:7" x14ac:dyDescent="0.3">
      <c r="C2" s="235" t="s">
        <v>90</v>
      </c>
      <c r="D2" s="230"/>
      <c r="E2" s="236"/>
    </row>
    <row r="3" spans="3:7" x14ac:dyDescent="0.3">
      <c r="C3" s="82"/>
      <c r="D3" s="83"/>
      <c r="E3" s="84"/>
    </row>
    <row r="4" spans="3:7" x14ac:dyDescent="0.3">
      <c r="C4" s="211" t="s">
        <v>33</v>
      </c>
      <c r="D4" s="207" t="s">
        <v>70</v>
      </c>
      <c r="E4" s="206">
        <v>2000</v>
      </c>
    </row>
    <row r="5" spans="3:7" x14ac:dyDescent="0.3">
      <c r="C5" s="212" t="s">
        <v>9</v>
      </c>
      <c r="D5" s="4" t="s">
        <v>11</v>
      </c>
      <c r="E5" s="208">
        <v>1000</v>
      </c>
    </row>
    <row r="6" spans="3:7" x14ac:dyDescent="0.3">
      <c r="C6" s="212" t="s">
        <v>10</v>
      </c>
      <c r="D6" s="4" t="s">
        <v>12</v>
      </c>
      <c r="E6" s="209">
        <f>0.36/12</f>
        <v>0.03</v>
      </c>
    </row>
    <row r="7" spans="3:7" x14ac:dyDescent="0.3">
      <c r="C7" s="215"/>
      <c r="D7" s="22" t="s">
        <v>13</v>
      </c>
      <c r="E7" s="210" t="s">
        <v>104</v>
      </c>
    </row>
    <row r="8" spans="3:7" x14ac:dyDescent="0.3">
      <c r="C8" s="215"/>
      <c r="D8" s="213" t="s">
        <v>102</v>
      </c>
      <c r="E8" s="217">
        <f>(LOG(E4/E5))/(LOG(1+E6))</f>
        <v>23.449772250437736</v>
      </c>
      <c r="F8">
        <v>23</v>
      </c>
      <c r="G8" t="s">
        <v>105</v>
      </c>
    </row>
    <row r="9" spans="3:7" x14ac:dyDescent="0.3">
      <c r="C9" s="216"/>
      <c r="D9" s="83"/>
      <c r="E9" s="84"/>
    </row>
    <row r="12" spans="3:7" x14ac:dyDescent="0.3">
      <c r="C12" s="235" t="s">
        <v>106</v>
      </c>
      <c r="D12" s="230"/>
      <c r="E12" s="236"/>
    </row>
    <row r="13" spans="3:7" x14ac:dyDescent="0.3">
      <c r="C13" s="79"/>
      <c r="D13" s="220"/>
      <c r="E13" s="221"/>
    </row>
    <row r="14" spans="3:7" x14ac:dyDescent="0.3">
      <c r="C14" s="211" t="s">
        <v>33</v>
      </c>
      <c r="D14" s="207" t="s">
        <v>70</v>
      </c>
      <c r="E14" s="206">
        <v>2000</v>
      </c>
    </row>
    <row r="15" spans="3:7" x14ac:dyDescent="0.3">
      <c r="C15" s="212" t="s">
        <v>9</v>
      </c>
      <c r="D15" s="4" t="s">
        <v>11</v>
      </c>
      <c r="E15" s="208">
        <v>1000</v>
      </c>
    </row>
    <row r="16" spans="3:7" x14ac:dyDescent="0.3">
      <c r="C16" s="212" t="s">
        <v>10</v>
      </c>
      <c r="D16" s="4" t="s">
        <v>12</v>
      </c>
      <c r="E16" s="209">
        <f>0.24/12</f>
        <v>0.02</v>
      </c>
    </row>
    <row r="17" spans="3:5" x14ac:dyDescent="0.3">
      <c r="C17" s="218"/>
      <c r="D17" s="22" t="s">
        <v>13</v>
      </c>
      <c r="E17" s="210" t="s">
        <v>104</v>
      </c>
    </row>
    <row r="18" spans="3:5" x14ac:dyDescent="0.3">
      <c r="C18" s="218"/>
      <c r="D18" s="213" t="s">
        <v>102</v>
      </c>
      <c r="E18" s="217">
        <f>(LOG(E14/E15))/(LOG(1+E16))</f>
        <v>35.002788781146499</v>
      </c>
    </row>
    <row r="19" spans="3:5" x14ac:dyDescent="0.3">
      <c r="C19" s="219"/>
      <c r="D19" s="220"/>
      <c r="E19" s="221"/>
    </row>
  </sheetData>
  <mergeCells count="2">
    <mergeCell ref="C2:E2"/>
    <mergeCell ref="C12:E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D833-BF0D-4134-AC4F-8E83465D523A}">
  <dimension ref="C2:E29"/>
  <sheetViews>
    <sheetView topLeftCell="B7" workbookViewId="0">
      <selection activeCell="E26" sqref="E26"/>
    </sheetView>
  </sheetViews>
  <sheetFormatPr baseColWidth="10" defaultRowHeight="14.4" x14ac:dyDescent="0.3"/>
  <cols>
    <col min="5" max="5" width="34.109375" customWidth="1"/>
  </cols>
  <sheetData>
    <row r="2" spans="3:5" x14ac:dyDescent="0.3">
      <c r="C2" s="235" t="s">
        <v>90</v>
      </c>
      <c r="D2" s="230"/>
      <c r="E2" s="236"/>
    </row>
    <row r="3" spans="3:5" x14ac:dyDescent="0.3">
      <c r="C3" s="82"/>
      <c r="D3" s="83"/>
      <c r="E3" s="84"/>
    </row>
    <row r="4" spans="3:5" x14ac:dyDescent="0.3">
      <c r="C4" s="211" t="s">
        <v>33</v>
      </c>
      <c r="D4" s="207" t="s">
        <v>70</v>
      </c>
      <c r="E4" s="206">
        <v>1</v>
      </c>
    </row>
    <row r="5" spans="3:5" x14ac:dyDescent="0.3">
      <c r="C5" s="212" t="s">
        <v>9</v>
      </c>
      <c r="D5" s="4" t="s">
        <v>11</v>
      </c>
      <c r="E5" s="222">
        <f>E4*0.5</f>
        <v>0.5</v>
      </c>
    </row>
    <row r="6" spans="3:5" x14ac:dyDescent="0.3">
      <c r="C6" s="212" t="s">
        <v>10</v>
      </c>
      <c r="D6" s="4" t="s">
        <v>12</v>
      </c>
      <c r="E6" s="209">
        <f>E5</f>
        <v>0.5</v>
      </c>
    </row>
    <row r="7" spans="3:5" x14ac:dyDescent="0.3">
      <c r="C7" s="215"/>
      <c r="D7" s="22" t="s">
        <v>13</v>
      </c>
      <c r="E7" s="210" t="s">
        <v>104</v>
      </c>
    </row>
    <row r="8" spans="3:5" x14ac:dyDescent="0.3">
      <c r="C8" s="215"/>
      <c r="D8" s="213" t="s">
        <v>102</v>
      </c>
      <c r="E8" s="214">
        <f>(LOG(E4/E5))/(LOG(1+E6))</f>
        <v>1.7095112913514547</v>
      </c>
    </row>
    <row r="9" spans="3:5" x14ac:dyDescent="0.3">
      <c r="C9" s="216"/>
      <c r="D9" s="83"/>
      <c r="E9" s="84"/>
    </row>
    <row r="12" spans="3:5" x14ac:dyDescent="0.3">
      <c r="C12" s="235" t="s">
        <v>107</v>
      </c>
      <c r="D12" s="230"/>
      <c r="E12" s="236"/>
    </row>
    <row r="13" spans="3:5" x14ac:dyDescent="0.3">
      <c r="C13" s="224"/>
      <c r="D13" s="195"/>
      <c r="E13" s="225"/>
    </row>
    <row r="14" spans="3:5" x14ac:dyDescent="0.3">
      <c r="C14" s="211" t="s">
        <v>33</v>
      </c>
      <c r="D14" s="207" t="s">
        <v>70</v>
      </c>
      <c r="E14" s="206">
        <v>1</v>
      </c>
    </row>
    <row r="15" spans="3:5" x14ac:dyDescent="0.3">
      <c r="C15" s="212" t="s">
        <v>9</v>
      </c>
      <c r="D15" s="4" t="s">
        <v>11</v>
      </c>
      <c r="E15" s="222">
        <f>E14*0.5</f>
        <v>0.5</v>
      </c>
    </row>
    <row r="16" spans="3:5" x14ac:dyDescent="0.3">
      <c r="C16" s="212" t="s">
        <v>10</v>
      </c>
      <c r="D16" s="4" t="s">
        <v>12</v>
      </c>
      <c r="E16" s="223">
        <f>0.3</f>
        <v>0.3</v>
      </c>
    </row>
    <row r="17" spans="3:5" x14ac:dyDescent="0.3">
      <c r="C17" s="226"/>
      <c r="D17" s="22" t="s">
        <v>13</v>
      </c>
      <c r="E17" s="210" t="s">
        <v>104</v>
      </c>
    </row>
    <row r="18" spans="3:5" x14ac:dyDescent="0.3">
      <c r="C18" s="226"/>
      <c r="D18" s="213" t="s">
        <v>102</v>
      </c>
      <c r="E18" s="214">
        <f>(LOG(E14/E15))/(LOG(1+E16))</f>
        <v>2.6419267958111399</v>
      </c>
    </row>
    <row r="19" spans="3:5" x14ac:dyDescent="0.3">
      <c r="C19" s="227"/>
      <c r="D19" s="195"/>
      <c r="E19" s="225"/>
    </row>
    <row r="22" spans="3:5" x14ac:dyDescent="0.3">
      <c r="C22" s="235" t="s">
        <v>108</v>
      </c>
      <c r="D22" s="230"/>
      <c r="E22" s="236"/>
    </row>
    <row r="23" spans="3:5" x14ac:dyDescent="0.3">
      <c r="C23" s="79"/>
      <c r="D23" s="220"/>
      <c r="E23" s="221"/>
    </row>
    <row r="24" spans="3:5" x14ac:dyDescent="0.3">
      <c r="C24" s="211" t="s">
        <v>33</v>
      </c>
      <c r="D24" s="207" t="s">
        <v>70</v>
      </c>
      <c r="E24" s="206">
        <v>1</v>
      </c>
    </row>
    <row r="25" spans="3:5" x14ac:dyDescent="0.3">
      <c r="C25" s="212" t="s">
        <v>9</v>
      </c>
      <c r="D25" s="4" t="s">
        <v>11</v>
      </c>
      <c r="E25" s="222">
        <f>E24*0.5</f>
        <v>0.5</v>
      </c>
    </row>
    <row r="26" spans="3:5" x14ac:dyDescent="0.3">
      <c r="C26" s="212" t="s">
        <v>10</v>
      </c>
      <c r="D26" s="4" t="s">
        <v>12</v>
      </c>
      <c r="E26" s="209">
        <v>1</v>
      </c>
    </row>
    <row r="27" spans="3:5" x14ac:dyDescent="0.3">
      <c r="C27" s="218"/>
      <c r="D27" s="22" t="s">
        <v>13</v>
      </c>
      <c r="E27" s="210" t="s">
        <v>104</v>
      </c>
    </row>
    <row r="28" spans="3:5" x14ac:dyDescent="0.3">
      <c r="C28" s="218"/>
      <c r="D28" s="213" t="s">
        <v>102</v>
      </c>
      <c r="E28" s="214">
        <f>(LOG(E24/E25))/(LOG(1+E26))</f>
        <v>1</v>
      </c>
    </row>
    <row r="29" spans="3:5" x14ac:dyDescent="0.3">
      <c r="C29" s="219"/>
      <c r="D29" s="220"/>
      <c r="E29" s="221"/>
    </row>
  </sheetData>
  <mergeCells count="3">
    <mergeCell ref="C2:E2"/>
    <mergeCell ref="C12:E1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0662-5A60-464F-BC85-7B2374E70255}">
  <dimension ref="C1:G79"/>
  <sheetViews>
    <sheetView tabSelected="1" workbookViewId="0">
      <selection activeCell="G9" sqref="G9"/>
    </sheetView>
  </sheetViews>
  <sheetFormatPr baseColWidth="10" defaultRowHeight="14.4" x14ac:dyDescent="0.3"/>
  <cols>
    <col min="5" max="5" width="14.21875" customWidth="1"/>
  </cols>
  <sheetData>
    <row r="1" spans="3:7" x14ac:dyDescent="0.3">
      <c r="C1" s="234" t="s">
        <v>109</v>
      </c>
      <c r="D1" s="234"/>
      <c r="E1" s="234"/>
    </row>
    <row r="2" spans="3:7" x14ac:dyDescent="0.3">
      <c r="C2" s="235" t="s">
        <v>90</v>
      </c>
      <c r="D2" s="230"/>
      <c r="E2" s="236"/>
    </row>
    <row r="3" spans="3:7" x14ac:dyDescent="0.3">
      <c r="C3" s="224"/>
      <c r="D3" s="195"/>
      <c r="E3" s="225"/>
    </row>
    <row r="4" spans="3:7" x14ac:dyDescent="0.3">
      <c r="C4" s="211" t="s">
        <v>33</v>
      </c>
      <c r="D4" s="207" t="s">
        <v>70</v>
      </c>
      <c r="E4" s="206">
        <v>3000</v>
      </c>
    </row>
    <row r="5" spans="3:7" x14ac:dyDescent="0.3">
      <c r="C5" s="212" t="s">
        <v>9</v>
      </c>
      <c r="D5" s="4" t="s">
        <v>11</v>
      </c>
      <c r="E5" s="208">
        <v>1000</v>
      </c>
    </row>
    <row r="6" spans="3:7" x14ac:dyDescent="0.3">
      <c r="C6" s="212" t="s">
        <v>10</v>
      </c>
      <c r="D6" s="4" t="s">
        <v>12</v>
      </c>
      <c r="E6" s="209">
        <f>0.12/12</f>
        <v>0.01</v>
      </c>
    </row>
    <row r="7" spans="3:7" x14ac:dyDescent="0.3">
      <c r="C7" s="226"/>
      <c r="D7" s="22" t="s">
        <v>13</v>
      </c>
      <c r="E7" s="210" t="s">
        <v>104</v>
      </c>
    </row>
    <row r="8" spans="3:7" x14ac:dyDescent="0.3">
      <c r="C8" s="226"/>
      <c r="D8" s="213" t="s">
        <v>102</v>
      </c>
      <c r="E8" s="217">
        <f>(LOG(E4/E5))/(LOG(1+E6))</f>
        <v>110.40962404966885</v>
      </c>
    </row>
    <row r="9" spans="3:7" x14ac:dyDescent="0.3">
      <c r="C9" s="227"/>
      <c r="D9" s="195"/>
      <c r="E9" s="225"/>
      <c r="G9" t="s">
        <v>115</v>
      </c>
    </row>
    <row r="13" spans="3:7" x14ac:dyDescent="0.3">
      <c r="C13" s="235" t="s">
        <v>107</v>
      </c>
      <c r="D13" s="230"/>
      <c r="E13" s="236"/>
    </row>
    <row r="14" spans="3:7" x14ac:dyDescent="0.3">
      <c r="C14" s="257"/>
      <c r="D14" s="258"/>
      <c r="E14" s="259"/>
    </row>
    <row r="15" spans="3:7" x14ac:dyDescent="0.3">
      <c r="C15" s="211" t="s">
        <v>33</v>
      </c>
      <c r="D15" s="207" t="s">
        <v>70</v>
      </c>
      <c r="E15" s="206">
        <v>3000</v>
      </c>
    </row>
    <row r="16" spans="3:7" x14ac:dyDescent="0.3">
      <c r="C16" s="212" t="s">
        <v>9</v>
      </c>
      <c r="D16" s="4" t="s">
        <v>11</v>
      </c>
      <c r="E16" s="208">
        <v>1000</v>
      </c>
    </row>
    <row r="17" spans="3:5" x14ac:dyDescent="0.3">
      <c r="C17" s="212" t="s">
        <v>10</v>
      </c>
      <c r="D17" s="4" t="s">
        <v>12</v>
      </c>
      <c r="E17" s="209">
        <f>0.8/12</f>
        <v>6.6666666666666666E-2</v>
      </c>
    </row>
    <row r="18" spans="3:5" x14ac:dyDescent="0.3">
      <c r="C18" s="260"/>
      <c r="D18" s="22" t="s">
        <v>13</v>
      </c>
      <c r="E18" s="210" t="s">
        <v>104</v>
      </c>
    </row>
    <row r="19" spans="3:5" x14ac:dyDescent="0.3">
      <c r="C19" s="260"/>
      <c r="D19" s="213" t="s">
        <v>102</v>
      </c>
      <c r="E19" s="217">
        <f>(LOG(E15/E16))/(LOG(1+E17))</f>
        <v>17.022582316788654</v>
      </c>
    </row>
    <row r="20" spans="3:5" x14ac:dyDescent="0.3">
      <c r="C20" s="261"/>
      <c r="D20" s="258"/>
      <c r="E20" s="259"/>
    </row>
    <row r="23" spans="3:5" x14ac:dyDescent="0.3">
      <c r="C23" s="235" t="s">
        <v>108</v>
      </c>
      <c r="D23" s="230"/>
      <c r="E23" s="236"/>
    </row>
    <row r="24" spans="3:5" x14ac:dyDescent="0.3">
      <c r="C24" s="82"/>
      <c r="D24" s="83"/>
      <c r="E24" s="84"/>
    </row>
    <row r="25" spans="3:5" x14ac:dyDescent="0.3">
      <c r="C25" s="211" t="s">
        <v>33</v>
      </c>
      <c r="D25" s="207" t="s">
        <v>70</v>
      </c>
      <c r="E25" s="206">
        <v>1</v>
      </c>
    </row>
    <row r="26" spans="3:5" x14ac:dyDescent="0.3">
      <c r="C26" s="212" t="s">
        <v>9</v>
      </c>
      <c r="D26" s="4" t="s">
        <v>11</v>
      </c>
      <c r="E26" s="222">
        <f>E25*0.6</f>
        <v>0.6</v>
      </c>
    </row>
    <row r="27" spans="3:5" x14ac:dyDescent="0.3">
      <c r="C27" s="212" t="s">
        <v>10</v>
      </c>
      <c r="D27" s="4" t="s">
        <v>12</v>
      </c>
      <c r="E27" s="209">
        <f>E26</f>
        <v>0.6</v>
      </c>
    </row>
    <row r="28" spans="3:5" x14ac:dyDescent="0.3">
      <c r="C28" s="215"/>
      <c r="D28" s="22" t="s">
        <v>13</v>
      </c>
      <c r="E28" s="210" t="s">
        <v>104</v>
      </c>
    </row>
    <row r="29" spans="3:5" x14ac:dyDescent="0.3">
      <c r="C29" s="215"/>
      <c r="D29" s="213" t="s">
        <v>102</v>
      </c>
      <c r="E29" s="214">
        <f>(LOG(E25/E26))/(LOG(1+E27))</f>
        <v>1.086854636815819</v>
      </c>
    </row>
    <row r="30" spans="3:5" x14ac:dyDescent="0.3">
      <c r="C30" s="216"/>
      <c r="D30" s="83"/>
      <c r="E30" s="84"/>
    </row>
    <row r="32" spans="3:5" x14ac:dyDescent="0.3">
      <c r="C32" s="235" t="s">
        <v>110</v>
      </c>
      <c r="D32" s="230"/>
      <c r="E32" s="236"/>
    </row>
    <row r="33" spans="3:5" x14ac:dyDescent="0.3">
      <c r="C33" s="12"/>
      <c r="D33" s="13"/>
      <c r="E33" s="14"/>
    </row>
    <row r="34" spans="3:5" x14ac:dyDescent="0.3">
      <c r="C34" s="211" t="s">
        <v>33</v>
      </c>
      <c r="D34" s="207" t="s">
        <v>70</v>
      </c>
      <c r="E34" s="206">
        <v>1</v>
      </c>
    </row>
    <row r="35" spans="3:5" x14ac:dyDescent="0.3">
      <c r="C35" s="212" t="s">
        <v>9</v>
      </c>
      <c r="D35" s="4" t="s">
        <v>11</v>
      </c>
      <c r="E35" s="222">
        <f>E34*0.6</f>
        <v>0.6</v>
      </c>
    </row>
    <row r="36" spans="3:5" x14ac:dyDescent="0.3">
      <c r="C36" s="212" t="s">
        <v>10</v>
      </c>
      <c r="D36" s="4" t="s">
        <v>12</v>
      </c>
      <c r="E36" s="209">
        <f>30%</f>
        <v>0.3</v>
      </c>
    </row>
    <row r="37" spans="3:5" x14ac:dyDescent="0.3">
      <c r="C37" s="262"/>
      <c r="D37" s="22" t="s">
        <v>13</v>
      </c>
      <c r="E37" s="210" t="s">
        <v>104</v>
      </c>
    </row>
    <row r="38" spans="3:5" x14ac:dyDescent="0.3">
      <c r="C38" s="262"/>
      <c r="D38" s="213" t="s">
        <v>102</v>
      </c>
      <c r="E38" s="214">
        <f>(LOG(E34/E35))/(LOG(1+E36))</f>
        <v>1.9470091508185783</v>
      </c>
    </row>
    <row r="39" spans="3:5" x14ac:dyDescent="0.3">
      <c r="C39" s="263"/>
      <c r="D39" s="13"/>
      <c r="E39" s="14"/>
    </row>
    <row r="42" spans="3:5" x14ac:dyDescent="0.3">
      <c r="C42" s="235" t="s">
        <v>111</v>
      </c>
      <c r="D42" s="230"/>
      <c r="E42" s="236"/>
    </row>
    <row r="43" spans="3:5" x14ac:dyDescent="0.3">
      <c r="C43" s="264"/>
      <c r="D43" s="265"/>
      <c r="E43" s="266"/>
    </row>
    <row r="44" spans="3:5" x14ac:dyDescent="0.3">
      <c r="C44" s="211" t="s">
        <v>33</v>
      </c>
      <c r="D44" s="207" t="s">
        <v>70</v>
      </c>
      <c r="E44" s="206">
        <v>1</v>
      </c>
    </row>
    <row r="45" spans="3:5" x14ac:dyDescent="0.3">
      <c r="C45" s="212" t="s">
        <v>9</v>
      </c>
      <c r="D45" s="4" t="s">
        <v>11</v>
      </c>
      <c r="E45" s="222">
        <f>E44*0.6</f>
        <v>0.6</v>
      </c>
    </row>
    <row r="46" spans="3:5" x14ac:dyDescent="0.3">
      <c r="C46" s="212" t="s">
        <v>10</v>
      </c>
      <c r="D46" s="4" t="s">
        <v>12</v>
      </c>
      <c r="E46" s="209">
        <f>30%</f>
        <v>0.3</v>
      </c>
    </row>
    <row r="47" spans="3:5" x14ac:dyDescent="0.3">
      <c r="C47" s="267"/>
      <c r="D47" s="22" t="s">
        <v>13</v>
      </c>
      <c r="E47" s="210" t="s">
        <v>104</v>
      </c>
    </row>
    <row r="48" spans="3:5" x14ac:dyDescent="0.3">
      <c r="C48" s="267"/>
      <c r="D48" s="213" t="s">
        <v>102</v>
      </c>
      <c r="E48" s="214">
        <f>(LOG(E44/E45))/(LOG(1+E46))</f>
        <v>1.9470091508185783</v>
      </c>
    </row>
    <row r="49" spans="3:5" x14ac:dyDescent="0.3">
      <c r="C49" s="268"/>
      <c r="D49" s="265"/>
      <c r="E49" s="266"/>
    </row>
    <row r="52" spans="3:5" x14ac:dyDescent="0.3">
      <c r="C52" s="235" t="s">
        <v>112</v>
      </c>
      <c r="D52" s="230"/>
      <c r="E52" s="236"/>
    </row>
    <row r="53" spans="3:5" x14ac:dyDescent="0.3">
      <c r="C53" s="271"/>
      <c r="D53" s="272"/>
      <c r="E53" s="273"/>
    </row>
    <row r="54" spans="3:5" x14ac:dyDescent="0.3">
      <c r="C54" s="211" t="s">
        <v>33</v>
      </c>
      <c r="D54" s="207" t="s">
        <v>70</v>
      </c>
      <c r="E54" s="206">
        <v>1</v>
      </c>
    </row>
    <row r="55" spans="3:5" x14ac:dyDescent="0.3">
      <c r="C55" s="212" t="s">
        <v>9</v>
      </c>
      <c r="D55" s="4" t="s">
        <v>11</v>
      </c>
      <c r="E55" s="222">
        <f>E54*0.6</f>
        <v>0.6</v>
      </c>
    </row>
    <row r="56" spans="3:5" x14ac:dyDescent="0.3">
      <c r="C56" s="212" t="s">
        <v>10</v>
      </c>
      <c r="D56" s="4" t="s">
        <v>12</v>
      </c>
      <c r="E56" s="209">
        <f>10%</f>
        <v>0.1</v>
      </c>
    </row>
    <row r="57" spans="3:5" x14ac:dyDescent="0.3">
      <c r="C57" s="269"/>
      <c r="D57" s="22" t="s">
        <v>13</v>
      </c>
      <c r="E57" s="210" t="s">
        <v>104</v>
      </c>
    </row>
    <row r="58" spans="3:5" x14ac:dyDescent="0.3">
      <c r="C58" s="269"/>
      <c r="D58" s="213" t="s">
        <v>102</v>
      </c>
      <c r="E58" s="214">
        <f>(LOG(E54/E55))/(LOG(1+E56))</f>
        <v>5.3596124235074702</v>
      </c>
    </row>
    <row r="59" spans="3:5" x14ac:dyDescent="0.3">
      <c r="C59" s="270"/>
      <c r="D59" s="272"/>
      <c r="E59" s="273"/>
    </row>
    <row r="62" spans="3:5" x14ac:dyDescent="0.3">
      <c r="C62" s="235" t="s">
        <v>113</v>
      </c>
      <c r="D62" s="230"/>
      <c r="E62" s="236"/>
    </row>
    <row r="63" spans="3:5" x14ac:dyDescent="0.3">
      <c r="C63" s="274"/>
      <c r="D63" s="275"/>
      <c r="E63" s="276"/>
    </row>
    <row r="64" spans="3:5" x14ac:dyDescent="0.3">
      <c r="C64" s="211" t="s">
        <v>33</v>
      </c>
      <c r="D64" s="207" t="s">
        <v>70</v>
      </c>
      <c r="E64" s="206">
        <v>1</v>
      </c>
    </row>
    <row r="65" spans="3:5" x14ac:dyDescent="0.3">
      <c r="C65" s="212" t="s">
        <v>9</v>
      </c>
      <c r="D65" s="4" t="s">
        <v>11</v>
      </c>
      <c r="E65" s="222">
        <f>E64*0.6</f>
        <v>0.6</v>
      </c>
    </row>
    <row r="66" spans="3:5" x14ac:dyDescent="0.3">
      <c r="C66" s="212" t="s">
        <v>10</v>
      </c>
      <c r="D66" s="4" t="s">
        <v>12</v>
      </c>
      <c r="E66" s="209">
        <f>12%</f>
        <v>0.12</v>
      </c>
    </row>
    <row r="67" spans="3:5" x14ac:dyDescent="0.3">
      <c r="C67" s="277"/>
      <c r="D67" s="22" t="s">
        <v>13</v>
      </c>
      <c r="E67" s="210" t="s">
        <v>104</v>
      </c>
    </row>
    <row r="68" spans="3:5" x14ac:dyDescent="0.3">
      <c r="C68" s="277"/>
      <c r="D68" s="213" t="s">
        <v>102</v>
      </c>
      <c r="E68" s="214">
        <f>(LOG(E64/E65))/(LOG(1+E66))</f>
        <v>4.5074697759193336</v>
      </c>
    </row>
    <row r="69" spans="3:5" x14ac:dyDescent="0.3">
      <c r="C69" s="278"/>
      <c r="D69" s="275"/>
      <c r="E69" s="276"/>
    </row>
    <row r="72" spans="3:5" x14ac:dyDescent="0.3">
      <c r="C72" s="235" t="s">
        <v>114</v>
      </c>
      <c r="D72" s="230"/>
      <c r="E72" s="236"/>
    </row>
    <row r="73" spans="3:5" x14ac:dyDescent="0.3">
      <c r="C73" s="279"/>
      <c r="D73" s="280"/>
      <c r="E73" s="281"/>
    </row>
    <row r="74" spans="3:5" x14ac:dyDescent="0.3">
      <c r="C74" s="211" t="s">
        <v>33</v>
      </c>
      <c r="D74" s="207" t="s">
        <v>70</v>
      </c>
      <c r="E74" s="206">
        <v>1</v>
      </c>
    </row>
    <row r="75" spans="3:5" x14ac:dyDescent="0.3">
      <c r="C75" s="212" t="s">
        <v>9</v>
      </c>
      <c r="D75" s="4" t="s">
        <v>11</v>
      </c>
      <c r="E75" s="222">
        <f>E74*0.6</f>
        <v>0.6</v>
      </c>
    </row>
    <row r="76" spans="3:5" x14ac:dyDescent="0.3">
      <c r="C76" s="212" t="s">
        <v>10</v>
      </c>
      <c r="D76" s="4" t="s">
        <v>12</v>
      </c>
      <c r="E76" s="209">
        <f>15%</f>
        <v>0.15</v>
      </c>
    </row>
    <row r="77" spans="3:5" x14ac:dyDescent="0.3">
      <c r="C77" s="282"/>
      <c r="D77" s="22" t="s">
        <v>13</v>
      </c>
      <c r="E77" s="210" t="s">
        <v>104</v>
      </c>
    </row>
    <row r="78" spans="3:5" x14ac:dyDescent="0.3">
      <c r="C78" s="282"/>
      <c r="D78" s="213" t="s">
        <v>102</v>
      </c>
      <c r="E78" s="214">
        <f>(LOG(E74/E75))/(LOG(1+E76))</f>
        <v>3.6549694078721191</v>
      </c>
    </row>
    <row r="79" spans="3:5" x14ac:dyDescent="0.3">
      <c r="C79" s="283"/>
      <c r="D79" s="280"/>
      <c r="E79" s="281"/>
    </row>
  </sheetData>
  <mergeCells count="9">
    <mergeCell ref="C52:E52"/>
    <mergeCell ref="C62:E62"/>
    <mergeCell ref="C72:E72"/>
    <mergeCell ref="C1:E1"/>
    <mergeCell ref="C2:E2"/>
    <mergeCell ref="C13:E13"/>
    <mergeCell ref="C23:E23"/>
    <mergeCell ref="C32:E32"/>
    <mergeCell ref="C42:E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34" t="s">
        <v>23</v>
      </c>
      <c r="E2" s="234"/>
      <c r="F2" s="234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34" t="s">
        <v>0</v>
      </c>
      <c r="C2" s="234"/>
      <c r="D2" s="234"/>
      <c r="G2" s="234"/>
      <c r="H2" s="234"/>
      <c r="I2" s="234"/>
      <c r="J2" s="234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34" t="s">
        <v>31</v>
      </c>
      <c r="D2" s="234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34" t="s">
        <v>19</v>
      </c>
      <c r="D17" s="234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34" t="s">
        <v>37</v>
      </c>
      <c r="E2" s="234"/>
      <c r="F2" s="234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35" t="s">
        <v>46</v>
      </c>
      <c r="D1" s="230"/>
      <c r="E1" s="236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35" t="s">
        <v>48</v>
      </c>
      <c r="D10" s="230"/>
      <c r="E10" s="236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31" t="s">
        <v>50</v>
      </c>
      <c r="C2" s="232"/>
      <c r="D2" s="233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31" t="s">
        <v>51</v>
      </c>
      <c r="C11" s="232"/>
      <c r="D11" s="233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34" t="s">
        <v>52</v>
      </c>
      <c r="E1" s="234"/>
      <c r="F1" s="234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  <vt:lpstr>TIEMPO</vt:lpstr>
      <vt:lpstr>Ejercicio 1 tiempo logaritmo</vt:lpstr>
      <vt:lpstr>Tiempo logaritmo Caso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2022-10-31T17:22:18Z</dcterms:modified>
</cp:coreProperties>
</file>