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Hoja 3" sheetId="1" r:id="rId4"/>
    <sheet state="visible" name="Revision Portafolio 2022-II" sheetId="2" r:id="rId5"/>
    <sheet state="visible" name="Carga docente 2022-2" sheetId="3" r:id="rId6"/>
  </sheets>
  <definedNames>
    <definedName localSheetId="1" name="Calificacion">'Revision Portafolio 2022-II'!$C$191:$C$193</definedName>
    <definedName name="prueba">#REF!</definedName>
    <definedName name="Calificacion">#REF!</definedName>
    <definedName localSheetId="1" name="prueba">'Revision Portafolio 2022-II'!$D$191:$D$193</definedName>
    <definedName hidden="1" localSheetId="0" name="_xlnm._FilterDatabase">'Hoja 3'!$B$2:$B$52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0 : No cumplió
1 : Cumplió a medias
2 : Cumplió en la totalidad
	-NOHELY LISSETH OCHOA HUAYHUA</t>
      </text>
    </comment>
  </commentList>
</comments>
</file>

<file path=xl/sharedStrings.xml><?xml version="1.0" encoding="utf-8"?>
<sst xmlns="http://schemas.openxmlformats.org/spreadsheetml/2006/main" count="4199" uniqueCount="476">
  <si>
    <t>DOCENTES</t>
  </si>
  <si>
    <t>CARRERAS</t>
  </si>
  <si>
    <t>ASIGNATURA</t>
  </si>
  <si>
    <t>ANA ROCIO CARDENAS MAITA</t>
  </si>
  <si>
    <t>AGRONOMIA</t>
  </si>
  <si>
    <t>ABSTRACCION DE DATOS Y OBJETOS</t>
  </si>
  <si>
    <t>AVELUZ RODRÍGUEZ AYLLONE</t>
  </si>
  <si>
    <t>ANTROPOLOGIA</t>
  </si>
  <si>
    <t>ADMINISTRACION DE TECNOLOGIAS DE LA INFORMACION</t>
  </si>
  <si>
    <t>BORIS CHULLO LLAVE</t>
  </si>
  <si>
    <t>ANTROPOLOGIA / EDUCACION</t>
  </si>
  <si>
    <t>ALGORITMOS AVANZADOS</t>
  </si>
  <si>
    <t>CARLOS FERNANDO MONTOYA CUBAS</t>
  </si>
  <si>
    <t>ARQUEOLOGIA</t>
  </si>
  <si>
    <t>ALGORITMOS PARALELOS Y DISTRIBUIDOS</t>
  </si>
  <si>
    <t>CARLOS RAMÓN QUISPE ONOFRE</t>
  </si>
  <si>
    <t>ARQUEOLOGIA / CS DE LA COMUNICACION / EDUCACION</t>
  </si>
  <si>
    <t>ALGORITMOS Y ESTRUCTURA DE DATOS</t>
  </si>
  <si>
    <t>CLAUDIO ISAIAS HUANCAHUIRE BRAVO</t>
  </si>
  <si>
    <t>ARQUEOLOGIA / EDUCACION</t>
  </si>
  <si>
    <t>ANALISIS DE DATOS EMPRESARIALES</t>
  </si>
  <si>
    <t>DARIO FRANCISCO DUEÑAS BUSTINZA</t>
  </si>
  <si>
    <t>ARQUITECTURA</t>
  </si>
  <si>
    <t>ANALISIS NUMERICO</t>
  </si>
  <si>
    <t>DENNIS IVÁN CANDIA OVIEDO</t>
  </si>
  <si>
    <t>ARQUITECTURA / ING. ELECTRICA / ING. ELECTRONICA</t>
  </si>
  <si>
    <t>ANALISIS Y DISEÑO DE ALGORITMOS</t>
  </si>
  <si>
    <t>DORIS SABINA AGUIRRE CARBAJAL</t>
  </si>
  <si>
    <t>ARQUITECTURA / INGENIERIA CIVIL</t>
  </si>
  <si>
    <t>ANALISIS Y DISEÑO DE SISTEMAS DE INFORMACION</t>
  </si>
  <si>
    <t>EDWIN ÁLVAREZ MAMANI</t>
  </si>
  <si>
    <t>BIOLOGIA</t>
  </si>
  <si>
    <t>APRENDIZAJE AUTOMATICO</t>
  </si>
  <si>
    <t>EDWIN CARRASCO POBLETE</t>
  </si>
  <si>
    <t>BIOLOGIA / FISICA / QUIMICA</t>
  </si>
  <si>
    <t>BIOINFORMATICA</t>
  </si>
  <si>
    <t>EFRAINA GLADYS CUTIPA ARAPA</t>
  </si>
  <si>
    <t>CIENCIAS ADMINISTRATIVAS</t>
  </si>
  <si>
    <t>COMPILADORES</t>
  </si>
  <si>
    <t>ÉLIDA FALCÓN HUALLPA</t>
  </si>
  <si>
    <t>CIENCIAS ADMINISTRATIVAS / ECONOMIA</t>
  </si>
  <si>
    <t>COMPUTACION GRAFICA I</t>
  </si>
  <si>
    <t>EMILIO PALOMINO OLIVERA</t>
  </si>
  <si>
    <t>CIENCIAS DE LA COMUNICACION</t>
  </si>
  <si>
    <t>COMPUTACION GRAFICA II</t>
  </si>
  <si>
    <t>ENRIQUE GAMARRA SALDIVAR</t>
  </si>
  <si>
    <t>CONTABILIDAD</t>
  </si>
  <si>
    <t>CONSTRUCCION DE COMPILADORES</t>
  </si>
  <si>
    <t>ESTHER CRISTINA PACHECO VÁSQUEZ</t>
  </si>
  <si>
    <t>CONTABILIDAD / TURISMO</t>
  </si>
  <si>
    <t>DANZA MODERNA</t>
  </si>
  <si>
    <t>GABRIELA ZÚÑIGA ROJAS</t>
  </si>
  <si>
    <t>CS. DE LA COMUNICACION / EDUCACION</t>
  </si>
  <si>
    <t>DEEP LEARNING</t>
  </si>
  <si>
    <t>GERAR FRANCIS QUISPE TORRES</t>
  </si>
  <si>
    <t>DERECHO</t>
  </si>
  <si>
    <t>DESARROLLO DE SOFTWARE I</t>
  </si>
  <si>
    <t>GERMAIN GARCIA ZANABRIA</t>
  </si>
  <si>
    <t>DERECHO / EDUCACION</t>
  </si>
  <si>
    <t>DESARROLLO DE SOFTWARE II</t>
  </si>
  <si>
    <t>GUZMÁN TICONA PARI</t>
  </si>
  <si>
    <t>ECONOMIA</t>
  </si>
  <si>
    <t>EMPRENDIMIENTO E INNOVACION</t>
  </si>
  <si>
    <t>HARLEY VERA OLIVERA</t>
  </si>
  <si>
    <t>EDUCACION</t>
  </si>
  <si>
    <t>FORMULACION DE PROYECTOS DE TECNOLOGIAS DE LA INFORMACION</t>
  </si>
  <si>
    <t>HÉCTOR EDUARDO UGARTE ROJAS</t>
  </si>
  <si>
    <t>EDUCACION / INGENIERIA FORESTAL</t>
  </si>
  <si>
    <t>FUNDAMENTOS DE LA PROGRAMACION</t>
  </si>
  <si>
    <t>HENRY SAMUEL DUEÑAS DE LA CRUZ</t>
  </si>
  <si>
    <t>ENFERMERIA</t>
  </si>
  <si>
    <t>FUNDAMENTOS Y DISEÑO DE BASE DE DATOS</t>
  </si>
  <si>
    <t>IVÁN CESAR MEDRANO VALENCIA</t>
  </si>
  <si>
    <t>FARMACIA Y BIOQUIMICA / ODONTOLOGIA</t>
  </si>
  <si>
    <t>INGENIERIA DE SOFTWARE</t>
  </si>
  <si>
    <t>JAVIER ARTURO ROZAS HUACHO</t>
  </si>
  <si>
    <t>FILOSOFIA / PSICOLOGIA</t>
  </si>
  <si>
    <t>INGENIERIA DE SOFTWARE I</t>
  </si>
  <si>
    <t>JAVIER DAVID CHÁVEZ CENTENO</t>
  </si>
  <si>
    <t>FISICA</t>
  </si>
  <si>
    <t>INGENIERIA DE SOFTWARE II</t>
  </si>
  <si>
    <t>JISBAJ GAMARRAS SALAS</t>
  </si>
  <si>
    <t>FISICA / MATEMATICA / QUIMICA</t>
  </si>
  <si>
    <t>INGENIERIA ECONOMICA</t>
  </si>
  <si>
    <t>JOSÉ LUIS SONCCO ÁLVAREZ</t>
  </si>
  <si>
    <t>FISICA / QUIMICA</t>
  </si>
  <si>
    <t>INTELIGENCIA ARTIFICIAL</t>
  </si>
  <si>
    <t>JOSÉ MAURO PILLCO QUISPE</t>
  </si>
  <si>
    <t>HISTORIA</t>
  </si>
  <si>
    <t>LENGUAJE DE PROGRAMACION</t>
  </si>
  <si>
    <t>JULIO CESAR CARBAJAL LUNA</t>
  </si>
  <si>
    <t>ING. AGROINDUSTRIAL (SIC) / ING. AGROPECUARIA (ANS - STO TOMAS)</t>
  </si>
  <si>
    <t>LENGUAJE ENSAMBLADOR</t>
  </si>
  <si>
    <t>JULIO VLADIMIR QUISPE SOTA</t>
  </si>
  <si>
    <t>ING. AGROINDUSTRIAL / ING. PETROQUIMICA / ING. QUIMICA</t>
  </si>
  <si>
    <t>METODOLOGIA DE DESARROLLO DE SOFTWARE</t>
  </si>
  <si>
    <t>KARELIA MEDINA MIRANDA</t>
  </si>
  <si>
    <t>ING. CIVIL / ING. PETROQUIMICA</t>
  </si>
  <si>
    <t>METODOS NUMERICOS</t>
  </si>
  <si>
    <t>LAURO ENCISO RODAS</t>
  </si>
  <si>
    <t>INGENIERIA CIVIL</t>
  </si>
  <si>
    <t>MINERIA DE DATOS</t>
  </si>
  <si>
    <t>LINO AQUILES BACA CARDENAS</t>
  </si>
  <si>
    <t>INGENIERIA DE MINAS</t>
  </si>
  <si>
    <t>MODELADO Y SIMULACION</t>
  </si>
  <si>
    <t>LINO PRISCILIANO FLORES PACHECO</t>
  </si>
  <si>
    <t>INGENIERIA DE MINAS / ZOOTECNIA</t>
  </si>
  <si>
    <t>MODELOS PROBABILISTICOS</t>
  </si>
  <si>
    <t>LISETH URPY SEGUNDO CARPIO</t>
  </si>
  <si>
    <t>INGENIERIA ELECTRICA</t>
  </si>
  <si>
    <t>MUSICA</t>
  </si>
  <si>
    <t>LISHA SABAH DIAZ CACERES</t>
  </si>
  <si>
    <t>INGENIERIA ELECTRONICA</t>
  </si>
  <si>
    <t>ORGANIZACION Y ARQUITECTURA DEL COMPUTADOR</t>
  </si>
  <si>
    <t>LUIS ALVARO MONZÓN CONDORI</t>
  </si>
  <si>
    <t>INGENIERIA GEOLOGICA</t>
  </si>
  <si>
    <t>PLANEAMIENTO ESTRATEGICO</t>
  </si>
  <si>
    <t>LUIS BELTRÁN PALMA TTITO</t>
  </si>
  <si>
    <t>INGENIERIA GEOLOGICA / ZOOTECNIA</t>
  </si>
  <si>
    <t>PLANEAMIENTO Y DIRECCION ESTRATEGICA DE TECNOLOGIAS DE LA INFORMACION</t>
  </si>
  <si>
    <t>MANUEL AURELIO PEÑALOZA FIGUEROA</t>
  </si>
  <si>
    <t>INGENIERIA INFORMATICA</t>
  </si>
  <si>
    <t>PROCESAMIENTO DE LENGUAJE NATURAL</t>
  </si>
  <si>
    <t>MARCIO FERNANDO MERMA QUISPE</t>
  </si>
  <si>
    <t>INGENIERIA MECANICA</t>
  </si>
  <si>
    <t>PROGRAMACION CIENTIFICA</t>
  </si>
  <si>
    <t>MARÍA DEL PILAR VENEGAS VERGARA</t>
  </si>
  <si>
    <t>INGENIERIA METALURGICA</t>
  </si>
  <si>
    <t>PROGRAMACION DIGITAL</t>
  </si>
  <si>
    <t>MARITZA IRPANOCA CUSIMAYTA</t>
  </si>
  <si>
    <t>INGENIERIA METALURGICA / INGENIERIA PETROQUIMICA</t>
  </si>
  <si>
    <t>PROGRAMACION DIGITAL I</t>
  </si>
  <si>
    <t>NILA ZONIA ACURIO USCA</t>
  </si>
  <si>
    <t>INGENIERIA QUIMICA</t>
  </si>
  <si>
    <t>PROGRAMACION DIGITAL II</t>
  </si>
  <si>
    <t>OLMER CLAUDIO VILLENA LEON</t>
  </si>
  <si>
    <t>MATEMATICA</t>
  </si>
  <si>
    <t>PROGRAMACION I</t>
  </si>
  <si>
    <t>RAIMAR ABARCA MORA</t>
  </si>
  <si>
    <t>MATEMATICA / QUIMICA</t>
  </si>
  <si>
    <t>PROGRAMACION II</t>
  </si>
  <si>
    <t>RAUL HUILLCA HUALLPARIMACHI</t>
  </si>
  <si>
    <t>MEDICINA HUMANA</t>
  </si>
  <si>
    <t>QUECHUA</t>
  </si>
  <si>
    <t>RAY DUEÑAS JIMENEZ</t>
  </si>
  <si>
    <t>MEDICINA HUMANA / ODONTOLOGIA</t>
  </si>
  <si>
    <t>REDES DE COMPUTADORAS I</t>
  </si>
  <si>
    <t>ROBERT WILBERT ALZAMORA PAREDES</t>
  </si>
  <si>
    <t>TURISMO</t>
  </si>
  <si>
    <t>REDES DE COMPUTADORAS II</t>
  </si>
  <si>
    <t>ROGER MARIO CUSIHUAMAN PHOCCO</t>
  </si>
  <si>
    <t>ZOOTECNIA</t>
  </si>
  <si>
    <t>REDES NEURONALES ARTIFICIALES</t>
  </si>
  <si>
    <t>RONY VILLAFUERTE SERNA</t>
  </si>
  <si>
    <t>REDES Y TELEPROCESO II</t>
  </si>
  <si>
    <t>ROXANA LISETTE QUINTANILLA PORTUGAL</t>
  </si>
  <si>
    <t>ROBOTICA</t>
  </si>
  <si>
    <t>TANY VILLALBA VILLALBA</t>
  </si>
  <si>
    <t>ROBOTICA Y PROCESAMIENTO DE SEÑAL</t>
  </si>
  <si>
    <t>VANESA LAVILLA ALVAREZ</t>
  </si>
  <si>
    <t>SEGURIDAD CONTROL Y AUDITORIA DE SISTEMAS</t>
  </si>
  <si>
    <t>VANESSA MARIBEL CHOQUE SOTO</t>
  </si>
  <si>
    <t>SEMINARIO</t>
  </si>
  <si>
    <t>VÍCTOR DARIO SOSA JAUREGUI</t>
  </si>
  <si>
    <t>SEMINARIO DE INVESTIGACION I</t>
  </si>
  <si>
    <t>VITTALI QUISPE SURCO</t>
  </si>
  <si>
    <t>SEMINARIO DE INVESTIGACION II</t>
  </si>
  <si>
    <t>WALDO ELIO IBARRA ZAMBRANO</t>
  </si>
  <si>
    <t>SISTEMA DE BASE DE DATOS</t>
  </si>
  <si>
    <t>WILLIAM ALBERTO CHÁVEZ ESPINOZA</t>
  </si>
  <si>
    <t>SISTEMAS EMBEBIDOS</t>
  </si>
  <si>
    <t>WILLIAN ZAMALLOA PARO</t>
  </si>
  <si>
    <t>SISTEMAS EXPERTOS</t>
  </si>
  <si>
    <t>WUILLIAN ALAGÓN MARTÍNEZ</t>
  </si>
  <si>
    <t>SISTEMAS OPERATIVOS</t>
  </si>
  <si>
    <t>YESHICA ISELA ORMEÑO AYALA</t>
  </si>
  <si>
    <t>TALLER DE DEBATE</t>
  </si>
  <si>
    <t>TECNOLOGIAS DE LA INFORMACION Y COMUNICACION</t>
  </si>
  <si>
    <t>TEORIA DE LA COMPUTACION</t>
  </si>
  <si>
    <t>TOPICOS AVANZADOS EN INGENIERIA DE SOFTWARE</t>
  </si>
  <si>
    <t>VISION COMPUTACIONAL</t>
  </si>
  <si>
    <r>
      <rPr>
        <rFont val="Calibri"/>
        <b/>
        <color theme="1"/>
        <sz val="11.0"/>
      </rPr>
      <t xml:space="preserve">Calificación( </t>
    </r>
    <r>
      <rPr>
        <rFont val="Calibri"/>
        <b/>
        <color rgb="FFFF0000"/>
        <sz val="11.0"/>
      </rPr>
      <t>No cumplió:0</t>
    </r>
    <r>
      <rPr>
        <rFont val="Calibri"/>
        <b/>
        <color theme="1"/>
        <sz val="11.0"/>
      </rPr>
      <t xml:space="preserve">,  </t>
    </r>
    <r>
      <rPr>
        <rFont val="Calibri"/>
        <b/>
        <color rgb="FFFBBC04"/>
        <sz val="11.0"/>
      </rPr>
      <t xml:space="preserve">Incompleto: 1 </t>
    </r>
    <r>
      <rPr>
        <rFont val="Calibri"/>
        <b/>
        <color theme="1"/>
        <sz val="11.0"/>
      </rPr>
      <t xml:space="preserve">, </t>
    </r>
    <r>
      <rPr>
        <rFont val="Calibri"/>
        <b/>
        <color rgb="FF34A853"/>
        <sz val="11.0"/>
      </rPr>
      <t>Completo:2</t>
    </r>
    <r>
      <rPr>
        <rFont val="Calibri"/>
        <b/>
        <color theme="1"/>
        <sz val="11.0"/>
      </rPr>
      <t>)</t>
    </r>
  </si>
  <si>
    <t>REVISIÓN DE PORTAFOLIO</t>
  </si>
  <si>
    <t>NRO</t>
  </si>
  <si>
    <t xml:space="preserve">DOCENTE </t>
  </si>
  <si>
    <t>CÓDIGO</t>
  </si>
  <si>
    <t>CRED.</t>
  </si>
  <si>
    <t>TIPO</t>
  </si>
  <si>
    <t xml:space="preserve">1. PRESENTACIÓN DE PORTAFOLIO </t>
  </si>
  <si>
    <t>2. CONTENIDO POR ASIGNATURA</t>
  </si>
  <si>
    <t>3. ACTIV. DE ENSEÑANZA</t>
  </si>
  <si>
    <t>4. EVALUACIONES</t>
  </si>
  <si>
    <t>5. PROYECTOS INDIVIDUALES / GRUPALES</t>
  </si>
  <si>
    <t>6. CIERRE DE PORTAFOLIO</t>
  </si>
  <si>
    <t>7. ANEXOS</t>
  </si>
  <si>
    <t>CALIFICACIÓN</t>
  </si>
  <si>
    <t xml:space="preserve">CALIFICACIÓN EN PORCENTAJES </t>
  </si>
  <si>
    <t>EVALUACION DE ENTRADA</t>
  </si>
  <si>
    <t>4.3 ENUNCIADO Y RESOLUCIÓN DE EVALUACIÓN DE CONOCIMIENTO</t>
  </si>
  <si>
    <t>4.4 REG. DE ASISTENCIA A LA RESOLUCIÓN DEL EXAMEN (F-PD-006)</t>
  </si>
  <si>
    <t>4.5 INF. MIN, MAX, PROM DE EVALUAC. DE CONOCIMIENTO (F-PD-013)</t>
  </si>
  <si>
    <t>4.6 REGISTRO DE INGRESO DE NOTAS (F-CC)</t>
  </si>
  <si>
    <t>4.7 REG. NOTAS DE PRÁCTICA (F-PD-015)</t>
  </si>
  <si>
    <t>1.1 CARATULA (F-02)</t>
  </si>
  <si>
    <t>1.2 CARGA ACADÉMICA (F-PD-001)</t>
  </si>
  <si>
    <t>1.3 FILOSOFÍA DEL DOCENTE (F-03)</t>
  </si>
  <si>
    <t>1.4 CURRÍCULO VITAE (F-04)</t>
  </si>
  <si>
    <t>2.1 SILABO (F-CC)</t>
  </si>
  <si>
    <t>2.3 RELACIÓN DE ESTUDIANTES (F-CC)</t>
  </si>
  <si>
    <t>2.4 AVANCE ACADÉMICO (F-PD-012)</t>
  </si>
  <si>
    <t>2.5 REG. ENTREGA DE SILABO (F-PD-002)</t>
  </si>
  <si>
    <t>2.6 REG. DE ASISTENCIA (F-CC)</t>
  </si>
  <si>
    <t>3.1 EVIDENCIA DE ACT. DE ENSEÑANZA (F-PD-014)</t>
  </si>
  <si>
    <t>4.1 ENUN. Y RESOL. DE EVALUACIÓN DE ENTRADA</t>
  </si>
  <si>
    <t>4.2 INF. DE EVALUACIÓN DE ENTRADA (F-10)</t>
  </si>
  <si>
    <t>PRIMERA EVALUACIÓN</t>
  </si>
  <si>
    <t>SEGUNDA EVALUACIÓN</t>
  </si>
  <si>
    <t>TERCERA EVALUACIÓN</t>
  </si>
  <si>
    <t>SUSTITUTORIO</t>
  </si>
  <si>
    <t>5.1 RÚBRICA PARA LA CALIFICA. DEL PROY. INDIVIDUAL Y GRUPAL (F-PD-007)</t>
  </si>
  <si>
    <t>5.2 DOC. DE ASIGNACION DE PROY. INDIVIDUALES Y GRUPALES (F-PD-010)</t>
  </si>
  <si>
    <t>5.3 INFORME SOBRE AVANCES DE PROYECTOS (F-PD-011)</t>
  </si>
  <si>
    <t>5.4 INF. ENTREGA FINAL DE PROY, EVAL. Y RESULT. DE CALIFICA.</t>
  </si>
  <si>
    <t>5.5 OTRAS EVALUACIONES -SI CORESPONDE (F-PD-007)</t>
  </si>
  <si>
    <t>NO CUMPLIO   (0)</t>
  </si>
  <si>
    <t>CUMPLIO A MEDIAS    (1)</t>
  </si>
  <si>
    <t>CUMPLIO EN LA TOTALIDAD (2)</t>
  </si>
  <si>
    <t xml:space="preserve">LAURO ENCISO RODAS </t>
  </si>
  <si>
    <t>IF650AIN</t>
  </si>
  <si>
    <t>IF456BIN</t>
  </si>
  <si>
    <t>T / P</t>
  </si>
  <si>
    <t>IF653AIN</t>
  </si>
  <si>
    <t>IF664AIN</t>
  </si>
  <si>
    <t>IF450BIN</t>
  </si>
  <si>
    <t>IF468AIN</t>
  </si>
  <si>
    <t>IF450AIN</t>
  </si>
  <si>
    <t>IF651AIN</t>
  </si>
  <si>
    <t>IF652AIN</t>
  </si>
  <si>
    <t>IF652BIN</t>
  </si>
  <si>
    <t>IF550AIN</t>
  </si>
  <si>
    <t>IF551AIN</t>
  </si>
  <si>
    <t>IF483AIN</t>
  </si>
  <si>
    <t>IF553AIN</t>
  </si>
  <si>
    <t>IF902ATU</t>
  </si>
  <si>
    <t>TECNOLOGIAS DE LA INFORMACION Y LA COMUNICACION</t>
  </si>
  <si>
    <t>T</t>
  </si>
  <si>
    <t>IF401BMI</t>
  </si>
  <si>
    <t>IF457AIN</t>
  </si>
  <si>
    <t xml:space="preserve">T </t>
  </si>
  <si>
    <t>IF758BCI</t>
  </si>
  <si>
    <t>IF391AMI</t>
  </si>
  <si>
    <t>P</t>
  </si>
  <si>
    <t>IF480AIN</t>
  </si>
  <si>
    <t>ADMINISTRACION DE TECNOLOGÍAS DE LA INFORMACIÓN</t>
  </si>
  <si>
    <t>IF610AIN</t>
  </si>
  <si>
    <t>IF459BIN</t>
  </si>
  <si>
    <t>IF552BIN</t>
  </si>
  <si>
    <t>IF467AEI</t>
  </si>
  <si>
    <t>IF612AIN</t>
  </si>
  <si>
    <t>IF710AIN</t>
  </si>
  <si>
    <t>IF711BIN</t>
  </si>
  <si>
    <t>IF902AFLAIN</t>
  </si>
  <si>
    <t>TECNOLOGIAS DE LA INFORMACION Y LA COMUNICACIÓN</t>
  </si>
  <si>
    <t>IF484AIN</t>
  </si>
  <si>
    <t>IF902AAE / IF902CHI</t>
  </si>
  <si>
    <t>IF902AEU</t>
  </si>
  <si>
    <t>T/P</t>
  </si>
  <si>
    <t>IF902CEU</t>
  </si>
  <si>
    <t>IF902AFL / IF902APS</t>
  </si>
  <si>
    <t>IF902ACI</t>
  </si>
  <si>
    <t>IF657AIN</t>
  </si>
  <si>
    <t>IF662AIN</t>
  </si>
  <si>
    <t>IF669AIN</t>
  </si>
  <si>
    <t>IF658AIN</t>
  </si>
  <si>
    <t>IF452AIN</t>
  </si>
  <si>
    <t>ALGORITMOS Y ESTRUCTURAS DE DATOS</t>
  </si>
  <si>
    <t>IF656AIN</t>
  </si>
  <si>
    <t>IF167AFI</t>
  </si>
  <si>
    <t>IF468BIN</t>
  </si>
  <si>
    <t>IF452BIN</t>
  </si>
  <si>
    <t>IF612BIN</t>
  </si>
  <si>
    <t>IF481AIN</t>
  </si>
  <si>
    <t>IF482AIN</t>
  </si>
  <si>
    <t>PLANEAMIENTO Y DIRECCION ESTRATEGICA DE TECNOLOGIA DE INFORMACION</t>
  </si>
  <si>
    <t>IF902AAN / IF902BCC</t>
  </si>
  <si>
    <t>IF482BIN</t>
  </si>
  <si>
    <t>IF551BIN</t>
  </si>
  <si>
    <t>IF902AQI</t>
  </si>
  <si>
    <t>IF458AIN</t>
  </si>
  <si>
    <t>IF654AIN</t>
  </si>
  <si>
    <t>IF902ACC</t>
  </si>
  <si>
    <t>IF902AEO / IF902BHI</t>
  </si>
  <si>
    <t>IF470AME</t>
  </si>
  <si>
    <t>IF902BCO / IF902CEO</t>
  </si>
  <si>
    <t>IF902BEU</t>
  </si>
  <si>
    <t>IF616AIN</t>
  </si>
  <si>
    <t>IF617AIN</t>
  </si>
  <si>
    <t>IF902AAQ</t>
  </si>
  <si>
    <t>IF710BIN</t>
  </si>
  <si>
    <t>MARITZA KATHERINE IRPANOCA CUSIMAYTA</t>
  </si>
  <si>
    <t>IF212AEI</t>
  </si>
  <si>
    <t>IF471AME</t>
  </si>
  <si>
    <t>IF902ABI</t>
  </si>
  <si>
    <t>IF902BBI / IF902AMC</t>
  </si>
  <si>
    <t>IF902AMI / IF902AQM</t>
  </si>
  <si>
    <t>IF451AIN</t>
  </si>
  <si>
    <t xml:space="preserve"> P</t>
  </si>
  <si>
    <t>IF552AIN</t>
  </si>
  <si>
    <t>IF902AFI / IF902AME</t>
  </si>
  <si>
    <t>IF480BIN</t>
  </si>
  <si>
    <t>IF902AGI / IF902APQ</t>
  </si>
  <si>
    <t>IF902ACO</t>
  </si>
  <si>
    <t>IF902DEU</t>
  </si>
  <si>
    <t>IF902AEN</t>
  </si>
  <si>
    <t>IF556AIN</t>
  </si>
  <si>
    <t>IF902BAE / IF902BEO</t>
  </si>
  <si>
    <t>IF902BEN / IF902AQF</t>
  </si>
  <si>
    <t>IF453CIN</t>
  </si>
  <si>
    <t>IF466AIN</t>
  </si>
  <si>
    <t>IF650BIN</t>
  </si>
  <si>
    <t>IF651BIN</t>
  </si>
  <si>
    <t>IF401AMI</t>
  </si>
  <si>
    <t>IF669BIN</t>
  </si>
  <si>
    <t>IF902AEE</t>
  </si>
  <si>
    <t>IF902AHI</t>
  </si>
  <si>
    <t>IF453BIN</t>
  </si>
  <si>
    <t>IF455AIN</t>
  </si>
  <si>
    <t>IF467BIN</t>
  </si>
  <si>
    <t>IF902AAO / IF902AZO</t>
  </si>
  <si>
    <t>IF902ADR</t>
  </si>
  <si>
    <t>RAY DUEÑAS JIMÉNEZ</t>
  </si>
  <si>
    <t>IF109ALI</t>
  </si>
  <si>
    <t>IF619BIN</t>
  </si>
  <si>
    <t>ANÁLISIS DE DATOS EMPRESARIALES</t>
  </si>
  <si>
    <t>IF902AIA / IF902AVS</t>
  </si>
  <si>
    <t>IF453AIN</t>
  </si>
  <si>
    <t>IF454AIN</t>
  </si>
  <si>
    <t>IF611AIN</t>
  </si>
  <si>
    <t>IF902AEI / IF902BIN</t>
  </si>
  <si>
    <t>IF064AIN</t>
  </si>
  <si>
    <t>IF613AIN</t>
  </si>
  <si>
    <t>IF619AIN</t>
  </si>
  <si>
    <t>IF902AMD / IF902AOD</t>
  </si>
  <si>
    <t>IF451BIN</t>
  </si>
  <si>
    <t xml:space="preserve"> T / P</t>
  </si>
  <si>
    <t>IF613BIN</t>
  </si>
  <si>
    <t>IF613CIN</t>
  </si>
  <si>
    <t>VITALI QUISPE SURCO</t>
  </si>
  <si>
    <t>IF459AIN</t>
  </si>
  <si>
    <t>IF618AIN</t>
  </si>
  <si>
    <t>IF611BIN</t>
  </si>
  <si>
    <t>IF614BIN</t>
  </si>
  <si>
    <t>IF902ALI / IF902AIN</t>
  </si>
  <si>
    <t>IF902AAT</t>
  </si>
  <si>
    <t>IF467AIN</t>
  </si>
  <si>
    <t>IF614AIN</t>
  </si>
  <si>
    <t>IF455BIN</t>
  </si>
  <si>
    <t>IF107ALI</t>
  </si>
  <si>
    <t>IF758ACI</t>
  </si>
  <si>
    <t>LISHA SABAH DÍAZ CACERES</t>
  </si>
  <si>
    <t>IF063BIN</t>
  </si>
  <si>
    <t>IF902AFO / IF902AVE</t>
  </si>
  <si>
    <t>IF060AIN</t>
  </si>
  <si>
    <t>IF063AIN</t>
  </si>
  <si>
    <t>IF456AIN</t>
  </si>
  <si>
    <t>JONEL CCENTE ZUZUNAGA</t>
  </si>
  <si>
    <t>IF902AMT / IF902BQM</t>
  </si>
  <si>
    <t>STEPHAN JHOEL COSIO LOAIZA</t>
  </si>
  <si>
    <t>IF483BIN</t>
  </si>
  <si>
    <t>LUZ INDIRA TICONA FÉLIX</t>
  </si>
  <si>
    <t>EDELMIRA DAVILA ANDRADE</t>
  </si>
  <si>
    <t>Calificación</t>
  </si>
  <si>
    <t>Cursos</t>
  </si>
  <si>
    <t>Docentes</t>
  </si>
  <si>
    <t>Completo</t>
  </si>
  <si>
    <t>Incompleto ()</t>
  </si>
  <si>
    <t>No cumplio</t>
  </si>
  <si>
    <t>CARGA ACADÉMICA DEFINITIVA 2022-II POR DOCENTES</t>
  </si>
  <si>
    <t>CARRERA</t>
  </si>
  <si>
    <t>PR-DE</t>
  </si>
  <si>
    <t>GPO</t>
  </si>
  <si>
    <t>HT</t>
  </si>
  <si>
    <t>HP</t>
  </si>
  <si>
    <t>DIA</t>
  </si>
  <si>
    <t>HR-INICIO</t>
  </si>
  <si>
    <t>HR-FIN</t>
  </si>
  <si>
    <t>AULA</t>
  </si>
  <si>
    <t>MATRICULADOS</t>
  </si>
  <si>
    <t>B</t>
  </si>
  <si>
    <t>MIÉRCOLES</t>
  </si>
  <si>
    <t>IN202</t>
  </si>
  <si>
    <t>VIERNES</t>
  </si>
  <si>
    <t>A</t>
  </si>
  <si>
    <t>LUNES</t>
  </si>
  <si>
    <t>LAB301</t>
  </si>
  <si>
    <t>MARTES</t>
  </si>
  <si>
    <t>IN108</t>
  </si>
  <si>
    <t>JUEVES</t>
  </si>
  <si>
    <t>SUBTOTAL:</t>
  </si>
  <si>
    <t>TOTAL HRS:</t>
  </si>
  <si>
    <t>JULIO CÉSAR CARBAJAL LUNA</t>
  </si>
  <si>
    <t>IN206</t>
  </si>
  <si>
    <t>LAB303</t>
  </si>
  <si>
    <t>IN203</t>
  </si>
  <si>
    <t>LAB305</t>
  </si>
  <si>
    <t>IN102</t>
  </si>
  <si>
    <t>IN103</t>
  </si>
  <si>
    <t>PR-TC</t>
  </si>
  <si>
    <t>LAB302</t>
  </si>
  <si>
    <t>LAB309</t>
  </si>
  <si>
    <t>IN201</t>
  </si>
  <si>
    <t>VIRTUAL</t>
  </si>
  <si>
    <t>LAB311</t>
  </si>
  <si>
    <t>LAB310</t>
  </si>
  <si>
    <t>IM-204</t>
  </si>
  <si>
    <t>IN107</t>
  </si>
  <si>
    <t>AS-DE</t>
  </si>
  <si>
    <t>IE-101</t>
  </si>
  <si>
    <t>IF711AIN</t>
  </si>
  <si>
    <t>SABADO</t>
  </si>
  <si>
    <t>ING. FORESTAL (PTO MDO.) / MEDICINA VETERINARIA (ESP)</t>
  </si>
  <si>
    <t>AS-TC</t>
  </si>
  <si>
    <t>IVÁN CÉSAR MEDRANO VALENCIA</t>
  </si>
  <si>
    <t>IN101</t>
  </si>
  <si>
    <t>LAB208</t>
  </si>
  <si>
    <t>C-122</t>
  </si>
  <si>
    <t>JAVIER DAVID CHAVEZ CENTENO</t>
  </si>
  <si>
    <t>CIENCIAS ADMINISTRATIVAS / HISTORIA(C)</t>
  </si>
  <si>
    <t>C</t>
  </si>
  <si>
    <t>FILOSOFÍA / PSICOLOGÍA</t>
  </si>
  <si>
    <t>SÁBADO</t>
  </si>
  <si>
    <t>ANTROPOLOGÍA / CS. DE LA COMUNICACIÓN(B)</t>
  </si>
  <si>
    <t>AS-TP</t>
  </si>
  <si>
    <t>AUX-TC</t>
  </si>
  <si>
    <t>LAB207</t>
  </si>
  <si>
    <t>CIPRO-301</t>
  </si>
  <si>
    <t>CIENCIAS DE LA COMUNICACIÓN</t>
  </si>
  <si>
    <t>ECONOMÍA(A) / HISTORIA(B)</t>
  </si>
  <si>
    <t>ESTHER CRISTINA PACHECO VASQUEZ</t>
  </si>
  <si>
    <t>C-121</t>
  </si>
  <si>
    <t>CONTABILIDAD(B) / ECONOMIA(C)</t>
  </si>
  <si>
    <t>MARITZA KATHERINE IRPANOCCA CUSIMAYTA</t>
  </si>
  <si>
    <t>LAB-1</t>
  </si>
  <si>
    <t>BIOLOGIA(B) / ING. MECÁNICA</t>
  </si>
  <si>
    <t>ING. DE MINAS / QUÍMICA(A)</t>
  </si>
  <si>
    <t>FÍSICA / MATEMÁTICAS</t>
  </si>
  <si>
    <t>AUX-TP 10H</t>
  </si>
  <si>
    <t>LAB312</t>
  </si>
  <si>
    <t>ING. GEOLÓGICA / ING. PETROQUÍMICA</t>
  </si>
  <si>
    <t>LAB304</t>
  </si>
  <si>
    <t>D</t>
  </si>
  <si>
    <t>CIENCIAS ADMINISTRATIVAS(B) / ECONOMÍA(B)</t>
  </si>
  <si>
    <t>ENFERMERÍA(B) / FARMACIA Y BIOQUIMICA</t>
  </si>
  <si>
    <t>A1</t>
  </si>
  <si>
    <t>B1</t>
  </si>
  <si>
    <t>EDUCACION (ESPINAR)</t>
  </si>
  <si>
    <t>AGRONOMÍA / ZOOTÉCNIA</t>
  </si>
  <si>
    <t>ING. AGROINDUSTRIAL (SIC) / MEDICINA VETERINARIA (SIC)</t>
  </si>
  <si>
    <t>ING. ELÉCTRICA / ING. INFORMÁTICA(B)</t>
  </si>
  <si>
    <t>MEDICINA HUMANA / ODONTOLOGÍA</t>
  </si>
  <si>
    <t>B2</t>
  </si>
  <si>
    <t>JISBAJ GAMARRA SALAS</t>
  </si>
  <si>
    <t>LAB306</t>
  </si>
  <si>
    <t>ING. ELECTRÓNICA / ING. INFORMÁTICA(A)</t>
  </si>
  <si>
    <t>B3</t>
  </si>
  <si>
    <t>JP-TC</t>
  </si>
  <si>
    <t>EL-206</t>
  </si>
  <si>
    <t>JP-20H</t>
  </si>
  <si>
    <t>JP-10H</t>
  </si>
  <si>
    <t>ING. METALÚRGICA / QUÍMICA(B)</t>
  </si>
  <si>
    <t>JP10H</t>
  </si>
  <si>
    <t>CURSO O GRUPO POR DESACTIVAR</t>
  </si>
  <si>
    <t>CURSO DESACTIVADO</t>
  </si>
  <si>
    <t>IF451CIN</t>
  </si>
  <si>
    <t>IF656BIN</t>
  </si>
  <si>
    <t>GRUPO DESACTIVADO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</si>
</sst>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b/>
      <sz val="14.0"/>
      <color theme="1"/>
      <name val="Arial"/>
    </font>
    <font>
      <color theme="1"/>
      <name val="Arial"/>
    </font>
    <font>
      <b/>
      <sz val="9.0"/>
      <color theme="1"/>
      <name val="Calibri"/>
    </font>
    <font/>
    <font>
      <b/>
      <sz val="8.0"/>
      <color theme="1"/>
      <name val="Calibri"/>
    </font>
    <font>
      <b/>
      <sz val="7.0"/>
      <color theme="1"/>
      <name val="Calibri"/>
    </font>
    <font>
      <b/>
      <sz val="6.0"/>
      <color theme="1"/>
      <name val="Calibri"/>
    </font>
    <font>
      <sz val="9.0"/>
      <color theme="1"/>
      <name val="Calibri"/>
    </font>
    <font>
      <sz val="8.0"/>
      <color theme="1"/>
      <name val="Arial"/>
      <scheme val="minor"/>
    </font>
    <font>
      <sz val="9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D2E9"/>
        <bgColor rgb="FFD9D2E9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vertical="bottom"/>
    </xf>
    <xf borderId="0" fillId="0" fontId="4" numFmtId="10" xfId="0" applyAlignment="1" applyFont="1" applyNumberFormat="1">
      <alignment horizontal="center" vertical="bottom"/>
    </xf>
    <xf borderId="1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4" fillId="0" fontId="6" numFmtId="0" xfId="0" applyBorder="1" applyFont="1"/>
    <xf borderId="5" fillId="0" fontId="6" numFmtId="0" xfId="0" applyBorder="1" applyFont="1"/>
    <xf borderId="6" fillId="0" fontId="7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5" numFmtId="0" xfId="0" applyAlignment="1" applyBorder="1" applyFont="1">
      <alignment horizontal="center" readingOrder="0" shrinkToFit="0" textRotation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3" fillId="2" fontId="5" numFmtId="0" xfId="0" applyAlignment="1" applyBorder="1" applyFill="1" applyFont="1">
      <alignment horizontal="center" readingOrder="0" shrinkToFit="0" vertical="center" wrapText="1"/>
    </xf>
    <xf borderId="3" fillId="2" fontId="5" numFmtId="10" xfId="0" applyAlignment="1" applyBorder="1" applyFont="1" applyNumberFormat="1">
      <alignment horizontal="center" readingOrder="0" shrinkToFit="0" vertical="center" wrapText="1"/>
    </xf>
    <xf borderId="12" fillId="0" fontId="5" numFmtId="10" xfId="0" applyAlignment="1" applyBorder="1" applyFont="1" applyNumberFormat="1">
      <alignment horizontal="center" readingOrder="0" shrinkToFit="0" vertical="center" wrapText="1"/>
    </xf>
    <xf borderId="0" fillId="0" fontId="5" numFmtId="10" xfId="0" applyAlignment="1" applyFont="1" applyNumberFormat="1">
      <alignment horizontal="center" readingOrder="0" shrinkToFit="0" vertical="center" wrapText="1"/>
    </xf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7" fillId="0" fontId="6" numFmtId="0" xfId="0" applyBorder="1" applyFont="1"/>
    <xf borderId="18" fillId="0" fontId="6" numFmtId="0" xfId="0" applyBorder="1" applyFont="1"/>
    <xf borderId="19" fillId="0" fontId="8" numFmtId="0" xfId="0" applyAlignment="1" applyBorder="1" applyFont="1">
      <alignment horizontal="center" shrinkToFit="0" vertical="center" wrapText="1"/>
    </xf>
    <xf borderId="20" fillId="0" fontId="6" numFmtId="0" xfId="0" applyBorder="1" applyFont="1"/>
    <xf borderId="21" fillId="0" fontId="8" numFmtId="0" xfId="0" applyAlignment="1" applyBorder="1" applyFont="1">
      <alignment horizontal="center" readingOrder="0" shrinkToFit="0" vertical="center" wrapText="1"/>
    </xf>
    <xf borderId="22" fillId="0" fontId="6" numFmtId="0" xfId="0" applyBorder="1" applyFont="1"/>
    <xf borderId="23" fillId="0" fontId="6" numFmtId="0" xfId="0" applyBorder="1" applyFont="1"/>
    <xf borderId="24" fillId="0" fontId="6" numFmtId="0" xfId="0" applyBorder="1" applyFont="1"/>
    <xf borderId="25" fillId="0" fontId="6" numFmtId="0" xfId="0" applyBorder="1" applyFont="1"/>
    <xf borderId="26" fillId="0" fontId="5" numFmtId="10" xfId="0" applyAlignment="1" applyBorder="1" applyFont="1" applyNumberFormat="1">
      <alignment horizontal="center" readingOrder="0" shrinkToFit="0" vertical="center" wrapText="1"/>
    </xf>
    <xf borderId="27" fillId="0" fontId="6" numFmtId="0" xfId="0" applyBorder="1" applyFont="1"/>
    <xf borderId="28" fillId="0" fontId="6" numFmtId="0" xfId="0" applyBorder="1" applyFont="1"/>
    <xf borderId="29" fillId="0" fontId="9" numFmtId="0" xfId="0" applyAlignment="1" applyBorder="1" applyFont="1">
      <alignment horizontal="center" readingOrder="0" shrinkToFit="0" vertical="center" wrapText="1"/>
    </xf>
    <xf borderId="30" fillId="0" fontId="9" numFmtId="0" xfId="0" applyAlignment="1" applyBorder="1" applyFont="1">
      <alignment horizontal="center" readingOrder="0" shrinkToFit="0" vertical="center" wrapText="1"/>
    </xf>
    <xf borderId="31" fillId="0" fontId="9" numFmtId="0" xfId="0" applyAlignment="1" applyBorder="1" applyFont="1">
      <alignment horizontal="center" readingOrder="0" shrinkToFit="0" vertical="center" wrapText="1"/>
    </xf>
    <xf borderId="26" fillId="0" fontId="9" numFmtId="0" xfId="0" applyAlignment="1" applyBorder="1" applyFont="1">
      <alignment horizontal="center" readingOrder="0" shrinkToFit="0" vertical="center" wrapText="1"/>
    </xf>
    <xf borderId="30" fillId="0" fontId="9" numFmtId="0" xfId="0" applyAlignment="1" applyBorder="1" applyFont="1">
      <alignment horizontal="center" readingOrder="0" shrinkToFit="0" textRotation="90" vertical="center" wrapText="1"/>
    </xf>
    <xf borderId="21" fillId="0" fontId="9" numFmtId="0" xfId="0" applyAlignment="1" applyBorder="1" applyFont="1">
      <alignment horizontal="center" readingOrder="0" shrinkToFit="0" textRotation="90" vertical="center" wrapText="1"/>
    </xf>
    <xf borderId="32" fillId="0" fontId="6" numFmtId="0" xfId="0" applyBorder="1" applyFont="1"/>
    <xf borderId="20" fillId="0" fontId="5" numFmtId="0" xfId="0" applyAlignment="1" applyBorder="1" applyFont="1">
      <alignment horizontal="center" shrinkToFit="0" vertical="center" wrapText="1"/>
    </xf>
    <xf borderId="30" fillId="0" fontId="5" numFmtId="0" xfId="0" applyAlignment="1" applyBorder="1" applyFont="1">
      <alignment horizontal="center" shrinkToFit="0" vertical="center" wrapText="1"/>
    </xf>
    <xf borderId="31" fillId="0" fontId="5" numFmtId="0" xfId="0" applyAlignment="1" applyBorder="1" applyFont="1">
      <alignment horizontal="center" shrinkToFit="0" vertical="center" wrapText="1"/>
    </xf>
    <xf borderId="29" fillId="2" fontId="8" numFmtId="0" xfId="0" applyAlignment="1" applyBorder="1" applyFont="1">
      <alignment horizontal="center" readingOrder="0" shrinkToFit="0" vertical="center" wrapText="1"/>
    </xf>
    <xf borderId="30" fillId="2" fontId="8" numFmtId="0" xfId="0" applyAlignment="1" applyBorder="1" applyFont="1">
      <alignment horizontal="center" readingOrder="0" shrinkToFit="0" vertical="center" wrapText="1"/>
    </xf>
    <xf borderId="21" fillId="2" fontId="8" numFmtId="0" xfId="0" applyAlignment="1" applyBorder="1" applyFont="1">
      <alignment horizontal="center" readingOrder="0" shrinkToFit="0" vertical="center" wrapText="1"/>
    </xf>
    <xf borderId="29" fillId="2" fontId="8" numFmtId="10" xfId="0" applyAlignment="1" applyBorder="1" applyFont="1" applyNumberFormat="1">
      <alignment horizontal="center" readingOrder="0" shrinkToFit="0" vertical="center" wrapText="1"/>
    </xf>
    <xf borderId="30" fillId="2" fontId="8" numFmtId="10" xfId="0" applyAlignment="1" applyBorder="1" applyFont="1" applyNumberFormat="1">
      <alignment horizontal="center" readingOrder="0" shrinkToFit="0" vertical="center" wrapText="1"/>
    </xf>
    <xf borderId="21" fillId="2" fontId="8" numFmtId="10" xfId="0" applyAlignment="1" applyBorder="1" applyFont="1" applyNumberFormat="1">
      <alignment horizontal="center" readingOrder="0" shrinkToFit="0" vertical="center" wrapText="1"/>
    </xf>
    <xf borderId="26" fillId="0" fontId="8" numFmtId="10" xfId="0" applyAlignment="1" applyBorder="1" applyFont="1" applyNumberFormat="1">
      <alignment horizontal="center" readingOrder="0" shrinkToFit="0" vertical="center" wrapText="1"/>
    </xf>
    <xf borderId="0" fillId="0" fontId="8" numFmtId="10" xfId="0" applyAlignment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30" fillId="0" fontId="10" numFmtId="0" xfId="0" applyAlignment="1" applyBorder="1" applyFont="1">
      <alignment horizontal="center" readingOrder="0" shrinkToFit="0" vertical="bottom" wrapText="1"/>
    </xf>
    <xf borderId="30" fillId="0" fontId="10" numFmtId="0" xfId="0" applyAlignment="1" applyBorder="1" applyFont="1">
      <alignment readingOrder="0" shrinkToFit="0" vertical="bottom" wrapText="1"/>
    </xf>
    <xf borderId="30" fillId="0" fontId="10" numFmtId="0" xfId="0" applyAlignment="1" applyBorder="1" applyFont="1">
      <alignment horizontal="center" readingOrder="0" shrinkToFit="0" vertical="center" wrapText="0"/>
    </xf>
    <xf borderId="21" fillId="0" fontId="10" numFmtId="0" xfId="0" applyAlignment="1" applyBorder="1" applyFont="1">
      <alignment horizontal="center" readingOrder="0" shrinkToFit="0" vertical="center" wrapText="0"/>
    </xf>
    <xf borderId="29" fillId="0" fontId="11" numFmtId="0" xfId="0" applyAlignment="1" applyBorder="1" applyFont="1">
      <alignment horizontal="center" readingOrder="0"/>
    </xf>
    <xf borderId="30" fillId="0" fontId="11" numFmtId="0" xfId="0" applyAlignment="1" applyBorder="1" applyFont="1">
      <alignment horizontal="center" readingOrder="0"/>
    </xf>
    <xf borderId="31" fillId="0" fontId="11" numFmtId="0" xfId="0" applyAlignment="1" applyBorder="1" applyFont="1">
      <alignment horizontal="center" readingOrder="0"/>
    </xf>
    <xf borderId="26" fillId="0" fontId="11" numFmtId="0" xfId="0" applyAlignment="1" applyBorder="1" applyFont="1">
      <alignment horizontal="center" readingOrder="0"/>
    </xf>
    <xf borderId="21" fillId="0" fontId="11" numFmtId="0" xfId="0" applyAlignment="1" applyBorder="1" applyFont="1">
      <alignment horizontal="center" readingOrder="0"/>
    </xf>
    <xf borderId="20" fillId="0" fontId="11" numFmtId="0" xfId="0" applyAlignment="1" applyBorder="1" applyFont="1">
      <alignment horizontal="center" readingOrder="0"/>
    </xf>
    <xf borderId="29" fillId="0" fontId="11" numFmtId="0" xfId="0" applyAlignment="1" applyBorder="1" applyFont="1">
      <alignment horizontal="center"/>
    </xf>
    <xf borderId="30" fillId="0" fontId="11" numFmtId="0" xfId="0" applyAlignment="1" applyBorder="1" applyFont="1">
      <alignment horizontal="center"/>
    </xf>
    <xf borderId="21" fillId="0" fontId="11" numFmtId="0" xfId="0" applyAlignment="1" applyBorder="1" applyFont="1">
      <alignment horizontal="center"/>
    </xf>
    <xf borderId="29" fillId="0" fontId="11" numFmtId="10" xfId="0" applyAlignment="1" applyBorder="1" applyFont="1" applyNumberFormat="1">
      <alignment horizontal="center"/>
    </xf>
    <xf borderId="30" fillId="0" fontId="11" numFmtId="10" xfId="0" applyAlignment="1" applyBorder="1" applyFont="1" applyNumberFormat="1">
      <alignment horizontal="center"/>
    </xf>
    <xf borderId="21" fillId="0" fontId="11" numFmtId="10" xfId="0" applyAlignment="1" applyBorder="1" applyFont="1" applyNumberFormat="1">
      <alignment horizontal="center"/>
    </xf>
    <xf borderId="19" fillId="0" fontId="11" numFmtId="10" xfId="0" applyAlignment="1" applyBorder="1" applyFont="1" applyNumberFormat="1">
      <alignment horizontal="center"/>
    </xf>
    <xf borderId="1" fillId="0" fontId="10" numFmtId="10" xfId="0" applyAlignment="1" applyBorder="1" applyFont="1" applyNumberFormat="1">
      <alignment horizontal="left" readingOrder="0" shrinkToFit="0" vertical="center" wrapText="1"/>
    </xf>
    <xf borderId="1" fillId="3" fontId="10" numFmtId="0" xfId="0" applyAlignment="1" applyBorder="1" applyFill="1" applyFont="1">
      <alignment horizontal="center" readingOrder="0" shrinkToFit="0" vertical="center" wrapText="1"/>
    </xf>
    <xf borderId="1" fillId="3" fontId="10" numFmtId="0" xfId="0" applyAlignment="1" applyBorder="1" applyFont="1">
      <alignment horizontal="left" shrinkToFit="0" vertical="center" wrapText="1"/>
    </xf>
    <xf borderId="30" fillId="3" fontId="12" numFmtId="0" xfId="0" applyAlignment="1" applyBorder="1" applyFont="1">
      <alignment horizontal="center" readingOrder="0" shrinkToFit="0" vertical="bottom" wrapText="1"/>
    </xf>
    <xf borderId="30" fillId="3" fontId="12" numFmtId="0" xfId="0" applyAlignment="1" applyBorder="1" applyFont="1">
      <alignment readingOrder="0" shrinkToFit="0" vertical="bottom" wrapText="1"/>
    </xf>
    <xf borderId="30" fillId="3" fontId="12" numFmtId="0" xfId="0" applyAlignment="1" applyBorder="1" applyFont="1">
      <alignment horizontal="center" readingOrder="0" shrinkToFit="0" vertical="center" wrapText="0"/>
    </xf>
    <xf borderId="21" fillId="3" fontId="10" numFmtId="0" xfId="0" applyAlignment="1" applyBorder="1" applyFont="1">
      <alignment horizontal="center" readingOrder="0" shrinkToFit="0" vertical="center" wrapText="0"/>
    </xf>
    <xf borderId="29" fillId="3" fontId="11" numFmtId="0" xfId="0" applyAlignment="1" applyBorder="1" applyFont="1">
      <alignment horizontal="center" readingOrder="0"/>
    </xf>
    <xf borderId="30" fillId="3" fontId="11" numFmtId="0" xfId="0" applyAlignment="1" applyBorder="1" applyFont="1">
      <alignment horizontal="center" readingOrder="0"/>
    </xf>
    <xf borderId="31" fillId="3" fontId="11" numFmtId="0" xfId="0" applyAlignment="1" applyBorder="1" applyFont="1">
      <alignment horizontal="center" readingOrder="0"/>
    </xf>
    <xf borderId="26" fillId="3" fontId="11" numFmtId="0" xfId="0" applyAlignment="1" applyBorder="1" applyFont="1">
      <alignment horizontal="center" readingOrder="0"/>
    </xf>
    <xf borderId="21" fillId="3" fontId="11" numFmtId="0" xfId="0" applyAlignment="1" applyBorder="1" applyFont="1">
      <alignment horizontal="center" readingOrder="0"/>
    </xf>
    <xf borderId="20" fillId="3" fontId="11" numFmtId="0" xfId="0" applyAlignment="1" applyBorder="1" applyFont="1">
      <alignment horizontal="center" readingOrder="0"/>
    </xf>
    <xf borderId="29" fillId="3" fontId="11" numFmtId="0" xfId="0" applyAlignment="1" applyBorder="1" applyFont="1">
      <alignment horizontal="center"/>
    </xf>
    <xf borderId="30" fillId="3" fontId="11" numFmtId="0" xfId="0" applyAlignment="1" applyBorder="1" applyFont="1">
      <alignment horizontal="center"/>
    </xf>
    <xf borderId="21" fillId="3" fontId="11" numFmtId="0" xfId="0" applyAlignment="1" applyBorder="1" applyFont="1">
      <alignment horizontal="center"/>
    </xf>
    <xf borderId="29" fillId="3" fontId="11" numFmtId="10" xfId="0" applyAlignment="1" applyBorder="1" applyFont="1" applyNumberFormat="1">
      <alignment horizontal="center"/>
    </xf>
    <xf borderId="30" fillId="3" fontId="11" numFmtId="10" xfId="0" applyAlignment="1" applyBorder="1" applyFont="1" applyNumberFormat="1">
      <alignment horizontal="center"/>
    </xf>
    <xf borderId="21" fillId="3" fontId="11" numFmtId="10" xfId="0" applyAlignment="1" applyBorder="1" applyFont="1" applyNumberFormat="1">
      <alignment horizontal="center"/>
    </xf>
    <xf borderId="19" fillId="3" fontId="11" numFmtId="10" xfId="0" applyAlignment="1" applyBorder="1" applyFont="1" applyNumberFormat="1">
      <alignment horizontal="center"/>
    </xf>
    <xf borderId="1" fillId="3" fontId="10" numFmtId="10" xfId="0" applyAlignment="1" applyBorder="1" applyFont="1" applyNumberFormat="1">
      <alignment horizontal="left" readingOrder="0" shrinkToFit="0" vertical="center" wrapText="1"/>
    </xf>
    <xf borderId="30" fillId="0" fontId="12" numFmtId="0" xfId="0" applyAlignment="1" applyBorder="1" applyFont="1">
      <alignment horizontal="center" readingOrder="0" shrinkToFit="0" vertical="bottom" wrapText="1"/>
    </xf>
    <xf borderId="30" fillId="0" fontId="12" numFmtId="0" xfId="0" applyAlignment="1" applyBorder="1" applyFont="1">
      <alignment readingOrder="0" shrinkToFit="0" vertical="bottom" wrapText="1"/>
    </xf>
    <xf borderId="30" fillId="0" fontId="12" numFmtId="0" xfId="0" applyAlignment="1" applyBorder="1" applyFont="1">
      <alignment horizontal="center" readingOrder="0" shrinkToFit="0" vertical="center" wrapText="0"/>
    </xf>
    <xf borderId="21" fillId="0" fontId="12" numFmtId="0" xfId="0" applyAlignment="1" applyBorder="1" applyFont="1">
      <alignment horizontal="center" readingOrder="0" shrinkToFit="0" vertical="center" wrapText="0"/>
    </xf>
    <xf borderId="29" fillId="0" fontId="11" numFmtId="0" xfId="0" applyAlignment="1" applyBorder="1" applyFont="1">
      <alignment horizontal="center" vertical="center"/>
    </xf>
    <xf borderId="30" fillId="0" fontId="11" numFmtId="0" xfId="0" applyAlignment="1" applyBorder="1" applyFont="1">
      <alignment horizontal="center" vertical="center"/>
    </xf>
    <xf borderId="21" fillId="0" fontId="11" numFmtId="0" xfId="0" applyAlignment="1" applyBorder="1" applyFont="1">
      <alignment horizontal="center" vertical="center"/>
    </xf>
    <xf borderId="21" fillId="3" fontId="12" numFmtId="0" xfId="0" applyAlignment="1" applyBorder="1" applyFont="1">
      <alignment horizontal="center" readingOrder="0" shrinkToFit="0" vertical="center" wrapText="0"/>
    </xf>
    <xf borderId="29" fillId="3" fontId="11" numFmtId="0" xfId="0" applyAlignment="1" applyBorder="1" applyFont="1">
      <alignment horizontal="center" readingOrder="0" vertical="center"/>
    </xf>
    <xf borderId="30" fillId="3" fontId="11" numFmtId="0" xfId="0" applyAlignment="1" applyBorder="1" applyFont="1">
      <alignment horizontal="center" readingOrder="0" vertical="center"/>
    </xf>
    <xf borderId="31" fillId="3" fontId="11" numFmtId="0" xfId="0" applyAlignment="1" applyBorder="1" applyFont="1">
      <alignment horizontal="center" readingOrder="0" vertical="center"/>
    </xf>
    <xf borderId="26" fillId="3" fontId="11" numFmtId="0" xfId="0" applyAlignment="1" applyBorder="1" applyFont="1">
      <alignment horizontal="center" readingOrder="0" vertical="center"/>
    </xf>
    <xf borderId="21" fillId="3" fontId="11" numFmtId="0" xfId="0" applyAlignment="1" applyBorder="1" applyFont="1">
      <alignment horizontal="center" readingOrder="0" vertical="center"/>
    </xf>
    <xf borderId="20" fillId="3" fontId="11" numFmtId="0" xfId="0" applyAlignment="1" applyBorder="1" applyFont="1">
      <alignment horizontal="center" readingOrder="0" vertical="center"/>
    </xf>
    <xf borderId="29" fillId="3" fontId="11" numFmtId="0" xfId="0" applyAlignment="1" applyBorder="1" applyFont="1">
      <alignment horizontal="center" vertical="center"/>
    </xf>
    <xf borderId="30" fillId="3" fontId="11" numFmtId="0" xfId="0" applyAlignment="1" applyBorder="1" applyFont="1">
      <alignment horizontal="center" vertical="center"/>
    </xf>
    <xf borderId="21" fillId="3" fontId="11" numFmtId="0" xfId="0" applyAlignment="1" applyBorder="1" applyFont="1">
      <alignment horizontal="center" vertical="center"/>
    </xf>
    <xf borderId="29" fillId="0" fontId="11" numFmtId="0" xfId="0" applyAlignment="1" applyBorder="1" applyFont="1">
      <alignment horizontal="center" readingOrder="0" vertical="center"/>
    </xf>
    <xf borderId="30" fillId="0" fontId="11" numFmtId="0" xfId="0" applyAlignment="1" applyBorder="1" applyFont="1">
      <alignment horizontal="center" readingOrder="0" vertical="center"/>
    </xf>
    <xf borderId="31" fillId="0" fontId="11" numFmtId="0" xfId="0" applyAlignment="1" applyBorder="1" applyFont="1">
      <alignment horizontal="center" readingOrder="0" vertical="center"/>
    </xf>
    <xf borderId="26" fillId="0" fontId="11" numFmtId="0" xfId="0" applyAlignment="1" applyBorder="1" applyFont="1">
      <alignment horizontal="center" readingOrder="0" vertical="center"/>
    </xf>
    <xf borderId="21" fillId="0" fontId="11" numFmtId="0" xfId="0" applyAlignment="1" applyBorder="1" applyFont="1">
      <alignment horizontal="center" readingOrder="0" vertical="center"/>
    </xf>
    <xf borderId="20" fillId="0" fontId="11" numFmtId="0" xfId="0" applyAlignment="1" applyBorder="1" applyFont="1">
      <alignment horizontal="center" readingOrder="0" vertical="center"/>
    </xf>
    <xf borderId="26" fillId="3" fontId="11" numFmtId="10" xfId="0" applyAlignment="1" applyBorder="1" applyFont="1" applyNumberFormat="1">
      <alignment horizontal="center"/>
    </xf>
    <xf borderId="26" fillId="0" fontId="11" numFmtId="10" xfId="0" applyAlignment="1" applyBorder="1" applyFont="1" applyNumberFormat="1">
      <alignment horizontal="center"/>
    </xf>
    <xf borderId="1" fillId="3" fontId="10" numFmtId="0" xfId="0" applyAlignment="1" applyBorder="1" applyFont="1">
      <alignment horizontal="left" readingOrder="0" shrinkToFit="0" vertical="center" wrapText="1"/>
    </xf>
    <xf borderId="30" fillId="0" fontId="1" numFmtId="0" xfId="0" applyBorder="1" applyFont="1"/>
    <xf borderId="30" fillId="3" fontId="10" numFmtId="0" xfId="0" applyAlignment="1" applyBorder="1" applyFont="1">
      <alignment horizontal="center" readingOrder="0" shrinkToFit="0" vertical="center" wrapText="1"/>
    </xf>
    <xf borderId="30" fillId="3" fontId="10" numFmtId="0" xfId="0" applyAlignment="1" applyBorder="1" applyFont="1">
      <alignment horizontal="left" readingOrder="0" shrinkToFit="0" vertical="center" wrapText="1"/>
    </xf>
    <xf borderId="30" fillId="3" fontId="10" numFmtId="10" xfId="0" applyAlignment="1" applyBorder="1" applyFont="1" applyNumberFormat="1">
      <alignment horizontal="left" readingOrder="0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22" fillId="0" fontId="11" numFmtId="0" xfId="0" applyAlignment="1" applyBorder="1" applyFont="1">
      <alignment horizontal="center" readingOrder="0" vertical="center"/>
    </xf>
    <xf borderId="1" fillId="3" fontId="10" numFmtId="0" xfId="0" applyAlignment="1" applyBorder="1" applyFont="1">
      <alignment horizontal="center" shrinkToFit="0" vertical="center" wrapText="1"/>
    </xf>
    <xf borderId="30" fillId="0" fontId="10" numFmtId="0" xfId="0" applyAlignment="1" applyBorder="1" applyFont="1">
      <alignment horizontal="center" readingOrder="0" shrinkToFit="0" vertical="center" wrapText="1"/>
    </xf>
    <xf borderId="30" fillId="0" fontId="10" numFmtId="0" xfId="0" applyAlignment="1" applyBorder="1" applyFont="1">
      <alignment horizontal="left" readingOrder="0" shrinkToFit="0" vertical="center" wrapText="1"/>
    </xf>
    <xf borderId="30" fillId="0" fontId="10" numFmtId="10" xfId="0" applyAlignment="1" applyBorder="1" applyFont="1" applyNumberFormat="1">
      <alignment horizontal="left" readingOrder="0" shrinkToFit="0" vertical="center" wrapText="1"/>
    </xf>
    <xf borderId="20" fillId="3" fontId="11" numFmtId="0" xfId="0" applyAlignment="1" applyBorder="1" applyFont="1">
      <alignment horizontal="center" vertical="center"/>
    </xf>
    <xf borderId="20" fillId="0" fontId="11" numFmtId="0" xfId="0" applyAlignment="1" applyBorder="1" applyFont="1">
      <alignment horizontal="center" vertical="center"/>
    </xf>
    <xf borderId="23" fillId="0" fontId="11" numFmtId="0" xfId="0" applyAlignment="1" applyBorder="1" applyFont="1">
      <alignment horizontal="center" readingOrder="0" vertical="center"/>
    </xf>
    <xf borderId="27" fillId="3" fontId="11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center"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20" fillId="0" fontId="11" numFmtId="10" xfId="0" applyAlignment="1" applyBorder="1" applyFont="1" applyNumberFormat="1">
      <alignment horizontal="center"/>
    </xf>
    <xf borderId="0" fillId="0" fontId="11" numFmtId="10" xfId="0" applyAlignment="1" applyFont="1" applyNumberFormat="1">
      <alignment horizontal="center"/>
    </xf>
    <xf borderId="0" fillId="0" fontId="10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center" shrinkToFit="0" wrapText="1"/>
    </xf>
    <xf borderId="0" fillId="0" fontId="10" numFmtId="0" xfId="0" applyAlignment="1" applyFont="1">
      <alignment shrinkToFit="0" wrapText="1"/>
    </xf>
    <xf borderId="0" fillId="0" fontId="10" numFmtId="0" xfId="0" applyFont="1"/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30" fillId="0" fontId="5" numFmtId="0" xfId="0" applyAlignment="1" applyBorder="1" applyFont="1">
      <alignment horizontal="center" readingOrder="0" shrinkToFit="0" vertical="center" wrapText="1"/>
    </xf>
    <xf borderId="30" fillId="0" fontId="5" numFmtId="0" xfId="0" applyAlignment="1" applyBorder="1" applyFont="1">
      <alignment readingOrder="0" shrinkToFit="0" wrapText="1"/>
    </xf>
    <xf borderId="27" fillId="0" fontId="10" numFmtId="0" xfId="0" applyAlignment="1" applyBorder="1" applyFont="1">
      <alignment horizontal="left" readingOrder="0" shrinkToFit="0" vertical="center" wrapText="1"/>
    </xf>
    <xf borderId="27" fillId="0" fontId="10" numFmtId="0" xfId="0" applyAlignment="1" applyBorder="1" applyFont="1">
      <alignment horizontal="center" readingOrder="0" shrinkToFit="0" vertical="center" wrapText="1"/>
    </xf>
    <xf borderId="0" fillId="0" fontId="1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  <col customWidth="1" min="2" max="2" width="50.25"/>
    <col customWidth="1" min="3" max="3" width="70.38"/>
  </cols>
  <sheetData>
    <row r="2">
      <c r="A2" s="1" t="s">
        <v>0</v>
      </c>
      <c r="B2" s="1" t="s">
        <v>1</v>
      </c>
      <c r="C2" s="1" t="s">
        <v>2</v>
      </c>
    </row>
    <row r="3">
      <c r="A3" s="1" t="s">
        <v>3</v>
      </c>
      <c r="B3" s="1" t="s">
        <v>4</v>
      </c>
      <c r="C3" s="1" t="s">
        <v>5</v>
      </c>
    </row>
    <row r="4">
      <c r="A4" s="1" t="s">
        <v>6</v>
      </c>
      <c r="B4" s="1" t="s">
        <v>7</v>
      </c>
      <c r="C4" s="1" t="s">
        <v>8</v>
      </c>
    </row>
    <row r="5">
      <c r="A5" s="2" t="s">
        <v>9</v>
      </c>
      <c r="B5" s="1" t="s">
        <v>10</v>
      </c>
      <c r="C5" s="1" t="s">
        <v>11</v>
      </c>
    </row>
    <row r="6">
      <c r="A6" s="1" t="s">
        <v>12</v>
      </c>
      <c r="B6" s="1" t="s">
        <v>13</v>
      </c>
      <c r="C6" s="1" t="s">
        <v>14</v>
      </c>
    </row>
    <row r="7">
      <c r="A7" s="2" t="s">
        <v>15</v>
      </c>
      <c r="B7" s="1" t="s">
        <v>16</v>
      </c>
      <c r="C7" s="1" t="s">
        <v>17</v>
      </c>
    </row>
    <row r="8">
      <c r="A8" s="2" t="s">
        <v>18</v>
      </c>
      <c r="B8" s="1" t="s">
        <v>19</v>
      </c>
      <c r="C8" s="1" t="s">
        <v>20</v>
      </c>
    </row>
    <row r="9">
      <c r="A9" s="2" t="s">
        <v>21</v>
      </c>
      <c r="B9" s="1" t="s">
        <v>22</v>
      </c>
      <c r="C9" s="1" t="s">
        <v>23</v>
      </c>
    </row>
    <row r="10">
      <c r="A10" s="2" t="s">
        <v>24</v>
      </c>
      <c r="B10" s="1" t="s">
        <v>25</v>
      </c>
      <c r="C10" s="1" t="s">
        <v>26</v>
      </c>
    </row>
    <row r="11">
      <c r="A11" s="2" t="s">
        <v>27</v>
      </c>
      <c r="B11" s="1" t="s">
        <v>28</v>
      </c>
      <c r="C11" s="1" t="s">
        <v>29</v>
      </c>
    </row>
    <row r="12">
      <c r="A12" s="2" t="s">
        <v>30</v>
      </c>
      <c r="B12" s="1" t="s">
        <v>31</v>
      </c>
      <c r="C12" s="1" t="s">
        <v>32</v>
      </c>
    </row>
    <row r="13">
      <c r="A13" s="2" t="s">
        <v>33</v>
      </c>
      <c r="B13" s="1" t="s">
        <v>34</v>
      </c>
      <c r="C13" s="1" t="s">
        <v>35</v>
      </c>
    </row>
    <row r="14">
      <c r="A14" s="2" t="s">
        <v>36</v>
      </c>
      <c r="B14" s="1" t="s">
        <v>37</v>
      </c>
      <c r="C14" s="1" t="s">
        <v>38</v>
      </c>
    </row>
    <row r="15">
      <c r="A15" s="2" t="s">
        <v>39</v>
      </c>
      <c r="B15" s="1" t="s">
        <v>40</v>
      </c>
      <c r="C15" s="1" t="s">
        <v>41</v>
      </c>
    </row>
    <row r="16">
      <c r="A16" s="2" t="s">
        <v>42</v>
      </c>
      <c r="B16" s="1" t="s">
        <v>43</v>
      </c>
      <c r="C16" s="1" t="s">
        <v>44</v>
      </c>
    </row>
    <row r="17">
      <c r="A17" s="2" t="s">
        <v>45</v>
      </c>
      <c r="B17" s="1" t="s">
        <v>46</v>
      </c>
      <c r="C17" s="1" t="s">
        <v>47</v>
      </c>
    </row>
    <row r="18">
      <c r="A18" s="2" t="s">
        <v>48</v>
      </c>
      <c r="B18" s="1" t="s">
        <v>49</v>
      </c>
      <c r="C18" s="1" t="s">
        <v>50</v>
      </c>
    </row>
    <row r="19">
      <c r="A19" s="2" t="s">
        <v>51</v>
      </c>
      <c r="B19" s="1" t="s">
        <v>52</v>
      </c>
      <c r="C19" s="1" t="s">
        <v>53</v>
      </c>
    </row>
    <row r="20">
      <c r="A20" s="1" t="s">
        <v>54</v>
      </c>
      <c r="B20" s="1" t="s">
        <v>55</v>
      </c>
      <c r="C20" s="1" t="s">
        <v>56</v>
      </c>
    </row>
    <row r="21">
      <c r="A21" s="1" t="s">
        <v>57</v>
      </c>
      <c r="B21" s="1" t="s">
        <v>58</v>
      </c>
      <c r="C21" s="1" t="s">
        <v>59</v>
      </c>
    </row>
    <row r="22">
      <c r="A22" s="2" t="s">
        <v>60</v>
      </c>
      <c r="B22" s="1" t="s">
        <v>61</v>
      </c>
      <c r="C22" s="1" t="s">
        <v>62</v>
      </c>
    </row>
    <row r="23">
      <c r="A23" s="1" t="s">
        <v>63</v>
      </c>
      <c r="B23" s="1" t="s">
        <v>64</v>
      </c>
      <c r="C23" s="1" t="s">
        <v>65</v>
      </c>
    </row>
    <row r="24">
      <c r="A24" s="2" t="s">
        <v>66</v>
      </c>
      <c r="B24" s="1" t="s">
        <v>67</v>
      </c>
      <c r="C24" s="1" t="s">
        <v>68</v>
      </c>
    </row>
    <row r="25">
      <c r="A25" s="2" t="s">
        <v>69</v>
      </c>
      <c r="B25" s="1" t="s">
        <v>70</v>
      </c>
      <c r="C25" s="1" t="s">
        <v>71</v>
      </c>
    </row>
    <row r="26">
      <c r="A26" s="2" t="s">
        <v>72</v>
      </c>
      <c r="B26" s="1" t="s">
        <v>73</v>
      </c>
      <c r="C26" s="1" t="s">
        <v>74</v>
      </c>
    </row>
    <row r="27">
      <c r="A27" s="2" t="s">
        <v>75</v>
      </c>
      <c r="B27" s="1" t="s">
        <v>76</v>
      </c>
      <c r="C27" s="1" t="s">
        <v>77</v>
      </c>
    </row>
    <row r="28">
      <c r="A28" s="2" t="s">
        <v>78</v>
      </c>
      <c r="B28" s="1" t="s">
        <v>79</v>
      </c>
      <c r="C28" s="1" t="s">
        <v>80</v>
      </c>
    </row>
    <row r="29">
      <c r="A29" s="2" t="s">
        <v>81</v>
      </c>
      <c r="B29" s="1" t="s">
        <v>82</v>
      </c>
      <c r="C29" s="1" t="s">
        <v>83</v>
      </c>
    </row>
    <row r="30">
      <c r="A30" s="2" t="s">
        <v>84</v>
      </c>
      <c r="B30" s="1" t="s">
        <v>85</v>
      </c>
      <c r="C30" s="1" t="s">
        <v>86</v>
      </c>
    </row>
    <row r="31">
      <c r="A31" s="2" t="s">
        <v>87</v>
      </c>
      <c r="B31" s="1" t="s">
        <v>88</v>
      </c>
      <c r="C31" s="1" t="s">
        <v>89</v>
      </c>
    </row>
    <row r="32">
      <c r="A32" s="2" t="s">
        <v>90</v>
      </c>
      <c r="B32" s="1" t="s">
        <v>91</v>
      </c>
      <c r="C32" s="1" t="s">
        <v>92</v>
      </c>
    </row>
    <row r="33">
      <c r="A33" s="2" t="s">
        <v>93</v>
      </c>
      <c r="B33" s="1" t="s">
        <v>94</v>
      </c>
      <c r="C33" s="1" t="s">
        <v>95</v>
      </c>
    </row>
    <row r="34">
      <c r="A34" s="2" t="s">
        <v>96</v>
      </c>
      <c r="B34" s="1" t="s">
        <v>97</v>
      </c>
      <c r="C34" s="1" t="s">
        <v>98</v>
      </c>
    </row>
    <row r="35">
      <c r="A35" s="2" t="s">
        <v>99</v>
      </c>
      <c r="B35" s="1" t="s">
        <v>100</v>
      </c>
      <c r="C35" s="1" t="s">
        <v>101</v>
      </c>
    </row>
    <row r="36">
      <c r="A36" s="2" t="s">
        <v>102</v>
      </c>
      <c r="B36" s="1" t="s">
        <v>103</v>
      </c>
      <c r="C36" s="1" t="s">
        <v>104</v>
      </c>
    </row>
    <row r="37">
      <c r="A37" s="2" t="s">
        <v>105</v>
      </c>
      <c r="B37" s="1" t="s">
        <v>106</v>
      </c>
      <c r="C37" s="1" t="s">
        <v>107</v>
      </c>
    </row>
    <row r="38">
      <c r="A38" s="2" t="s">
        <v>108</v>
      </c>
      <c r="B38" s="1" t="s">
        <v>109</v>
      </c>
      <c r="C38" s="1" t="s">
        <v>110</v>
      </c>
    </row>
    <row r="39">
      <c r="A39" s="1" t="s">
        <v>111</v>
      </c>
      <c r="B39" s="1" t="s">
        <v>112</v>
      </c>
      <c r="C39" s="1" t="s">
        <v>113</v>
      </c>
    </row>
    <row r="40">
      <c r="A40" s="2" t="s">
        <v>114</v>
      </c>
      <c r="B40" s="1" t="s">
        <v>115</v>
      </c>
      <c r="C40" s="1" t="s">
        <v>116</v>
      </c>
    </row>
    <row r="41">
      <c r="A41" s="2" t="s">
        <v>117</v>
      </c>
      <c r="B41" s="1" t="s">
        <v>118</v>
      </c>
      <c r="C41" s="1" t="s">
        <v>119</v>
      </c>
    </row>
    <row r="42">
      <c r="A42" s="2" t="s">
        <v>120</v>
      </c>
      <c r="B42" s="1" t="s">
        <v>121</v>
      </c>
      <c r="C42" s="1" t="s">
        <v>122</v>
      </c>
    </row>
    <row r="43">
      <c r="A43" s="2" t="s">
        <v>123</v>
      </c>
      <c r="B43" s="1" t="s">
        <v>124</v>
      </c>
      <c r="C43" s="1" t="s">
        <v>125</v>
      </c>
    </row>
    <row r="44">
      <c r="A44" s="2" t="s">
        <v>126</v>
      </c>
      <c r="B44" s="1" t="s">
        <v>127</v>
      </c>
      <c r="C44" s="1" t="s">
        <v>128</v>
      </c>
    </row>
    <row r="45">
      <c r="A45" s="2" t="s">
        <v>129</v>
      </c>
      <c r="B45" s="1" t="s">
        <v>130</v>
      </c>
      <c r="C45" s="1" t="s">
        <v>131</v>
      </c>
    </row>
    <row r="46">
      <c r="A46" s="2" t="s">
        <v>132</v>
      </c>
      <c r="B46" s="1" t="s">
        <v>133</v>
      </c>
      <c r="C46" s="1" t="s">
        <v>134</v>
      </c>
    </row>
    <row r="47">
      <c r="A47" s="1" t="s">
        <v>135</v>
      </c>
      <c r="B47" s="1" t="s">
        <v>136</v>
      </c>
      <c r="C47" s="1" t="s">
        <v>137</v>
      </c>
    </row>
    <row r="48">
      <c r="A48" s="1" t="s">
        <v>138</v>
      </c>
      <c r="B48" s="1" t="s">
        <v>139</v>
      </c>
      <c r="C48" s="1" t="s">
        <v>140</v>
      </c>
    </row>
    <row r="49">
      <c r="A49" s="1" t="s">
        <v>141</v>
      </c>
      <c r="B49" s="1" t="s">
        <v>142</v>
      </c>
      <c r="C49" s="1" t="s">
        <v>143</v>
      </c>
    </row>
    <row r="50">
      <c r="A50" s="1" t="s">
        <v>144</v>
      </c>
      <c r="B50" s="1" t="s">
        <v>145</v>
      </c>
      <c r="C50" s="1" t="s">
        <v>146</v>
      </c>
    </row>
    <row r="51">
      <c r="A51" s="2" t="s">
        <v>147</v>
      </c>
      <c r="B51" s="1" t="s">
        <v>148</v>
      </c>
      <c r="C51" s="1" t="s">
        <v>149</v>
      </c>
    </row>
    <row r="52">
      <c r="A52" s="2" t="s">
        <v>150</v>
      </c>
      <c r="B52" s="1" t="s">
        <v>151</v>
      </c>
      <c r="C52" s="1" t="s">
        <v>152</v>
      </c>
    </row>
    <row r="53">
      <c r="A53" s="2" t="s">
        <v>153</v>
      </c>
      <c r="C53" s="1" t="s">
        <v>154</v>
      </c>
    </row>
    <row r="54">
      <c r="A54" s="2" t="s">
        <v>155</v>
      </c>
      <c r="C54" s="1" t="s">
        <v>156</v>
      </c>
    </row>
    <row r="55">
      <c r="A55" s="2" t="s">
        <v>157</v>
      </c>
      <c r="C55" s="1" t="s">
        <v>158</v>
      </c>
    </row>
    <row r="56">
      <c r="A56" s="2" t="s">
        <v>159</v>
      </c>
      <c r="C56" s="1" t="s">
        <v>160</v>
      </c>
    </row>
    <row r="57">
      <c r="A57" s="2" t="s">
        <v>161</v>
      </c>
      <c r="C57" s="1" t="s">
        <v>162</v>
      </c>
    </row>
    <row r="58">
      <c r="A58" s="2" t="s">
        <v>163</v>
      </c>
      <c r="C58" s="1" t="s">
        <v>164</v>
      </c>
    </row>
    <row r="59">
      <c r="A59" s="1" t="s">
        <v>165</v>
      </c>
      <c r="C59" s="1" t="s">
        <v>166</v>
      </c>
    </row>
    <row r="60">
      <c r="A60" s="2" t="s">
        <v>167</v>
      </c>
      <c r="C60" s="1" t="s">
        <v>168</v>
      </c>
    </row>
    <row r="61">
      <c r="A61" s="2" t="s">
        <v>169</v>
      </c>
      <c r="C61" s="1" t="s">
        <v>170</v>
      </c>
    </row>
    <row r="62">
      <c r="A62" s="2" t="s">
        <v>171</v>
      </c>
      <c r="C62" s="1" t="s">
        <v>172</v>
      </c>
    </row>
    <row r="63">
      <c r="A63" s="2" t="s">
        <v>173</v>
      </c>
      <c r="C63" s="1" t="s">
        <v>174</v>
      </c>
    </row>
    <row r="64">
      <c r="A64" s="2" t="s">
        <v>175</v>
      </c>
      <c r="C64" s="1" t="s">
        <v>176</v>
      </c>
    </row>
    <row r="65">
      <c r="C65" s="1" t="s">
        <v>177</v>
      </c>
    </row>
    <row r="66">
      <c r="C66" s="1" t="s">
        <v>178</v>
      </c>
    </row>
    <row r="67">
      <c r="C67" s="1" t="s">
        <v>179</v>
      </c>
    </row>
    <row r="68">
      <c r="C68" s="1" t="s">
        <v>180</v>
      </c>
    </row>
  </sheetData>
  <autoFilter ref="$B$2:$B$52">
    <sortState ref="B2:B52">
      <sortCondition ref="B2:B5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/>
  <cols>
    <col customWidth="1" min="1" max="1" width="4.25"/>
    <col customWidth="1" min="2" max="2" width="20.88"/>
    <col customWidth="1" min="3" max="3" width="8.75"/>
    <col customWidth="1" min="4" max="4" width="23.5"/>
    <col customWidth="1" min="5" max="5" width="5.38"/>
    <col customWidth="1" min="6" max="6" width="17.25"/>
    <col customWidth="1" min="7" max="35" width="5.75"/>
    <col customWidth="1" min="36" max="40" width="7.13"/>
    <col customWidth="1" min="41" max="45" width="5.5"/>
    <col customWidth="1" min="46" max="48" width="5.88"/>
    <col customWidth="1" min="49" max="51" width="6.75"/>
    <col customWidth="1" min="52" max="53" width="11.63"/>
  </cols>
  <sheetData>
    <row r="1">
      <c r="A1" s="3" t="s">
        <v>181</v>
      </c>
      <c r="G1" s="4" t="s">
        <v>182</v>
      </c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6"/>
      <c r="AX1" s="6"/>
      <c r="AY1" s="6"/>
      <c r="AZ1" s="6"/>
      <c r="BA1" s="6"/>
    </row>
    <row r="2"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6"/>
      <c r="AX2" s="6"/>
      <c r="AY2" s="6"/>
      <c r="AZ2" s="6"/>
      <c r="BA2" s="6"/>
    </row>
    <row r="3">
      <c r="A3" s="7" t="s">
        <v>183</v>
      </c>
      <c r="B3" s="7" t="s">
        <v>184</v>
      </c>
      <c r="C3" s="7" t="s">
        <v>185</v>
      </c>
      <c r="D3" s="7"/>
      <c r="E3" s="7" t="s">
        <v>186</v>
      </c>
      <c r="F3" s="8" t="s">
        <v>187</v>
      </c>
      <c r="G3" s="9" t="s">
        <v>188</v>
      </c>
      <c r="H3" s="10"/>
      <c r="I3" s="10"/>
      <c r="J3" s="11"/>
      <c r="K3" s="9" t="s">
        <v>189</v>
      </c>
      <c r="L3" s="10"/>
      <c r="M3" s="10"/>
      <c r="N3" s="10"/>
      <c r="O3" s="11"/>
      <c r="P3" s="12" t="s">
        <v>190</v>
      </c>
      <c r="Q3" s="13" t="s">
        <v>191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  <c r="AJ3" s="9" t="s">
        <v>192</v>
      </c>
      <c r="AK3" s="10"/>
      <c r="AL3" s="10"/>
      <c r="AM3" s="10"/>
      <c r="AN3" s="16"/>
      <c r="AO3" s="17" t="s">
        <v>193</v>
      </c>
      <c r="AP3" s="18" t="s">
        <v>194</v>
      </c>
      <c r="AQ3" s="10"/>
      <c r="AR3" s="10"/>
      <c r="AS3" s="11"/>
      <c r="AT3" s="19" t="s">
        <v>195</v>
      </c>
      <c r="AU3" s="10"/>
      <c r="AV3" s="16"/>
      <c r="AW3" s="20" t="s">
        <v>196</v>
      </c>
      <c r="AX3" s="10"/>
      <c r="AY3" s="11"/>
      <c r="AZ3" s="21"/>
      <c r="BA3" s="22"/>
    </row>
    <row r="4">
      <c r="A4" s="23"/>
      <c r="B4" s="23"/>
      <c r="C4" s="23"/>
      <c r="D4" s="23"/>
      <c r="E4" s="23"/>
      <c r="F4" s="24"/>
      <c r="G4" s="25"/>
      <c r="H4" s="26"/>
      <c r="I4" s="26"/>
      <c r="J4" s="27"/>
      <c r="K4" s="25"/>
      <c r="L4" s="26"/>
      <c r="M4" s="26"/>
      <c r="N4" s="26"/>
      <c r="O4" s="27"/>
      <c r="P4" s="28"/>
      <c r="Q4" s="29" t="s">
        <v>197</v>
      </c>
      <c r="R4" s="30"/>
      <c r="S4" s="31" t="s">
        <v>198</v>
      </c>
      <c r="T4" s="32"/>
      <c r="U4" s="32"/>
      <c r="V4" s="30"/>
      <c r="W4" s="31" t="s">
        <v>199</v>
      </c>
      <c r="X4" s="32"/>
      <c r="Y4" s="30"/>
      <c r="Z4" s="31" t="s">
        <v>200</v>
      </c>
      <c r="AA4" s="32"/>
      <c r="AB4" s="30"/>
      <c r="AC4" s="31" t="s">
        <v>201</v>
      </c>
      <c r="AD4" s="32"/>
      <c r="AE4" s="32"/>
      <c r="AF4" s="30"/>
      <c r="AG4" s="31" t="s">
        <v>202</v>
      </c>
      <c r="AH4" s="32"/>
      <c r="AI4" s="33"/>
      <c r="AJ4" s="25"/>
      <c r="AK4" s="26"/>
      <c r="AL4" s="26"/>
      <c r="AM4" s="26"/>
      <c r="AN4" s="34"/>
      <c r="AO4" s="35"/>
      <c r="AP4" s="26"/>
      <c r="AQ4" s="26"/>
      <c r="AR4" s="26"/>
      <c r="AS4" s="27"/>
      <c r="AT4" s="25"/>
      <c r="AU4" s="26"/>
      <c r="AV4" s="34"/>
      <c r="AW4" s="25"/>
      <c r="AX4" s="26"/>
      <c r="AY4" s="27"/>
      <c r="AZ4" s="36"/>
      <c r="BA4" s="22"/>
    </row>
    <row r="5">
      <c r="A5" s="37"/>
      <c r="B5" s="37"/>
      <c r="C5" s="37"/>
      <c r="D5" s="37"/>
      <c r="E5" s="37"/>
      <c r="F5" s="38"/>
      <c r="G5" s="39" t="s">
        <v>203</v>
      </c>
      <c r="H5" s="40" t="s">
        <v>204</v>
      </c>
      <c r="I5" s="40" t="s">
        <v>205</v>
      </c>
      <c r="J5" s="41" t="s">
        <v>206</v>
      </c>
      <c r="K5" s="39" t="s">
        <v>207</v>
      </c>
      <c r="L5" s="40" t="s">
        <v>208</v>
      </c>
      <c r="M5" s="40" t="s">
        <v>209</v>
      </c>
      <c r="N5" s="40" t="s">
        <v>210</v>
      </c>
      <c r="O5" s="41" t="s">
        <v>211</v>
      </c>
      <c r="P5" s="42" t="s">
        <v>212</v>
      </c>
      <c r="Q5" s="39" t="s">
        <v>213</v>
      </c>
      <c r="R5" s="40" t="s">
        <v>214</v>
      </c>
      <c r="S5" s="43" t="s">
        <v>215</v>
      </c>
      <c r="T5" s="43" t="s">
        <v>216</v>
      </c>
      <c r="U5" s="43" t="s">
        <v>217</v>
      </c>
      <c r="V5" s="43" t="s">
        <v>218</v>
      </c>
      <c r="W5" s="43" t="s">
        <v>215</v>
      </c>
      <c r="X5" s="43" t="s">
        <v>216</v>
      </c>
      <c r="Y5" s="43" t="s">
        <v>217</v>
      </c>
      <c r="Z5" s="43" t="s">
        <v>215</v>
      </c>
      <c r="AA5" s="43" t="s">
        <v>216</v>
      </c>
      <c r="AB5" s="43" t="s">
        <v>217</v>
      </c>
      <c r="AC5" s="43" t="s">
        <v>215</v>
      </c>
      <c r="AD5" s="43" t="s">
        <v>216</v>
      </c>
      <c r="AE5" s="43" t="s">
        <v>217</v>
      </c>
      <c r="AF5" s="43" t="s">
        <v>218</v>
      </c>
      <c r="AG5" s="43" t="s">
        <v>215</v>
      </c>
      <c r="AH5" s="43" t="s">
        <v>216</v>
      </c>
      <c r="AI5" s="44" t="s">
        <v>217</v>
      </c>
      <c r="AJ5" s="39" t="s">
        <v>219</v>
      </c>
      <c r="AK5" s="40" t="s">
        <v>220</v>
      </c>
      <c r="AL5" s="40" t="s">
        <v>221</v>
      </c>
      <c r="AM5" s="40" t="s">
        <v>222</v>
      </c>
      <c r="AN5" s="40" t="s">
        <v>223</v>
      </c>
      <c r="AO5" s="45"/>
      <c r="AP5" s="46">
        <v>1.0</v>
      </c>
      <c r="AQ5" s="47">
        <v>2.0</v>
      </c>
      <c r="AR5" s="47">
        <v>3.0</v>
      </c>
      <c r="AS5" s="48">
        <v>8.0</v>
      </c>
      <c r="AT5" s="49" t="s">
        <v>224</v>
      </c>
      <c r="AU5" s="50" t="s">
        <v>225</v>
      </c>
      <c r="AV5" s="51" t="s">
        <v>226</v>
      </c>
      <c r="AW5" s="52" t="s">
        <v>224</v>
      </c>
      <c r="AX5" s="53" t="s">
        <v>225</v>
      </c>
      <c r="AY5" s="54" t="s">
        <v>226</v>
      </c>
      <c r="AZ5" s="55"/>
      <c r="BA5" s="56"/>
    </row>
    <row r="6">
      <c r="A6" s="57">
        <v>1.0</v>
      </c>
      <c r="B6" s="58" t="s">
        <v>227</v>
      </c>
      <c r="C6" s="59" t="s">
        <v>228</v>
      </c>
      <c r="D6" s="60" t="s">
        <v>107</v>
      </c>
      <c r="E6" s="61">
        <v>4.0</v>
      </c>
      <c r="F6" s="62"/>
      <c r="G6" s="63">
        <v>2.0</v>
      </c>
      <c r="H6" s="64">
        <v>2.0</v>
      </c>
      <c r="I6" s="64">
        <v>2.0</v>
      </c>
      <c r="J6" s="65">
        <v>2.0</v>
      </c>
      <c r="K6" s="63">
        <v>2.0</v>
      </c>
      <c r="L6" s="64">
        <v>2.0</v>
      </c>
      <c r="M6" s="64">
        <v>2.0</v>
      </c>
      <c r="N6" s="64">
        <v>2.0</v>
      </c>
      <c r="O6" s="65">
        <v>2.0</v>
      </c>
      <c r="P6" s="66"/>
      <c r="Q6" s="63">
        <v>2.0</v>
      </c>
      <c r="R6" s="64"/>
      <c r="S6" s="64">
        <v>2.0</v>
      </c>
      <c r="T6" s="64">
        <v>2.0</v>
      </c>
      <c r="U6" s="64">
        <v>2.0</v>
      </c>
      <c r="V6" s="64"/>
      <c r="W6" s="64">
        <v>2.0</v>
      </c>
      <c r="X6" s="64">
        <v>2.0</v>
      </c>
      <c r="Y6" s="64"/>
      <c r="Z6" s="64"/>
      <c r="AA6" s="64"/>
      <c r="AB6" s="64"/>
      <c r="AC6" s="64">
        <v>2.0</v>
      </c>
      <c r="AD6" s="64">
        <v>2.0</v>
      </c>
      <c r="AE6" s="64">
        <v>2.0</v>
      </c>
      <c r="AF6" s="64"/>
      <c r="AG6" s="64"/>
      <c r="AH6" s="64"/>
      <c r="AI6" s="67"/>
      <c r="AJ6" s="63"/>
      <c r="AK6" s="64"/>
      <c r="AL6" s="64"/>
      <c r="AM6" s="64"/>
      <c r="AN6" s="64"/>
      <c r="AO6" s="65">
        <v>2.0</v>
      </c>
      <c r="AP6" s="68"/>
      <c r="AQ6" s="64"/>
      <c r="AR6" s="64"/>
      <c r="AS6" s="65"/>
      <c r="AT6" s="69"/>
      <c r="AU6" s="70"/>
      <c r="AV6" s="71">
        <f t="shared" ref="AV6:AV59" si="2">IF(COUNTIF($G6:$AS6,2)=0," ",COUNTIF($G6:$AS6,2))</f>
        <v>19</v>
      </c>
      <c r="AW6" s="72">
        <f t="shared" ref="AW6:AY6" si="1">IF(AT6 = " ",0%,AT6/COUNTIF($G6:$AS6,"&gt;=0"))</f>
        <v>0</v>
      </c>
      <c r="AX6" s="73">
        <f t="shared" si="1"/>
        <v>0</v>
      </c>
      <c r="AY6" s="74">
        <f t="shared" si="1"/>
        <v>1</v>
      </c>
      <c r="AZ6" s="75" t="str">
        <f t="shared" ref="AZ6:AZ33" si="4">IF(AY6&gt;60%,"Completo",IF(AW6&gt;AX6+AY6,"No Cumplio","Incompleto"))</f>
        <v>Completo</v>
      </c>
      <c r="BA6" s="76" t="str">
        <f>IF(AZ6=AZ7,AZ6,"Incompleto")</f>
        <v>Completo</v>
      </c>
    </row>
    <row r="7">
      <c r="A7" s="37"/>
      <c r="B7" s="37"/>
      <c r="C7" s="59" t="s">
        <v>229</v>
      </c>
      <c r="D7" s="60" t="s">
        <v>11</v>
      </c>
      <c r="E7" s="61">
        <v>4.0</v>
      </c>
      <c r="F7" s="62" t="s">
        <v>230</v>
      </c>
      <c r="G7" s="63">
        <v>2.0</v>
      </c>
      <c r="H7" s="64">
        <v>2.0</v>
      </c>
      <c r="I7" s="64">
        <v>2.0</v>
      </c>
      <c r="J7" s="65">
        <v>2.0</v>
      </c>
      <c r="K7" s="63">
        <v>2.0</v>
      </c>
      <c r="L7" s="64">
        <v>2.0</v>
      </c>
      <c r="M7" s="64">
        <v>2.0</v>
      </c>
      <c r="N7" s="64">
        <v>2.0</v>
      </c>
      <c r="O7" s="65">
        <v>2.0</v>
      </c>
      <c r="P7" s="66"/>
      <c r="Q7" s="63"/>
      <c r="R7" s="64"/>
      <c r="S7" s="64">
        <v>2.0</v>
      </c>
      <c r="T7" s="64">
        <v>2.0</v>
      </c>
      <c r="U7" s="64">
        <v>2.0</v>
      </c>
      <c r="V7" s="64"/>
      <c r="W7" s="64">
        <v>2.0</v>
      </c>
      <c r="X7" s="64">
        <v>2.0</v>
      </c>
      <c r="Y7" s="64">
        <v>2.0</v>
      </c>
      <c r="Z7" s="64"/>
      <c r="AA7" s="64"/>
      <c r="AB7" s="64"/>
      <c r="AC7" s="64">
        <v>2.0</v>
      </c>
      <c r="AD7" s="64">
        <v>2.0</v>
      </c>
      <c r="AE7" s="64"/>
      <c r="AF7" s="64"/>
      <c r="AG7" s="64"/>
      <c r="AH7" s="64"/>
      <c r="AI7" s="67"/>
      <c r="AJ7" s="63"/>
      <c r="AK7" s="64"/>
      <c r="AL7" s="64"/>
      <c r="AM7" s="64"/>
      <c r="AN7" s="64"/>
      <c r="AO7" s="65">
        <v>2.0</v>
      </c>
      <c r="AP7" s="68"/>
      <c r="AQ7" s="64"/>
      <c r="AR7" s="64"/>
      <c r="AS7" s="65"/>
      <c r="AT7" s="69"/>
      <c r="AU7" s="70"/>
      <c r="AV7" s="71">
        <f t="shared" si="2"/>
        <v>18</v>
      </c>
      <c r="AW7" s="72">
        <f t="shared" ref="AW7:AY7" si="3">IF(AT7 = " ",0%,AT7/COUNTIF($G7:$AS7,"&gt;=0"))</f>
        <v>0</v>
      </c>
      <c r="AX7" s="73">
        <f t="shared" si="3"/>
        <v>0</v>
      </c>
      <c r="AY7" s="74">
        <f t="shared" si="3"/>
        <v>1</v>
      </c>
      <c r="AZ7" s="75" t="str">
        <f t="shared" si="4"/>
        <v>Completo</v>
      </c>
      <c r="BA7" s="37"/>
    </row>
    <row r="8">
      <c r="A8" s="77">
        <v>2.0</v>
      </c>
      <c r="B8" s="78" t="s">
        <v>90</v>
      </c>
      <c r="C8" s="79" t="s">
        <v>231</v>
      </c>
      <c r="D8" s="80" t="s">
        <v>101</v>
      </c>
      <c r="E8" s="81">
        <v>4.0</v>
      </c>
      <c r="F8" s="82" t="s">
        <v>230</v>
      </c>
      <c r="G8" s="83">
        <v>2.0</v>
      </c>
      <c r="H8" s="84">
        <v>2.0</v>
      </c>
      <c r="I8" s="84">
        <v>2.0</v>
      </c>
      <c r="J8" s="85">
        <v>2.0</v>
      </c>
      <c r="K8" s="83">
        <v>2.0</v>
      </c>
      <c r="L8" s="84">
        <v>2.0</v>
      </c>
      <c r="M8" s="84">
        <v>2.0</v>
      </c>
      <c r="N8" s="84">
        <v>2.0</v>
      </c>
      <c r="O8" s="85">
        <v>2.0</v>
      </c>
      <c r="P8" s="86"/>
      <c r="Q8" s="83">
        <v>2.0</v>
      </c>
      <c r="R8" s="84"/>
      <c r="S8" s="84">
        <v>2.0</v>
      </c>
      <c r="T8" s="84">
        <v>0.0</v>
      </c>
      <c r="U8" s="84">
        <v>0.0</v>
      </c>
      <c r="V8" s="84"/>
      <c r="W8" s="84">
        <v>2.0</v>
      </c>
      <c r="X8" s="84">
        <v>0.0</v>
      </c>
      <c r="Y8" s="84">
        <v>0.0</v>
      </c>
      <c r="Z8" s="84"/>
      <c r="AA8" s="84"/>
      <c r="AB8" s="84"/>
      <c r="AC8" s="84">
        <v>0.0</v>
      </c>
      <c r="AD8" s="84">
        <v>0.0</v>
      </c>
      <c r="AE8" s="84">
        <v>0.0</v>
      </c>
      <c r="AF8" s="84"/>
      <c r="AG8" s="84"/>
      <c r="AH8" s="84"/>
      <c r="AI8" s="87"/>
      <c r="AJ8" s="83"/>
      <c r="AK8" s="84"/>
      <c r="AL8" s="84"/>
      <c r="AM8" s="84"/>
      <c r="AN8" s="84"/>
      <c r="AO8" s="85">
        <v>0.0</v>
      </c>
      <c r="AP8" s="88"/>
      <c r="AQ8" s="84"/>
      <c r="AR8" s="84"/>
      <c r="AS8" s="85"/>
      <c r="AT8" s="89"/>
      <c r="AU8" s="90"/>
      <c r="AV8" s="91">
        <f t="shared" si="2"/>
        <v>12</v>
      </c>
      <c r="AW8" s="92">
        <f t="shared" ref="AW8:AY8" si="5">IF(AT8 = " ",0%,AT8/COUNTIF($G8:$AS8,"&gt;=0"))</f>
        <v>0</v>
      </c>
      <c r="AX8" s="93">
        <f t="shared" si="5"/>
        <v>0</v>
      </c>
      <c r="AY8" s="94">
        <f t="shared" si="5"/>
        <v>0.6</v>
      </c>
      <c r="AZ8" s="95" t="str">
        <f t="shared" si="4"/>
        <v>Incompleto</v>
      </c>
      <c r="BA8" s="96" t="str">
        <f>IF(AZ8=AZ9,AZ8,"Incompleto")</f>
        <v>Incompleto</v>
      </c>
    </row>
    <row r="9">
      <c r="A9" s="37"/>
      <c r="B9" s="37"/>
      <c r="C9" s="79" t="s">
        <v>232</v>
      </c>
      <c r="D9" s="80" t="s">
        <v>35</v>
      </c>
      <c r="E9" s="81">
        <v>4.0</v>
      </c>
      <c r="F9" s="82" t="s">
        <v>230</v>
      </c>
      <c r="G9" s="83">
        <v>2.0</v>
      </c>
      <c r="H9" s="84">
        <v>2.0</v>
      </c>
      <c r="I9" s="84">
        <v>2.0</v>
      </c>
      <c r="J9" s="85">
        <v>2.0</v>
      </c>
      <c r="K9" s="83">
        <v>2.0</v>
      </c>
      <c r="L9" s="84">
        <v>2.0</v>
      </c>
      <c r="M9" s="84">
        <v>2.0</v>
      </c>
      <c r="N9" s="84">
        <v>2.0</v>
      </c>
      <c r="O9" s="85">
        <v>2.0</v>
      </c>
      <c r="P9" s="86"/>
      <c r="Q9" s="83">
        <v>2.0</v>
      </c>
      <c r="R9" s="84"/>
      <c r="S9" s="84">
        <v>2.0</v>
      </c>
      <c r="T9" s="84">
        <v>0.0</v>
      </c>
      <c r="U9" s="84">
        <v>0.0</v>
      </c>
      <c r="V9" s="84"/>
      <c r="W9" s="84">
        <v>2.0</v>
      </c>
      <c r="X9" s="84">
        <v>0.0</v>
      </c>
      <c r="Y9" s="84">
        <v>0.0</v>
      </c>
      <c r="Z9" s="84"/>
      <c r="AA9" s="84"/>
      <c r="AB9" s="84"/>
      <c r="AC9" s="84">
        <v>0.0</v>
      </c>
      <c r="AD9" s="84">
        <v>0.0</v>
      </c>
      <c r="AE9" s="84">
        <v>0.0</v>
      </c>
      <c r="AF9" s="84"/>
      <c r="AG9" s="84"/>
      <c r="AH9" s="84"/>
      <c r="AI9" s="87"/>
      <c r="AJ9" s="83"/>
      <c r="AK9" s="84"/>
      <c r="AL9" s="84"/>
      <c r="AM9" s="84"/>
      <c r="AN9" s="84"/>
      <c r="AO9" s="85">
        <v>0.0</v>
      </c>
      <c r="AP9" s="88"/>
      <c r="AQ9" s="84"/>
      <c r="AR9" s="84"/>
      <c r="AS9" s="85"/>
      <c r="AT9" s="89"/>
      <c r="AU9" s="90"/>
      <c r="AV9" s="91">
        <f t="shared" si="2"/>
        <v>12</v>
      </c>
      <c r="AW9" s="92">
        <f t="shared" ref="AW9:AY9" si="6">IF(AT9 = " ",0%,AT9/COUNTIF($G9:$AS9,"&gt;=0"))</f>
        <v>0</v>
      </c>
      <c r="AX9" s="93">
        <f t="shared" si="6"/>
        <v>0</v>
      </c>
      <c r="AY9" s="94">
        <f t="shared" si="6"/>
        <v>0.6</v>
      </c>
      <c r="AZ9" s="95" t="str">
        <f t="shared" si="4"/>
        <v>Incompleto</v>
      </c>
      <c r="BA9" s="37"/>
    </row>
    <row r="10">
      <c r="A10" s="57">
        <v>3.0</v>
      </c>
      <c r="B10" s="58" t="s">
        <v>132</v>
      </c>
      <c r="C10" s="97" t="s">
        <v>233</v>
      </c>
      <c r="D10" s="98" t="s">
        <v>5</v>
      </c>
      <c r="E10" s="99">
        <v>4.0</v>
      </c>
      <c r="F10" s="62" t="s">
        <v>230</v>
      </c>
      <c r="G10" s="63">
        <v>2.0</v>
      </c>
      <c r="H10" s="64">
        <v>2.0</v>
      </c>
      <c r="I10" s="64">
        <v>2.0</v>
      </c>
      <c r="J10" s="65">
        <v>2.0</v>
      </c>
      <c r="K10" s="63">
        <v>2.0</v>
      </c>
      <c r="L10" s="64">
        <v>2.0</v>
      </c>
      <c r="M10" s="64">
        <v>2.0</v>
      </c>
      <c r="N10" s="64">
        <v>2.0</v>
      </c>
      <c r="O10" s="65">
        <v>1.0</v>
      </c>
      <c r="P10" s="66">
        <v>2.0</v>
      </c>
      <c r="Q10" s="63">
        <v>2.0</v>
      </c>
      <c r="R10" s="64">
        <v>2.0</v>
      </c>
      <c r="S10" s="64">
        <v>2.0</v>
      </c>
      <c r="T10" s="64">
        <v>2.0</v>
      </c>
      <c r="U10" s="64">
        <v>2.0</v>
      </c>
      <c r="V10" s="64"/>
      <c r="W10" s="64">
        <v>2.0</v>
      </c>
      <c r="X10" s="64">
        <v>2.0</v>
      </c>
      <c r="Y10" s="64">
        <v>2.0</v>
      </c>
      <c r="Z10" s="64"/>
      <c r="AA10" s="64"/>
      <c r="AB10" s="64"/>
      <c r="AC10" s="64">
        <v>2.0</v>
      </c>
      <c r="AD10" s="64">
        <v>2.0</v>
      </c>
      <c r="AE10" s="64">
        <v>2.0</v>
      </c>
      <c r="AF10" s="64"/>
      <c r="AG10" s="64"/>
      <c r="AH10" s="64"/>
      <c r="AI10" s="67"/>
      <c r="AJ10" s="63"/>
      <c r="AK10" s="64"/>
      <c r="AL10" s="64"/>
      <c r="AM10" s="64"/>
      <c r="AN10" s="64"/>
      <c r="AO10" s="65">
        <v>2.0</v>
      </c>
      <c r="AP10" s="68"/>
      <c r="AQ10" s="64"/>
      <c r="AR10" s="64"/>
      <c r="AS10" s="65"/>
      <c r="AT10" s="69"/>
      <c r="AU10" s="70"/>
      <c r="AV10" s="71">
        <f t="shared" si="2"/>
        <v>21</v>
      </c>
      <c r="AW10" s="72">
        <f t="shared" ref="AW10:AY10" si="7">IF(AT10 = " ",0%,AT10/COUNTIF($G10:$AS10,"&gt;=0"))</f>
        <v>0</v>
      </c>
      <c r="AX10" s="73">
        <f t="shared" si="7"/>
        <v>0</v>
      </c>
      <c r="AY10" s="74">
        <f t="shared" si="7"/>
        <v>0.9545454545</v>
      </c>
      <c r="AZ10" s="75" t="str">
        <f t="shared" si="4"/>
        <v>Completo</v>
      </c>
      <c r="BA10" s="76" t="str">
        <f>IF(AZ10=AZ11,AZ10,"Incompleto")</f>
        <v>Completo</v>
      </c>
    </row>
    <row r="11" ht="30.75" customHeight="1">
      <c r="A11" s="37"/>
      <c r="B11" s="37"/>
      <c r="C11" s="97" t="s">
        <v>234</v>
      </c>
      <c r="D11" s="98" t="s">
        <v>68</v>
      </c>
      <c r="E11" s="99">
        <v>4.0</v>
      </c>
      <c r="F11" s="62" t="s">
        <v>230</v>
      </c>
      <c r="G11" s="63">
        <v>2.0</v>
      </c>
      <c r="H11" s="64">
        <v>2.0</v>
      </c>
      <c r="I11" s="64">
        <v>2.0</v>
      </c>
      <c r="J11" s="65">
        <v>2.0</v>
      </c>
      <c r="K11" s="63">
        <v>2.0</v>
      </c>
      <c r="L11" s="64">
        <v>2.0</v>
      </c>
      <c r="M11" s="64">
        <v>2.0</v>
      </c>
      <c r="N11" s="64">
        <v>2.0</v>
      </c>
      <c r="O11" s="65">
        <v>1.0</v>
      </c>
      <c r="P11" s="66">
        <v>2.0</v>
      </c>
      <c r="Q11" s="63">
        <v>2.0</v>
      </c>
      <c r="R11" s="64">
        <v>2.0</v>
      </c>
      <c r="S11" s="64">
        <v>2.0</v>
      </c>
      <c r="T11" s="64">
        <v>2.0</v>
      </c>
      <c r="U11" s="64">
        <v>2.0</v>
      </c>
      <c r="V11" s="64"/>
      <c r="W11" s="64">
        <v>2.0</v>
      </c>
      <c r="X11" s="64">
        <v>2.0</v>
      </c>
      <c r="Y11" s="64">
        <v>2.0</v>
      </c>
      <c r="Z11" s="64"/>
      <c r="AA11" s="64"/>
      <c r="AB11" s="64"/>
      <c r="AC11" s="64">
        <v>2.0</v>
      </c>
      <c r="AD11" s="64">
        <v>2.0</v>
      </c>
      <c r="AE11" s="64">
        <v>2.0</v>
      </c>
      <c r="AF11" s="64"/>
      <c r="AG11" s="64"/>
      <c r="AH11" s="64"/>
      <c r="AI11" s="67"/>
      <c r="AJ11" s="63"/>
      <c r="AK11" s="64"/>
      <c r="AL11" s="64"/>
      <c r="AM11" s="64"/>
      <c r="AN11" s="64"/>
      <c r="AO11" s="65">
        <v>2.0</v>
      </c>
      <c r="AP11" s="68"/>
      <c r="AQ11" s="64"/>
      <c r="AR11" s="64"/>
      <c r="AS11" s="65"/>
      <c r="AT11" s="69"/>
      <c r="AU11" s="70"/>
      <c r="AV11" s="71">
        <f t="shared" si="2"/>
        <v>21</v>
      </c>
      <c r="AW11" s="72">
        <f t="shared" ref="AW11:AY11" si="8">IF(AT11 = " ",0%,AT11/COUNTIF($G11:$AS11,"&gt;=0"))</f>
        <v>0</v>
      </c>
      <c r="AX11" s="73">
        <f t="shared" si="8"/>
        <v>0</v>
      </c>
      <c r="AY11" s="74">
        <f t="shared" si="8"/>
        <v>0.9545454545</v>
      </c>
      <c r="AZ11" s="75" t="str">
        <f t="shared" si="4"/>
        <v>Completo</v>
      </c>
      <c r="BA11" s="37"/>
    </row>
    <row r="12">
      <c r="A12" s="77">
        <v>4.0</v>
      </c>
      <c r="B12" s="78" t="s">
        <v>75</v>
      </c>
      <c r="C12" s="79" t="s">
        <v>235</v>
      </c>
      <c r="D12" s="80" t="s">
        <v>5</v>
      </c>
      <c r="E12" s="81">
        <v>4.0</v>
      </c>
      <c r="F12" s="82" t="s">
        <v>230</v>
      </c>
      <c r="G12" s="83">
        <v>2.0</v>
      </c>
      <c r="H12" s="84">
        <v>2.0</v>
      </c>
      <c r="I12" s="84">
        <v>2.0</v>
      </c>
      <c r="J12" s="85">
        <v>2.0</v>
      </c>
      <c r="K12" s="83">
        <v>2.0</v>
      </c>
      <c r="L12" s="84">
        <v>2.0</v>
      </c>
      <c r="M12" s="84">
        <v>2.0</v>
      </c>
      <c r="N12" s="84">
        <v>2.0</v>
      </c>
      <c r="O12" s="85">
        <v>1.0</v>
      </c>
      <c r="P12" s="86">
        <v>2.0</v>
      </c>
      <c r="Q12" s="83">
        <v>2.0</v>
      </c>
      <c r="R12" s="84"/>
      <c r="S12" s="84">
        <v>2.0</v>
      </c>
      <c r="T12" s="84">
        <v>2.0</v>
      </c>
      <c r="U12" s="84">
        <v>2.0</v>
      </c>
      <c r="V12" s="84"/>
      <c r="W12" s="84">
        <v>2.0</v>
      </c>
      <c r="X12" s="84">
        <v>2.0</v>
      </c>
      <c r="Y12" s="84">
        <v>2.0</v>
      </c>
      <c r="Z12" s="84">
        <v>2.0</v>
      </c>
      <c r="AA12" s="84">
        <v>2.0</v>
      </c>
      <c r="AB12" s="84">
        <v>2.0</v>
      </c>
      <c r="AC12" s="84">
        <v>2.0</v>
      </c>
      <c r="AD12" s="84">
        <v>2.0</v>
      </c>
      <c r="AE12" s="84">
        <v>2.0</v>
      </c>
      <c r="AF12" s="84"/>
      <c r="AG12" s="84"/>
      <c r="AH12" s="84"/>
      <c r="AI12" s="87"/>
      <c r="AJ12" s="83"/>
      <c r="AK12" s="84"/>
      <c r="AL12" s="84"/>
      <c r="AM12" s="84"/>
      <c r="AN12" s="84"/>
      <c r="AO12" s="85">
        <v>0.0</v>
      </c>
      <c r="AP12" s="88"/>
      <c r="AQ12" s="84"/>
      <c r="AR12" s="84"/>
      <c r="AS12" s="85"/>
      <c r="AT12" s="89"/>
      <c r="AU12" s="90"/>
      <c r="AV12" s="91">
        <f t="shared" si="2"/>
        <v>22</v>
      </c>
      <c r="AW12" s="92">
        <f t="shared" ref="AW12:AY12" si="9">IF(AT12 = " ",0%,AT12/COUNTIF($G12:$AS12,"&gt;=0"))</f>
        <v>0</v>
      </c>
      <c r="AX12" s="93">
        <f t="shared" si="9"/>
        <v>0</v>
      </c>
      <c r="AY12" s="94">
        <f t="shared" si="9"/>
        <v>0.9166666667</v>
      </c>
      <c r="AZ12" s="95" t="str">
        <f t="shared" si="4"/>
        <v>Completo</v>
      </c>
      <c r="BA12" s="96" t="str">
        <f>IF(AZ12=AZ13,AZ12,"Incompleto")</f>
        <v>Completo</v>
      </c>
    </row>
    <row r="13" ht="7.5" customHeight="1">
      <c r="A13" s="37"/>
      <c r="B13" s="37"/>
      <c r="C13" s="79" t="s">
        <v>236</v>
      </c>
      <c r="D13" s="80" t="s">
        <v>86</v>
      </c>
      <c r="E13" s="81">
        <v>4.0</v>
      </c>
      <c r="F13" s="82" t="s">
        <v>230</v>
      </c>
      <c r="G13" s="83">
        <v>2.0</v>
      </c>
      <c r="H13" s="84">
        <v>2.0</v>
      </c>
      <c r="I13" s="84">
        <v>2.0</v>
      </c>
      <c r="J13" s="85">
        <v>2.0</v>
      </c>
      <c r="K13" s="83">
        <v>2.0</v>
      </c>
      <c r="L13" s="84">
        <v>2.0</v>
      </c>
      <c r="M13" s="84">
        <v>2.0</v>
      </c>
      <c r="N13" s="84">
        <v>2.0</v>
      </c>
      <c r="O13" s="85">
        <v>1.0</v>
      </c>
      <c r="P13" s="86">
        <v>2.0</v>
      </c>
      <c r="Q13" s="83">
        <v>2.0</v>
      </c>
      <c r="R13" s="84">
        <v>2.0</v>
      </c>
      <c r="S13" s="84">
        <v>2.0</v>
      </c>
      <c r="T13" s="84">
        <v>2.0</v>
      </c>
      <c r="U13" s="84">
        <v>2.0</v>
      </c>
      <c r="V13" s="84"/>
      <c r="W13" s="84">
        <v>2.0</v>
      </c>
      <c r="X13" s="84">
        <v>2.0</v>
      </c>
      <c r="Y13" s="84">
        <v>2.0</v>
      </c>
      <c r="Z13" s="84">
        <v>2.0</v>
      </c>
      <c r="AA13" s="84">
        <v>2.0</v>
      </c>
      <c r="AB13" s="84">
        <v>2.0</v>
      </c>
      <c r="AC13" s="84">
        <v>2.0</v>
      </c>
      <c r="AD13" s="84">
        <v>2.0</v>
      </c>
      <c r="AE13" s="84">
        <v>2.0</v>
      </c>
      <c r="AF13" s="84"/>
      <c r="AG13" s="84"/>
      <c r="AH13" s="84"/>
      <c r="AI13" s="87"/>
      <c r="AJ13" s="83"/>
      <c r="AK13" s="84"/>
      <c r="AL13" s="84"/>
      <c r="AM13" s="84"/>
      <c r="AN13" s="84"/>
      <c r="AO13" s="85">
        <v>0.0</v>
      </c>
      <c r="AP13" s="88"/>
      <c r="AQ13" s="84"/>
      <c r="AR13" s="84"/>
      <c r="AS13" s="85"/>
      <c r="AT13" s="89"/>
      <c r="AU13" s="90"/>
      <c r="AV13" s="91">
        <f t="shared" si="2"/>
        <v>23</v>
      </c>
      <c r="AW13" s="92">
        <f t="shared" ref="AW13:AY13" si="10">IF(AT13 = " ",0%,AT13/COUNTIF($G13:$AS13,"&gt;=0"))</f>
        <v>0</v>
      </c>
      <c r="AX13" s="93">
        <f t="shared" si="10"/>
        <v>0</v>
      </c>
      <c r="AY13" s="94">
        <f t="shared" si="10"/>
        <v>0.92</v>
      </c>
      <c r="AZ13" s="95" t="str">
        <f t="shared" si="4"/>
        <v>Completo</v>
      </c>
      <c r="BA13" s="37"/>
    </row>
    <row r="14">
      <c r="A14" s="57">
        <v>5.0</v>
      </c>
      <c r="B14" s="58" t="s">
        <v>105</v>
      </c>
      <c r="C14" s="97" t="s">
        <v>237</v>
      </c>
      <c r="D14" s="98" t="s">
        <v>32</v>
      </c>
      <c r="E14" s="99">
        <v>4.0</v>
      </c>
      <c r="F14" s="62" t="s">
        <v>230</v>
      </c>
      <c r="G14" s="63">
        <v>2.0</v>
      </c>
      <c r="H14" s="64">
        <v>2.0</v>
      </c>
      <c r="I14" s="64">
        <v>2.0</v>
      </c>
      <c r="J14" s="65">
        <v>2.0</v>
      </c>
      <c r="K14" s="63">
        <v>2.0</v>
      </c>
      <c r="L14" s="64">
        <v>2.0</v>
      </c>
      <c r="M14" s="64">
        <v>2.0</v>
      </c>
      <c r="N14" s="64">
        <v>2.0</v>
      </c>
      <c r="O14" s="65">
        <v>1.0</v>
      </c>
      <c r="P14" s="66">
        <v>2.0</v>
      </c>
      <c r="Q14" s="63">
        <v>2.0</v>
      </c>
      <c r="R14" s="64">
        <v>1.0</v>
      </c>
      <c r="S14" s="64">
        <v>2.0</v>
      </c>
      <c r="T14" s="64">
        <v>2.0</v>
      </c>
      <c r="U14" s="64">
        <v>2.0</v>
      </c>
      <c r="V14" s="64"/>
      <c r="W14" s="64">
        <v>2.0</v>
      </c>
      <c r="X14" s="64">
        <v>2.0</v>
      </c>
      <c r="Y14" s="64">
        <v>2.0</v>
      </c>
      <c r="Z14" s="64">
        <v>2.0</v>
      </c>
      <c r="AA14" s="64">
        <v>2.0</v>
      </c>
      <c r="AB14" s="64">
        <v>2.0</v>
      </c>
      <c r="AC14" s="64"/>
      <c r="AD14" s="64"/>
      <c r="AE14" s="64"/>
      <c r="AF14" s="64"/>
      <c r="AG14" s="64"/>
      <c r="AH14" s="64"/>
      <c r="AI14" s="67"/>
      <c r="AJ14" s="63">
        <v>2.0</v>
      </c>
      <c r="AK14" s="64"/>
      <c r="AL14" s="64"/>
      <c r="AM14" s="64">
        <v>2.0</v>
      </c>
      <c r="AN14" s="64"/>
      <c r="AO14" s="65">
        <v>2.0</v>
      </c>
      <c r="AP14" s="68"/>
      <c r="AQ14" s="64"/>
      <c r="AR14" s="64"/>
      <c r="AS14" s="65"/>
      <c r="AT14" s="69"/>
      <c r="AU14" s="70"/>
      <c r="AV14" s="71">
        <f t="shared" si="2"/>
        <v>22</v>
      </c>
      <c r="AW14" s="72">
        <f t="shared" ref="AW14:AY14" si="11">IF(AT14 = " ",0%,AT14/COUNTIF($G14:$AS14,"&gt;=0"))</f>
        <v>0</v>
      </c>
      <c r="AX14" s="73">
        <f t="shared" si="11"/>
        <v>0</v>
      </c>
      <c r="AY14" s="74">
        <f t="shared" si="11"/>
        <v>0.9166666667</v>
      </c>
      <c r="AZ14" s="75" t="str">
        <f t="shared" si="4"/>
        <v>Completo</v>
      </c>
      <c r="BA14" s="76" t="str">
        <f>IF(AZ14=AZ15,AZ14,"Incompleto")</f>
        <v>Completo</v>
      </c>
    </row>
    <row r="15">
      <c r="A15" s="37"/>
      <c r="B15" s="37"/>
      <c r="C15" s="97" t="s">
        <v>238</v>
      </c>
      <c r="D15" s="98" t="s">
        <v>32</v>
      </c>
      <c r="E15" s="99">
        <v>4.0</v>
      </c>
      <c r="F15" s="62" t="s">
        <v>230</v>
      </c>
      <c r="G15" s="63">
        <v>2.0</v>
      </c>
      <c r="H15" s="64">
        <v>2.0</v>
      </c>
      <c r="I15" s="64">
        <v>2.0</v>
      </c>
      <c r="J15" s="65">
        <v>2.0</v>
      </c>
      <c r="K15" s="63">
        <v>2.0</v>
      </c>
      <c r="L15" s="64">
        <v>2.0</v>
      </c>
      <c r="M15" s="64">
        <v>2.0</v>
      </c>
      <c r="N15" s="64">
        <v>2.0</v>
      </c>
      <c r="O15" s="65">
        <v>1.0</v>
      </c>
      <c r="P15" s="66">
        <v>2.0</v>
      </c>
      <c r="Q15" s="63">
        <v>2.0</v>
      </c>
      <c r="R15" s="64">
        <v>1.0</v>
      </c>
      <c r="S15" s="64">
        <v>2.0</v>
      </c>
      <c r="T15" s="64">
        <v>2.0</v>
      </c>
      <c r="U15" s="64">
        <v>2.0</v>
      </c>
      <c r="V15" s="64"/>
      <c r="W15" s="64">
        <v>2.0</v>
      </c>
      <c r="X15" s="64">
        <v>2.0</v>
      </c>
      <c r="Y15" s="64">
        <v>2.0</v>
      </c>
      <c r="Z15" s="64">
        <v>2.0</v>
      </c>
      <c r="AA15" s="64">
        <v>2.0</v>
      </c>
      <c r="AB15" s="64">
        <v>2.0</v>
      </c>
      <c r="AC15" s="64"/>
      <c r="AD15" s="64"/>
      <c r="AE15" s="64"/>
      <c r="AF15" s="64"/>
      <c r="AG15" s="64"/>
      <c r="AH15" s="64"/>
      <c r="AI15" s="67"/>
      <c r="AJ15" s="63">
        <v>2.0</v>
      </c>
      <c r="AK15" s="64"/>
      <c r="AL15" s="64"/>
      <c r="AM15" s="64">
        <v>2.0</v>
      </c>
      <c r="AN15" s="64"/>
      <c r="AO15" s="65">
        <v>2.0</v>
      </c>
      <c r="AP15" s="68"/>
      <c r="AQ15" s="64"/>
      <c r="AR15" s="64"/>
      <c r="AS15" s="65"/>
      <c r="AT15" s="69"/>
      <c r="AU15" s="70"/>
      <c r="AV15" s="71">
        <f t="shared" si="2"/>
        <v>22</v>
      </c>
      <c r="AW15" s="72">
        <f t="shared" ref="AW15:AY15" si="12">IF(AT15 = " ",0%,AT15/COUNTIF($G15:$AS15,"&gt;=0"))</f>
        <v>0</v>
      </c>
      <c r="AX15" s="73">
        <f t="shared" si="12"/>
        <v>0</v>
      </c>
      <c r="AY15" s="74">
        <f t="shared" si="12"/>
        <v>0.9166666667</v>
      </c>
      <c r="AZ15" s="75" t="str">
        <f t="shared" si="4"/>
        <v>Completo</v>
      </c>
      <c r="BA15" s="37"/>
    </row>
    <row r="16">
      <c r="A16" s="77">
        <v>6.0</v>
      </c>
      <c r="B16" s="78" t="s">
        <v>33</v>
      </c>
      <c r="C16" s="79" t="s">
        <v>239</v>
      </c>
      <c r="D16" s="80" t="s">
        <v>113</v>
      </c>
      <c r="E16" s="81">
        <v>4.0</v>
      </c>
      <c r="F16" s="82" t="s">
        <v>230</v>
      </c>
      <c r="G16" s="83">
        <v>2.0</v>
      </c>
      <c r="H16" s="84">
        <v>2.0</v>
      </c>
      <c r="I16" s="84">
        <v>2.0</v>
      </c>
      <c r="J16" s="85">
        <v>2.0</v>
      </c>
      <c r="K16" s="83">
        <v>2.0</v>
      </c>
      <c r="L16" s="84">
        <v>2.0</v>
      </c>
      <c r="M16" s="84">
        <v>1.0</v>
      </c>
      <c r="N16" s="84">
        <v>2.0</v>
      </c>
      <c r="O16" s="85">
        <v>2.0</v>
      </c>
      <c r="P16" s="86">
        <v>2.0</v>
      </c>
      <c r="Q16" s="83">
        <v>2.0</v>
      </c>
      <c r="R16" s="84"/>
      <c r="S16" s="84">
        <v>2.0</v>
      </c>
      <c r="T16" s="84">
        <v>2.0</v>
      </c>
      <c r="U16" s="84">
        <v>2.0</v>
      </c>
      <c r="V16" s="84"/>
      <c r="W16" s="84">
        <v>2.0</v>
      </c>
      <c r="X16" s="84">
        <v>2.0</v>
      </c>
      <c r="Y16" s="84">
        <v>2.0</v>
      </c>
      <c r="Z16" s="84"/>
      <c r="AA16" s="84"/>
      <c r="AB16" s="84"/>
      <c r="AC16" s="84">
        <v>2.0</v>
      </c>
      <c r="AD16" s="84">
        <v>2.0</v>
      </c>
      <c r="AE16" s="84">
        <v>2.0</v>
      </c>
      <c r="AF16" s="84"/>
      <c r="AG16" s="84"/>
      <c r="AH16" s="84"/>
      <c r="AI16" s="87"/>
      <c r="AJ16" s="83"/>
      <c r="AK16" s="84"/>
      <c r="AL16" s="84"/>
      <c r="AM16" s="84"/>
      <c r="AN16" s="84"/>
      <c r="AO16" s="85"/>
      <c r="AP16" s="88">
        <v>2.0</v>
      </c>
      <c r="AQ16" s="84">
        <v>2.0</v>
      </c>
      <c r="AR16" s="84">
        <v>2.0</v>
      </c>
      <c r="AS16" s="85">
        <v>2.0</v>
      </c>
      <c r="AT16" s="89"/>
      <c r="AU16" s="90"/>
      <c r="AV16" s="91">
        <f t="shared" si="2"/>
        <v>23</v>
      </c>
      <c r="AW16" s="92">
        <f t="shared" ref="AW16:AY16" si="13">IF(AT16 = " ",0%,AT16/COUNTIF($G16:$AS16,"&gt;=0"))</f>
        <v>0</v>
      </c>
      <c r="AX16" s="93">
        <f t="shared" si="13"/>
        <v>0</v>
      </c>
      <c r="AY16" s="94">
        <f t="shared" si="13"/>
        <v>0.9583333333</v>
      </c>
      <c r="AZ16" s="95" t="str">
        <f t="shared" si="4"/>
        <v>Completo</v>
      </c>
      <c r="BA16" s="96" t="str">
        <f>IF(AZ16=AZ17,AZ16,"Incompleto")</f>
        <v>Completo</v>
      </c>
    </row>
    <row r="17">
      <c r="A17" s="37"/>
      <c r="B17" s="37"/>
      <c r="C17" s="79" t="s">
        <v>240</v>
      </c>
      <c r="D17" s="80" t="s">
        <v>174</v>
      </c>
      <c r="E17" s="81">
        <v>4.0</v>
      </c>
      <c r="F17" s="82" t="s">
        <v>230</v>
      </c>
      <c r="G17" s="83">
        <v>2.0</v>
      </c>
      <c r="H17" s="84">
        <v>2.0</v>
      </c>
      <c r="I17" s="84">
        <v>2.0</v>
      </c>
      <c r="J17" s="85">
        <v>2.0</v>
      </c>
      <c r="K17" s="83">
        <v>2.0</v>
      </c>
      <c r="L17" s="84">
        <v>2.0</v>
      </c>
      <c r="M17" s="84">
        <v>1.0</v>
      </c>
      <c r="N17" s="84">
        <v>2.0</v>
      </c>
      <c r="O17" s="85">
        <v>2.0</v>
      </c>
      <c r="P17" s="86">
        <v>2.0</v>
      </c>
      <c r="Q17" s="83">
        <v>2.0</v>
      </c>
      <c r="R17" s="84"/>
      <c r="S17" s="84">
        <v>2.0</v>
      </c>
      <c r="T17" s="84">
        <v>2.0</v>
      </c>
      <c r="U17" s="84">
        <v>2.0</v>
      </c>
      <c r="V17" s="84"/>
      <c r="W17" s="84">
        <v>2.0</v>
      </c>
      <c r="X17" s="84">
        <v>2.0</v>
      </c>
      <c r="Y17" s="84">
        <v>2.0</v>
      </c>
      <c r="Z17" s="84"/>
      <c r="AA17" s="84"/>
      <c r="AB17" s="84"/>
      <c r="AC17" s="84">
        <v>2.0</v>
      </c>
      <c r="AD17" s="84">
        <v>2.0</v>
      </c>
      <c r="AE17" s="84">
        <v>2.0</v>
      </c>
      <c r="AF17" s="84"/>
      <c r="AG17" s="84"/>
      <c r="AH17" s="84"/>
      <c r="AI17" s="87"/>
      <c r="AJ17" s="83"/>
      <c r="AK17" s="84"/>
      <c r="AL17" s="84"/>
      <c r="AM17" s="84"/>
      <c r="AN17" s="84"/>
      <c r="AO17" s="85"/>
      <c r="AP17" s="88">
        <v>2.0</v>
      </c>
      <c r="AQ17" s="84">
        <v>2.0</v>
      </c>
      <c r="AR17" s="84">
        <v>2.0</v>
      </c>
      <c r="AS17" s="85">
        <v>2.0</v>
      </c>
      <c r="AT17" s="89"/>
      <c r="AU17" s="90"/>
      <c r="AV17" s="91">
        <f t="shared" si="2"/>
        <v>23</v>
      </c>
      <c r="AW17" s="92">
        <f t="shared" ref="AW17:AY17" si="14">IF(AT17 = " ",0%,AT17/COUNTIF($G17:$AS17,"&gt;=0"))</f>
        <v>0</v>
      </c>
      <c r="AX17" s="93">
        <f t="shared" si="14"/>
        <v>0</v>
      </c>
      <c r="AY17" s="94">
        <f t="shared" si="14"/>
        <v>0.9583333333</v>
      </c>
      <c r="AZ17" s="95" t="str">
        <f t="shared" si="4"/>
        <v>Completo</v>
      </c>
      <c r="BA17" s="37"/>
    </row>
    <row r="18">
      <c r="A18" s="57">
        <v>7.0</v>
      </c>
      <c r="B18" s="58" t="s">
        <v>42</v>
      </c>
      <c r="C18" s="97" t="s">
        <v>241</v>
      </c>
      <c r="D18" s="98" t="s">
        <v>65</v>
      </c>
      <c r="E18" s="99">
        <v>3.0</v>
      </c>
      <c r="F18" s="62" t="s">
        <v>230</v>
      </c>
      <c r="G18" s="63">
        <v>2.0</v>
      </c>
      <c r="H18" s="64">
        <v>2.0</v>
      </c>
      <c r="I18" s="64">
        <v>2.0</v>
      </c>
      <c r="J18" s="65">
        <v>2.0</v>
      </c>
      <c r="K18" s="63">
        <v>2.0</v>
      </c>
      <c r="L18" s="64">
        <v>2.0</v>
      </c>
      <c r="M18" s="64">
        <v>0.0</v>
      </c>
      <c r="N18" s="64">
        <v>2.0</v>
      </c>
      <c r="O18" s="65">
        <v>0.0</v>
      </c>
      <c r="P18" s="66">
        <v>2.0</v>
      </c>
      <c r="Q18" s="63">
        <v>0.0</v>
      </c>
      <c r="R18" s="64">
        <v>0.0</v>
      </c>
      <c r="S18" s="64">
        <v>2.0</v>
      </c>
      <c r="T18" s="64">
        <v>2.0</v>
      </c>
      <c r="U18" s="64"/>
      <c r="V18" s="64">
        <v>0.0</v>
      </c>
      <c r="W18" s="64">
        <v>0.0</v>
      </c>
      <c r="X18" s="64">
        <v>0.0</v>
      </c>
      <c r="Y18" s="64"/>
      <c r="Z18" s="64">
        <v>2.0</v>
      </c>
      <c r="AA18" s="64">
        <v>2.0</v>
      </c>
      <c r="AB18" s="64"/>
      <c r="AC18" s="64">
        <v>2.0</v>
      </c>
      <c r="AD18" s="64">
        <v>2.0</v>
      </c>
      <c r="AE18" s="64"/>
      <c r="AF18" s="64">
        <v>2.0</v>
      </c>
      <c r="AG18" s="64"/>
      <c r="AH18" s="64"/>
      <c r="AI18" s="67"/>
      <c r="AJ18" s="63"/>
      <c r="AK18" s="64"/>
      <c r="AL18" s="64"/>
      <c r="AM18" s="64"/>
      <c r="AN18" s="64"/>
      <c r="AO18" s="65">
        <v>2.0</v>
      </c>
      <c r="AP18" s="68"/>
      <c r="AQ18" s="64"/>
      <c r="AR18" s="64"/>
      <c r="AS18" s="65"/>
      <c r="AT18" s="71">
        <f t="shared" ref="AT18:AT33" si="16">IF(COUNTIF($G18:$AS18,2)=0," ",COUNTIF($G18:$AS18,0))</f>
        <v>7</v>
      </c>
      <c r="AU18" s="71">
        <f t="shared" ref="AU18:AU33" si="17">IF(COUNTIF($G18:$AS18,2)=0," ",COUNTIF($G18:$AS18,1))</f>
        <v>0</v>
      </c>
      <c r="AV18" s="71">
        <f t="shared" si="2"/>
        <v>16</v>
      </c>
      <c r="AW18" s="72">
        <f t="shared" ref="AW18:AY18" si="15">IF(AT18 = " ",0%,AT18/COUNTIF($G18:$AS18,"&gt;=0"))</f>
        <v>0.3043478261</v>
      </c>
      <c r="AX18" s="73">
        <f t="shared" si="15"/>
        <v>0</v>
      </c>
      <c r="AY18" s="74">
        <f t="shared" si="15"/>
        <v>0.6956521739</v>
      </c>
      <c r="AZ18" s="75" t="str">
        <f t="shared" si="4"/>
        <v>Completo</v>
      </c>
      <c r="BA18" s="76" t="str">
        <f>IF(AND(AZ18=AZ19,AZ18=AZ20),AZ18,"Incompleto")</f>
        <v>Completo</v>
      </c>
    </row>
    <row r="19">
      <c r="A19" s="23"/>
      <c r="B19" s="23"/>
      <c r="C19" s="97" t="s">
        <v>242</v>
      </c>
      <c r="D19" s="98" t="s">
        <v>92</v>
      </c>
      <c r="E19" s="99">
        <v>3.0</v>
      </c>
      <c r="F19" s="62" t="s">
        <v>230</v>
      </c>
      <c r="G19" s="63">
        <v>2.0</v>
      </c>
      <c r="H19" s="64">
        <v>2.0</v>
      </c>
      <c r="I19" s="64">
        <v>2.0</v>
      </c>
      <c r="J19" s="65">
        <v>2.0</v>
      </c>
      <c r="K19" s="63">
        <v>2.0</v>
      </c>
      <c r="L19" s="64">
        <v>2.0</v>
      </c>
      <c r="M19" s="64">
        <v>0.0</v>
      </c>
      <c r="N19" s="64">
        <v>2.0</v>
      </c>
      <c r="O19" s="65">
        <v>0.0</v>
      </c>
      <c r="P19" s="66">
        <v>2.0</v>
      </c>
      <c r="Q19" s="63">
        <v>0.0</v>
      </c>
      <c r="R19" s="64">
        <v>0.0</v>
      </c>
      <c r="S19" s="64">
        <v>2.0</v>
      </c>
      <c r="T19" s="64">
        <v>2.0</v>
      </c>
      <c r="U19" s="64"/>
      <c r="V19" s="64">
        <v>0.0</v>
      </c>
      <c r="W19" s="64">
        <v>0.0</v>
      </c>
      <c r="X19" s="64">
        <v>0.0</v>
      </c>
      <c r="Y19" s="64"/>
      <c r="Z19" s="64">
        <v>2.0</v>
      </c>
      <c r="AA19" s="64">
        <v>2.0</v>
      </c>
      <c r="AB19" s="64"/>
      <c r="AC19" s="64">
        <v>2.0</v>
      </c>
      <c r="AD19" s="64">
        <v>2.0</v>
      </c>
      <c r="AE19" s="64"/>
      <c r="AF19" s="64">
        <v>2.0</v>
      </c>
      <c r="AG19" s="64"/>
      <c r="AH19" s="64"/>
      <c r="AI19" s="67"/>
      <c r="AJ19" s="63"/>
      <c r="AK19" s="64"/>
      <c r="AL19" s="64"/>
      <c r="AM19" s="64"/>
      <c r="AN19" s="64"/>
      <c r="AO19" s="65">
        <v>2.0</v>
      </c>
      <c r="AP19" s="68"/>
      <c r="AQ19" s="64"/>
      <c r="AR19" s="64"/>
      <c r="AS19" s="65"/>
      <c r="AT19" s="69">
        <f t="shared" si="16"/>
        <v>7</v>
      </c>
      <c r="AU19" s="70">
        <f t="shared" si="17"/>
        <v>0</v>
      </c>
      <c r="AV19" s="71">
        <f t="shared" si="2"/>
        <v>16</v>
      </c>
      <c r="AW19" s="72">
        <f t="shared" ref="AW19:AY19" si="18">IF(AT19 = " ",0%,AT19/COUNTIF($G19:$AS19,"&gt;=0"))</f>
        <v>0.3043478261</v>
      </c>
      <c r="AX19" s="73">
        <f t="shared" si="18"/>
        <v>0</v>
      </c>
      <c r="AY19" s="74">
        <f t="shared" si="18"/>
        <v>0.6956521739</v>
      </c>
      <c r="AZ19" s="75" t="str">
        <f t="shared" si="4"/>
        <v>Completo</v>
      </c>
      <c r="BA19" s="23"/>
    </row>
    <row r="20">
      <c r="A20" s="37"/>
      <c r="B20" s="37"/>
      <c r="C20" s="97" t="s">
        <v>243</v>
      </c>
      <c r="D20" s="98" t="s">
        <v>244</v>
      </c>
      <c r="E20" s="99">
        <v>3.0</v>
      </c>
      <c r="F20" s="100" t="s">
        <v>245</v>
      </c>
      <c r="G20" s="63">
        <v>2.0</v>
      </c>
      <c r="H20" s="64">
        <v>2.0</v>
      </c>
      <c r="I20" s="64">
        <v>2.0</v>
      </c>
      <c r="J20" s="65">
        <v>2.0</v>
      </c>
      <c r="K20" s="63">
        <v>2.0</v>
      </c>
      <c r="L20" s="64">
        <v>2.0</v>
      </c>
      <c r="M20" s="64">
        <v>0.0</v>
      </c>
      <c r="N20" s="64">
        <v>2.0</v>
      </c>
      <c r="O20" s="65">
        <v>0.0</v>
      </c>
      <c r="P20" s="66">
        <v>2.0</v>
      </c>
      <c r="Q20" s="63">
        <v>0.0</v>
      </c>
      <c r="R20" s="64">
        <v>0.0</v>
      </c>
      <c r="S20" s="64">
        <v>2.0</v>
      </c>
      <c r="T20" s="64">
        <v>2.0</v>
      </c>
      <c r="U20" s="64"/>
      <c r="V20" s="64">
        <v>0.0</v>
      </c>
      <c r="W20" s="64">
        <v>0.0</v>
      </c>
      <c r="X20" s="64">
        <v>0.0</v>
      </c>
      <c r="Y20" s="64"/>
      <c r="Z20" s="64">
        <v>2.0</v>
      </c>
      <c r="AA20" s="64">
        <v>2.0</v>
      </c>
      <c r="AB20" s="64"/>
      <c r="AC20" s="64">
        <v>2.0</v>
      </c>
      <c r="AD20" s="64">
        <v>2.0</v>
      </c>
      <c r="AE20" s="64"/>
      <c r="AF20" s="64">
        <v>2.0</v>
      </c>
      <c r="AG20" s="64"/>
      <c r="AH20" s="64"/>
      <c r="AI20" s="67"/>
      <c r="AJ20" s="63"/>
      <c r="AK20" s="64"/>
      <c r="AL20" s="64"/>
      <c r="AM20" s="64"/>
      <c r="AN20" s="64"/>
      <c r="AO20" s="65">
        <v>2.0</v>
      </c>
      <c r="AP20" s="68"/>
      <c r="AQ20" s="64"/>
      <c r="AR20" s="64"/>
      <c r="AS20" s="65"/>
      <c r="AT20" s="101">
        <f t="shared" si="16"/>
        <v>7</v>
      </c>
      <c r="AU20" s="102">
        <f t="shared" si="17"/>
        <v>0</v>
      </c>
      <c r="AV20" s="103">
        <f t="shared" si="2"/>
        <v>16</v>
      </c>
      <c r="AW20" s="72">
        <f t="shared" ref="AW20:AY20" si="19">IF(AT20 = " ",0%,AT20/COUNTIF($G20:$AS20,"&gt;=0"))</f>
        <v>0.3043478261</v>
      </c>
      <c r="AX20" s="73">
        <f t="shared" si="19"/>
        <v>0</v>
      </c>
      <c r="AY20" s="74">
        <f t="shared" si="19"/>
        <v>0.6956521739</v>
      </c>
      <c r="AZ20" s="75" t="str">
        <f t="shared" si="4"/>
        <v>Completo</v>
      </c>
      <c r="BA20" s="37"/>
    </row>
    <row r="21">
      <c r="A21" s="77">
        <v>8.0</v>
      </c>
      <c r="B21" s="78" t="s">
        <v>45</v>
      </c>
      <c r="C21" s="79" t="s">
        <v>246</v>
      </c>
      <c r="D21" s="80"/>
      <c r="E21" s="81">
        <v>2.0</v>
      </c>
      <c r="F21" s="104" t="s">
        <v>245</v>
      </c>
      <c r="G21" s="105">
        <v>2.0</v>
      </c>
      <c r="H21" s="106">
        <v>2.0</v>
      </c>
      <c r="I21" s="106">
        <v>2.0</v>
      </c>
      <c r="J21" s="107">
        <v>2.0</v>
      </c>
      <c r="K21" s="105">
        <v>2.0</v>
      </c>
      <c r="L21" s="106">
        <v>2.0</v>
      </c>
      <c r="M21" s="106">
        <v>2.0</v>
      </c>
      <c r="N21" s="106">
        <v>2.0</v>
      </c>
      <c r="O21" s="107">
        <v>2.0</v>
      </c>
      <c r="P21" s="108">
        <v>2.0</v>
      </c>
      <c r="Q21" s="105">
        <v>2.0</v>
      </c>
      <c r="R21" s="106">
        <v>2.0</v>
      </c>
      <c r="S21" s="106">
        <v>1.0</v>
      </c>
      <c r="T21" s="106">
        <v>1.0</v>
      </c>
      <c r="U21" s="106"/>
      <c r="V21" s="106">
        <v>0.0</v>
      </c>
      <c r="W21" s="106">
        <v>0.0</v>
      </c>
      <c r="X21" s="106">
        <v>0.0</v>
      </c>
      <c r="Y21" s="106"/>
      <c r="Z21" s="106">
        <v>0.0</v>
      </c>
      <c r="AA21" s="106">
        <v>0.0</v>
      </c>
      <c r="AB21" s="106"/>
      <c r="AC21" s="106">
        <v>2.0</v>
      </c>
      <c r="AD21" s="106">
        <v>2.0</v>
      </c>
      <c r="AE21" s="106"/>
      <c r="AF21" s="106">
        <v>0.0</v>
      </c>
      <c r="AG21" s="106"/>
      <c r="AH21" s="106"/>
      <c r="AI21" s="109"/>
      <c r="AJ21" s="105"/>
      <c r="AK21" s="106"/>
      <c r="AL21" s="106"/>
      <c r="AM21" s="106"/>
      <c r="AN21" s="106"/>
      <c r="AO21" s="107">
        <v>2.0</v>
      </c>
      <c r="AP21" s="110"/>
      <c r="AQ21" s="106"/>
      <c r="AR21" s="106"/>
      <c r="AS21" s="107"/>
      <c r="AT21" s="111">
        <f t="shared" si="16"/>
        <v>6</v>
      </c>
      <c r="AU21" s="112">
        <f t="shared" si="17"/>
        <v>2</v>
      </c>
      <c r="AV21" s="113">
        <f t="shared" si="2"/>
        <v>15</v>
      </c>
      <c r="AW21" s="92">
        <f t="shared" ref="AW21:AY21" si="20">IF(AT21 = " ",0%,AT21/COUNTIF($G21:$AS21,"&gt;=0"))</f>
        <v>0.2608695652</v>
      </c>
      <c r="AX21" s="93">
        <f t="shared" si="20"/>
        <v>0.08695652174</v>
      </c>
      <c r="AY21" s="94">
        <f t="shared" si="20"/>
        <v>0.652173913</v>
      </c>
      <c r="AZ21" s="95" t="str">
        <f t="shared" si="4"/>
        <v>Completo</v>
      </c>
      <c r="BA21" s="96" t="str">
        <f>IF(AND(AZ21=AZ22,AZ21=AZ23),AZ21,"Incompleto")</f>
        <v>Completo</v>
      </c>
    </row>
    <row r="22">
      <c r="A22" s="23"/>
      <c r="B22" s="23"/>
      <c r="C22" s="79" t="s">
        <v>247</v>
      </c>
      <c r="D22" s="80" t="s">
        <v>98</v>
      </c>
      <c r="E22" s="81">
        <v>3.0</v>
      </c>
      <c r="F22" s="82" t="s">
        <v>248</v>
      </c>
      <c r="G22" s="105">
        <v>2.0</v>
      </c>
      <c r="H22" s="106">
        <v>2.0</v>
      </c>
      <c r="I22" s="106">
        <v>2.0</v>
      </c>
      <c r="J22" s="107">
        <v>2.0</v>
      </c>
      <c r="K22" s="105">
        <v>2.0</v>
      </c>
      <c r="L22" s="106">
        <v>2.0</v>
      </c>
      <c r="M22" s="106">
        <v>2.0</v>
      </c>
      <c r="N22" s="106">
        <v>2.0</v>
      </c>
      <c r="O22" s="107">
        <v>2.0</v>
      </c>
      <c r="P22" s="108">
        <v>2.0</v>
      </c>
      <c r="Q22" s="105">
        <v>2.0</v>
      </c>
      <c r="R22" s="106">
        <v>2.0</v>
      </c>
      <c r="S22" s="106">
        <v>2.0</v>
      </c>
      <c r="T22" s="106">
        <v>1.0</v>
      </c>
      <c r="U22" s="106"/>
      <c r="V22" s="106">
        <v>0.0</v>
      </c>
      <c r="W22" s="106">
        <v>0.0</v>
      </c>
      <c r="X22" s="106">
        <v>0.0</v>
      </c>
      <c r="Y22" s="106"/>
      <c r="Z22" s="106">
        <v>0.0</v>
      </c>
      <c r="AA22" s="106">
        <v>0.0</v>
      </c>
      <c r="AB22" s="106"/>
      <c r="AC22" s="106">
        <v>0.0</v>
      </c>
      <c r="AD22" s="106">
        <v>0.0</v>
      </c>
      <c r="AE22" s="106"/>
      <c r="AF22" s="106">
        <v>0.0</v>
      </c>
      <c r="AG22" s="106"/>
      <c r="AH22" s="106"/>
      <c r="AI22" s="109"/>
      <c r="AJ22" s="105"/>
      <c r="AK22" s="106"/>
      <c r="AL22" s="106"/>
      <c r="AM22" s="106"/>
      <c r="AN22" s="106"/>
      <c r="AO22" s="107">
        <v>2.0</v>
      </c>
      <c r="AP22" s="110"/>
      <c r="AQ22" s="106"/>
      <c r="AR22" s="106"/>
      <c r="AS22" s="107"/>
      <c r="AT22" s="111">
        <f t="shared" si="16"/>
        <v>8</v>
      </c>
      <c r="AU22" s="112">
        <f t="shared" si="17"/>
        <v>1</v>
      </c>
      <c r="AV22" s="113">
        <f t="shared" si="2"/>
        <v>14</v>
      </c>
      <c r="AW22" s="92">
        <f t="shared" ref="AW22:AY22" si="21">IF(AT22 = " ",0%,AT22/COUNTIF($G22:$AS22,"&gt;=0"))</f>
        <v>0.347826087</v>
      </c>
      <c r="AX22" s="93">
        <f t="shared" si="21"/>
        <v>0.04347826087</v>
      </c>
      <c r="AY22" s="94">
        <f t="shared" si="21"/>
        <v>0.6086956522</v>
      </c>
      <c r="AZ22" s="95" t="str">
        <f t="shared" si="4"/>
        <v>Completo</v>
      </c>
      <c r="BA22" s="23"/>
    </row>
    <row r="23">
      <c r="A23" s="37"/>
      <c r="B23" s="37"/>
      <c r="C23" s="79" t="s">
        <v>249</v>
      </c>
      <c r="D23" s="80" t="s">
        <v>98</v>
      </c>
      <c r="E23" s="81">
        <v>3.0</v>
      </c>
      <c r="F23" s="82" t="s">
        <v>230</v>
      </c>
      <c r="G23" s="105">
        <v>2.0</v>
      </c>
      <c r="H23" s="106">
        <v>2.0</v>
      </c>
      <c r="I23" s="106">
        <v>2.0</v>
      </c>
      <c r="J23" s="107">
        <v>2.0</v>
      </c>
      <c r="K23" s="105">
        <v>2.0</v>
      </c>
      <c r="L23" s="106">
        <v>2.0</v>
      </c>
      <c r="M23" s="106">
        <v>2.0</v>
      </c>
      <c r="N23" s="106">
        <v>2.0</v>
      </c>
      <c r="O23" s="107">
        <v>2.0</v>
      </c>
      <c r="P23" s="108">
        <v>2.0</v>
      </c>
      <c r="Q23" s="105">
        <v>2.0</v>
      </c>
      <c r="R23" s="106">
        <v>2.0</v>
      </c>
      <c r="S23" s="106">
        <v>2.0</v>
      </c>
      <c r="T23" s="106">
        <v>1.0</v>
      </c>
      <c r="U23" s="106"/>
      <c r="V23" s="106">
        <v>0.0</v>
      </c>
      <c r="W23" s="106">
        <v>0.0</v>
      </c>
      <c r="X23" s="106">
        <v>0.0</v>
      </c>
      <c r="Y23" s="106"/>
      <c r="Z23" s="106">
        <v>0.0</v>
      </c>
      <c r="AA23" s="106">
        <v>0.0</v>
      </c>
      <c r="AB23" s="106"/>
      <c r="AC23" s="106">
        <v>0.0</v>
      </c>
      <c r="AD23" s="106">
        <v>0.0</v>
      </c>
      <c r="AE23" s="106"/>
      <c r="AF23" s="106">
        <v>0.0</v>
      </c>
      <c r="AG23" s="106"/>
      <c r="AH23" s="106"/>
      <c r="AI23" s="109"/>
      <c r="AJ23" s="105"/>
      <c r="AK23" s="106"/>
      <c r="AL23" s="106"/>
      <c r="AM23" s="106"/>
      <c r="AN23" s="106"/>
      <c r="AO23" s="107">
        <v>2.0</v>
      </c>
      <c r="AP23" s="110"/>
      <c r="AQ23" s="106"/>
      <c r="AR23" s="106"/>
      <c r="AS23" s="107"/>
      <c r="AT23" s="111">
        <f t="shared" si="16"/>
        <v>8</v>
      </c>
      <c r="AU23" s="112">
        <f t="shared" si="17"/>
        <v>1</v>
      </c>
      <c r="AV23" s="113">
        <f t="shared" si="2"/>
        <v>14</v>
      </c>
      <c r="AW23" s="92">
        <f t="shared" ref="AW23:AY23" si="22">IF(AT23 = " ",0%,AT23/COUNTIF($G23:$AS23,"&gt;=0"))</f>
        <v>0.347826087</v>
      </c>
      <c r="AX23" s="93">
        <f t="shared" si="22"/>
        <v>0.04347826087</v>
      </c>
      <c r="AY23" s="94">
        <f t="shared" si="22"/>
        <v>0.6086956522</v>
      </c>
      <c r="AZ23" s="95" t="str">
        <f t="shared" si="4"/>
        <v>Completo</v>
      </c>
      <c r="BA23" s="37"/>
    </row>
    <row r="24">
      <c r="A24" s="57">
        <v>9.0</v>
      </c>
      <c r="B24" s="58" t="s">
        <v>24</v>
      </c>
      <c r="C24" s="97" t="s">
        <v>250</v>
      </c>
      <c r="D24" s="98" t="s">
        <v>168</v>
      </c>
      <c r="E24" s="99">
        <v>2.0</v>
      </c>
      <c r="F24" s="62" t="s">
        <v>251</v>
      </c>
      <c r="G24" s="114">
        <v>2.0</v>
      </c>
      <c r="H24" s="115">
        <v>2.0</v>
      </c>
      <c r="I24" s="115">
        <v>2.0</v>
      </c>
      <c r="J24" s="116">
        <v>2.0</v>
      </c>
      <c r="K24" s="114">
        <v>2.0</v>
      </c>
      <c r="L24" s="115">
        <v>2.0</v>
      </c>
      <c r="M24" s="115">
        <v>2.0</v>
      </c>
      <c r="N24" s="115">
        <v>0.0</v>
      </c>
      <c r="O24" s="116">
        <v>2.0</v>
      </c>
      <c r="P24" s="117">
        <v>2.0</v>
      </c>
      <c r="Q24" s="114">
        <v>0.0</v>
      </c>
      <c r="R24" s="115">
        <v>0.0</v>
      </c>
      <c r="S24" s="115">
        <v>2.0</v>
      </c>
      <c r="T24" s="115">
        <v>2.0</v>
      </c>
      <c r="U24" s="115"/>
      <c r="V24" s="115">
        <v>0.0</v>
      </c>
      <c r="W24" s="115">
        <v>2.0</v>
      </c>
      <c r="X24" s="115">
        <v>2.0</v>
      </c>
      <c r="Y24" s="115"/>
      <c r="Z24" s="115">
        <v>2.0</v>
      </c>
      <c r="AA24" s="115">
        <v>2.0</v>
      </c>
      <c r="AB24" s="115"/>
      <c r="AC24" s="115">
        <v>2.0</v>
      </c>
      <c r="AD24" s="115">
        <v>2.0</v>
      </c>
      <c r="AE24" s="115"/>
      <c r="AF24" s="115">
        <v>2.0</v>
      </c>
      <c r="AG24" s="115"/>
      <c r="AH24" s="115"/>
      <c r="AI24" s="118"/>
      <c r="AJ24" s="114"/>
      <c r="AK24" s="115"/>
      <c r="AL24" s="115"/>
      <c r="AM24" s="115"/>
      <c r="AN24" s="115"/>
      <c r="AO24" s="116">
        <v>0.0</v>
      </c>
      <c r="AP24" s="119"/>
      <c r="AQ24" s="115"/>
      <c r="AR24" s="115"/>
      <c r="AS24" s="116"/>
      <c r="AT24" s="101">
        <f t="shared" si="16"/>
        <v>5</v>
      </c>
      <c r="AU24" s="102">
        <f t="shared" si="17"/>
        <v>0</v>
      </c>
      <c r="AV24" s="103">
        <f t="shared" si="2"/>
        <v>18</v>
      </c>
      <c r="AW24" s="72">
        <f t="shared" ref="AW24:AY24" si="23">IF(AT24 = " ",0%,AT24/COUNTIF($G24:$AS24,"&gt;=0"))</f>
        <v>0.2173913043</v>
      </c>
      <c r="AX24" s="73">
        <f t="shared" si="23"/>
        <v>0</v>
      </c>
      <c r="AY24" s="74">
        <f t="shared" si="23"/>
        <v>0.7826086957</v>
      </c>
      <c r="AZ24" s="75" t="str">
        <f t="shared" si="4"/>
        <v>Completo</v>
      </c>
      <c r="BA24" s="76" t="str">
        <f>IF(AND(AZ24=AZ25,AZ24=AZ26),AZ24,"Incompleto")</f>
        <v>Completo</v>
      </c>
    </row>
    <row r="25">
      <c r="A25" s="23"/>
      <c r="B25" s="23"/>
      <c r="C25" s="97" t="s">
        <v>252</v>
      </c>
      <c r="D25" s="98" t="s">
        <v>253</v>
      </c>
      <c r="E25" s="99">
        <v>3.0</v>
      </c>
      <c r="F25" s="62" t="s">
        <v>230</v>
      </c>
      <c r="G25" s="114">
        <v>2.0</v>
      </c>
      <c r="H25" s="115">
        <v>2.0</v>
      </c>
      <c r="I25" s="115">
        <v>2.0</v>
      </c>
      <c r="J25" s="116">
        <v>2.0</v>
      </c>
      <c r="K25" s="114">
        <v>2.0</v>
      </c>
      <c r="L25" s="115">
        <v>2.0</v>
      </c>
      <c r="M25" s="115">
        <v>2.0</v>
      </c>
      <c r="N25" s="115">
        <v>2.0</v>
      </c>
      <c r="O25" s="116">
        <v>2.0</v>
      </c>
      <c r="P25" s="117">
        <v>2.0</v>
      </c>
      <c r="Q25" s="114">
        <v>0.0</v>
      </c>
      <c r="R25" s="115">
        <v>0.0</v>
      </c>
      <c r="S25" s="115">
        <v>0.0</v>
      </c>
      <c r="T25" s="115">
        <v>0.0</v>
      </c>
      <c r="U25" s="115"/>
      <c r="V25" s="115">
        <v>0.0</v>
      </c>
      <c r="W25" s="115">
        <v>2.0</v>
      </c>
      <c r="X25" s="115">
        <v>2.0</v>
      </c>
      <c r="Y25" s="115"/>
      <c r="Z25" s="115">
        <v>2.0</v>
      </c>
      <c r="AA25" s="115">
        <v>2.0</v>
      </c>
      <c r="AB25" s="115"/>
      <c r="AC25" s="115">
        <v>0.0</v>
      </c>
      <c r="AD25" s="115">
        <v>0.0</v>
      </c>
      <c r="AE25" s="115"/>
      <c r="AF25" s="115">
        <v>0.0</v>
      </c>
      <c r="AG25" s="115"/>
      <c r="AH25" s="115"/>
      <c r="AI25" s="118"/>
      <c r="AJ25" s="114"/>
      <c r="AK25" s="115"/>
      <c r="AL25" s="115"/>
      <c r="AM25" s="115"/>
      <c r="AN25" s="115"/>
      <c r="AO25" s="116">
        <v>2.0</v>
      </c>
      <c r="AP25" s="119"/>
      <c r="AQ25" s="115"/>
      <c r="AR25" s="115"/>
      <c r="AS25" s="116"/>
      <c r="AT25" s="101">
        <f t="shared" si="16"/>
        <v>8</v>
      </c>
      <c r="AU25" s="102">
        <f t="shared" si="17"/>
        <v>0</v>
      </c>
      <c r="AV25" s="103">
        <f t="shared" si="2"/>
        <v>15</v>
      </c>
      <c r="AW25" s="72">
        <f t="shared" ref="AW25:AY25" si="24">IF(AT25 = " ",0%,AT25/COUNTIF($G25:$AS25,"&gt;=0"))</f>
        <v>0.347826087</v>
      </c>
      <c r="AX25" s="73">
        <f t="shared" si="24"/>
        <v>0</v>
      </c>
      <c r="AY25" s="74">
        <f t="shared" si="24"/>
        <v>0.652173913</v>
      </c>
      <c r="AZ25" s="75" t="str">
        <f t="shared" si="4"/>
        <v>Completo</v>
      </c>
      <c r="BA25" s="23"/>
    </row>
    <row r="26">
      <c r="A26" s="37"/>
      <c r="B26" s="37"/>
      <c r="C26" s="97" t="s">
        <v>254</v>
      </c>
      <c r="D26" s="98" t="s">
        <v>29</v>
      </c>
      <c r="E26" s="99">
        <v>3.0</v>
      </c>
      <c r="F26" s="62" t="s">
        <v>230</v>
      </c>
      <c r="G26" s="114">
        <v>2.0</v>
      </c>
      <c r="H26" s="115">
        <v>2.0</v>
      </c>
      <c r="I26" s="115">
        <v>2.0</v>
      </c>
      <c r="J26" s="116">
        <v>2.0</v>
      </c>
      <c r="K26" s="114">
        <v>2.0</v>
      </c>
      <c r="L26" s="115">
        <v>2.0</v>
      </c>
      <c r="M26" s="115">
        <v>2.0</v>
      </c>
      <c r="N26" s="115">
        <v>2.0</v>
      </c>
      <c r="O26" s="116">
        <v>2.0</v>
      </c>
      <c r="P26" s="117">
        <v>2.0</v>
      </c>
      <c r="Q26" s="114">
        <v>0.0</v>
      </c>
      <c r="R26" s="115">
        <v>0.0</v>
      </c>
      <c r="S26" s="115">
        <v>0.0</v>
      </c>
      <c r="T26" s="115">
        <v>0.0</v>
      </c>
      <c r="U26" s="115"/>
      <c r="V26" s="115">
        <v>0.0</v>
      </c>
      <c r="W26" s="115">
        <v>2.0</v>
      </c>
      <c r="X26" s="115">
        <v>2.0</v>
      </c>
      <c r="Y26" s="115">
        <v>2.0</v>
      </c>
      <c r="Z26" s="115">
        <v>2.0</v>
      </c>
      <c r="AA26" s="115">
        <v>2.0</v>
      </c>
      <c r="AB26" s="115">
        <v>2.0</v>
      </c>
      <c r="AC26" s="115">
        <v>0.0</v>
      </c>
      <c r="AD26" s="115">
        <v>0.0</v>
      </c>
      <c r="AE26" s="115"/>
      <c r="AF26" s="115">
        <v>0.0</v>
      </c>
      <c r="AG26" s="115"/>
      <c r="AH26" s="115"/>
      <c r="AI26" s="118"/>
      <c r="AJ26" s="114"/>
      <c r="AK26" s="115"/>
      <c r="AL26" s="115"/>
      <c r="AM26" s="115"/>
      <c r="AN26" s="115"/>
      <c r="AO26" s="116">
        <v>2.0</v>
      </c>
      <c r="AP26" s="119"/>
      <c r="AQ26" s="115"/>
      <c r="AR26" s="115"/>
      <c r="AS26" s="116"/>
      <c r="AT26" s="101">
        <f t="shared" si="16"/>
        <v>8</v>
      </c>
      <c r="AU26" s="102">
        <f t="shared" si="17"/>
        <v>0</v>
      </c>
      <c r="AV26" s="103">
        <f t="shared" si="2"/>
        <v>17</v>
      </c>
      <c r="AW26" s="72">
        <f t="shared" ref="AW26:AY26" si="25">IF(AT26 = " ",0%,AT26/COUNTIF($G26:$AS26,"&gt;=0"))</f>
        <v>0.32</v>
      </c>
      <c r="AX26" s="73">
        <f t="shared" si="25"/>
        <v>0</v>
      </c>
      <c r="AY26" s="74">
        <f t="shared" si="25"/>
        <v>0.68</v>
      </c>
      <c r="AZ26" s="75" t="str">
        <f t="shared" si="4"/>
        <v>Completo</v>
      </c>
      <c r="BA26" s="37"/>
    </row>
    <row r="27">
      <c r="A27" s="77">
        <v>10.0</v>
      </c>
      <c r="B27" s="78" t="s">
        <v>153</v>
      </c>
      <c r="C27" s="79" t="s">
        <v>255</v>
      </c>
      <c r="D27" s="80" t="s">
        <v>44</v>
      </c>
      <c r="E27" s="81">
        <v>4.0</v>
      </c>
      <c r="F27" s="82" t="s">
        <v>230</v>
      </c>
      <c r="G27" s="105">
        <v>2.0</v>
      </c>
      <c r="H27" s="106">
        <v>2.0</v>
      </c>
      <c r="I27" s="106">
        <v>2.0</v>
      </c>
      <c r="J27" s="107">
        <v>2.0</v>
      </c>
      <c r="K27" s="105">
        <v>2.0</v>
      </c>
      <c r="L27" s="106">
        <v>2.0</v>
      </c>
      <c r="M27" s="106">
        <v>2.0</v>
      </c>
      <c r="N27" s="106">
        <v>2.0</v>
      </c>
      <c r="O27" s="107">
        <v>2.0</v>
      </c>
      <c r="P27" s="108">
        <v>2.0</v>
      </c>
      <c r="Q27" s="105">
        <v>1.0</v>
      </c>
      <c r="R27" s="106">
        <v>2.0</v>
      </c>
      <c r="S27" s="106">
        <v>1.0</v>
      </c>
      <c r="T27" s="106">
        <v>1.0</v>
      </c>
      <c r="U27" s="106">
        <v>1.0</v>
      </c>
      <c r="V27" s="106">
        <v>0.0</v>
      </c>
      <c r="W27" s="106">
        <v>2.0</v>
      </c>
      <c r="X27" s="106">
        <v>0.0</v>
      </c>
      <c r="Y27" s="106">
        <v>0.0</v>
      </c>
      <c r="Z27" s="106">
        <v>2.0</v>
      </c>
      <c r="AA27" s="106">
        <v>2.0</v>
      </c>
      <c r="AB27" s="106">
        <v>2.0</v>
      </c>
      <c r="AC27" s="106">
        <v>2.0</v>
      </c>
      <c r="AD27" s="106">
        <v>2.0</v>
      </c>
      <c r="AE27" s="106">
        <v>2.0</v>
      </c>
      <c r="AF27" s="106">
        <v>2.0</v>
      </c>
      <c r="AG27" s="106"/>
      <c r="AH27" s="106"/>
      <c r="AI27" s="109"/>
      <c r="AJ27" s="105">
        <v>0.0</v>
      </c>
      <c r="AK27" s="106">
        <v>0.0</v>
      </c>
      <c r="AL27" s="106">
        <v>0.0</v>
      </c>
      <c r="AM27" s="106">
        <v>0.0</v>
      </c>
      <c r="AN27" s="106"/>
      <c r="AO27" s="107">
        <v>2.0</v>
      </c>
      <c r="AP27" s="110"/>
      <c r="AQ27" s="106"/>
      <c r="AR27" s="106"/>
      <c r="AS27" s="107"/>
      <c r="AT27" s="111">
        <f t="shared" si="16"/>
        <v>7</v>
      </c>
      <c r="AU27" s="112">
        <f t="shared" si="17"/>
        <v>4</v>
      </c>
      <c r="AV27" s="113">
        <f t="shared" si="2"/>
        <v>20</v>
      </c>
      <c r="AW27" s="92">
        <f t="shared" ref="AW27:AY27" si="26">IF(AT27 = " ",0%,AT27/COUNTIF($G27:$AS27,"&gt;=0"))</f>
        <v>0.2258064516</v>
      </c>
      <c r="AX27" s="93">
        <f t="shared" si="26"/>
        <v>0.1290322581</v>
      </c>
      <c r="AY27" s="94">
        <f t="shared" si="26"/>
        <v>0.6451612903</v>
      </c>
      <c r="AZ27" s="95" t="str">
        <f t="shared" si="4"/>
        <v>Completo</v>
      </c>
      <c r="BA27" s="96" t="str">
        <f>IF(AZ27=AZ28,AZ27,"Incompleto")</f>
        <v>Completo</v>
      </c>
    </row>
    <row r="28">
      <c r="A28" s="37"/>
      <c r="B28" s="37"/>
      <c r="C28" s="79" t="s">
        <v>256</v>
      </c>
      <c r="D28" s="80" t="s">
        <v>146</v>
      </c>
      <c r="E28" s="81">
        <v>4.0</v>
      </c>
      <c r="F28" s="82" t="s">
        <v>230</v>
      </c>
      <c r="G28" s="105">
        <v>2.0</v>
      </c>
      <c r="H28" s="106">
        <v>2.0</v>
      </c>
      <c r="I28" s="106">
        <v>2.0</v>
      </c>
      <c r="J28" s="107">
        <v>2.0</v>
      </c>
      <c r="K28" s="105">
        <v>2.0</v>
      </c>
      <c r="L28" s="106">
        <v>2.0</v>
      </c>
      <c r="M28" s="106">
        <v>2.0</v>
      </c>
      <c r="N28" s="106">
        <v>2.0</v>
      </c>
      <c r="O28" s="107">
        <v>2.0</v>
      </c>
      <c r="P28" s="108">
        <v>2.0</v>
      </c>
      <c r="Q28" s="105">
        <v>1.0</v>
      </c>
      <c r="R28" s="106">
        <v>2.0</v>
      </c>
      <c r="S28" s="106">
        <v>1.0</v>
      </c>
      <c r="T28" s="106">
        <v>1.0</v>
      </c>
      <c r="U28" s="106">
        <v>1.0</v>
      </c>
      <c r="V28" s="106">
        <v>0.0</v>
      </c>
      <c r="W28" s="106">
        <v>2.0</v>
      </c>
      <c r="X28" s="106">
        <v>0.0</v>
      </c>
      <c r="Y28" s="106">
        <v>0.0</v>
      </c>
      <c r="Z28" s="106">
        <v>2.0</v>
      </c>
      <c r="AA28" s="106">
        <v>2.0</v>
      </c>
      <c r="AB28" s="106">
        <v>2.0</v>
      </c>
      <c r="AC28" s="106">
        <v>2.0</v>
      </c>
      <c r="AD28" s="106">
        <v>2.0</v>
      </c>
      <c r="AE28" s="106">
        <v>2.0</v>
      </c>
      <c r="AF28" s="106">
        <v>2.0</v>
      </c>
      <c r="AG28" s="106"/>
      <c r="AH28" s="106"/>
      <c r="AI28" s="109"/>
      <c r="AJ28" s="105">
        <v>0.0</v>
      </c>
      <c r="AK28" s="106">
        <v>0.0</v>
      </c>
      <c r="AL28" s="106">
        <v>0.0</v>
      </c>
      <c r="AM28" s="106">
        <v>0.0</v>
      </c>
      <c r="AN28" s="106"/>
      <c r="AO28" s="107">
        <v>2.0</v>
      </c>
      <c r="AP28" s="110"/>
      <c r="AQ28" s="106"/>
      <c r="AR28" s="106"/>
      <c r="AS28" s="107"/>
      <c r="AT28" s="111">
        <f t="shared" si="16"/>
        <v>7</v>
      </c>
      <c r="AU28" s="112">
        <f t="shared" si="17"/>
        <v>4</v>
      </c>
      <c r="AV28" s="113">
        <f t="shared" si="2"/>
        <v>20</v>
      </c>
      <c r="AW28" s="92">
        <f t="shared" ref="AW28:AY28" si="27">IF(AT28 = " ",0%,AT28/COUNTIF($G28:$AS28,"&gt;=0"))</f>
        <v>0.2258064516</v>
      </c>
      <c r="AX28" s="93">
        <f t="shared" si="27"/>
        <v>0.1290322581</v>
      </c>
      <c r="AY28" s="94">
        <f t="shared" si="27"/>
        <v>0.6451612903</v>
      </c>
      <c r="AZ28" s="95" t="str">
        <f t="shared" si="4"/>
        <v>Completo</v>
      </c>
      <c r="BA28" s="37"/>
    </row>
    <row r="29">
      <c r="A29" s="57">
        <v>11.0</v>
      </c>
      <c r="B29" s="58" t="s">
        <v>60</v>
      </c>
      <c r="C29" s="97" t="s">
        <v>257</v>
      </c>
      <c r="D29" s="98" t="s">
        <v>128</v>
      </c>
      <c r="E29" s="99">
        <v>4.0</v>
      </c>
      <c r="F29" s="62" t="s">
        <v>230</v>
      </c>
      <c r="G29" s="114">
        <v>2.0</v>
      </c>
      <c r="H29" s="115">
        <v>2.0</v>
      </c>
      <c r="I29" s="115">
        <v>2.0</v>
      </c>
      <c r="J29" s="116">
        <v>2.0</v>
      </c>
      <c r="K29" s="114">
        <v>2.0</v>
      </c>
      <c r="L29" s="115">
        <v>2.0</v>
      </c>
      <c r="M29" s="115">
        <v>2.0</v>
      </c>
      <c r="N29" s="115">
        <v>0.0</v>
      </c>
      <c r="O29" s="116">
        <v>0.0</v>
      </c>
      <c r="P29" s="117">
        <v>0.0</v>
      </c>
      <c r="Q29" s="114">
        <v>0.0</v>
      </c>
      <c r="R29" s="115">
        <v>0.0</v>
      </c>
      <c r="S29" s="115">
        <v>2.0</v>
      </c>
      <c r="T29" s="115">
        <v>2.0</v>
      </c>
      <c r="U29" s="115">
        <v>2.0</v>
      </c>
      <c r="V29" s="115">
        <v>0.0</v>
      </c>
      <c r="W29" s="115">
        <v>2.0</v>
      </c>
      <c r="X29" s="115">
        <v>2.0</v>
      </c>
      <c r="Y29" s="115">
        <v>2.0</v>
      </c>
      <c r="Z29" s="115">
        <v>0.0</v>
      </c>
      <c r="AA29" s="115">
        <v>0.0</v>
      </c>
      <c r="AB29" s="115">
        <v>0.0</v>
      </c>
      <c r="AC29" s="115">
        <v>2.0</v>
      </c>
      <c r="AD29" s="115">
        <v>2.0</v>
      </c>
      <c r="AE29" s="115">
        <v>2.0</v>
      </c>
      <c r="AF29" s="115">
        <v>2.0</v>
      </c>
      <c r="AG29" s="115"/>
      <c r="AH29" s="115"/>
      <c r="AI29" s="118"/>
      <c r="AJ29" s="114"/>
      <c r="AK29" s="115"/>
      <c r="AL29" s="115"/>
      <c r="AM29" s="115"/>
      <c r="AN29" s="115"/>
      <c r="AO29" s="116">
        <v>2.0</v>
      </c>
      <c r="AP29" s="119">
        <v>2.0</v>
      </c>
      <c r="AQ29" s="115">
        <v>0.0</v>
      </c>
      <c r="AR29" s="115">
        <v>2.0</v>
      </c>
      <c r="AS29" s="116">
        <v>2.0</v>
      </c>
      <c r="AT29" s="101">
        <f t="shared" si="16"/>
        <v>10</v>
      </c>
      <c r="AU29" s="102">
        <f t="shared" si="17"/>
        <v>0</v>
      </c>
      <c r="AV29" s="103">
        <f t="shared" si="2"/>
        <v>21</v>
      </c>
      <c r="AW29" s="72">
        <f t="shared" ref="AW29:AY29" si="28">IF(AT29 = " ",0%,AT29/COUNTIF($G29:$AS29,"&gt;=0"))</f>
        <v>0.3225806452</v>
      </c>
      <c r="AX29" s="73">
        <f t="shared" si="28"/>
        <v>0</v>
      </c>
      <c r="AY29" s="74">
        <f t="shared" si="28"/>
        <v>0.6774193548</v>
      </c>
      <c r="AZ29" s="75" t="str">
        <f t="shared" si="4"/>
        <v>Completo</v>
      </c>
      <c r="BA29" s="76" t="str">
        <f>IF(AZ29=AZ30,AZ29,"Incompleto")</f>
        <v>Completo</v>
      </c>
    </row>
    <row r="30">
      <c r="A30" s="37"/>
      <c r="B30" s="37"/>
      <c r="C30" s="97" t="s">
        <v>258</v>
      </c>
      <c r="D30" s="98" t="s">
        <v>71</v>
      </c>
      <c r="E30" s="99">
        <v>4.0</v>
      </c>
      <c r="F30" s="62" t="s">
        <v>230</v>
      </c>
      <c r="G30" s="114">
        <v>2.0</v>
      </c>
      <c r="H30" s="115">
        <v>2.0</v>
      </c>
      <c r="I30" s="115">
        <v>2.0</v>
      </c>
      <c r="J30" s="116">
        <v>2.0</v>
      </c>
      <c r="K30" s="114">
        <v>2.0</v>
      </c>
      <c r="L30" s="115">
        <v>2.0</v>
      </c>
      <c r="M30" s="115">
        <v>2.0</v>
      </c>
      <c r="N30" s="115">
        <v>0.0</v>
      </c>
      <c r="O30" s="116">
        <v>0.0</v>
      </c>
      <c r="P30" s="117">
        <v>0.0</v>
      </c>
      <c r="Q30" s="114">
        <v>1.0</v>
      </c>
      <c r="R30" s="115">
        <v>2.0</v>
      </c>
      <c r="S30" s="115">
        <v>0.0</v>
      </c>
      <c r="T30" s="115">
        <v>0.0</v>
      </c>
      <c r="U30" s="115">
        <v>2.0</v>
      </c>
      <c r="V30" s="115">
        <v>0.0</v>
      </c>
      <c r="W30" s="115">
        <v>2.0</v>
      </c>
      <c r="X30" s="115">
        <v>2.0</v>
      </c>
      <c r="Y30" s="115">
        <v>2.0</v>
      </c>
      <c r="Z30" s="115">
        <v>2.0</v>
      </c>
      <c r="AA30" s="115">
        <v>0.0</v>
      </c>
      <c r="AB30" s="115">
        <v>0.0</v>
      </c>
      <c r="AC30" s="115">
        <v>2.0</v>
      </c>
      <c r="AD30" s="115">
        <v>2.0</v>
      </c>
      <c r="AE30" s="115">
        <v>2.0</v>
      </c>
      <c r="AF30" s="115">
        <v>2.0</v>
      </c>
      <c r="AG30" s="115"/>
      <c r="AH30" s="115"/>
      <c r="AI30" s="118"/>
      <c r="AJ30" s="114"/>
      <c r="AK30" s="115"/>
      <c r="AL30" s="115"/>
      <c r="AM30" s="115"/>
      <c r="AN30" s="115"/>
      <c r="AO30" s="116">
        <v>2.0</v>
      </c>
      <c r="AP30" s="119">
        <v>2.0</v>
      </c>
      <c r="AQ30" s="115">
        <v>0.0</v>
      </c>
      <c r="AR30" s="115">
        <v>2.0</v>
      </c>
      <c r="AS30" s="116">
        <v>2.0</v>
      </c>
      <c r="AT30" s="101">
        <f t="shared" si="16"/>
        <v>9</v>
      </c>
      <c r="AU30" s="102">
        <f t="shared" si="17"/>
        <v>1</v>
      </c>
      <c r="AV30" s="103">
        <f t="shared" si="2"/>
        <v>21</v>
      </c>
      <c r="AW30" s="72">
        <f t="shared" ref="AW30:AY30" si="29">IF(AT30 = " ",0%,AT30/COUNTIF($G30:$AS30,"&gt;=0"))</f>
        <v>0.2903225806</v>
      </c>
      <c r="AX30" s="73">
        <f t="shared" si="29"/>
        <v>0.03225806452</v>
      </c>
      <c r="AY30" s="74">
        <f t="shared" si="29"/>
        <v>0.6774193548</v>
      </c>
      <c r="AZ30" s="75" t="str">
        <f t="shared" si="4"/>
        <v>Completo</v>
      </c>
      <c r="BA30" s="37"/>
    </row>
    <row r="31">
      <c r="A31" s="77">
        <v>12.0</v>
      </c>
      <c r="B31" s="78" t="s">
        <v>175</v>
      </c>
      <c r="C31" s="79" t="s">
        <v>259</v>
      </c>
      <c r="D31" s="80" t="s">
        <v>164</v>
      </c>
      <c r="E31" s="81">
        <v>3.0</v>
      </c>
      <c r="F31" s="82" t="s">
        <v>230</v>
      </c>
      <c r="G31" s="105">
        <v>2.0</v>
      </c>
      <c r="H31" s="106">
        <v>2.0</v>
      </c>
      <c r="I31" s="106">
        <v>2.0</v>
      </c>
      <c r="J31" s="107">
        <v>2.0</v>
      </c>
      <c r="K31" s="105">
        <v>2.0</v>
      </c>
      <c r="L31" s="106">
        <v>0.0</v>
      </c>
      <c r="M31" s="106">
        <v>0.0</v>
      </c>
      <c r="N31" s="106">
        <v>0.0</v>
      </c>
      <c r="O31" s="107">
        <v>0.0</v>
      </c>
      <c r="P31" s="108">
        <v>0.0</v>
      </c>
      <c r="Q31" s="105">
        <v>0.0</v>
      </c>
      <c r="R31" s="106">
        <v>0.0</v>
      </c>
      <c r="S31" s="106">
        <v>0.0</v>
      </c>
      <c r="T31" s="106">
        <v>0.0</v>
      </c>
      <c r="U31" s="106">
        <v>0.0</v>
      </c>
      <c r="V31" s="106">
        <v>0.0</v>
      </c>
      <c r="W31" s="106">
        <v>0.0</v>
      </c>
      <c r="X31" s="106">
        <v>0.0</v>
      </c>
      <c r="Y31" s="106">
        <v>0.0</v>
      </c>
      <c r="Z31" s="106">
        <v>0.0</v>
      </c>
      <c r="AA31" s="106">
        <v>0.0</v>
      </c>
      <c r="AB31" s="106">
        <v>0.0</v>
      </c>
      <c r="AC31" s="106">
        <v>0.0</v>
      </c>
      <c r="AD31" s="106">
        <v>0.0</v>
      </c>
      <c r="AE31" s="106">
        <v>0.0</v>
      </c>
      <c r="AF31" s="106">
        <v>0.0</v>
      </c>
      <c r="AG31" s="106"/>
      <c r="AH31" s="106"/>
      <c r="AI31" s="109"/>
      <c r="AJ31" s="105"/>
      <c r="AK31" s="106"/>
      <c r="AL31" s="106"/>
      <c r="AM31" s="106"/>
      <c r="AN31" s="106"/>
      <c r="AO31" s="107">
        <v>0.0</v>
      </c>
      <c r="AP31" s="110"/>
      <c r="AQ31" s="106"/>
      <c r="AR31" s="106"/>
      <c r="AS31" s="107"/>
      <c r="AT31" s="111">
        <f t="shared" si="16"/>
        <v>22</v>
      </c>
      <c r="AU31" s="112">
        <f t="shared" si="17"/>
        <v>0</v>
      </c>
      <c r="AV31" s="113">
        <f t="shared" si="2"/>
        <v>5</v>
      </c>
      <c r="AW31" s="92">
        <f t="shared" ref="AW31:AY31" si="30">IF(AT31 = " ",0%,AT31/COUNTIF($G31:$AS31,"&gt;=0"))</f>
        <v>0.8148148148</v>
      </c>
      <c r="AX31" s="93">
        <f t="shared" si="30"/>
        <v>0</v>
      </c>
      <c r="AY31" s="94">
        <f t="shared" si="30"/>
        <v>0.1851851852</v>
      </c>
      <c r="AZ31" s="120" t="str">
        <f t="shared" si="4"/>
        <v>No Cumplio</v>
      </c>
      <c r="BA31" s="96" t="str">
        <f>AZ31</f>
        <v>No Cumplio</v>
      </c>
    </row>
    <row r="32">
      <c r="A32" s="23"/>
      <c r="B32" s="23"/>
      <c r="C32" s="79" t="s">
        <v>260</v>
      </c>
      <c r="D32" s="80" t="s">
        <v>166</v>
      </c>
      <c r="E32" s="81">
        <v>3.0</v>
      </c>
      <c r="F32" s="82" t="s">
        <v>230</v>
      </c>
      <c r="G32" s="105">
        <v>2.0</v>
      </c>
      <c r="H32" s="106">
        <v>2.0</v>
      </c>
      <c r="I32" s="106">
        <v>2.0</v>
      </c>
      <c r="J32" s="107">
        <v>2.0</v>
      </c>
      <c r="K32" s="105">
        <v>2.0</v>
      </c>
      <c r="L32" s="106">
        <v>2.0</v>
      </c>
      <c r="M32" s="106">
        <v>2.0</v>
      </c>
      <c r="N32" s="106">
        <v>2.0</v>
      </c>
      <c r="O32" s="107">
        <v>2.0</v>
      </c>
      <c r="P32" s="108">
        <v>2.0</v>
      </c>
      <c r="Q32" s="105">
        <v>2.0</v>
      </c>
      <c r="R32" s="106">
        <v>2.0</v>
      </c>
      <c r="S32" s="106">
        <v>2.0</v>
      </c>
      <c r="T32" s="106">
        <v>2.0</v>
      </c>
      <c r="U32" s="106">
        <v>2.0</v>
      </c>
      <c r="V32" s="106"/>
      <c r="W32" s="106">
        <v>2.0</v>
      </c>
      <c r="X32" s="106">
        <v>2.0</v>
      </c>
      <c r="Y32" s="106">
        <v>2.0</v>
      </c>
      <c r="Z32" s="106">
        <v>2.0</v>
      </c>
      <c r="AA32" s="106">
        <v>2.0</v>
      </c>
      <c r="AB32" s="106">
        <v>2.0</v>
      </c>
      <c r="AC32" s="106"/>
      <c r="AD32" s="106"/>
      <c r="AE32" s="106"/>
      <c r="AF32" s="106"/>
      <c r="AG32" s="106"/>
      <c r="AH32" s="106"/>
      <c r="AI32" s="109"/>
      <c r="AJ32" s="105">
        <v>2.0</v>
      </c>
      <c r="AK32" s="106">
        <v>2.0</v>
      </c>
      <c r="AL32" s="106">
        <v>2.0</v>
      </c>
      <c r="AM32" s="106"/>
      <c r="AN32" s="106"/>
      <c r="AO32" s="107">
        <v>0.0</v>
      </c>
      <c r="AP32" s="110"/>
      <c r="AQ32" s="106"/>
      <c r="AR32" s="106"/>
      <c r="AS32" s="107"/>
      <c r="AT32" s="111">
        <f t="shared" si="16"/>
        <v>1</v>
      </c>
      <c r="AU32" s="112">
        <f t="shared" si="17"/>
        <v>0</v>
      </c>
      <c r="AV32" s="113">
        <f t="shared" si="2"/>
        <v>24</v>
      </c>
      <c r="AW32" s="92">
        <f t="shared" ref="AW32:AY32" si="31">IF(AT32 = " ",0%,AT32/COUNTIF($G32:$AS32,"&gt;=0"))</f>
        <v>0.04</v>
      </c>
      <c r="AX32" s="93">
        <f t="shared" si="31"/>
        <v>0</v>
      </c>
      <c r="AY32" s="94">
        <f t="shared" si="31"/>
        <v>0.96</v>
      </c>
      <c r="AZ32" s="120" t="str">
        <f t="shared" si="4"/>
        <v>Completo</v>
      </c>
      <c r="BA32" s="23"/>
    </row>
    <row r="33">
      <c r="A33" s="37"/>
      <c r="B33" s="37"/>
      <c r="C33" s="79" t="s">
        <v>261</v>
      </c>
      <c r="D33" s="80" t="s">
        <v>262</v>
      </c>
      <c r="E33" s="81">
        <v>3.0</v>
      </c>
      <c r="F33" s="82" t="s">
        <v>251</v>
      </c>
      <c r="G33" s="105">
        <v>2.0</v>
      </c>
      <c r="H33" s="106">
        <v>2.0</v>
      </c>
      <c r="I33" s="106">
        <v>2.0</v>
      </c>
      <c r="J33" s="107">
        <v>2.0</v>
      </c>
      <c r="K33" s="105">
        <v>2.0</v>
      </c>
      <c r="L33" s="106">
        <v>2.0</v>
      </c>
      <c r="M33" s="106">
        <v>0.0</v>
      </c>
      <c r="N33" s="106">
        <v>0.0</v>
      </c>
      <c r="O33" s="107">
        <v>0.0</v>
      </c>
      <c r="P33" s="108">
        <v>2.0</v>
      </c>
      <c r="Q33" s="105">
        <v>2.0</v>
      </c>
      <c r="R33" s="106">
        <v>0.0</v>
      </c>
      <c r="S33" s="106">
        <v>0.0</v>
      </c>
      <c r="T33" s="106">
        <v>0.0</v>
      </c>
      <c r="U33" s="106">
        <v>0.0</v>
      </c>
      <c r="V33" s="106">
        <v>0.0</v>
      </c>
      <c r="W33" s="106">
        <v>0.0</v>
      </c>
      <c r="X33" s="106">
        <v>0.0</v>
      </c>
      <c r="Y33" s="106">
        <v>0.0</v>
      </c>
      <c r="Z33" s="106">
        <v>0.0</v>
      </c>
      <c r="AA33" s="106">
        <v>0.0</v>
      </c>
      <c r="AB33" s="106">
        <v>0.0</v>
      </c>
      <c r="AC33" s="106">
        <v>0.0</v>
      </c>
      <c r="AD33" s="106">
        <v>0.0</v>
      </c>
      <c r="AE33" s="106">
        <v>0.0</v>
      </c>
      <c r="AF33" s="106">
        <v>0.0</v>
      </c>
      <c r="AG33" s="106"/>
      <c r="AH33" s="106"/>
      <c r="AI33" s="109"/>
      <c r="AJ33" s="105"/>
      <c r="AK33" s="106"/>
      <c r="AL33" s="106"/>
      <c r="AM33" s="106"/>
      <c r="AN33" s="106"/>
      <c r="AO33" s="107">
        <v>0.0</v>
      </c>
      <c r="AP33" s="110"/>
      <c r="AQ33" s="106"/>
      <c r="AR33" s="106"/>
      <c r="AS33" s="107"/>
      <c r="AT33" s="111">
        <f t="shared" si="16"/>
        <v>19</v>
      </c>
      <c r="AU33" s="112">
        <f t="shared" si="17"/>
        <v>0</v>
      </c>
      <c r="AV33" s="113">
        <f t="shared" si="2"/>
        <v>8</v>
      </c>
      <c r="AW33" s="92">
        <f t="shared" ref="AW33:AY33" si="32">IF(AT33 = " ",0%,AT33/COUNTIF($G33:$AS33,"&gt;=0"))</f>
        <v>0.7037037037</v>
      </c>
      <c r="AX33" s="93">
        <f t="shared" si="32"/>
        <v>0</v>
      </c>
      <c r="AY33" s="94">
        <f t="shared" si="32"/>
        <v>0.2962962963</v>
      </c>
      <c r="AZ33" s="120" t="str">
        <f t="shared" si="4"/>
        <v>No Cumplio</v>
      </c>
      <c r="BA33" s="37"/>
    </row>
    <row r="34">
      <c r="A34" s="57">
        <v>13.0</v>
      </c>
      <c r="B34" s="58" t="s">
        <v>78</v>
      </c>
      <c r="C34" s="97" t="s">
        <v>263</v>
      </c>
      <c r="D34" s="98" t="s">
        <v>62</v>
      </c>
      <c r="E34" s="99">
        <v>3.0</v>
      </c>
      <c r="F34" s="62" t="s">
        <v>230</v>
      </c>
      <c r="G34" s="114">
        <v>2.0</v>
      </c>
      <c r="H34" s="115">
        <v>2.0</v>
      </c>
      <c r="I34" s="115">
        <v>2.0</v>
      </c>
      <c r="J34" s="116">
        <v>2.0</v>
      </c>
      <c r="K34" s="114">
        <v>2.0</v>
      </c>
      <c r="L34" s="115">
        <v>2.0</v>
      </c>
      <c r="M34" s="115">
        <v>2.0</v>
      </c>
      <c r="N34" s="115">
        <v>2.0</v>
      </c>
      <c r="O34" s="116">
        <v>2.0</v>
      </c>
      <c r="P34" s="117">
        <v>2.0</v>
      </c>
      <c r="Q34" s="114">
        <v>2.0</v>
      </c>
      <c r="R34" s="115">
        <v>0.0</v>
      </c>
      <c r="S34" s="115">
        <v>2.0</v>
      </c>
      <c r="T34" s="115">
        <v>2.0</v>
      </c>
      <c r="U34" s="115"/>
      <c r="V34" s="115"/>
      <c r="W34" s="115">
        <v>1.0</v>
      </c>
      <c r="X34" s="115">
        <v>1.0</v>
      </c>
      <c r="Y34" s="115"/>
      <c r="Z34" s="115">
        <v>2.0</v>
      </c>
      <c r="AA34" s="115">
        <v>2.0</v>
      </c>
      <c r="AB34" s="115"/>
      <c r="AC34" s="115">
        <v>1.0</v>
      </c>
      <c r="AD34" s="115">
        <v>1.0</v>
      </c>
      <c r="AE34" s="115"/>
      <c r="AF34" s="115"/>
      <c r="AG34" s="115"/>
      <c r="AH34" s="115"/>
      <c r="AI34" s="118"/>
      <c r="AJ34" s="114"/>
      <c r="AK34" s="115"/>
      <c r="AL34" s="115"/>
      <c r="AM34" s="115"/>
      <c r="AN34" s="115"/>
      <c r="AO34" s="116">
        <v>2.0</v>
      </c>
      <c r="AP34" s="119">
        <v>2.0</v>
      </c>
      <c r="AQ34" s="115">
        <v>2.0</v>
      </c>
      <c r="AR34" s="115">
        <v>2.0</v>
      </c>
      <c r="AS34" s="116">
        <v>2.0</v>
      </c>
      <c r="AT34" s="101"/>
      <c r="AU34" s="102"/>
      <c r="AV34" s="103">
        <f t="shared" si="2"/>
        <v>20</v>
      </c>
      <c r="AW34" s="72">
        <f t="shared" ref="AW34:AY34" si="33">IF(AT34 = " ",0%,AT34/COUNTIF($G34:$AS34,"&gt;=0"))</f>
        <v>0</v>
      </c>
      <c r="AX34" s="73">
        <f t="shared" si="33"/>
        <v>0</v>
      </c>
      <c r="AY34" s="74">
        <f t="shared" si="33"/>
        <v>0.8</v>
      </c>
      <c r="AZ34" s="75" t="str">
        <f t="shared" ref="AZ34:AZ36" si="35">IF(AY34&gt;60%,"Completo",IF(AND(AW34&gt;AX34+AY34,AY34&lt;20%),"No Cumplio","Incompleto"))</f>
        <v>Completo</v>
      </c>
      <c r="BA34" s="76" t="str">
        <f>IF(AND(AZ34=AZ35,AZ34=AZ36),AZ34,"Incompleto")</f>
        <v>Completo</v>
      </c>
    </row>
    <row r="35">
      <c r="A35" s="23"/>
      <c r="B35" s="23"/>
      <c r="C35" s="97" t="s">
        <v>264</v>
      </c>
      <c r="D35" s="98" t="s">
        <v>262</v>
      </c>
      <c r="E35" s="99">
        <v>3.0</v>
      </c>
      <c r="F35" s="62" t="s">
        <v>245</v>
      </c>
      <c r="G35" s="114">
        <v>2.0</v>
      </c>
      <c r="H35" s="115">
        <v>2.0</v>
      </c>
      <c r="I35" s="115">
        <v>2.0</v>
      </c>
      <c r="J35" s="116">
        <v>2.0</v>
      </c>
      <c r="K35" s="114">
        <v>2.0</v>
      </c>
      <c r="L35" s="115">
        <v>2.0</v>
      </c>
      <c r="M35" s="115">
        <v>2.0</v>
      </c>
      <c r="N35" s="115">
        <v>2.0</v>
      </c>
      <c r="O35" s="116">
        <v>2.0</v>
      </c>
      <c r="P35" s="117">
        <v>2.0</v>
      </c>
      <c r="Q35" s="114">
        <v>2.0</v>
      </c>
      <c r="R35" s="115">
        <v>0.0</v>
      </c>
      <c r="S35" s="115">
        <v>2.0</v>
      </c>
      <c r="T35" s="115">
        <v>2.0</v>
      </c>
      <c r="U35" s="115"/>
      <c r="V35" s="115"/>
      <c r="W35" s="115">
        <v>1.0</v>
      </c>
      <c r="X35" s="115">
        <v>1.0</v>
      </c>
      <c r="Y35" s="115"/>
      <c r="Z35" s="115">
        <v>2.0</v>
      </c>
      <c r="AA35" s="115">
        <v>2.0</v>
      </c>
      <c r="AB35" s="115"/>
      <c r="AC35" s="115">
        <v>1.0</v>
      </c>
      <c r="AD35" s="115">
        <v>1.0</v>
      </c>
      <c r="AE35" s="115"/>
      <c r="AF35" s="115"/>
      <c r="AG35" s="115"/>
      <c r="AH35" s="115"/>
      <c r="AI35" s="118"/>
      <c r="AJ35" s="114"/>
      <c r="AK35" s="115"/>
      <c r="AL35" s="115"/>
      <c r="AM35" s="115"/>
      <c r="AN35" s="115"/>
      <c r="AO35" s="116">
        <v>2.0</v>
      </c>
      <c r="AP35" s="119">
        <v>2.0</v>
      </c>
      <c r="AQ35" s="115">
        <v>2.0</v>
      </c>
      <c r="AR35" s="115">
        <v>2.0</v>
      </c>
      <c r="AS35" s="116">
        <v>2.0</v>
      </c>
      <c r="AT35" s="101"/>
      <c r="AU35" s="102"/>
      <c r="AV35" s="103">
        <f t="shared" si="2"/>
        <v>20</v>
      </c>
      <c r="AW35" s="72">
        <f t="shared" ref="AW35:AY35" si="34">IF(AT35 = " ",0%,AT35/COUNTIF($G35:$AS35,"&gt;=0"))</f>
        <v>0</v>
      </c>
      <c r="AX35" s="73">
        <f t="shared" si="34"/>
        <v>0</v>
      </c>
      <c r="AY35" s="74">
        <f t="shared" si="34"/>
        <v>0.8</v>
      </c>
      <c r="AZ35" s="75" t="str">
        <f t="shared" si="35"/>
        <v>Completo</v>
      </c>
      <c r="BA35" s="23"/>
    </row>
    <row r="36">
      <c r="A36" s="37"/>
      <c r="B36" s="37"/>
      <c r="C36" s="97" t="s">
        <v>265</v>
      </c>
      <c r="D36" s="98" t="s">
        <v>262</v>
      </c>
      <c r="E36" s="99">
        <v>3.0</v>
      </c>
      <c r="F36" s="100" t="s">
        <v>266</v>
      </c>
      <c r="G36" s="114">
        <v>2.0</v>
      </c>
      <c r="H36" s="115">
        <v>2.0</v>
      </c>
      <c r="I36" s="115">
        <v>2.0</v>
      </c>
      <c r="J36" s="116">
        <v>2.0</v>
      </c>
      <c r="K36" s="114">
        <v>2.0</v>
      </c>
      <c r="L36" s="115">
        <v>2.0</v>
      </c>
      <c r="M36" s="115">
        <v>2.0</v>
      </c>
      <c r="N36" s="115">
        <v>2.0</v>
      </c>
      <c r="O36" s="116">
        <v>2.0</v>
      </c>
      <c r="P36" s="117">
        <v>2.0</v>
      </c>
      <c r="Q36" s="114">
        <v>2.0</v>
      </c>
      <c r="R36" s="115">
        <v>0.0</v>
      </c>
      <c r="S36" s="115">
        <v>2.0</v>
      </c>
      <c r="T36" s="115">
        <v>2.0</v>
      </c>
      <c r="U36" s="115"/>
      <c r="V36" s="115"/>
      <c r="W36" s="115">
        <v>1.0</v>
      </c>
      <c r="X36" s="115">
        <v>1.0</v>
      </c>
      <c r="Y36" s="115"/>
      <c r="Z36" s="115">
        <v>2.0</v>
      </c>
      <c r="AA36" s="115">
        <v>2.0</v>
      </c>
      <c r="AB36" s="115"/>
      <c r="AC36" s="115">
        <v>1.0</v>
      </c>
      <c r="AD36" s="115">
        <v>1.0</v>
      </c>
      <c r="AE36" s="115"/>
      <c r="AF36" s="115"/>
      <c r="AG36" s="115"/>
      <c r="AH36" s="115"/>
      <c r="AI36" s="118"/>
      <c r="AJ36" s="114"/>
      <c r="AK36" s="115"/>
      <c r="AL36" s="115"/>
      <c r="AM36" s="115"/>
      <c r="AN36" s="115"/>
      <c r="AO36" s="116">
        <v>2.0</v>
      </c>
      <c r="AP36" s="119">
        <v>2.0</v>
      </c>
      <c r="AQ36" s="115">
        <v>2.0</v>
      </c>
      <c r="AR36" s="115">
        <v>2.0</v>
      </c>
      <c r="AS36" s="116">
        <v>2.0</v>
      </c>
      <c r="AT36" s="101"/>
      <c r="AU36" s="102"/>
      <c r="AV36" s="103">
        <f t="shared" si="2"/>
        <v>20</v>
      </c>
      <c r="AW36" s="72">
        <f t="shared" ref="AW36:AY36" si="36">IF(AT36 = " ",0%,AT36/COUNTIF($G36:$AS36,"&gt;=0"))</f>
        <v>0</v>
      </c>
      <c r="AX36" s="73">
        <f t="shared" si="36"/>
        <v>0</v>
      </c>
      <c r="AY36" s="74">
        <f t="shared" si="36"/>
        <v>0.8</v>
      </c>
      <c r="AZ36" s="75" t="str">
        <f t="shared" si="35"/>
        <v>Completo</v>
      </c>
      <c r="BA36" s="37"/>
    </row>
    <row r="37">
      <c r="A37" s="77">
        <v>14.0</v>
      </c>
      <c r="B37" s="78" t="s">
        <v>155</v>
      </c>
      <c r="C37" s="79" t="s">
        <v>267</v>
      </c>
      <c r="D37" s="80" t="s">
        <v>262</v>
      </c>
      <c r="E37" s="81">
        <v>3.0</v>
      </c>
      <c r="F37" s="104" t="s">
        <v>266</v>
      </c>
      <c r="G37" s="105">
        <v>2.0</v>
      </c>
      <c r="H37" s="106">
        <v>2.0</v>
      </c>
      <c r="I37" s="106">
        <v>2.0</v>
      </c>
      <c r="J37" s="107">
        <v>2.0</v>
      </c>
      <c r="K37" s="105">
        <v>2.0</v>
      </c>
      <c r="L37" s="106">
        <v>2.0</v>
      </c>
      <c r="M37" s="106">
        <v>2.0</v>
      </c>
      <c r="N37" s="106">
        <v>2.0</v>
      </c>
      <c r="O37" s="107">
        <v>2.0</v>
      </c>
      <c r="P37" s="108">
        <v>2.0</v>
      </c>
      <c r="Q37" s="105">
        <v>2.0</v>
      </c>
      <c r="R37" s="106">
        <v>2.0</v>
      </c>
      <c r="S37" s="106">
        <v>2.0</v>
      </c>
      <c r="T37" s="106">
        <v>2.0</v>
      </c>
      <c r="U37" s="106"/>
      <c r="V37" s="106"/>
      <c r="W37" s="106">
        <v>2.0</v>
      </c>
      <c r="X37" s="106">
        <v>2.0</v>
      </c>
      <c r="Y37" s="106"/>
      <c r="Z37" s="106">
        <v>2.0</v>
      </c>
      <c r="AA37" s="106">
        <v>2.0</v>
      </c>
      <c r="AB37" s="106"/>
      <c r="AC37" s="106">
        <v>2.0</v>
      </c>
      <c r="AD37" s="106">
        <v>2.0</v>
      </c>
      <c r="AE37" s="106"/>
      <c r="AF37" s="106"/>
      <c r="AG37" s="106"/>
      <c r="AH37" s="106"/>
      <c r="AI37" s="109"/>
      <c r="AJ37" s="105"/>
      <c r="AK37" s="106"/>
      <c r="AL37" s="106"/>
      <c r="AM37" s="106"/>
      <c r="AN37" s="106"/>
      <c r="AO37" s="107">
        <v>2.0</v>
      </c>
      <c r="AP37" s="110"/>
      <c r="AQ37" s="106"/>
      <c r="AR37" s="106"/>
      <c r="AS37" s="107"/>
      <c r="AT37" s="113" t="str">
        <f t="shared" ref="AT37:AT39" si="38">IF(COUNTIF($G37:$AS37,0)=0," ",COUNTIF($G37:$AS37,0))</f>
        <v> </v>
      </c>
      <c r="AU37" s="113" t="str">
        <f t="shared" ref="AU37:AU39" si="39">IF(COUNTIF($G37:$AS37,1)=0," ",COUNTIF($G37:$AS37,1))</f>
        <v> </v>
      </c>
      <c r="AV37" s="113">
        <f t="shared" si="2"/>
        <v>21</v>
      </c>
      <c r="AW37" s="92">
        <f t="shared" ref="AW37:AY37" si="37">IF(AT37 = " ",0%,AT37/COUNTIF($G37:$AS37,"&gt;=0"))</f>
        <v>0</v>
      </c>
      <c r="AX37" s="93">
        <f t="shared" si="37"/>
        <v>0</v>
      </c>
      <c r="AY37" s="94">
        <f t="shared" si="37"/>
        <v>1</v>
      </c>
      <c r="AZ37" s="95" t="str">
        <f t="shared" ref="AZ37:AZ97" si="41">IF(AY37&gt;60%,"Completo",IF(AW37&gt;AX37+AY37,"No Cumplio","Incompleto"))</f>
        <v>Completo</v>
      </c>
      <c r="BA37" s="96" t="str">
        <f>IF(AND(AZ37=AZ38,AZ37=AZ39),AZ37,"Incompleto")</f>
        <v>Completo</v>
      </c>
    </row>
    <row r="38">
      <c r="A38" s="23"/>
      <c r="B38" s="23"/>
      <c r="C38" s="79" t="s">
        <v>268</v>
      </c>
      <c r="D38" s="80" t="s">
        <v>262</v>
      </c>
      <c r="E38" s="81">
        <v>3.0</v>
      </c>
      <c r="F38" s="104" t="s">
        <v>266</v>
      </c>
      <c r="G38" s="105">
        <v>2.0</v>
      </c>
      <c r="H38" s="106">
        <v>2.0</v>
      </c>
      <c r="I38" s="106">
        <v>2.0</v>
      </c>
      <c r="J38" s="107">
        <v>2.0</v>
      </c>
      <c r="K38" s="105">
        <v>2.0</v>
      </c>
      <c r="L38" s="106">
        <v>2.0</v>
      </c>
      <c r="M38" s="106">
        <v>2.0</v>
      </c>
      <c r="N38" s="106">
        <v>2.0</v>
      </c>
      <c r="O38" s="107">
        <v>2.0</v>
      </c>
      <c r="P38" s="108">
        <v>2.0</v>
      </c>
      <c r="Q38" s="105">
        <v>2.0</v>
      </c>
      <c r="R38" s="106">
        <v>2.0</v>
      </c>
      <c r="S38" s="106">
        <v>2.0</v>
      </c>
      <c r="T38" s="106">
        <v>2.0</v>
      </c>
      <c r="U38" s="106"/>
      <c r="V38" s="106"/>
      <c r="W38" s="106">
        <v>2.0</v>
      </c>
      <c r="X38" s="106">
        <v>2.0</v>
      </c>
      <c r="Y38" s="106"/>
      <c r="Z38" s="106">
        <v>2.0</v>
      </c>
      <c r="AA38" s="106">
        <v>2.0</v>
      </c>
      <c r="AB38" s="106"/>
      <c r="AC38" s="106">
        <v>2.0</v>
      </c>
      <c r="AD38" s="106">
        <v>2.0</v>
      </c>
      <c r="AE38" s="106"/>
      <c r="AF38" s="106"/>
      <c r="AG38" s="106"/>
      <c r="AH38" s="106"/>
      <c r="AI38" s="109"/>
      <c r="AJ38" s="105"/>
      <c r="AK38" s="106"/>
      <c r="AL38" s="106"/>
      <c r="AM38" s="106"/>
      <c r="AN38" s="106"/>
      <c r="AO38" s="107">
        <v>2.0</v>
      </c>
      <c r="AP38" s="110"/>
      <c r="AQ38" s="106"/>
      <c r="AR38" s="106"/>
      <c r="AS38" s="107"/>
      <c r="AT38" s="113" t="str">
        <f t="shared" si="38"/>
        <v> </v>
      </c>
      <c r="AU38" s="113" t="str">
        <f t="shared" si="39"/>
        <v> </v>
      </c>
      <c r="AV38" s="113">
        <f t="shared" si="2"/>
        <v>21</v>
      </c>
      <c r="AW38" s="92">
        <f t="shared" ref="AW38:AY38" si="40">IF(AT38 = " ",0%,AT38/COUNTIF($G38:$AS38,"&gt;=0"))</f>
        <v>0</v>
      </c>
      <c r="AX38" s="93">
        <f t="shared" si="40"/>
        <v>0</v>
      </c>
      <c r="AY38" s="94">
        <f t="shared" si="40"/>
        <v>1</v>
      </c>
      <c r="AZ38" s="95" t="str">
        <f t="shared" si="41"/>
        <v>Completo</v>
      </c>
      <c r="BA38" s="23"/>
    </row>
    <row r="39">
      <c r="A39" s="37"/>
      <c r="B39" s="37"/>
      <c r="C39" s="79" t="s">
        <v>269</v>
      </c>
      <c r="D39" s="80" t="s">
        <v>262</v>
      </c>
      <c r="E39" s="81">
        <v>3.0</v>
      </c>
      <c r="F39" s="104" t="s">
        <v>251</v>
      </c>
      <c r="G39" s="105">
        <v>2.0</v>
      </c>
      <c r="H39" s="106">
        <v>2.0</v>
      </c>
      <c r="I39" s="106">
        <v>2.0</v>
      </c>
      <c r="J39" s="107">
        <v>2.0</v>
      </c>
      <c r="K39" s="105"/>
      <c r="L39" s="106">
        <v>2.0</v>
      </c>
      <c r="M39" s="106"/>
      <c r="N39" s="106"/>
      <c r="O39" s="107">
        <v>2.0</v>
      </c>
      <c r="P39" s="108"/>
      <c r="Q39" s="105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>
        <v>2.0</v>
      </c>
      <c r="AH39" s="106">
        <v>2.0</v>
      </c>
      <c r="AI39" s="109"/>
      <c r="AJ39" s="105"/>
      <c r="AK39" s="106"/>
      <c r="AL39" s="106"/>
      <c r="AM39" s="106"/>
      <c r="AN39" s="106"/>
      <c r="AO39" s="107"/>
      <c r="AP39" s="110"/>
      <c r="AQ39" s="106"/>
      <c r="AR39" s="106"/>
      <c r="AS39" s="107"/>
      <c r="AT39" s="113" t="str">
        <f t="shared" si="38"/>
        <v> </v>
      </c>
      <c r="AU39" s="113" t="str">
        <f t="shared" si="39"/>
        <v> </v>
      </c>
      <c r="AV39" s="113">
        <f t="shared" si="2"/>
        <v>8</v>
      </c>
      <c r="AW39" s="92">
        <f t="shared" ref="AW39:AY39" si="42">IF(AT39 = " ",0%,AT39/COUNTIF($G39:$AS39,"&gt;=0"))</f>
        <v>0</v>
      </c>
      <c r="AX39" s="93">
        <f t="shared" si="42"/>
        <v>0</v>
      </c>
      <c r="AY39" s="94">
        <f t="shared" si="42"/>
        <v>1</v>
      </c>
      <c r="AZ39" s="95" t="str">
        <f t="shared" si="41"/>
        <v>Completo</v>
      </c>
      <c r="BA39" s="37"/>
    </row>
    <row r="40">
      <c r="A40" s="57">
        <v>15.0</v>
      </c>
      <c r="B40" s="58" t="s">
        <v>72</v>
      </c>
      <c r="C40" s="97" t="s">
        <v>270</v>
      </c>
      <c r="D40" s="98" t="s">
        <v>180</v>
      </c>
      <c r="E40" s="99">
        <v>4.0</v>
      </c>
      <c r="F40" s="62" t="s">
        <v>230</v>
      </c>
      <c r="G40" s="114">
        <v>2.0</v>
      </c>
      <c r="H40" s="115">
        <v>2.0</v>
      </c>
      <c r="I40" s="115">
        <v>2.0</v>
      </c>
      <c r="J40" s="116">
        <v>2.0</v>
      </c>
      <c r="K40" s="114">
        <v>2.0</v>
      </c>
      <c r="L40" s="115">
        <v>2.0</v>
      </c>
      <c r="M40" s="115">
        <v>2.0</v>
      </c>
      <c r="N40" s="115">
        <v>2.0</v>
      </c>
      <c r="O40" s="116">
        <v>2.0</v>
      </c>
      <c r="P40" s="117">
        <v>1.0</v>
      </c>
      <c r="Q40" s="114">
        <v>1.0</v>
      </c>
      <c r="R40" s="115">
        <v>1.0</v>
      </c>
      <c r="S40" s="115">
        <v>1.0</v>
      </c>
      <c r="T40" s="115">
        <v>2.0</v>
      </c>
      <c r="U40" s="115">
        <v>2.0</v>
      </c>
      <c r="V40" s="115"/>
      <c r="W40" s="115">
        <v>2.0</v>
      </c>
      <c r="X40" s="115">
        <v>2.0</v>
      </c>
      <c r="Y40" s="115">
        <v>2.0</v>
      </c>
      <c r="Z40" s="115">
        <v>2.0</v>
      </c>
      <c r="AA40" s="115">
        <v>2.0</v>
      </c>
      <c r="AB40" s="115">
        <v>2.0</v>
      </c>
      <c r="AC40" s="115">
        <v>1.0</v>
      </c>
      <c r="AD40" s="115">
        <v>1.0</v>
      </c>
      <c r="AE40" s="115">
        <v>1.0</v>
      </c>
      <c r="AF40" s="115">
        <v>1.0</v>
      </c>
      <c r="AG40" s="115"/>
      <c r="AH40" s="115"/>
      <c r="AI40" s="118"/>
      <c r="AJ40" s="114"/>
      <c r="AK40" s="115"/>
      <c r="AL40" s="115"/>
      <c r="AM40" s="115"/>
      <c r="AN40" s="115">
        <v>2.0</v>
      </c>
      <c r="AO40" s="116">
        <v>2.0</v>
      </c>
      <c r="AP40" s="119"/>
      <c r="AQ40" s="115"/>
      <c r="AR40" s="115"/>
      <c r="AS40" s="116"/>
      <c r="AT40" s="101"/>
      <c r="AU40" s="102"/>
      <c r="AV40" s="103">
        <f t="shared" si="2"/>
        <v>19</v>
      </c>
      <c r="AW40" s="72">
        <f t="shared" ref="AW40:AY40" si="43">IF(AT40 = " ",0%,AT40/COUNTIF($G40:$AS40,"&gt;=0"))</f>
        <v>0</v>
      </c>
      <c r="AX40" s="73">
        <f t="shared" si="43"/>
        <v>0</v>
      </c>
      <c r="AY40" s="74">
        <f t="shared" si="43"/>
        <v>0.7037037037</v>
      </c>
      <c r="AZ40" s="75" t="str">
        <f t="shared" si="41"/>
        <v>Completo</v>
      </c>
      <c r="BA40" s="76" t="str">
        <f>IF(AZ40=AZ41,AZ40,"Incompleto")</f>
        <v>Completo</v>
      </c>
    </row>
    <row r="41">
      <c r="A41" s="37"/>
      <c r="B41" s="37"/>
      <c r="C41" s="97" t="s">
        <v>271</v>
      </c>
      <c r="D41" s="98" t="s">
        <v>53</v>
      </c>
      <c r="E41" s="99">
        <v>4.0</v>
      </c>
      <c r="F41" s="62" t="s">
        <v>230</v>
      </c>
      <c r="G41" s="114">
        <v>2.0</v>
      </c>
      <c r="H41" s="115">
        <v>2.0</v>
      </c>
      <c r="I41" s="115">
        <v>2.0</v>
      </c>
      <c r="J41" s="116">
        <v>2.0</v>
      </c>
      <c r="K41" s="114">
        <v>2.0</v>
      </c>
      <c r="L41" s="115">
        <v>2.0</v>
      </c>
      <c r="M41" s="115">
        <v>2.0</v>
      </c>
      <c r="N41" s="115">
        <v>2.0</v>
      </c>
      <c r="O41" s="116">
        <v>2.0</v>
      </c>
      <c r="P41" s="117">
        <v>1.0</v>
      </c>
      <c r="Q41" s="114">
        <v>1.0</v>
      </c>
      <c r="R41" s="115">
        <v>1.0</v>
      </c>
      <c r="S41" s="115">
        <v>2.0</v>
      </c>
      <c r="T41" s="115">
        <v>2.0</v>
      </c>
      <c r="U41" s="115">
        <v>2.0</v>
      </c>
      <c r="V41" s="115"/>
      <c r="W41" s="115">
        <v>2.0</v>
      </c>
      <c r="X41" s="115">
        <v>2.0</v>
      </c>
      <c r="Y41" s="115">
        <v>2.0</v>
      </c>
      <c r="Z41" s="115">
        <v>2.0</v>
      </c>
      <c r="AA41" s="115">
        <v>2.0</v>
      </c>
      <c r="AB41" s="115">
        <v>2.0</v>
      </c>
      <c r="AC41" s="115">
        <v>1.0</v>
      </c>
      <c r="AD41" s="115">
        <v>1.0</v>
      </c>
      <c r="AE41" s="115">
        <v>1.0</v>
      </c>
      <c r="AF41" s="115">
        <v>1.0</v>
      </c>
      <c r="AG41" s="115"/>
      <c r="AH41" s="115"/>
      <c r="AI41" s="118"/>
      <c r="AJ41" s="114"/>
      <c r="AK41" s="115"/>
      <c r="AL41" s="115"/>
      <c r="AM41" s="115"/>
      <c r="AN41" s="115">
        <v>2.0</v>
      </c>
      <c r="AO41" s="116">
        <v>2.0</v>
      </c>
      <c r="AP41" s="119"/>
      <c r="AQ41" s="115"/>
      <c r="AR41" s="115"/>
      <c r="AS41" s="116"/>
      <c r="AT41" s="101"/>
      <c r="AU41" s="102"/>
      <c r="AV41" s="103">
        <f t="shared" si="2"/>
        <v>20</v>
      </c>
      <c r="AW41" s="72">
        <f t="shared" ref="AW41:AY41" si="44">IF(AT41 = " ",0%,AT41/COUNTIF($G41:$AS41,"&gt;=0"))</f>
        <v>0</v>
      </c>
      <c r="AX41" s="73">
        <f t="shared" si="44"/>
        <v>0</v>
      </c>
      <c r="AY41" s="74">
        <f t="shared" si="44"/>
        <v>0.7407407407</v>
      </c>
      <c r="AZ41" s="75" t="str">
        <f t="shared" si="41"/>
        <v>Completo</v>
      </c>
      <c r="BA41" s="37"/>
    </row>
    <row r="42">
      <c r="A42" s="77">
        <v>16.0</v>
      </c>
      <c r="B42" s="78" t="s">
        <v>117</v>
      </c>
      <c r="C42" s="79" t="s">
        <v>272</v>
      </c>
      <c r="D42" s="80" t="s">
        <v>104</v>
      </c>
      <c r="E42" s="81">
        <v>4.0</v>
      </c>
      <c r="F42" s="82" t="s">
        <v>230</v>
      </c>
      <c r="G42" s="105">
        <v>2.0</v>
      </c>
      <c r="H42" s="106">
        <v>2.0</v>
      </c>
      <c r="I42" s="106">
        <v>2.0</v>
      </c>
      <c r="J42" s="107">
        <v>2.0</v>
      </c>
      <c r="K42" s="105">
        <v>2.0</v>
      </c>
      <c r="L42" s="106">
        <v>2.0</v>
      </c>
      <c r="M42" s="106">
        <v>2.0</v>
      </c>
      <c r="N42" s="106">
        <v>0.0</v>
      </c>
      <c r="O42" s="107">
        <v>1.0</v>
      </c>
      <c r="P42" s="108">
        <v>0.0</v>
      </c>
      <c r="Q42" s="105"/>
      <c r="R42" s="106"/>
      <c r="S42" s="106">
        <v>2.0</v>
      </c>
      <c r="T42" s="106">
        <v>2.0</v>
      </c>
      <c r="U42" s="106">
        <v>1.0</v>
      </c>
      <c r="V42" s="106">
        <v>1.0</v>
      </c>
      <c r="W42" s="106"/>
      <c r="X42" s="106"/>
      <c r="Y42" s="106"/>
      <c r="Z42" s="106"/>
      <c r="AA42" s="106"/>
      <c r="AB42" s="106"/>
      <c r="AC42" s="106">
        <v>2.0</v>
      </c>
      <c r="AD42" s="106">
        <v>2.0</v>
      </c>
      <c r="AE42" s="106">
        <v>2.0</v>
      </c>
      <c r="AF42" s="106"/>
      <c r="AG42" s="106"/>
      <c r="AH42" s="106"/>
      <c r="AI42" s="109"/>
      <c r="AJ42" s="105"/>
      <c r="AK42" s="106"/>
      <c r="AL42" s="106"/>
      <c r="AM42" s="106"/>
      <c r="AN42" s="106">
        <v>2.0</v>
      </c>
      <c r="AO42" s="107">
        <v>2.0</v>
      </c>
      <c r="AP42" s="110"/>
      <c r="AQ42" s="106"/>
      <c r="AR42" s="106"/>
      <c r="AS42" s="107"/>
      <c r="AT42" s="111"/>
      <c r="AU42" s="112"/>
      <c r="AV42" s="113">
        <f t="shared" si="2"/>
        <v>14</v>
      </c>
      <c r="AW42" s="92">
        <f t="shared" ref="AW42:AY42" si="45">IF(AT42 = " ",0%,AT42/COUNTIF($G42:$AS42,"&gt;=0"))</f>
        <v>0</v>
      </c>
      <c r="AX42" s="93">
        <f t="shared" si="45"/>
        <v>0</v>
      </c>
      <c r="AY42" s="94">
        <f t="shared" si="45"/>
        <v>0.7368421053</v>
      </c>
      <c r="AZ42" s="95" t="str">
        <f t="shared" si="41"/>
        <v>Completo</v>
      </c>
      <c r="BA42" s="96" t="str">
        <f>IF(AZ42=AZ43,AZ42,"Incompleto")</f>
        <v>Completo</v>
      </c>
    </row>
    <row r="43">
      <c r="A43" s="37"/>
      <c r="B43" s="37"/>
      <c r="C43" s="79" t="s">
        <v>273</v>
      </c>
      <c r="D43" s="80" t="s">
        <v>152</v>
      </c>
      <c r="E43" s="81">
        <v>4.0</v>
      </c>
      <c r="F43" s="82" t="s">
        <v>230</v>
      </c>
      <c r="G43" s="105">
        <v>2.0</v>
      </c>
      <c r="H43" s="106">
        <v>2.0</v>
      </c>
      <c r="I43" s="106">
        <v>2.0</v>
      </c>
      <c r="J43" s="107">
        <v>2.0</v>
      </c>
      <c r="K43" s="105">
        <v>2.0</v>
      </c>
      <c r="L43" s="106">
        <v>2.0</v>
      </c>
      <c r="M43" s="106">
        <v>2.0</v>
      </c>
      <c r="N43" s="106">
        <v>0.0</v>
      </c>
      <c r="O43" s="107">
        <v>1.0</v>
      </c>
      <c r="P43" s="108">
        <v>0.0</v>
      </c>
      <c r="Q43" s="105"/>
      <c r="R43" s="106"/>
      <c r="S43" s="106">
        <v>2.0</v>
      </c>
      <c r="T43" s="106">
        <v>2.0</v>
      </c>
      <c r="U43" s="106">
        <v>2.0</v>
      </c>
      <c r="V43" s="106">
        <v>1.0</v>
      </c>
      <c r="W43" s="106"/>
      <c r="X43" s="106"/>
      <c r="Y43" s="106"/>
      <c r="Z43" s="106"/>
      <c r="AA43" s="106"/>
      <c r="AB43" s="106"/>
      <c r="AC43" s="106">
        <v>2.0</v>
      </c>
      <c r="AD43" s="106">
        <v>2.0</v>
      </c>
      <c r="AE43" s="106">
        <v>2.0</v>
      </c>
      <c r="AF43" s="106"/>
      <c r="AG43" s="106"/>
      <c r="AH43" s="106"/>
      <c r="AI43" s="109"/>
      <c r="AJ43" s="105"/>
      <c r="AK43" s="106"/>
      <c r="AL43" s="106"/>
      <c r="AM43" s="106"/>
      <c r="AN43" s="106">
        <v>2.0</v>
      </c>
      <c r="AO43" s="107">
        <v>2.0</v>
      </c>
      <c r="AP43" s="110"/>
      <c r="AQ43" s="106"/>
      <c r="AR43" s="106"/>
      <c r="AS43" s="107"/>
      <c r="AT43" s="111"/>
      <c r="AU43" s="112"/>
      <c r="AV43" s="113">
        <f t="shared" si="2"/>
        <v>15</v>
      </c>
      <c r="AW43" s="92">
        <f t="shared" ref="AW43:AY43" si="46">IF(AT43 = " ",0%,AT43/COUNTIF($G43:$AS43,"&gt;=0"))</f>
        <v>0</v>
      </c>
      <c r="AX43" s="93">
        <f t="shared" si="46"/>
        <v>0</v>
      </c>
      <c r="AY43" s="94">
        <f t="shared" si="46"/>
        <v>0.7894736842</v>
      </c>
      <c r="AZ43" s="95" t="str">
        <f t="shared" si="41"/>
        <v>Completo</v>
      </c>
      <c r="BA43" s="37"/>
    </row>
    <row r="44">
      <c r="A44" s="57">
        <v>17.0</v>
      </c>
      <c r="B44" s="58" t="s">
        <v>147</v>
      </c>
      <c r="C44" s="97" t="s">
        <v>274</v>
      </c>
      <c r="D44" s="98" t="s">
        <v>275</v>
      </c>
      <c r="E44" s="99">
        <v>4.0</v>
      </c>
      <c r="F44" s="62" t="s">
        <v>230</v>
      </c>
      <c r="G44" s="114">
        <v>2.0</v>
      </c>
      <c r="H44" s="115">
        <v>2.0</v>
      </c>
      <c r="I44" s="115">
        <v>2.0</v>
      </c>
      <c r="J44" s="116">
        <v>2.0</v>
      </c>
      <c r="K44" s="114">
        <v>2.0</v>
      </c>
      <c r="L44" s="115">
        <v>2.0</v>
      </c>
      <c r="M44" s="115">
        <v>2.0</v>
      </c>
      <c r="N44" s="115">
        <v>2.0</v>
      </c>
      <c r="O44" s="116">
        <v>2.0</v>
      </c>
      <c r="P44" s="117">
        <v>2.0</v>
      </c>
      <c r="Q44" s="114">
        <v>2.0</v>
      </c>
      <c r="R44" s="115">
        <v>2.0</v>
      </c>
      <c r="S44" s="115">
        <v>2.0</v>
      </c>
      <c r="T44" s="115">
        <v>2.0</v>
      </c>
      <c r="U44" s="115">
        <v>2.0</v>
      </c>
      <c r="V44" s="115"/>
      <c r="W44" s="115">
        <v>2.0</v>
      </c>
      <c r="X44" s="115">
        <v>2.0</v>
      </c>
      <c r="Y44" s="115">
        <v>2.0</v>
      </c>
      <c r="Z44" s="115">
        <v>2.0</v>
      </c>
      <c r="AA44" s="115">
        <v>2.0</v>
      </c>
      <c r="AB44" s="115">
        <v>2.0</v>
      </c>
      <c r="AC44" s="115">
        <v>2.0</v>
      </c>
      <c r="AD44" s="115">
        <v>2.0</v>
      </c>
      <c r="AE44" s="115">
        <v>2.0</v>
      </c>
      <c r="AF44" s="115"/>
      <c r="AG44" s="115"/>
      <c r="AH44" s="115"/>
      <c r="AI44" s="118"/>
      <c r="AJ44" s="114"/>
      <c r="AK44" s="115"/>
      <c r="AL44" s="115"/>
      <c r="AM44" s="115"/>
      <c r="AN44" s="115"/>
      <c r="AO44" s="116">
        <v>2.0</v>
      </c>
      <c r="AP44" s="119"/>
      <c r="AQ44" s="115"/>
      <c r="AR44" s="115"/>
      <c r="AS44" s="116"/>
      <c r="AT44" s="101"/>
      <c r="AU44" s="102"/>
      <c r="AV44" s="103">
        <f t="shared" si="2"/>
        <v>25</v>
      </c>
      <c r="AW44" s="72">
        <f t="shared" ref="AW44:AY44" si="47">IF(AT44 = " ",0%,AT44/COUNTIF($G44:$AS44,"&gt;=0"))</f>
        <v>0</v>
      </c>
      <c r="AX44" s="73">
        <f t="shared" si="47"/>
        <v>0</v>
      </c>
      <c r="AY44" s="74">
        <f t="shared" si="47"/>
        <v>1</v>
      </c>
      <c r="AZ44" s="121" t="str">
        <f t="shared" si="41"/>
        <v>Completo</v>
      </c>
      <c r="BA44" s="76" t="str">
        <f>IF(AZ44=AZ45,AZ44,"Incompleto")</f>
        <v>Completo</v>
      </c>
    </row>
    <row r="45">
      <c r="A45" s="37"/>
      <c r="B45" s="37"/>
      <c r="C45" s="97" t="s">
        <v>276</v>
      </c>
      <c r="D45" s="98" t="s">
        <v>122</v>
      </c>
      <c r="E45" s="99">
        <v>4.0</v>
      </c>
      <c r="F45" s="62" t="s">
        <v>230</v>
      </c>
      <c r="G45" s="114">
        <v>2.0</v>
      </c>
      <c r="H45" s="115">
        <v>2.0</v>
      </c>
      <c r="I45" s="115">
        <v>2.0</v>
      </c>
      <c r="J45" s="116">
        <v>2.0</v>
      </c>
      <c r="K45" s="114">
        <v>2.0</v>
      </c>
      <c r="L45" s="115">
        <v>2.0</v>
      </c>
      <c r="M45" s="115">
        <v>2.0</v>
      </c>
      <c r="N45" s="115">
        <v>2.0</v>
      </c>
      <c r="O45" s="116">
        <v>2.0</v>
      </c>
      <c r="P45" s="117">
        <v>2.0</v>
      </c>
      <c r="Q45" s="114">
        <v>2.0</v>
      </c>
      <c r="R45" s="115">
        <v>2.0</v>
      </c>
      <c r="S45" s="115">
        <v>2.0</v>
      </c>
      <c r="T45" s="115">
        <v>2.0</v>
      </c>
      <c r="U45" s="115">
        <v>2.0</v>
      </c>
      <c r="V45" s="115"/>
      <c r="W45" s="115">
        <v>2.0</v>
      </c>
      <c r="X45" s="115">
        <v>2.0</v>
      </c>
      <c r="Y45" s="115">
        <v>2.0</v>
      </c>
      <c r="Z45" s="115">
        <v>2.0</v>
      </c>
      <c r="AA45" s="115">
        <v>2.0</v>
      </c>
      <c r="AB45" s="115">
        <v>2.0</v>
      </c>
      <c r="AC45" s="115">
        <v>2.0</v>
      </c>
      <c r="AD45" s="115">
        <v>2.0</v>
      </c>
      <c r="AE45" s="115">
        <v>2.0</v>
      </c>
      <c r="AF45" s="115"/>
      <c r="AG45" s="115"/>
      <c r="AH45" s="115"/>
      <c r="AI45" s="118"/>
      <c r="AJ45" s="114"/>
      <c r="AK45" s="115"/>
      <c r="AL45" s="115"/>
      <c r="AM45" s="115"/>
      <c r="AN45" s="115"/>
      <c r="AO45" s="116">
        <v>2.0</v>
      </c>
      <c r="AP45" s="119"/>
      <c r="AQ45" s="115"/>
      <c r="AR45" s="115"/>
      <c r="AS45" s="116"/>
      <c r="AT45" s="101"/>
      <c r="AU45" s="102"/>
      <c r="AV45" s="103">
        <f t="shared" si="2"/>
        <v>25</v>
      </c>
      <c r="AW45" s="72">
        <f t="shared" ref="AW45:AY45" si="48">IF(AT45 = " ",0%,AT45/COUNTIF($G45:$AS45,"&gt;=0"))</f>
        <v>0</v>
      </c>
      <c r="AX45" s="73">
        <f t="shared" si="48"/>
        <v>0</v>
      </c>
      <c r="AY45" s="74">
        <f t="shared" si="48"/>
        <v>1</v>
      </c>
      <c r="AZ45" s="121" t="str">
        <f t="shared" si="41"/>
        <v>Completo</v>
      </c>
      <c r="BA45" s="37"/>
    </row>
    <row r="46">
      <c r="A46" s="77">
        <v>18.0</v>
      </c>
      <c r="B46" s="122" t="s">
        <v>167</v>
      </c>
      <c r="C46" s="79" t="s">
        <v>277</v>
      </c>
      <c r="D46" s="80" t="s">
        <v>125</v>
      </c>
      <c r="E46" s="81">
        <v>4.0</v>
      </c>
      <c r="F46" s="82" t="s">
        <v>230</v>
      </c>
      <c r="G46" s="105">
        <v>2.0</v>
      </c>
      <c r="H46" s="106"/>
      <c r="I46" s="106">
        <v>2.0</v>
      </c>
      <c r="J46" s="107">
        <v>2.0</v>
      </c>
      <c r="K46" s="105"/>
      <c r="L46" s="106"/>
      <c r="M46" s="106"/>
      <c r="N46" s="106"/>
      <c r="O46" s="107"/>
      <c r="P46" s="108"/>
      <c r="Q46" s="105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9"/>
      <c r="AJ46" s="105"/>
      <c r="AK46" s="106"/>
      <c r="AL46" s="106"/>
      <c r="AM46" s="106"/>
      <c r="AN46" s="106"/>
      <c r="AO46" s="107"/>
      <c r="AP46" s="110"/>
      <c r="AQ46" s="106"/>
      <c r="AR46" s="106"/>
      <c r="AS46" s="107"/>
      <c r="AT46" s="111"/>
      <c r="AU46" s="112"/>
      <c r="AV46" s="113">
        <f t="shared" si="2"/>
        <v>3</v>
      </c>
      <c r="AW46" s="92">
        <f t="shared" ref="AW46:AY46" si="49">IF(AT46 = " ",0%,AT46/COUNTIF($G46:$AS46,"&gt;=0"))</f>
        <v>0</v>
      </c>
      <c r="AX46" s="93">
        <f t="shared" si="49"/>
        <v>0</v>
      </c>
      <c r="AY46" s="94">
        <f t="shared" si="49"/>
        <v>1</v>
      </c>
      <c r="AZ46" s="120" t="str">
        <f t="shared" si="41"/>
        <v>Completo</v>
      </c>
      <c r="BA46" s="122" t="str">
        <f>IF(AND(AZ46=AZ47,AZ46=#REF!),AZ46,"Incompleto")</f>
        <v>#REF!</v>
      </c>
    </row>
    <row r="47">
      <c r="A47" s="37"/>
      <c r="B47" s="37"/>
      <c r="C47" s="79" t="s">
        <v>278</v>
      </c>
      <c r="D47" s="80" t="s">
        <v>68</v>
      </c>
      <c r="E47" s="81">
        <v>4.0</v>
      </c>
      <c r="F47" s="82" t="s">
        <v>230</v>
      </c>
      <c r="G47" s="105">
        <v>2.0</v>
      </c>
      <c r="H47" s="106"/>
      <c r="I47" s="106">
        <v>2.0</v>
      </c>
      <c r="J47" s="107">
        <v>2.0</v>
      </c>
      <c r="K47" s="105"/>
      <c r="L47" s="106"/>
      <c r="M47" s="106"/>
      <c r="N47" s="106"/>
      <c r="O47" s="107"/>
      <c r="P47" s="108"/>
      <c r="Q47" s="105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9"/>
      <c r="AJ47" s="105"/>
      <c r="AK47" s="106"/>
      <c r="AL47" s="106"/>
      <c r="AM47" s="106"/>
      <c r="AN47" s="106"/>
      <c r="AO47" s="107"/>
      <c r="AP47" s="110"/>
      <c r="AQ47" s="106"/>
      <c r="AR47" s="106"/>
      <c r="AS47" s="107"/>
      <c r="AT47" s="111"/>
      <c r="AU47" s="112"/>
      <c r="AV47" s="113">
        <f t="shared" si="2"/>
        <v>3</v>
      </c>
      <c r="AW47" s="92">
        <f t="shared" ref="AW47:AY47" si="50">IF(AT47 = " ",0%,AT47/COUNTIF($G47:$AS47,"&gt;=0"))</f>
        <v>0</v>
      </c>
      <c r="AX47" s="93">
        <f t="shared" si="50"/>
        <v>0</v>
      </c>
      <c r="AY47" s="94">
        <f t="shared" si="50"/>
        <v>1</v>
      </c>
      <c r="AZ47" s="120" t="str">
        <f t="shared" si="41"/>
        <v>Completo</v>
      </c>
      <c r="BA47" s="37"/>
    </row>
    <row r="48">
      <c r="A48" s="57">
        <v>19.0</v>
      </c>
      <c r="B48" s="58" t="s">
        <v>96</v>
      </c>
      <c r="C48" s="97" t="s">
        <v>279</v>
      </c>
      <c r="D48" s="98" t="s">
        <v>275</v>
      </c>
      <c r="E48" s="99">
        <v>4.0</v>
      </c>
      <c r="F48" s="62" t="s">
        <v>230</v>
      </c>
      <c r="G48" s="114">
        <v>2.0</v>
      </c>
      <c r="H48" s="115">
        <v>2.0</v>
      </c>
      <c r="I48" s="115">
        <v>2.0</v>
      </c>
      <c r="J48" s="116">
        <v>2.0</v>
      </c>
      <c r="K48" s="114">
        <v>2.0</v>
      </c>
      <c r="L48" s="115">
        <v>2.0</v>
      </c>
      <c r="M48" s="115">
        <v>2.0</v>
      </c>
      <c r="N48" s="115">
        <v>2.0</v>
      </c>
      <c r="O48" s="116">
        <v>0.0</v>
      </c>
      <c r="P48" s="117">
        <v>2.0</v>
      </c>
      <c r="Q48" s="114">
        <v>0.0</v>
      </c>
      <c r="R48" s="115">
        <v>0.0</v>
      </c>
      <c r="S48" s="115">
        <v>1.0</v>
      </c>
      <c r="T48" s="115">
        <v>2.0</v>
      </c>
      <c r="U48" s="115">
        <v>1.0</v>
      </c>
      <c r="V48" s="115">
        <v>1.0</v>
      </c>
      <c r="W48" s="115">
        <v>2.0</v>
      </c>
      <c r="X48" s="115">
        <v>2.0</v>
      </c>
      <c r="Y48" s="115">
        <v>2.0</v>
      </c>
      <c r="Z48" s="115">
        <v>2.0</v>
      </c>
      <c r="AA48" s="115">
        <v>2.0</v>
      </c>
      <c r="AB48" s="115">
        <v>2.0</v>
      </c>
      <c r="AC48" s="115">
        <v>2.0</v>
      </c>
      <c r="AD48" s="115">
        <v>2.0</v>
      </c>
      <c r="AE48" s="115">
        <v>2.0</v>
      </c>
      <c r="AF48" s="115"/>
      <c r="AG48" s="115"/>
      <c r="AH48" s="115"/>
      <c r="AI48" s="118"/>
      <c r="AJ48" s="114"/>
      <c r="AK48" s="115"/>
      <c r="AL48" s="115"/>
      <c r="AM48" s="115"/>
      <c r="AN48" s="115"/>
      <c r="AO48" s="116">
        <v>2.0</v>
      </c>
      <c r="AP48" s="119"/>
      <c r="AQ48" s="115"/>
      <c r="AR48" s="115"/>
      <c r="AS48" s="116"/>
      <c r="AT48" s="101"/>
      <c r="AU48" s="102"/>
      <c r="AV48" s="103">
        <f t="shared" si="2"/>
        <v>20</v>
      </c>
      <c r="AW48" s="72">
        <f t="shared" ref="AW48:AY48" si="51">IF(AT48 = " ",0%,AT48/COUNTIF($G48:$AS48,"&gt;=0"))</f>
        <v>0</v>
      </c>
      <c r="AX48" s="73">
        <f t="shared" si="51"/>
        <v>0</v>
      </c>
      <c r="AY48" s="74">
        <f t="shared" si="51"/>
        <v>0.7692307692</v>
      </c>
      <c r="AZ48" s="121" t="str">
        <f t="shared" si="41"/>
        <v>Completo</v>
      </c>
      <c r="BA48" s="76" t="str">
        <f>IF(AZ48=AZ49,AZ48,"Incompleto")</f>
        <v>Completo</v>
      </c>
    </row>
    <row r="49">
      <c r="A49" s="37"/>
      <c r="B49" s="37"/>
      <c r="C49" s="97" t="s">
        <v>280</v>
      </c>
      <c r="D49" s="98" t="s">
        <v>71</v>
      </c>
      <c r="E49" s="99">
        <v>4.0</v>
      </c>
      <c r="F49" s="62" t="s">
        <v>230</v>
      </c>
      <c r="G49" s="114">
        <v>2.0</v>
      </c>
      <c r="H49" s="115">
        <v>2.0</v>
      </c>
      <c r="I49" s="115">
        <v>2.0</v>
      </c>
      <c r="J49" s="116">
        <v>2.0</v>
      </c>
      <c r="K49" s="114">
        <v>2.0</v>
      </c>
      <c r="L49" s="115">
        <v>2.0</v>
      </c>
      <c r="M49" s="115">
        <v>2.0</v>
      </c>
      <c r="N49" s="115">
        <v>2.0</v>
      </c>
      <c r="O49" s="116">
        <v>0.0</v>
      </c>
      <c r="P49" s="117">
        <v>2.0</v>
      </c>
      <c r="Q49" s="114">
        <v>1.0</v>
      </c>
      <c r="R49" s="115">
        <v>0.0</v>
      </c>
      <c r="S49" s="115">
        <v>1.0</v>
      </c>
      <c r="T49" s="115">
        <v>1.0</v>
      </c>
      <c r="U49" s="115">
        <v>1.0</v>
      </c>
      <c r="V49" s="115"/>
      <c r="W49" s="115">
        <v>2.0</v>
      </c>
      <c r="X49" s="115">
        <v>2.0</v>
      </c>
      <c r="Y49" s="115">
        <v>2.0</v>
      </c>
      <c r="Z49" s="115">
        <v>2.0</v>
      </c>
      <c r="AA49" s="115">
        <v>2.0</v>
      </c>
      <c r="AB49" s="115">
        <v>2.0</v>
      </c>
      <c r="AC49" s="115">
        <v>2.0</v>
      </c>
      <c r="AD49" s="115">
        <v>2.0</v>
      </c>
      <c r="AE49" s="115">
        <v>2.0</v>
      </c>
      <c r="AF49" s="115"/>
      <c r="AG49" s="115"/>
      <c r="AH49" s="115"/>
      <c r="AI49" s="118"/>
      <c r="AJ49" s="114"/>
      <c r="AK49" s="115"/>
      <c r="AL49" s="115"/>
      <c r="AM49" s="115"/>
      <c r="AN49" s="115"/>
      <c r="AO49" s="116">
        <v>2.0</v>
      </c>
      <c r="AP49" s="119"/>
      <c r="AQ49" s="115"/>
      <c r="AR49" s="115"/>
      <c r="AS49" s="116"/>
      <c r="AT49" s="101"/>
      <c r="AU49" s="102"/>
      <c r="AV49" s="103">
        <f t="shared" si="2"/>
        <v>19</v>
      </c>
      <c r="AW49" s="72">
        <f t="shared" ref="AW49:AY49" si="52">IF(AT49 = " ",0%,AT49/COUNTIF($G49:$AS49,"&gt;=0"))</f>
        <v>0</v>
      </c>
      <c r="AX49" s="73">
        <f t="shared" si="52"/>
        <v>0</v>
      </c>
      <c r="AY49" s="74">
        <f t="shared" si="52"/>
        <v>0.76</v>
      </c>
      <c r="AZ49" s="121" t="str">
        <f t="shared" si="41"/>
        <v>Completo</v>
      </c>
      <c r="BA49" s="37"/>
    </row>
    <row r="50">
      <c r="A50" s="77">
        <v>20.0</v>
      </c>
      <c r="B50" s="78" t="s">
        <v>161</v>
      </c>
      <c r="C50" s="79" t="s">
        <v>281</v>
      </c>
      <c r="D50" s="80" t="s">
        <v>83</v>
      </c>
      <c r="E50" s="81">
        <v>3.0</v>
      </c>
      <c r="F50" s="82" t="s">
        <v>230</v>
      </c>
      <c r="G50" s="105">
        <v>2.0</v>
      </c>
      <c r="H50" s="106">
        <v>2.0</v>
      </c>
      <c r="I50" s="106">
        <v>2.0</v>
      </c>
      <c r="J50" s="107">
        <v>2.0</v>
      </c>
      <c r="K50" s="105">
        <v>2.0</v>
      </c>
      <c r="L50" s="106">
        <v>2.0</v>
      </c>
      <c r="M50" s="106">
        <v>2.0</v>
      </c>
      <c r="N50" s="106">
        <v>2.0</v>
      </c>
      <c r="O50" s="107">
        <v>2.0</v>
      </c>
      <c r="P50" s="108">
        <v>2.0</v>
      </c>
      <c r="Q50" s="105">
        <v>2.0</v>
      </c>
      <c r="R50" s="106">
        <v>2.0</v>
      </c>
      <c r="S50" s="106">
        <v>2.0</v>
      </c>
      <c r="T50" s="106">
        <v>2.0</v>
      </c>
      <c r="U50" s="106"/>
      <c r="V50" s="106"/>
      <c r="W50" s="106">
        <v>2.0</v>
      </c>
      <c r="X50" s="106">
        <v>2.0</v>
      </c>
      <c r="Y50" s="106"/>
      <c r="Z50" s="106">
        <v>2.0</v>
      </c>
      <c r="AA50" s="106">
        <v>2.0</v>
      </c>
      <c r="AB50" s="106"/>
      <c r="AC50" s="106">
        <v>2.0</v>
      </c>
      <c r="AD50" s="106">
        <v>2.0</v>
      </c>
      <c r="AE50" s="106"/>
      <c r="AF50" s="106"/>
      <c r="AG50" s="106"/>
      <c r="AH50" s="106"/>
      <c r="AI50" s="109"/>
      <c r="AJ50" s="105"/>
      <c r="AK50" s="106"/>
      <c r="AL50" s="106"/>
      <c r="AM50" s="106"/>
      <c r="AN50" s="106"/>
      <c r="AO50" s="107">
        <v>2.0</v>
      </c>
      <c r="AP50" s="110"/>
      <c r="AQ50" s="106"/>
      <c r="AR50" s="106"/>
      <c r="AS50" s="107"/>
      <c r="AT50" s="111"/>
      <c r="AU50" s="112"/>
      <c r="AV50" s="113">
        <f t="shared" si="2"/>
        <v>21</v>
      </c>
      <c r="AW50" s="92">
        <f t="shared" ref="AW50:AY50" si="53">IF(AT50 = " ",0%,AT50/COUNTIF($G50:$AS50,"&gt;=0"))</f>
        <v>0</v>
      </c>
      <c r="AX50" s="93">
        <f t="shared" si="53"/>
        <v>0</v>
      </c>
      <c r="AY50" s="94">
        <f t="shared" si="53"/>
        <v>1</v>
      </c>
      <c r="AZ50" s="120" t="str">
        <f t="shared" si="41"/>
        <v>Completo</v>
      </c>
      <c r="BA50" s="96" t="str">
        <f>IF(AND(AZ50=AZ51,AZ50=AZ52),AZ50,"Incompleto")</f>
        <v>Completo</v>
      </c>
    </row>
    <row r="51">
      <c r="A51" s="23"/>
      <c r="B51" s="23"/>
      <c r="C51" s="79" t="s">
        <v>282</v>
      </c>
      <c r="D51" s="80" t="s">
        <v>283</v>
      </c>
      <c r="E51" s="81">
        <v>3.0</v>
      </c>
      <c r="F51" s="82" t="s">
        <v>230</v>
      </c>
      <c r="G51" s="105">
        <v>2.0</v>
      </c>
      <c r="H51" s="106">
        <v>2.0</v>
      </c>
      <c r="I51" s="106">
        <v>2.0</v>
      </c>
      <c r="J51" s="107">
        <v>2.0</v>
      </c>
      <c r="K51" s="105">
        <v>2.0</v>
      </c>
      <c r="L51" s="106">
        <v>2.0</v>
      </c>
      <c r="M51" s="106">
        <v>2.0</v>
      </c>
      <c r="N51" s="106">
        <v>2.0</v>
      </c>
      <c r="O51" s="107">
        <v>2.0</v>
      </c>
      <c r="P51" s="108">
        <v>2.0</v>
      </c>
      <c r="Q51" s="105">
        <v>2.0</v>
      </c>
      <c r="R51" s="106">
        <v>2.0</v>
      </c>
      <c r="S51" s="106">
        <v>2.0</v>
      </c>
      <c r="T51" s="106">
        <v>2.0</v>
      </c>
      <c r="U51" s="106"/>
      <c r="V51" s="106"/>
      <c r="W51" s="106">
        <v>2.0</v>
      </c>
      <c r="X51" s="106">
        <v>2.0</v>
      </c>
      <c r="Y51" s="106"/>
      <c r="Z51" s="106">
        <v>2.0</v>
      </c>
      <c r="AA51" s="106">
        <v>2.0</v>
      </c>
      <c r="AB51" s="106"/>
      <c r="AC51" s="106">
        <v>2.0</v>
      </c>
      <c r="AD51" s="106">
        <v>2.0</v>
      </c>
      <c r="AE51" s="106"/>
      <c r="AF51" s="106"/>
      <c r="AG51" s="106"/>
      <c r="AH51" s="106"/>
      <c r="AI51" s="109"/>
      <c r="AJ51" s="105"/>
      <c r="AK51" s="106"/>
      <c r="AL51" s="106"/>
      <c r="AM51" s="106"/>
      <c r="AN51" s="106"/>
      <c r="AO51" s="107">
        <v>2.0</v>
      </c>
      <c r="AP51" s="110"/>
      <c r="AQ51" s="106"/>
      <c r="AR51" s="106"/>
      <c r="AS51" s="107"/>
      <c r="AT51" s="111"/>
      <c r="AU51" s="112"/>
      <c r="AV51" s="113">
        <f t="shared" si="2"/>
        <v>21</v>
      </c>
      <c r="AW51" s="92">
        <f t="shared" ref="AW51:AY51" si="54">IF(AT51 = " ",0%,AT51/COUNTIF($G51:$AS51,"&gt;=0"))</f>
        <v>0</v>
      </c>
      <c r="AX51" s="93">
        <f t="shared" si="54"/>
        <v>0</v>
      </c>
      <c r="AY51" s="94">
        <f t="shared" si="54"/>
        <v>1</v>
      </c>
      <c r="AZ51" s="120" t="str">
        <f t="shared" si="41"/>
        <v>Completo</v>
      </c>
      <c r="BA51" s="23"/>
    </row>
    <row r="52">
      <c r="A52" s="37"/>
      <c r="B52" s="37"/>
      <c r="C52" s="79" t="s">
        <v>284</v>
      </c>
      <c r="D52" s="80" t="s">
        <v>262</v>
      </c>
      <c r="E52" s="81">
        <v>3.0</v>
      </c>
      <c r="F52" s="104" t="s">
        <v>245</v>
      </c>
      <c r="G52" s="105">
        <v>2.0</v>
      </c>
      <c r="H52" s="106">
        <v>2.0</v>
      </c>
      <c r="I52" s="106">
        <v>2.0</v>
      </c>
      <c r="J52" s="107">
        <v>2.0</v>
      </c>
      <c r="K52" s="105">
        <v>2.0</v>
      </c>
      <c r="L52" s="106">
        <v>2.0</v>
      </c>
      <c r="M52" s="106">
        <v>2.0</v>
      </c>
      <c r="N52" s="106">
        <v>2.0</v>
      </c>
      <c r="O52" s="107">
        <v>2.0</v>
      </c>
      <c r="P52" s="108">
        <v>2.0</v>
      </c>
      <c r="Q52" s="105">
        <v>2.0</v>
      </c>
      <c r="R52" s="106">
        <v>2.0</v>
      </c>
      <c r="S52" s="106">
        <v>2.0</v>
      </c>
      <c r="T52" s="106">
        <v>2.0</v>
      </c>
      <c r="U52" s="106"/>
      <c r="V52" s="106"/>
      <c r="W52" s="106">
        <v>2.0</v>
      </c>
      <c r="X52" s="106">
        <v>2.0</v>
      </c>
      <c r="Y52" s="106"/>
      <c r="Z52" s="106">
        <v>2.0</v>
      </c>
      <c r="AA52" s="106">
        <v>2.0</v>
      </c>
      <c r="AB52" s="106"/>
      <c r="AC52" s="106">
        <v>2.0</v>
      </c>
      <c r="AD52" s="106">
        <v>2.0</v>
      </c>
      <c r="AE52" s="106"/>
      <c r="AF52" s="106"/>
      <c r="AG52" s="106"/>
      <c r="AH52" s="106"/>
      <c r="AI52" s="109"/>
      <c r="AJ52" s="105"/>
      <c r="AK52" s="106"/>
      <c r="AL52" s="106"/>
      <c r="AM52" s="106"/>
      <c r="AN52" s="106"/>
      <c r="AO52" s="107">
        <v>2.0</v>
      </c>
      <c r="AP52" s="110"/>
      <c r="AQ52" s="106"/>
      <c r="AR52" s="106"/>
      <c r="AS52" s="107"/>
      <c r="AT52" s="111"/>
      <c r="AU52" s="112"/>
      <c r="AV52" s="113">
        <f t="shared" si="2"/>
        <v>21</v>
      </c>
      <c r="AW52" s="92">
        <f t="shared" ref="AW52:AY52" si="55">IF(AT52 = " ",0%,AT52/COUNTIF($G52:$AS52,"&gt;=0"))</f>
        <v>0</v>
      </c>
      <c r="AX52" s="93">
        <f t="shared" si="55"/>
        <v>0</v>
      </c>
      <c r="AY52" s="94">
        <f t="shared" si="55"/>
        <v>1</v>
      </c>
      <c r="AZ52" s="120" t="str">
        <f t="shared" si="41"/>
        <v>Completo</v>
      </c>
      <c r="BA52" s="37"/>
    </row>
    <row r="53">
      <c r="A53" s="57">
        <v>21.0</v>
      </c>
      <c r="B53" s="58" t="s">
        <v>120</v>
      </c>
      <c r="C53" s="97" t="s">
        <v>285</v>
      </c>
      <c r="D53" s="98" t="s">
        <v>283</v>
      </c>
      <c r="E53" s="99">
        <v>3.0</v>
      </c>
      <c r="F53" s="62" t="s">
        <v>230</v>
      </c>
      <c r="G53" s="114">
        <v>2.0</v>
      </c>
      <c r="H53" s="115">
        <v>2.0</v>
      </c>
      <c r="I53" s="115">
        <v>2.0</v>
      </c>
      <c r="J53" s="116">
        <v>2.0</v>
      </c>
      <c r="K53" s="114">
        <v>2.0</v>
      </c>
      <c r="L53" s="115">
        <v>2.0</v>
      </c>
      <c r="M53" s="115">
        <v>2.0</v>
      </c>
      <c r="N53" s="115">
        <v>2.0</v>
      </c>
      <c r="O53" s="116">
        <v>2.0</v>
      </c>
      <c r="P53" s="117">
        <v>2.0</v>
      </c>
      <c r="Q53" s="114">
        <v>2.0</v>
      </c>
      <c r="R53" s="115">
        <v>2.0</v>
      </c>
      <c r="S53" s="115">
        <v>2.0</v>
      </c>
      <c r="T53" s="115">
        <v>2.0</v>
      </c>
      <c r="U53" s="115"/>
      <c r="V53" s="115"/>
      <c r="W53" s="115">
        <v>2.0</v>
      </c>
      <c r="X53" s="115">
        <v>2.0</v>
      </c>
      <c r="Y53" s="115"/>
      <c r="Z53" s="115">
        <v>2.0</v>
      </c>
      <c r="AA53" s="115">
        <v>2.0</v>
      </c>
      <c r="AB53" s="115"/>
      <c r="AC53" s="115">
        <v>2.0</v>
      </c>
      <c r="AD53" s="115">
        <v>2.0</v>
      </c>
      <c r="AE53" s="115"/>
      <c r="AF53" s="115"/>
      <c r="AG53" s="115"/>
      <c r="AH53" s="115"/>
      <c r="AI53" s="118"/>
      <c r="AJ53" s="114"/>
      <c r="AK53" s="115"/>
      <c r="AL53" s="115"/>
      <c r="AM53" s="115"/>
      <c r="AN53" s="115"/>
      <c r="AO53" s="116">
        <v>2.0</v>
      </c>
      <c r="AP53" s="119"/>
      <c r="AQ53" s="115"/>
      <c r="AR53" s="115"/>
      <c r="AS53" s="116"/>
      <c r="AT53" s="101"/>
      <c r="AU53" s="102"/>
      <c r="AV53" s="103">
        <f t="shared" si="2"/>
        <v>21</v>
      </c>
      <c r="AW53" s="72">
        <f t="shared" ref="AW53:AY53" si="56">IF(AT53 = " ",0%,AT53/COUNTIF($G53:$AS53,"&gt;=0"))</f>
        <v>0</v>
      </c>
      <c r="AX53" s="73">
        <f t="shared" si="56"/>
        <v>0</v>
      </c>
      <c r="AY53" s="74">
        <f t="shared" si="56"/>
        <v>1</v>
      </c>
      <c r="AZ53" s="121" t="str">
        <f t="shared" si="41"/>
        <v>Completo</v>
      </c>
      <c r="BA53" s="76" t="str">
        <f>IF(AZ53=AZ54,AZ53,"Incompleto")</f>
        <v>Completo</v>
      </c>
    </row>
    <row r="54">
      <c r="A54" s="23"/>
      <c r="B54" s="23"/>
      <c r="C54" s="97" t="s">
        <v>286</v>
      </c>
      <c r="D54" s="98" t="s">
        <v>174</v>
      </c>
      <c r="E54" s="99">
        <v>4.0</v>
      </c>
      <c r="F54" s="62" t="s">
        <v>230</v>
      </c>
      <c r="G54" s="114">
        <v>2.0</v>
      </c>
      <c r="H54" s="115">
        <v>2.0</v>
      </c>
      <c r="I54" s="115">
        <v>2.0</v>
      </c>
      <c r="J54" s="116">
        <v>2.0</v>
      </c>
      <c r="K54" s="114">
        <v>2.0</v>
      </c>
      <c r="L54" s="115">
        <v>2.0</v>
      </c>
      <c r="M54" s="115">
        <v>2.0</v>
      </c>
      <c r="N54" s="115">
        <v>2.0</v>
      </c>
      <c r="O54" s="116">
        <v>2.0</v>
      </c>
      <c r="P54" s="117">
        <v>2.0</v>
      </c>
      <c r="Q54" s="114">
        <v>2.0</v>
      </c>
      <c r="R54" s="115">
        <v>2.0</v>
      </c>
      <c r="S54" s="115">
        <v>2.0</v>
      </c>
      <c r="T54" s="115">
        <v>2.0</v>
      </c>
      <c r="U54" s="115">
        <v>2.0</v>
      </c>
      <c r="V54" s="115"/>
      <c r="W54" s="115">
        <v>2.0</v>
      </c>
      <c r="X54" s="115">
        <v>2.0</v>
      </c>
      <c r="Y54" s="115">
        <v>2.0</v>
      </c>
      <c r="Z54" s="115">
        <v>2.0</v>
      </c>
      <c r="AA54" s="115">
        <v>2.0</v>
      </c>
      <c r="AB54" s="115">
        <v>2.0</v>
      </c>
      <c r="AC54" s="115">
        <v>2.0</v>
      </c>
      <c r="AD54" s="115">
        <v>2.0</v>
      </c>
      <c r="AE54" s="115">
        <v>2.0</v>
      </c>
      <c r="AF54" s="115"/>
      <c r="AG54" s="115"/>
      <c r="AH54" s="115"/>
      <c r="AI54" s="118"/>
      <c r="AJ54" s="114"/>
      <c r="AK54" s="115"/>
      <c r="AL54" s="115"/>
      <c r="AM54" s="115"/>
      <c r="AN54" s="115"/>
      <c r="AO54" s="116">
        <v>2.0</v>
      </c>
      <c r="AP54" s="119"/>
      <c r="AQ54" s="115"/>
      <c r="AR54" s="115"/>
      <c r="AS54" s="116"/>
      <c r="AT54" s="101"/>
      <c r="AU54" s="102"/>
      <c r="AV54" s="103">
        <f t="shared" si="2"/>
        <v>25</v>
      </c>
      <c r="AW54" s="72">
        <f t="shared" ref="AW54:AY54" si="57">IF(AT54 = " ",0%,AT54/COUNTIF($G54:$AS54,"&gt;=0"))</f>
        <v>0</v>
      </c>
      <c r="AX54" s="73">
        <f t="shared" si="57"/>
        <v>0</v>
      </c>
      <c r="AY54" s="74">
        <f t="shared" si="57"/>
        <v>1</v>
      </c>
      <c r="AZ54" s="121" t="str">
        <f t="shared" si="41"/>
        <v>Completo</v>
      </c>
      <c r="BA54" s="23"/>
    </row>
    <row r="55">
      <c r="A55" s="37"/>
      <c r="B55" s="37"/>
      <c r="C55" s="97" t="s">
        <v>287</v>
      </c>
      <c r="D55" s="98" t="s">
        <v>262</v>
      </c>
      <c r="E55" s="99">
        <v>3.0</v>
      </c>
      <c r="F55" s="62" t="s">
        <v>251</v>
      </c>
      <c r="G55" s="114">
        <v>2.0</v>
      </c>
      <c r="H55" s="115">
        <v>2.0</v>
      </c>
      <c r="I55" s="115">
        <v>2.0</v>
      </c>
      <c r="J55" s="116">
        <v>2.0</v>
      </c>
      <c r="K55" s="114"/>
      <c r="L55" s="115"/>
      <c r="M55" s="115">
        <v>2.0</v>
      </c>
      <c r="N55" s="115"/>
      <c r="O55" s="116">
        <v>2.0</v>
      </c>
      <c r="P55" s="117">
        <v>2.0</v>
      </c>
      <c r="Q55" s="114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>
        <v>2.0</v>
      </c>
      <c r="AH55" s="115">
        <v>2.0</v>
      </c>
      <c r="AI55" s="118"/>
      <c r="AJ55" s="114"/>
      <c r="AK55" s="115"/>
      <c r="AL55" s="115"/>
      <c r="AM55" s="115"/>
      <c r="AN55" s="115"/>
      <c r="AO55" s="116"/>
      <c r="AP55" s="119"/>
      <c r="AQ55" s="115"/>
      <c r="AR55" s="115"/>
      <c r="AS55" s="116"/>
      <c r="AT55" s="101"/>
      <c r="AU55" s="102"/>
      <c r="AV55" s="103">
        <f t="shared" si="2"/>
        <v>9</v>
      </c>
      <c r="AW55" s="72">
        <f t="shared" ref="AW55:AY55" si="58">IF(AT55 = " ",0%,AT55/COUNTIF($G55:$AS55,"&gt;=0"))</f>
        <v>0</v>
      </c>
      <c r="AX55" s="73">
        <f t="shared" si="58"/>
        <v>0</v>
      </c>
      <c r="AY55" s="74">
        <f t="shared" si="58"/>
        <v>1</v>
      </c>
      <c r="AZ55" s="121" t="str">
        <f t="shared" si="41"/>
        <v>Completo</v>
      </c>
      <c r="BA55" s="37"/>
    </row>
    <row r="56">
      <c r="A56" s="77">
        <v>22.0</v>
      </c>
      <c r="B56" s="122" t="s">
        <v>87</v>
      </c>
      <c r="C56" s="79" t="s">
        <v>288</v>
      </c>
      <c r="D56" s="80" t="s">
        <v>41</v>
      </c>
      <c r="E56" s="81">
        <v>4.0</v>
      </c>
      <c r="F56" s="82" t="s">
        <v>230</v>
      </c>
      <c r="G56" s="105">
        <v>2.0</v>
      </c>
      <c r="H56" s="106">
        <v>2.0</v>
      </c>
      <c r="I56" s="106">
        <v>2.0</v>
      </c>
      <c r="J56" s="107">
        <v>2.0</v>
      </c>
      <c r="K56" s="105">
        <v>2.0</v>
      </c>
      <c r="L56" s="106">
        <v>2.0</v>
      </c>
      <c r="M56" s="106">
        <v>2.0</v>
      </c>
      <c r="N56" s="106">
        <v>2.0</v>
      </c>
      <c r="O56" s="107">
        <v>2.0</v>
      </c>
      <c r="P56" s="108">
        <v>2.0</v>
      </c>
      <c r="Q56" s="105">
        <v>2.0</v>
      </c>
      <c r="R56" s="106">
        <v>2.0</v>
      </c>
      <c r="S56" s="106">
        <v>2.0</v>
      </c>
      <c r="T56" s="106">
        <v>2.0</v>
      </c>
      <c r="U56" s="106">
        <v>2.0</v>
      </c>
      <c r="V56" s="106"/>
      <c r="W56" s="106">
        <v>2.0</v>
      </c>
      <c r="X56" s="106">
        <v>2.0</v>
      </c>
      <c r="Y56" s="106">
        <v>2.0</v>
      </c>
      <c r="Z56" s="106">
        <v>2.0</v>
      </c>
      <c r="AA56" s="106">
        <v>2.0</v>
      </c>
      <c r="AB56" s="106">
        <v>2.0</v>
      </c>
      <c r="AC56" s="106">
        <v>2.0</v>
      </c>
      <c r="AD56" s="106">
        <v>2.0</v>
      </c>
      <c r="AE56" s="106">
        <v>2.0</v>
      </c>
      <c r="AF56" s="106"/>
      <c r="AG56" s="106"/>
      <c r="AH56" s="106"/>
      <c r="AI56" s="109"/>
      <c r="AJ56" s="105"/>
      <c r="AK56" s="106"/>
      <c r="AL56" s="106"/>
      <c r="AM56" s="106"/>
      <c r="AN56" s="106"/>
      <c r="AO56" s="107">
        <v>2.0</v>
      </c>
      <c r="AP56" s="110"/>
      <c r="AQ56" s="106"/>
      <c r="AR56" s="106"/>
      <c r="AS56" s="107"/>
      <c r="AT56" s="111"/>
      <c r="AU56" s="112"/>
      <c r="AV56" s="113">
        <f t="shared" si="2"/>
        <v>25</v>
      </c>
      <c r="AW56" s="92">
        <f t="shared" ref="AW56:AY56" si="59">IF(AT56 = " ",0%,AT56/COUNTIF($G56:$AS56,"&gt;=0"))</f>
        <v>0</v>
      </c>
      <c r="AX56" s="93">
        <f t="shared" si="59"/>
        <v>0</v>
      </c>
      <c r="AY56" s="94">
        <f t="shared" si="59"/>
        <v>1</v>
      </c>
      <c r="AZ56" s="120" t="str">
        <f t="shared" si="41"/>
        <v>Completo</v>
      </c>
      <c r="BA56" s="96" t="str">
        <f>IF(AND(AZ56=AZ57),AZ56,"Incompleto")</f>
        <v>Completo</v>
      </c>
    </row>
    <row r="57">
      <c r="A57" s="37"/>
      <c r="B57" s="37"/>
      <c r="C57" s="79" t="s">
        <v>289</v>
      </c>
      <c r="D57" s="80" t="s">
        <v>156</v>
      </c>
      <c r="E57" s="81">
        <v>4.0</v>
      </c>
      <c r="F57" s="82" t="s">
        <v>230</v>
      </c>
      <c r="G57" s="105">
        <v>2.0</v>
      </c>
      <c r="H57" s="106">
        <v>2.0</v>
      </c>
      <c r="I57" s="106">
        <v>2.0</v>
      </c>
      <c r="J57" s="107">
        <v>2.0</v>
      </c>
      <c r="K57" s="105">
        <v>2.0</v>
      </c>
      <c r="L57" s="106">
        <v>2.0</v>
      </c>
      <c r="M57" s="106">
        <v>2.0</v>
      </c>
      <c r="N57" s="106">
        <v>2.0</v>
      </c>
      <c r="O57" s="107">
        <v>2.0</v>
      </c>
      <c r="P57" s="108">
        <v>2.0</v>
      </c>
      <c r="Q57" s="105">
        <v>2.0</v>
      </c>
      <c r="R57" s="106">
        <v>2.0</v>
      </c>
      <c r="S57" s="106">
        <v>2.0</v>
      </c>
      <c r="T57" s="106">
        <v>2.0</v>
      </c>
      <c r="U57" s="106">
        <v>2.0</v>
      </c>
      <c r="V57" s="106"/>
      <c r="W57" s="106">
        <v>2.0</v>
      </c>
      <c r="X57" s="106">
        <v>2.0</v>
      </c>
      <c r="Y57" s="106">
        <v>2.0</v>
      </c>
      <c r="Z57" s="106">
        <v>2.0</v>
      </c>
      <c r="AA57" s="106">
        <v>2.0</v>
      </c>
      <c r="AB57" s="106">
        <v>2.0</v>
      </c>
      <c r="AC57" s="106">
        <v>2.0</v>
      </c>
      <c r="AD57" s="106">
        <v>2.0</v>
      </c>
      <c r="AE57" s="106">
        <v>2.0</v>
      </c>
      <c r="AF57" s="106"/>
      <c r="AG57" s="106"/>
      <c r="AH57" s="106"/>
      <c r="AI57" s="109"/>
      <c r="AJ57" s="105"/>
      <c r="AK57" s="106"/>
      <c r="AL57" s="106"/>
      <c r="AM57" s="106"/>
      <c r="AN57" s="106"/>
      <c r="AO57" s="107">
        <v>2.0</v>
      </c>
      <c r="AP57" s="110"/>
      <c r="AQ57" s="106"/>
      <c r="AR57" s="106"/>
      <c r="AS57" s="107"/>
      <c r="AT57" s="111"/>
      <c r="AU57" s="112"/>
      <c r="AV57" s="113">
        <f t="shared" si="2"/>
        <v>25</v>
      </c>
      <c r="AW57" s="92">
        <f t="shared" ref="AW57:AY57" si="60">IF(AT57 = " ",0%,AT57/COUNTIF($G57:$AS57,"&gt;=0"))</f>
        <v>0</v>
      </c>
      <c r="AX57" s="93">
        <f t="shared" si="60"/>
        <v>0</v>
      </c>
      <c r="AY57" s="94">
        <f t="shared" si="60"/>
        <v>1</v>
      </c>
      <c r="AZ57" s="120" t="str">
        <f t="shared" si="41"/>
        <v>Completo</v>
      </c>
      <c r="BA57" s="37"/>
    </row>
    <row r="58">
      <c r="A58" s="57">
        <v>23.0</v>
      </c>
      <c r="B58" s="58" t="s">
        <v>102</v>
      </c>
      <c r="C58" s="97" t="s">
        <v>247</v>
      </c>
      <c r="D58" s="98" t="s">
        <v>98</v>
      </c>
      <c r="E58" s="99">
        <v>3.0</v>
      </c>
      <c r="F58" s="62" t="s">
        <v>230</v>
      </c>
      <c r="G58" s="114">
        <v>2.0</v>
      </c>
      <c r="H58" s="115">
        <v>2.0</v>
      </c>
      <c r="I58" s="115">
        <v>2.0</v>
      </c>
      <c r="J58" s="116">
        <v>2.0</v>
      </c>
      <c r="K58" s="114">
        <v>2.0</v>
      </c>
      <c r="L58" s="115">
        <v>2.0</v>
      </c>
      <c r="M58" s="115">
        <v>2.0</v>
      </c>
      <c r="N58" s="115">
        <v>2.0</v>
      </c>
      <c r="O58" s="116">
        <v>2.0</v>
      </c>
      <c r="P58" s="117">
        <v>2.0</v>
      </c>
      <c r="Q58" s="114">
        <v>2.0</v>
      </c>
      <c r="R58" s="115">
        <v>2.0</v>
      </c>
      <c r="S58" s="115">
        <v>2.0</v>
      </c>
      <c r="T58" s="115">
        <v>2.0</v>
      </c>
      <c r="U58" s="115"/>
      <c r="V58" s="115"/>
      <c r="W58" s="115">
        <v>2.0</v>
      </c>
      <c r="X58" s="115">
        <v>2.0</v>
      </c>
      <c r="Y58" s="115"/>
      <c r="Z58" s="115"/>
      <c r="AA58" s="115"/>
      <c r="AB58" s="115"/>
      <c r="AC58" s="115">
        <v>2.0</v>
      </c>
      <c r="AD58" s="115">
        <v>2.0</v>
      </c>
      <c r="AE58" s="115"/>
      <c r="AF58" s="115"/>
      <c r="AG58" s="115"/>
      <c r="AH58" s="115"/>
      <c r="AI58" s="118"/>
      <c r="AJ58" s="114"/>
      <c r="AK58" s="115"/>
      <c r="AL58" s="115"/>
      <c r="AM58" s="115"/>
      <c r="AN58" s="115"/>
      <c r="AO58" s="116">
        <v>2.0</v>
      </c>
      <c r="AP58" s="119"/>
      <c r="AQ58" s="115"/>
      <c r="AR58" s="115"/>
      <c r="AS58" s="116"/>
      <c r="AT58" s="101"/>
      <c r="AU58" s="102"/>
      <c r="AV58" s="103">
        <f t="shared" si="2"/>
        <v>19</v>
      </c>
      <c r="AW58" s="72">
        <f t="shared" ref="AW58:AY58" si="61">IF(AT58 = " ",0%,AT58/COUNTIF($G58:$AS58,"&gt;=0"))</f>
        <v>0</v>
      </c>
      <c r="AX58" s="73">
        <f t="shared" si="61"/>
        <v>0</v>
      </c>
      <c r="AY58" s="74">
        <f t="shared" si="61"/>
        <v>1</v>
      </c>
      <c r="AZ58" s="121" t="str">
        <f t="shared" si="41"/>
        <v>Completo</v>
      </c>
      <c r="BA58" s="76" t="str">
        <f>IF(AZ58=AZ59,AZ58,"Incompleto")</f>
        <v>Completo</v>
      </c>
    </row>
    <row r="59">
      <c r="A59" s="23"/>
      <c r="B59" s="23"/>
      <c r="C59" s="97" t="s">
        <v>290</v>
      </c>
      <c r="D59" s="98" t="s">
        <v>262</v>
      </c>
      <c r="E59" s="99">
        <v>3.0</v>
      </c>
      <c r="F59" s="62" t="s">
        <v>230</v>
      </c>
      <c r="G59" s="114">
        <v>2.0</v>
      </c>
      <c r="H59" s="115">
        <v>2.0</v>
      </c>
      <c r="I59" s="115">
        <v>2.0</v>
      </c>
      <c r="J59" s="116">
        <v>2.0</v>
      </c>
      <c r="K59" s="114">
        <v>2.0</v>
      </c>
      <c r="L59" s="115">
        <v>2.0</v>
      </c>
      <c r="M59" s="115">
        <v>2.0</v>
      </c>
      <c r="N59" s="115">
        <v>2.0</v>
      </c>
      <c r="O59" s="116">
        <v>2.0</v>
      </c>
      <c r="P59" s="117">
        <v>2.0</v>
      </c>
      <c r="Q59" s="114">
        <v>2.0</v>
      </c>
      <c r="R59" s="115">
        <v>2.0</v>
      </c>
      <c r="S59" s="115">
        <v>2.0</v>
      </c>
      <c r="T59" s="115">
        <v>2.0</v>
      </c>
      <c r="U59" s="115"/>
      <c r="V59" s="115"/>
      <c r="W59" s="115">
        <v>2.0</v>
      </c>
      <c r="X59" s="115">
        <v>2.0</v>
      </c>
      <c r="Y59" s="115"/>
      <c r="Z59" s="115"/>
      <c r="AA59" s="115"/>
      <c r="AB59" s="115"/>
      <c r="AC59" s="115">
        <v>2.0</v>
      </c>
      <c r="AD59" s="115">
        <v>2.0</v>
      </c>
      <c r="AE59" s="115"/>
      <c r="AF59" s="115"/>
      <c r="AG59" s="115"/>
      <c r="AH59" s="115"/>
      <c r="AI59" s="118"/>
      <c r="AJ59" s="114"/>
      <c r="AK59" s="115"/>
      <c r="AL59" s="115"/>
      <c r="AM59" s="115"/>
      <c r="AN59" s="115"/>
      <c r="AO59" s="116">
        <v>2.0</v>
      </c>
      <c r="AP59" s="119"/>
      <c r="AQ59" s="115"/>
      <c r="AR59" s="115"/>
      <c r="AS59" s="116"/>
      <c r="AT59" s="101"/>
      <c r="AU59" s="102"/>
      <c r="AV59" s="103">
        <f t="shared" si="2"/>
        <v>19</v>
      </c>
      <c r="AW59" s="72">
        <f t="shared" ref="AW59:AY59" si="62">IF(AT59 = " ",0%,AT59/COUNTIF($G59:$AS59,"&gt;=0"))</f>
        <v>0</v>
      </c>
      <c r="AX59" s="73">
        <f t="shared" si="62"/>
        <v>0</v>
      </c>
      <c r="AY59" s="74">
        <f t="shared" si="62"/>
        <v>1</v>
      </c>
      <c r="AZ59" s="121" t="str">
        <f t="shared" si="41"/>
        <v>Completo</v>
      </c>
      <c r="BA59" s="23"/>
    </row>
    <row r="60">
      <c r="A60" s="23"/>
      <c r="B60" s="23"/>
      <c r="C60" s="97" t="s">
        <v>291</v>
      </c>
      <c r="D60" s="98" t="s">
        <v>262</v>
      </c>
      <c r="E60" s="99">
        <v>3.0</v>
      </c>
      <c r="F60" s="62" t="s">
        <v>251</v>
      </c>
      <c r="G60" s="114">
        <v>2.0</v>
      </c>
      <c r="H60" s="115">
        <v>2.0</v>
      </c>
      <c r="I60" s="115">
        <v>2.0</v>
      </c>
      <c r="J60" s="116">
        <v>2.0</v>
      </c>
      <c r="K60" s="119"/>
      <c r="L60" s="115"/>
      <c r="M60" s="115">
        <v>0.0</v>
      </c>
      <c r="N60" s="115"/>
      <c r="O60" s="118">
        <v>0.0</v>
      </c>
      <c r="P60" s="117">
        <v>0.0</v>
      </c>
      <c r="Q60" s="119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>
        <v>2.0</v>
      </c>
      <c r="AH60" s="115">
        <v>2.0</v>
      </c>
      <c r="AI60" s="118"/>
      <c r="AJ60" s="114"/>
      <c r="AK60" s="115"/>
      <c r="AL60" s="115"/>
      <c r="AM60" s="115"/>
      <c r="AN60" s="115"/>
      <c r="AO60" s="116"/>
      <c r="AP60" s="119"/>
      <c r="AQ60" s="115"/>
      <c r="AR60" s="115"/>
      <c r="AS60" s="116"/>
      <c r="AT60" s="101"/>
      <c r="AU60" s="102"/>
      <c r="AV60" s="103"/>
      <c r="AW60" s="72">
        <f t="shared" ref="AW60:AY60" si="63">IF(AT60 = " ",0%,AT60/COUNTIF($G60:$AS60,"&gt;=0"))</f>
        <v>0</v>
      </c>
      <c r="AX60" s="73">
        <f t="shared" si="63"/>
        <v>0</v>
      </c>
      <c r="AY60" s="74">
        <f t="shared" si="63"/>
        <v>0</v>
      </c>
      <c r="AZ60" s="121" t="str">
        <f t="shared" si="41"/>
        <v>Incompleto</v>
      </c>
      <c r="BA60" s="23"/>
    </row>
    <row r="61">
      <c r="A61" s="37"/>
      <c r="B61" s="37"/>
      <c r="C61" s="97" t="s">
        <v>269</v>
      </c>
      <c r="D61" s="98" t="s">
        <v>262</v>
      </c>
      <c r="E61" s="99">
        <v>3.0</v>
      </c>
      <c r="F61" s="62" t="s">
        <v>251</v>
      </c>
      <c r="G61" s="114">
        <v>2.0</v>
      </c>
      <c r="H61" s="115">
        <v>2.0</v>
      </c>
      <c r="I61" s="115">
        <v>2.0</v>
      </c>
      <c r="J61" s="116">
        <v>2.0</v>
      </c>
      <c r="K61" s="119"/>
      <c r="L61" s="115"/>
      <c r="M61" s="115">
        <v>0.0</v>
      </c>
      <c r="N61" s="115"/>
      <c r="O61" s="118">
        <v>0.0</v>
      </c>
      <c r="P61" s="117">
        <v>0.0</v>
      </c>
      <c r="Q61" s="119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>
        <v>2.0</v>
      </c>
      <c r="AH61" s="115">
        <v>2.0</v>
      </c>
      <c r="AI61" s="118"/>
      <c r="AJ61" s="114"/>
      <c r="AK61" s="115"/>
      <c r="AL61" s="115"/>
      <c r="AM61" s="115"/>
      <c r="AN61" s="115"/>
      <c r="AO61" s="116"/>
      <c r="AP61" s="119"/>
      <c r="AQ61" s="115"/>
      <c r="AR61" s="115"/>
      <c r="AS61" s="116"/>
      <c r="AT61" s="101"/>
      <c r="AU61" s="102"/>
      <c r="AV61" s="103"/>
      <c r="AW61" s="72">
        <f t="shared" ref="AW61:AY61" si="64">IF(AT61 = " ",0%,AT61/COUNTIF($G61:$AS61,"&gt;=0"))</f>
        <v>0</v>
      </c>
      <c r="AX61" s="73">
        <f t="shared" si="64"/>
        <v>0</v>
      </c>
      <c r="AY61" s="74">
        <f t="shared" si="64"/>
        <v>0</v>
      </c>
      <c r="AZ61" s="121" t="str">
        <f t="shared" si="41"/>
        <v>Incompleto</v>
      </c>
      <c r="BA61" s="37"/>
    </row>
    <row r="62">
      <c r="A62" s="77">
        <v>24.0</v>
      </c>
      <c r="B62" s="78" t="s">
        <v>48</v>
      </c>
      <c r="C62" s="79" t="s">
        <v>292</v>
      </c>
      <c r="D62" s="80" t="s">
        <v>89</v>
      </c>
      <c r="E62" s="81">
        <v>4.0</v>
      </c>
      <c r="F62" s="82" t="s">
        <v>248</v>
      </c>
      <c r="G62" s="105">
        <v>2.0</v>
      </c>
      <c r="H62" s="106">
        <v>2.0</v>
      </c>
      <c r="I62" s="106">
        <v>2.0</v>
      </c>
      <c r="J62" s="107">
        <v>2.0</v>
      </c>
      <c r="K62" s="106">
        <v>2.0</v>
      </c>
      <c r="L62" s="106">
        <v>2.0</v>
      </c>
      <c r="M62" s="106">
        <v>2.0</v>
      </c>
      <c r="N62" s="106">
        <v>2.0</v>
      </c>
      <c r="O62" s="106">
        <v>2.0</v>
      </c>
      <c r="P62" s="108">
        <v>2.0</v>
      </c>
      <c r="Q62" s="106">
        <v>2.0</v>
      </c>
      <c r="R62" s="106">
        <v>2.0</v>
      </c>
      <c r="S62" s="106">
        <v>2.0</v>
      </c>
      <c r="T62" s="106">
        <v>2.0</v>
      </c>
      <c r="U62" s="106">
        <v>2.0</v>
      </c>
      <c r="V62" s="106"/>
      <c r="W62" s="106">
        <v>2.0</v>
      </c>
      <c r="X62" s="106">
        <v>2.0</v>
      </c>
      <c r="Y62" s="106">
        <v>2.0</v>
      </c>
      <c r="Z62" s="106"/>
      <c r="AA62" s="106"/>
      <c r="AB62" s="106"/>
      <c r="AC62" s="106">
        <v>2.0</v>
      </c>
      <c r="AD62" s="106">
        <v>2.0</v>
      </c>
      <c r="AE62" s="106">
        <v>2.0</v>
      </c>
      <c r="AF62" s="106"/>
      <c r="AG62" s="106"/>
      <c r="AH62" s="106"/>
      <c r="AI62" s="109"/>
      <c r="AJ62" s="105"/>
      <c r="AK62" s="106"/>
      <c r="AL62" s="106"/>
      <c r="AM62" s="106"/>
      <c r="AN62" s="106"/>
      <c r="AO62" s="107">
        <v>2.0</v>
      </c>
      <c r="AP62" s="110"/>
      <c r="AQ62" s="106"/>
      <c r="AR62" s="106"/>
      <c r="AS62" s="107"/>
      <c r="AT62" s="111"/>
      <c r="AU62" s="112"/>
      <c r="AV62" s="113">
        <f t="shared" ref="AV62:AV71" si="66">IF(COUNTIF($G62:$AS62,2)=0," ",COUNTIF($G62:$AS62,2))</f>
        <v>22</v>
      </c>
      <c r="AW62" s="92">
        <f t="shared" ref="AW62:AY62" si="65">IF(AT62 = " ",0%,AT62/COUNTIF($G62:$AS62,"&gt;=0"))</f>
        <v>0</v>
      </c>
      <c r="AX62" s="93">
        <f t="shared" si="65"/>
        <v>0</v>
      </c>
      <c r="AY62" s="94">
        <f t="shared" si="65"/>
        <v>1</v>
      </c>
      <c r="AZ62" s="95" t="str">
        <f t="shared" si="41"/>
        <v>Completo</v>
      </c>
      <c r="BA62" s="96" t="str">
        <f>IF(AND(AZ62=AZ63,AZ62=AZ64),AZ62,"Incompleto")</f>
        <v>Completo</v>
      </c>
    </row>
    <row r="63">
      <c r="A63" s="23"/>
      <c r="B63" s="23"/>
      <c r="C63" s="79" t="s">
        <v>293</v>
      </c>
      <c r="D63" s="80" t="s">
        <v>262</v>
      </c>
      <c r="E63" s="81">
        <v>3.0</v>
      </c>
      <c r="F63" s="82" t="s">
        <v>230</v>
      </c>
      <c r="G63" s="105">
        <v>2.0</v>
      </c>
      <c r="H63" s="106">
        <v>2.0</v>
      </c>
      <c r="I63" s="106">
        <v>2.0</v>
      </c>
      <c r="J63" s="107">
        <v>2.0</v>
      </c>
      <c r="K63" s="106">
        <v>2.0</v>
      </c>
      <c r="L63" s="106">
        <v>2.0</v>
      </c>
      <c r="M63" s="106">
        <v>2.0</v>
      </c>
      <c r="N63" s="106">
        <v>2.0</v>
      </c>
      <c r="O63" s="106">
        <v>2.0</v>
      </c>
      <c r="P63" s="108">
        <v>2.0</v>
      </c>
      <c r="Q63" s="106">
        <v>2.0</v>
      </c>
      <c r="R63" s="106">
        <v>2.0</v>
      </c>
      <c r="S63" s="106">
        <v>2.0</v>
      </c>
      <c r="T63" s="106">
        <v>2.0</v>
      </c>
      <c r="U63" s="106"/>
      <c r="V63" s="106"/>
      <c r="W63" s="106">
        <v>2.0</v>
      </c>
      <c r="X63" s="106">
        <v>2.0</v>
      </c>
      <c r="Y63" s="106"/>
      <c r="Z63" s="106"/>
      <c r="AA63" s="106"/>
      <c r="AB63" s="106"/>
      <c r="AC63" s="106">
        <v>2.0</v>
      </c>
      <c r="AD63" s="106">
        <v>2.0</v>
      </c>
      <c r="AE63" s="106"/>
      <c r="AF63" s="106"/>
      <c r="AG63" s="106"/>
      <c r="AH63" s="106"/>
      <c r="AI63" s="109"/>
      <c r="AJ63" s="105"/>
      <c r="AK63" s="106"/>
      <c r="AL63" s="106"/>
      <c r="AM63" s="106"/>
      <c r="AN63" s="106"/>
      <c r="AO63" s="107">
        <v>2.0</v>
      </c>
      <c r="AP63" s="110"/>
      <c r="AQ63" s="106"/>
      <c r="AR63" s="106"/>
      <c r="AS63" s="107"/>
      <c r="AT63" s="111"/>
      <c r="AU63" s="112"/>
      <c r="AV63" s="113">
        <f t="shared" si="66"/>
        <v>19</v>
      </c>
      <c r="AW63" s="92">
        <f t="shared" ref="AW63:AY63" si="67">IF(AT63 = " ",0%,AT63/COUNTIF($G63:$AS63,"&gt;=0"))</f>
        <v>0</v>
      </c>
      <c r="AX63" s="93">
        <f t="shared" si="67"/>
        <v>0</v>
      </c>
      <c r="AY63" s="94">
        <f t="shared" si="67"/>
        <v>1</v>
      </c>
      <c r="AZ63" s="95" t="str">
        <f t="shared" si="41"/>
        <v>Completo</v>
      </c>
      <c r="BA63" s="23"/>
    </row>
    <row r="64">
      <c r="A64" s="37"/>
      <c r="B64" s="37"/>
      <c r="C64" s="79" t="s">
        <v>294</v>
      </c>
      <c r="D64" s="80" t="s">
        <v>262</v>
      </c>
      <c r="E64" s="81">
        <v>3.0</v>
      </c>
      <c r="F64" s="82" t="s">
        <v>230</v>
      </c>
      <c r="G64" s="105">
        <v>2.0</v>
      </c>
      <c r="H64" s="106">
        <v>2.0</v>
      </c>
      <c r="I64" s="106">
        <v>2.0</v>
      </c>
      <c r="J64" s="107">
        <v>2.0</v>
      </c>
      <c r="K64" s="106">
        <v>2.0</v>
      </c>
      <c r="L64" s="106">
        <v>2.0</v>
      </c>
      <c r="M64" s="106">
        <v>2.0</v>
      </c>
      <c r="N64" s="106">
        <v>2.0</v>
      </c>
      <c r="O64" s="106">
        <v>2.0</v>
      </c>
      <c r="P64" s="108">
        <v>2.0</v>
      </c>
      <c r="Q64" s="106">
        <v>2.0</v>
      </c>
      <c r="R64" s="106">
        <v>2.0</v>
      </c>
      <c r="S64" s="106">
        <v>2.0</v>
      </c>
      <c r="T64" s="106">
        <v>2.0</v>
      </c>
      <c r="U64" s="106"/>
      <c r="V64" s="106"/>
      <c r="W64" s="106">
        <v>2.0</v>
      </c>
      <c r="X64" s="106">
        <v>2.0</v>
      </c>
      <c r="Y64" s="106"/>
      <c r="Z64" s="106"/>
      <c r="AA64" s="106"/>
      <c r="AB64" s="106"/>
      <c r="AC64" s="106">
        <v>2.0</v>
      </c>
      <c r="AD64" s="106">
        <v>2.0</v>
      </c>
      <c r="AE64" s="106"/>
      <c r="AF64" s="106"/>
      <c r="AG64" s="106"/>
      <c r="AH64" s="106"/>
      <c r="AI64" s="109"/>
      <c r="AJ64" s="105"/>
      <c r="AK64" s="106"/>
      <c r="AL64" s="106"/>
      <c r="AM64" s="106"/>
      <c r="AN64" s="106"/>
      <c r="AO64" s="107">
        <v>2.0</v>
      </c>
      <c r="AP64" s="110"/>
      <c r="AQ64" s="106"/>
      <c r="AR64" s="106"/>
      <c r="AS64" s="107"/>
      <c r="AT64" s="111"/>
      <c r="AU64" s="112"/>
      <c r="AV64" s="113">
        <f t="shared" si="66"/>
        <v>19</v>
      </c>
      <c r="AW64" s="92">
        <f t="shared" ref="AW64:AY64" si="68">IF(AT64 = " ",0%,AT64/COUNTIF($G64:$AS64,"&gt;=0"))</f>
        <v>0</v>
      </c>
      <c r="AX64" s="93">
        <f t="shared" si="68"/>
        <v>0</v>
      </c>
      <c r="AY64" s="94">
        <f t="shared" si="68"/>
        <v>1</v>
      </c>
      <c r="AZ64" s="95" t="str">
        <f t="shared" si="41"/>
        <v>Completo</v>
      </c>
      <c r="BA64" s="37"/>
    </row>
    <row r="65">
      <c r="A65" s="57">
        <v>25.0</v>
      </c>
      <c r="B65" s="58" t="s">
        <v>171</v>
      </c>
      <c r="C65" s="97" t="s">
        <v>295</v>
      </c>
      <c r="D65" s="98" t="s">
        <v>59</v>
      </c>
      <c r="E65" s="99">
        <v>2.0</v>
      </c>
      <c r="F65" s="100" t="s">
        <v>251</v>
      </c>
      <c r="G65" s="114">
        <v>2.0</v>
      </c>
      <c r="H65" s="115">
        <v>2.0</v>
      </c>
      <c r="I65" s="115">
        <v>2.0</v>
      </c>
      <c r="J65" s="116">
        <v>2.0</v>
      </c>
      <c r="K65" s="114">
        <v>2.0</v>
      </c>
      <c r="L65" s="115">
        <v>2.0</v>
      </c>
      <c r="M65" s="115">
        <v>2.0</v>
      </c>
      <c r="N65" s="115">
        <v>2.0</v>
      </c>
      <c r="O65" s="116">
        <v>2.0</v>
      </c>
      <c r="P65" s="117">
        <v>2.0</v>
      </c>
      <c r="Q65" s="114">
        <v>2.0</v>
      </c>
      <c r="R65" s="115">
        <v>2.0</v>
      </c>
      <c r="S65" s="115">
        <v>2.0</v>
      </c>
      <c r="T65" s="115">
        <v>2.0</v>
      </c>
      <c r="U65" s="115">
        <v>2.0</v>
      </c>
      <c r="V65" s="115">
        <v>2.0</v>
      </c>
      <c r="W65" s="115"/>
      <c r="X65" s="115"/>
      <c r="Y65" s="115"/>
      <c r="Z65" s="123"/>
      <c r="AA65" s="123"/>
      <c r="AB65" s="123"/>
      <c r="AC65" s="115">
        <v>2.0</v>
      </c>
      <c r="AD65" s="115">
        <v>2.0</v>
      </c>
      <c r="AE65" s="115">
        <v>2.0</v>
      </c>
      <c r="AF65" s="115"/>
      <c r="AG65" s="115"/>
      <c r="AH65" s="115"/>
      <c r="AI65" s="118"/>
      <c r="AJ65" s="114"/>
      <c r="AK65" s="115"/>
      <c r="AL65" s="115"/>
      <c r="AM65" s="115"/>
      <c r="AN65" s="115"/>
      <c r="AO65" s="116">
        <v>2.0</v>
      </c>
      <c r="AP65" s="119"/>
      <c r="AQ65" s="115"/>
      <c r="AR65" s="115"/>
      <c r="AS65" s="116"/>
      <c r="AT65" s="101"/>
      <c r="AU65" s="102"/>
      <c r="AV65" s="103">
        <f t="shared" si="66"/>
        <v>20</v>
      </c>
      <c r="AW65" s="72">
        <f t="shared" ref="AW65:AY65" si="69">IF(AT65 = " ",0%,AT65/COUNTIF($G65:$AS65,"&gt;=0"))</f>
        <v>0</v>
      </c>
      <c r="AX65" s="73">
        <f t="shared" si="69"/>
        <v>0</v>
      </c>
      <c r="AY65" s="74">
        <f t="shared" si="69"/>
        <v>1</v>
      </c>
      <c r="AZ65" s="75" t="str">
        <f t="shared" si="41"/>
        <v>Completo</v>
      </c>
      <c r="BA65" s="76" t="str">
        <f>IF(AND(AZ65=AZ66,AZ65=AZ67),AZ65,"Incompleto")</f>
        <v>Completo</v>
      </c>
    </row>
    <row r="66">
      <c r="A66" s="23"/>
      <c r="B66" s="23"/>
      <c r="C66" s="97" t="s">
        <v>296</v>
      </c>
      <c r="D66" s="98" t="s">
        <v>80</v>
      </c>
      <c r="E66" s="99">
        <v>4.0</v>
      </c>
      <c r="F66" s="62" t="s">
        <v>230</v>
      </c>
      <c r="G66" s="114">
        <v>2.0</v>
      </c>
      <c r="H66" s="115">
        <v>2.0</v>
      </c>
      <c r="I66" s="115">
        <v>2.0</v>
      </c>
      <c r="J66" s="116">
        <v>2.0</v>
      </c>
      <c r="K66" s="114">
        <v>2.0</v>
      </c>
      <c r="L66" s="115">
        <v>2.0</v>
      </c>
      <c r="M66" s="115">
        <v>2.0</v>
      </c>
      <c r="N66" s="115">
        <v>2.0</v>
      </c>
      <c r="O66" s="116">
        <v>2.0</v>
      </c>
      <c r="P66" s="117">
        <v>2.0</v>
      </c>
      <c r="Q66" s="114">
        <v>2.0</v>
      </c>
      <c r="R66" s="115">
        <v>2.0</v>
      </c>
      <c r="S66" s="115">
        <v>2.0</v>
      </c>
      <c r="T66" s="115">
        <v>2.0</v>
      </c>
      <c r="U66" s="115">
        <v>2.0</v>
      </c>
      <c r="V66" s="115">
        <v>2.0</v>
      </c>
      <c r="W66" s="115"/>
      <c r="X66" s="115"/>
      <c r="Y66" s="115"/>
      <c r="Z66" s="123"/>
      <c r="AA66" s="123"/>
      <c r="AB66" s="123"/>
      <c r="AC66" s="115">
        <v>2.0</v>
      </c>
      <c r="AD66" s="115">
        <v>2.0</v>
      </c>
      <c r="AE66" s="115">
        <v>2.0</v>
      </c>
      <c r="AF66" s="115"/>
      <c r="AG66" s="115"/>
      <c r="AH66" s="115"/>
      <c r="AI66" s="118"/>
      <c r="AJ66" s="114"/>
      <c r="AK66" s="115"/>
      <c r="AL66" s="115"/>
      <c r="AM66" s="115"/>
      <c r="AN66" s="115"/>
      <c r="AO66" s="116">
        <v>2.0</v>
      </c>
      <c r="AP66" s="119"/>
      <c r="AQ66" s="115"/>
      <c r="AR66" s="115"/>
      <c r="AS66" s="116"/>
      <c r="AT66" s="101"/>
      <c r="AU66" s="102"/>
      <c r="AV66" s="103">
        <f t="shared" si="66"/>
        <v>20</v>
      </c>
      <c r="AW66" s="72">
        <f t="shared" ref="AW66:AY66" si="70">IF(AT66 = " ",0%,AT66/COUNTIF($G66:$AS66,"&gt;=0"))</f>
        <v>0</v>
      </c>
      <c r="AX66" s="73">
        <f t="shared" si="70"/>
        <v>0</v>
      </c>
      <c r="AY66" s="74">
        <f t="shared" si="70"/>
        <v>1</v>
      </c>
      <c r="AZ66" s="75" t="str">
        <f t="shared" si="41"/>
        <v>Completo</v>
      </c>
      <c r="BA66" s="23"/>
    </row>
    <row r="67">
      <c r="A67" s="37"/>
      <c r="B67" s="37"/>
      <c r="C67" s="97" t="s">
        <v>297</v>
      </c>
      <c r="D67" s="98" t="s">
        <v>244</v>
      </c>
      <c r="E67" s="99">
        <v>3.0</v>
      </c>
      <c r="F67" s="100" t="s">
        <v>245</v>
      </c>
      <c r="G67" s="114">
        <v>2.0</v>
      </c>
      <c r="H67" s="115">
        <v>2.0</v>
      </c>
      <c r="I67" s="115">
        <v>2.0</v>
      </c>
      <c r="J67" s="116">
        <v>2.0</v>
      </c>
      <c r="K67" s="114">
        <v>2.0</v>
      </c>
      <c r="L67" s="115">
        <v>2.0</v>
      </c>
      <c r="M67" s="115">
        <v>2.0</v>
      </c>
      <c r="N67" s="115">
        <v>2.0</v>
      </c>
      <c r="O67" s="116">
        <v>2.0</v>
      </c>
      <c r="P67" s="117">
        <v>2.0</v>
      </c>
      <c r="Q67" s="114">
        <v>2.0</v>
      </c>
      <c r="R67" s="115">
        <v>2.0</v>
      </c>
      <c r="S67" s="115">
        <v>2.0</v>
      </c>
      <c r="T67" s="115">
        <v>2.0</v>
      </c>
      <c r="U67" s="115">
        <v>2.0</v>
      </c>
      <c r="V67" s="115">
        <v>2.0</v>
      </c>
      <c r="W67" s="115"/>
      <c r="X67" s="115"/>
      <c r="Y67" s="115"/>
      <c r="Z67" s="123"/>
      <c r="AA67" s="123"/>
      <c r="AB67" s="123"/>
      <c r="AC67" s="115">
        <v>2.0</v>
      </c>
      <c r="AD67" s="115">
        <v>2.0</v>
      </c>
      <c r="AE67" s="115">
        <v>2.0</v>
      </c>
      <c r="AF67" s="115"/>
      <c r="AG67" s="115"/>
      <c r="AH67" s="115"/>
      <c r="AI67" s="118"/>
      <c r="AJ67" s="114"/>
      <c r="AK67" s="115"/>
      <c r="AL67" s="115"/>
      <c r="AM67" s="115"/>
      <c r="AN67" s="115"/>
      <c r="AO67" s="116">
        <v>2.0</v>
      </c>
      <c r="AP67" s="119"/>
      <c r="AQ67" s="115"/>
      <c r="AR67" s="115"/>
      <c r="AS67" s="116"/>
      <c r="AT67" s="101"/>
      <c r="AU67" s="102"/>
      <c r="AV67" s="103">
        <f t="shared" si="66"/>
        <v>20</v>
      </c>
      <c r="AW67" s="72">
        <f t="shared" ref="AW67:AY67" si="71">IF(AT67 = " ",0%,AT67/COUNTIF($G67:$AS67,"&gt;=0"))</f>
        <v>0</v>
      </c>
      <c r="AX67" s="73">
        <f t="shared" si="71"/>
        <v>0</v>
      </c>
      <c r="AY67" s="74">
        <f t="shared" si="71"/>
        <v>1</v>
      </c>
      <c r="AZ67" s="75" t="str">
        <f t="shared" si="41"/>
        <v>Completo</v>
      </c>
      <c r="BA67" s="37"/>
    </row>
    <row r="68">
      <c r="A68" s="124">
        <v>26.0</v>
      </c>
      <c r="B68" s="125" t="s">
        <v>63</v>
      </c>
      <c r="C68" s="79" t="s">
        <v>298</v>
      </c>
      <c r="D68" s="80" t="s">
        <v>164</v>
      </c>
      <c r="E68" s="81">
        <v>3.0</v>
      </c>
      <c r="F68" s="82" t="s">
        <v>230</v>
      </c>
      <c r="G68" s="105">
        <v>2.0</v>
      </c>
      <c r="H68" s="106">
        <v>2.0</v>
      </c>
      <c r="I68" s="106">
        <v>2.0</v>
      </c>
      <c r="J68" s="107">
        <v>2.0</v>
      </c>
      <c r="K68" s="105">
        <v>2.0</v>
      </c>
      <c r="L68" s="106">
        <v>2.0</v>
      </c>
      <c r="M68" s="106">
        <v>2.0</v>
      </c>
      <c r="N68" s="106">
        <v>2.0</v>
      </c>
      <c r="O68" s="107"/>
      <c r="P68" s="108"/>
      <c r="Q68" s="105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9"/>
      <c r="AJ68" s="105"/>
      <c r="AK68" s="106"/>
      <c r="AL68" s="106"/>
      <c r="AM68" s="106"/>
      <c r="AN68" s="106"/>
      <c r="AO68" s="107"/>
      <c r="AP68" s="110"/>
      <c r="AQ68" s="106"/>
      <c r="AR68" s="106"/>
      <c r="AS68" s="107"/>
      <c r="AT68" s="111"/>
      <c r="AU68" s="112"/>
      <c r="AV68" s="113">
        <f t="shared" si="66"/>
        <v>8</v>
      </c>
      <c r="AW68" s="92">
        <f t="shared" ref="AW68:AY68" si="72">IF(AT68 = " ",0%,AT68/COUNTIF($G68:$AS68,"&gt;=0"))</f>
        <v>0</v>
      </c>
      <c r="AX68" s="93">
        <f t="shared" si="72"/>
        <v>0</v>
      </c>
      <c r="AY68" s="94">
        <f t="shared" si="72"/>
        <v>1</v>
      </c>
      <c r="AZ68" s="95" t="str">
        <f t="shared" si="41"/>
        <v>Completo</v>
      </c>
      <c r="BA68" s="126" t="str">
        <f>IF(AND(AZ68=AZ68,AZ68=AZ68),AZ68,"Incompleto")</f>
        <v>Completo</v>
      </c>
    </row>
    <row r="69">
      <c r="A69" s="57">
        <v>27.0</v>
      </c>
      <c r="B69" s="58" t="s">
        <v>299</v>
      </c>
      <c r="C69" s="97" t="s">
        <v>300</v>
      </c>
      <c r="D69" s="98" t="s">
        <v>23</v>
      </c>
      <c r="E69" s="99">
        <v>3.0</v>
      </c>
      <c r="F69" s="62" t="s">
        <v>266</v>
      </c>
      <c r="G69" s="114">
        <v>2.0</v>
      </c>
      <c r="H69" s="115">
        <v>2.0</v>
      </c>
      <c r="I69" s="115">
        <v>2.0</v>
      </c>
      <c r="J69" s="116">
        <v>2.0</v>
      </c>
      <c r="K69" s="114">
        <v>2.0</v>
      </c>
      <c r="L69" s="115">
        <v>2.0</v>
      </c>
      <c r="M69" s="115">
        <v>2.0</v>
      </c>
      <c r="N69" s="115">
        <v>2.0</v>
      </c>
      <c r="O69" s="116"/>
      <c r="P69" s="117">
        <v>2.0</v>
      </c>
      <c r="Q69" s="114">
        <v>2.0</v>
      </c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8"/>
      <c r="AJ69" s="114"/>
      <c r="AK69" s="115"/>
      <c r="AL69" s="115"/>
      <c r="AM69" s="115"/>
      <c r="AN69" s="115"/>
      <c r="AO69" s="116"/>
      <c r="AP69" s="119"/>
      <c r="AQ69" s="115"/>
      <c r="AR69" s="115"/>
      <c r="AS69" s="116"/>
      <c r="AT69" s="101"/>
      <c r="AU69" s="102"/>
      <c r="AV69" s="103">
        <f t="shared" si="66"/>
        <v>10</v>
      </c>
      <c r="AW69" s="72">
        <f t="shared" ref="AW69:AY69" si="73">IF(AT69 = " ",0%,AT69/COUNTIF($G69:$AS69,"&gt;=0"))</f>
        <v>0</v>
      </c>
      <c r="AX69" s="73">
        <f t="shared" si="73"/>
        <v>0</v>
      </c>
      <c r="AY69" s="74">
        <f t="shared" si="73"/>
        <v>1</v>
      </c>
      <c r="AZ69" s="75" t="str">
        <f t="shared" si="41"/>
        <v>Completo</v>
      </c>
      <c r="BA69" s="76" t="str">
        <f>IF(AND(AZ69=AZ70,AZ69=AZ71),AZ69,"Incompleto")</f>
        <v>Completo</v>
      </c>
    </row>
    <row r="70">
      <c r="A70" s="23"/>
      <c r="B70" s="23"/>
      <c r="C70" s="97" t="s">
        <v>301</v>
      </c>
      <c r="D70" s="98" t="s">
        <v>98</v>
      </c>
      <c r="E70" s="99">
        <v>3.0</v>
      </c>
      <c r="F70" s="62" t="s">
        <v>248</v>
      </c>
      <c r="G70" s="114">
        <v>2.0</v>
      </c>
      <c r="H70" s="115">
        <v>2.0</v>
      </c>
      <c r="I70" s="115">
        <v>2.0</v>
      </c>
      <c r="J70" s="116">
        <v>2.0</v>
      </c>
      <c r="K70" s="114">
        <v>2.0</v>
      </c>
      <c r="L70" s="115">
        <v>2.0</v>
      </c>
      <c r="M70" s="115">
        <v>2.0</v>
      </c>
      <c r="N70" s="115">
        <v>2.0</v>
      </c>
      <c r="O70" s="116"/>
      <c r="P70" s="117">
        <v>2.0</v>
      </c>
      <c r="Q70" s="114">
        <v>2.0</v>
      </c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8"/>
      <c r="AJ70" s="114"/>
      <c r="AK70" s="115"/>
      <c r="AL70" s="115"/>
      <c r="AM70" s="115"/>
      <c r="AN70" s="115"/>
      <c r="AO70" s="116"/>
      <c r="AP70" s="119"/>
      <c r="AQ70" s="115"/>
      <c r="AR70" s="115"/>
      <c r="AS70" s="116"/>
      <c r="AT70" s="101"/>
      <c r="AU70" s="102"/>
      <c r="AV70" s="103">
        <f t="shared" si="66"/>
        <v>10</v>
      </c>
      <c r="AW70" s="72">
        <f t="shared" ref="AW70:AY70" si="74">IF(AT70 = " ",0%,AT70/COUNTIF($G70:$AS70,"&gt;=0"))</f>
        <v>0</v>
      </c>
      <c r="AX70" s="73">
        <f t="shared" si="74"/>
        <v>0</v>
      </c>
      <c r="AY70" s="74">
        <f t="shared" si="74"/>
        <v>1</v>
      </c>
      <c r="AZ70" s="75" t="str">
        <f t="shared" si="41"/>
        <v>Completo</v>
      </c>
      <c r="BA70" s="23"/>
    </row>
    <row r="71">
      <c r="A71" s="23"/>
      <c r="B71" s="23"/>
      <c r="C71" s="97" t="s">
        <v>302</v>
      </c>
      <c r="D71" s="98" t="s">
        <v>262</v>
      </c>
      <c r="E71" s="99">
        <v>3.0</v>
      </c>
      <c r="F71" s="62" t="s">
        <v>251</v>
      </c>
      <c r="G71" s="114">
        <v>2.0</v>
      </c>
      <c r="H71" s="115">
        <v>2.0</v>
      </c>
      <c r="I71" s="115">
        <v>2.0</v>
      </c>
      <c r="J71" s="116">
        <v>2.0</v>
      </c>
      <c r="K71" s="114">
        <v>2.0</v>
      </c>
      <c r="L71" s="115">
        <v>2.0</v>
      </c>
      <c r="M71" s="115">
        <v>2.0</v>
      </c>
      <c r="N71" s="115">
        <v>2.0</v>
      </c>
      <c r="O71" s="116"/>
      <c r="P71" s="117">
        <v>2.0</v>
      </c>
      <c r="Q71" s="114">
        <v>2.0</v>
      </c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8"/>
      <c r="AJ71" s="114"/>
      <c r="AK71" s="115"/>
      <c r="AL71" s="115"/>
      <c r="AM71" s="115"/>
      <c r="AN71" s="115"/>
      <c r="AO71" s="116"/>
      <c r="AP71" s="119"/>
      <c r="AQ71" s="115"/>
      <c r="AR71" s="115"/>
      <c r="AS71" s="116"/>
      <c r="AT71" s="101"/>
      <c r="AU71" s="102"/>
      <c r="AV71" s="103">
        <f t="shared" si="66"/>
        <v>10</v>
      </c>
      <c r="AW71" s="72">
        <f t="shared" ref="AW71:AY71" si="75">IF(AT71 = " ",0%,AT71/COUNTIF($G71:$AS71,"&gt;=0"))</f>
        <v>0</v>
      </c>
      <c r="AX71" s="73">
        <f t="shared" si="75"/>
        <v>0</v>
      </c>
      <c r="AY71" s="74">
        <f t="shared" si="75"/>
        <v>1</v>
      </c>
      <c r="AZ71" s="75" t="str">
        <f t="shared" si="41"/>
        <v>Completo</v>
      </c>
      <c r="BA71" s="23"/>
    </row>
    <row r="72">
      <c r="A72" s="23"/>
      <c r="B72" s="23"/>
      <c r="C72" s="97" t="s">
        <v>303</v>
      </c>
      <c r="D72" s="98" t="s">
        <v>262</v>
      </c>
      <c r="E72" s="99">
        <v>3.0</v>
      </c>
      <c r="F72" s="62" t="s">
        <v>251</v>
      </c>
      <c r="G72" s="114">
        <v>2.0</v>
      </c>
      <c r="H72" s="115">
        <v>2.0</v>
      </c>
      <c r="I72" s="115">
        <v>2.0</v>
      </c>
      <c r="J72" s="116">
        <v>2.0</v>
      </c>
      <c r="K72" s="114"/>
      <c r="L72" s="115"/>
      <c r="M72" s="115"/>
      <c r="N72" s="115"/>
      <c r="O72" s="116"/>
      <c r="P72" s="117"/>
      <c r="Q72" s="114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8"/>
      <c r="AJ72" s="114"/>
      <c r="AK72" s="115"/>
      <c r="AL72" s="115"/>
      <c r="AM72" s="115"/>
      <c r="AN72" s="115"/>
      <c r="AO72" s="116"/>
      <c r="AP72" s="119"/>
      <c r="AQ72" s="115"/>
      <c r="AR72" s="115"/>
      <c r="AS72" s="116"/>
      <c r="AT72" s="101"/>
      <c r="AU72" s="102"/>
      <c r="AV72" s="103"/>
      <c r="AW72" s="72">
        <f t="shared" ref="AW72:AY72" si="76">IF(AT72 = " ",0%,AT72/COUNTIF($G72:$AS72,"&gt;=0"))</f>
        <v>0</v>
      </c>
      <c r="AX72" s="73">
        <f t="shared" si="76"/>
        <v>0</v>
      </c>
      <c r="AY72" s="74">
        <f t="shared" si="76"/>
        <v>0</v>
      </c>
      <c r="AZ72" s="75" t="str">
        <f t="shared" si="41"/>
        <v>Incompleto</v>
      </c>
      <c r="BA72" s="23"/>
    </row>
    <row r="73">
      <c r="A73" s="37"/>
      <c r="B73" s="37"/>
      <c r="C73" s="97" t="s">
        <v>304</v>
      </c>
      <c r="D73" s="98" t="s">
        <v>262</v>
      </c>
      <c r="E73" s="99">
        <v>3.0</v>
      </c>
      <c r="F73" s="62" t="s">
        <v>245</v>
      </c>
      <c r="G73" s="114">
        <v>2.0</v>
      </c>
      <c r="H73" s="115">
        <v>2.0</v>
      </c>
      <c r="I73" s="115">
        <v>2.0</v>
      </c>
      <c r="J73" s="116">
        <v>2.0</v>
      </c>
      <c r="K73" s="114">
        <v>2.0</v>
      </c>
      <c r="L73" s="115">
        <v>2.0</v>
      </c>
      <c r="M73" s="115">
        <v>2.0</v>
      </c>
      <c r="N73" s="115">
        <v>2.0</v>
      </c>
      <c r="O73" s="116"/>
      <c r="P73" s="117">
        <v>2.0</v>
      </c>
      <c r="Q73" s="114">
        <v>2.0</v>
      </c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8"/>
      <c r="AJ73" s="114"/>
      <c r="AK73" s="115"/>
      <c r="AL73" s="115"/>
      <c r="AM73" s="115"/>
      <c r="AN73" s="115"/>
      <c r="AO73" s="116"/>
      <c r="AP73" s="119"/>
      <c r="AQ73" s="115"/>
      <c r="AR73" s="115"/>
      <c r="AS73" s="116"/>
      <c r="AT73" s="101"/>
      <c r="AU73" s="102"/>
      <c r="AV73" s="103"/>
      <c r="AW73" s="72">
        <f t="shared" ref="AW73:AY73" si="77">IF(AT73 = " ",0%,AT73/COUNTIF($G73:$AS73,"&gt;=0"))</f>
        <v>0</v>
      </c>
      <c r="AX73" s="73">
        <f t="shared" si="77"/>
        <v>0</v>
      </c>
      <c r="AY73" s="74">
        <f t="shared" si="77"/>
        <v>0</v>
      </c>
      <c r="AZ73" s="75" t="str">
        <f t="shared" si="41"/>
        <v>Incompleto</v>
      </c>
      <c r="BA73" s="37"/>
    </row>
    <row r="74">
      <c r="A74" s="77">
        <v>28.0</v>
      </c>
      <c r="B74" s="78" t="s">
        <v>36</v>
      </c>
      <c r="C74" s="79" t="s">
        <v>305</v>
      </c>
      <c r="D74" s="80" t="s">
        <v>137</v>
      </c>
      <c r="E74" s="81">
        <v>2.0</v>
      </c>
      <c r="F74" s="82" t="s">
        <v>306</v>
      </c>
      <c r="G74" s="105">
        <v>2.0</v>
      </c>
      <c r="H74" s="106">
        <v>2.0</v>
      </c>
      <c r="I74" s="106">
        <v>2.0</v>
      </c>
      <c r="J74" s="107">
        <v>2.0</v>
      </c>
      <c r="K74" s="105">
        <v>2.0</v>
      </c>
      <c r="L74" s="106"/>
      <c r="M74" s="106">
        <v>2.0</v>
      </c>
      <c r="N74" s="106">
        <v>2.0</v>
      </c>
      <c r="O74" s="107">
        <v>2.0</v>
      </c>
      <c r="P74" s="108"/>
      <c r="Q74" s="105">
        <v>2.0</v>
      </c>
      <c r="R74" s="106"/>
      <c r="S74" s="106"/>
      <c r="T74" s="106"/>
      <c r="U74" s="106"/>
      <c r="V74" s="106"/>
      <c r="W74" s="106">
        <v>2.0</v>
      </c>
      <c r="X74" s="106">
        <v>2.0</v>
      </c>
      <c r="Y74" s="106"/>
      <c r="Z74" s="106"/>
      <c r="AA74" s="106"/>
      <c r="AB74" s="106"/>
      <c r="AC74" s="106">
        <v>2.0</v>
      </c>
      <c r="AD74" s="106">
        <v>2.0</v>
      </c>
      <c r="AE74" s="106"/>
      <c r="AF74" s="106"/>
      <c r="AG74" s="106"/>
      <c r="AH74" s="106"/>
      <c r="AI74" s="109"/>
      <c r="AJ74" s="105"/>
      <c r="AK74" s="106"/>
      <c r="AL74" s="106"/>
      <c r="AM74" s="106"/>
      <c r="AN74" s="106"/>
      <c r="AO74" s="107">
        <v>2.0</v>
      </c>
      <c r="AP74" s="110"/>
      <c r="AQ74" s="106"/>
      <c r="AR74" s="106"/>
      <c r="AS74" s="107"/>
      <c r="AT74" s="111"/>
      <c r="AU74" s="112"/>
      <c r="AV74" s="113">
        <f t="shared" ref="AV74:AV79" si="79">IF(COUNTIF($G74:$AS74,2)=0," ",COUNTIF($G74:$AS74,2))</f>
        <v>14</v>
      </c>
      <c r="AW74" s="92">
        <f t="shared" ref="AW74:AY74" si="78">IF(AT74 = " ",0%,AT74/COUNTIF($G74:$AS74,"&gt;=0"))</f>
        <v>0</v>
      </c>
      <c r="AX74" s="93">
        <f t="shared" si="78"/>
        <v>0</v>
      </c>
      <c r="AY74" s="94">
        <f t="shared" si="78"/>
        <v>1</v>
      </c>
      <c r="AZ74" s="95" t="str">
        <f t="shared" si="41"/>
        <v>Completo</v>
      </c>
      <c r="BA74" s="96" t="str">
        <f>IF(AND(AZ74=AZ75,AZ74=AZ76),AZ74,"Incompleto")</f>
        <v>Completo</v>
      </c>
    </row>
    <row r="75">
      <c r="A75" s="23"/>
      <c r="B75" s="23"/>
      <c r="C75" s="79" t="s">
        <v>307</v>
      </c>
      <c r="D75" s="80" t="s">
        <v>146</v>
      </c>
      <c r="E75" s="81">
        <v>4.0</v>
      </c>
      <c r="F75" s="82" t="s">
        <v>230</v>
      </c>
      <c r="G75" s="105">
        <v>2.0</v>
      </c>
      <c r="H75" s="106">
        <v>2.0</v>
      </c>
      <c r="I75" s="106">
        <v>2.0</v>
      </c>
      <c r="J75" s="107">
        <v>2.0</v>
      </c>
      <c r="K75" s="105">
        <v>2.0</v>
      </c>
      <c r="L75" s="106">
        <v>2.0</v>
      </c>
      <c r="M75" s="106">
        <v>2.0</v>
      </c>
      <c r="N75" s="106">
        <v>2.0</v>
      </c>
      <c r="O75" s="107">
        <v>2.0</v>
      </c>
      <c r="P75" s="108"/>
      <c r="Q75" s="105">
        <v>2.0</v>
      </c>
      <c r="R75" s="106"/>
      <c r="S75" s="106"/>
      <c r="T75" s="106"/>
      <c r="U75" s="106"/>
      <c r="V75" s="106"/>
      <c r="W75" s="106">
        <v>2.0</v>
      </c>
      <c r="X75" s="106">
        <v>2.0</v>
      </c>
      <c r="Y75" s="106">
        <v>2.0</v>
      </c>
      <c r="Z75" s="106"/>
      <c r="AA75" s="106"/>
      <c r="AB75" s="106"/>
      <c r="AC75" s="106">
        <v>2.0</v>
      </c>
      <c r="AD75" s="106">
        <v>2.0</v>
      </c>
      <c r="AE75" s="106">
        <v>2.0</v>
      </c>
      <c r="AF75" s="106"/>
      <c r="AG75" s="106"/>
      <c r="AH75" s="106"/>
      <c r="AI75" s="109"/>
      <c r="AJ75" s="105"/>
      <c r="AK75" s="106"/>
      <c r="AL75" s="106"/>
      <c r="AM75" s="106"/>
      <c r="AN75" s="106"/>
      <c r="AO75" s="107">
        <v>2.0</v>
      </c>
      <c r="AP75" s="110"/>
      <c r="AQ75" s="106"/>
      <c r="AR75" s="106"/>
      <c r="AS75" s="107"/>
      <c r="AT75" s="111"/>
      <c r="AU75" s="112"/>
      <c r="AV75" s="113">
        <f t="shared" si="79"/>
        <v>17</v>
      </c>
      <c r="AW75" s="92">
        <f t="shared" ref="AW75:AY75" si="80">IF(AT75 = " ",0%,AT75/COUNTIF($G75:$AS75,"&gt;=0"))</f>
        <v>0</v>
      </c>
      <c r="AX75" s="93">
        <f t="shared" si="80"/>
        <v>0</v>
      </c>
      <c r="AY75" s="94">
        <f t="shared" si="80"/>
        <v>1</v>
      </c>
      <c r="AZ75" s="95" t="str">
        <f t="shared" si="41"/>
        <v>Completo</v>
      </c>
      <c r="BA75" s="23"/>
    </row>
    <row r="76">
      <c r="A76" s="37"/>
      <c r="B76" s="37"/>
      <c r="C76" s="79" t="s">
        <v>308</v>
      </c>
      <c r="D76" s="80" t="s">
        <v>262</v>
      </c>
      <c r="E76" s="81">
        <v>3.0</v>
      </c>
      <c r="F76" s="104" t="s">
        <v>245</v>
      </c>
      <c r="G76" s="105">
        <v>2.0</v>
      </c>
      <c r="H76" s="106">
        <v>2.0</v>
      </c>
      <c r="I76" s="106">
        <v>2.0</v>
      </c>
      <c r="J76" s="107">
        <v>2.0</v>
      </c>
      <c r="K76" s="105">
        <v>2.0</v>
      </c>
      <c r="L76" s="106"/>
      <c r="M76" s="106">
        <v>2.0</v>
      </c>
      <c r="N76" s="106">
        <v>2.0</v>
      </c>
      <c r="O76" s="107">
        <v>2.0</v>
      </c>
      <c r="P76" s="108"/>
      <c r="Q76" s="105">
        <v>2.0</v>
      </c>
      <c r="R76" s="106"/>
      <c r="S76" s="106"/>
      <c r="T76" s="106"/>
      <c r="U76" s="106"/>
      <c r="V76" s="106"/>
      <c r="W76" s="106">
        <v>2.0</v>
      </c>
      <c r="X76" s="106">
        <v>2.0</v>
      </c>
      <c r="Y76" s="106"/>
      <c r="Z76" s="106"/>
      <c r="AA76" s="106"/>
      <c r="AB76" s="106"/>
      <c r="AC76" s="106">
        <v>2.0</v>
      </c>
      <c r="AD76" s="106">
        <v>2.0</v>
      </c>
      <c r="AE76" s="106"/>
      <c r="AF76" s="106"/>
      <c r="AG76" s="106"/>
      <c r="AH76" s="106"/>
      <c r="AI76" s="109"/>
      <c r="AJ76" s="105"/>
      <c r="AK76" s="106"/>
      <c r="AL76" s="106"/>
      <c r="AM76" s="106"/>
      <c r="AN76" s="106"/>
      <c r="AO76" s="107">
        <v>2.0</v>
      </c>
      <c r="AP76" s="110"/>
      <c r="AQ76" s="106"/>
      <c r="AR76" s="106"/>
      <c r="AS76" s="107"/>
      <c r="AT76" s="111"/>
      <c r="AU76" s="112"/>
      <c r="AV76" s="113">
        <f t="shared" si="79"/>
        <v>14</v>
      </c>
      <c r="AW76" s="92">
        <f t="shared" ref="AW76:AY76" si="81">IF(AT76 = " ",0%,AT76/COUNTIF($G76:$AS76,"&gt;=0"))</f>
        <v>0</v>
      </c>
      <c r="AX76" s="93">
        <f t="shared" si="81"/>
        <v>0</v>
      </c>
      <c r="AY76" s="94">
        <f t="shared" si="81"/>
        <v>1</v>
      </c>
      <c r="AZ76" s="95" t="str">
        <f t="shared" si="41"/>
        <v>Completo</v>
      </c>
      <c r="BA76" s="37"/>
    </row>
    <row r="77">
      <c r="A77" s="57">
        <v>29.0</v>
      </c>
      <c r="B77" s="58" t="s">
        <v>21</v>
      </c>
      <c r="C77" s="97" t="s">
        <v>309</v>
      </c>
      <c r="D77" s="98" t="s">
        <v>253</v>
      </c>
      <c r="E77" s="99">
        <v>3.0</v>
      </c>
      <c r="F77" s="100" t="s">
        <v>266</v>
      </c>
      <c r="G77" s="114">
        <v>2.0</v>
      </c>
      <c r="H77" s="115">
        <v>2.0</v>
      </c>
      <c r="I77" s="115">
        <v>2.0</v>
      </c>
      <c r="J77" s="116">
        <v>2.0</v>
      </c>
      <c r="K77" s="114">
        <v>2.0</v>
      </c>
      <c r="L77" s="115">
        <v>2.0</v>
      </c>
      <c r="M77" s="115">
        <v>2.0</v>
      </c>
      <c r="N77" s="115">
        <v>2.0</v>
      </c>
      <c r="O77" s="116"/>
      <c r="P77" s="117"/>
      <c r="Q77" s="114">
        <v>2.0</v>
      </c>
      <c r="R77" s="115">
        <v>2.0</v>
      </c>
      <c r="S77" s="115">
        <v>2.0</v>
      </c>
      <c r="T77" s="115">
        <v>2.0</v>
      </c>
      <c r="U77" s="115"/>
      <c r="V77" s="115"/>
      <c r="W77" s="115">
        <v>2.0</v>
      </c>
      <c r="X77" s="115">
        <v>2.0</v>
      </c>
      <c r="Y77" s="115"/>
      <c r="Z77" s="123"/>
      <c r="AA77" s="123"/>
      <c r="AB77" s="115"/>
      <c r="AC77" s="115">
        <v>2.0</v>
      </c>
      <c r="AD77" s="115">
        <v>2.0</v>
      </c>
      <c r="AE77" s="115"/>
      <c r="AF77" s="115"/>
      <c r="AG77" s="115"/>
      <c r="AH77" s="115"/>
      <c r="AI77" s="118"/>
      <c r="AJ77" s="114"/>
      <c r="AK77" s="115"/>
      <c r="AL77" s="115"/>
      <c r="AM77" s="115"/>
      <c r="AN77" s="115"/>
      <c r="AO77" s="116"/>
      <c r="AP77" s="119"/>
      <c r="AQ77" s="115"/>
      <c r="AR77" s="115"/>
      <c r="AS77" s="116"/>
      <c r="AT77" s="101"/>
      <c r="AU77" s="102"/>
      <c r="AV77" s="103">
        <f t="shared" si="79"/>
        <v>16</v>
      </c>
      <c r="AW77" s="72">
        <f t="shared" ref="AW77:AY77" si="82">IF(AT77 = " ",0%,AT77/COUNTIF($G77:$AS77,"&gt;=0"))</f>
        <v>0</v>
      </c>
      <c r="AX77" s="73">
        <f t="shared" si="82"/>
        <v>0</v>
      </c>
      <c r="AY77" s="74">
        <f t="shared" si="82"/>
        <v>1</v>
      </c>
      <c r="AZ77" s="75" t="str">
        <f t="shared" si="41"/>
        <v>Completo</v>
      </c>
      <c r="BA77" s="76" t="str">
        <f>IF(AND(AZ77=AZ78,AZ77=AZ79),AZ77,"Incompleto")</f>
        <v>Completo</v>
      </c>
    </row>
    <row r="78">
      <c r="A78" s="23"/>
      <c r="B78" s="23"/>
      <c r="C78" s="97" t="s">
        <v>281</v>
      </c>
      <c r="D78" s="98" t="s">
        <v>83</v>
      </c>
      <c r="E78" s="99">
        <v>3.0</v>
      </c>
      <c r="F78" s="62" t="s">
        <v>306</v>
      </c>
      <c r="G78" s="114">
        <v>2.0</v>
      </c>
      <c r="H78" s="115">
        <v>2.0</v>
      </c>
      <c r="I78" s="115">
        <v>2.0</v>
      </c>
      <c r="J78" s="116">
        <v>2.0</v>
      </c>
      <c r="K78" s="114">
        <v>2.0</v>
      </c>
      <c r="L78" s="115">
        <v>2.0</v>
      </c>
      <c r="M78" s="115">
        <v>2.0</v>
      </c>
      <c r="N78" s="115">
        <v>2.0</v>
      </c>
      <c r="O78" s="116"/>
      <c r="P78" s="117"/>
      <c r="Q78" s="114">
        <v>2.0</v>
      </c>
      <c r="R78" s="115">
        <v>2.0</v>
      </c>
      <c r="S78" s="115">
        <v>2.0</v>
      </c>
      <c r="T78" s="115">
        <v>2.0</v>
      </c>
      <c r="U78" s="115"/>
      <c r="V78" s="115"/>
      <c r="W78" s="115">
        <v>2.0</v>
      </c>
      <c r="X78" s="115">
        <v>2.0</v>
      </c>
      <c r="Y78" s="115"/>
      <c r="Z78" s="123"/>
      <c r="AA78" s="123"/>
      <c r="AB78" s="115"/>
      <c r="AC78" s="115">
        <v>2.0</v>
      </c>
      <c r="AD78" s="115">
        <v>2.0</v>
      </c>
      <c r="AE78" s="115"/>
      <c r="AF78" s="115"/>
      <c r="AG78" s="115"/>
      <c r="AH78" s="115"/>
      <c r="AI78" s="118"/>
      <c r="AJ78" s="114"/>
      <c r="AK78" s="115"/>
      <c r="AL78" s="115"/>
      <c r="AM78" s="115"/>
      <c r="AN78" s="115"/>
      <c r="AO78" s="116"/>
      <c r="AP78" s="119"/>
      <c r="AQ78" s="115"/>
      <c r="AR78" s="115"/>
      <c r="AS78" s="116"/>
      <c r="AT78" s="101"/>
      <c r="AU78" s="102"/>
      <c r="AV78" s="103">
        <f t="shared" si="79"/>
        <v>16</v>
      </c>
      <c r="AW78" s="72">
        <f t="shared" ref="AW78:AY78" si="83">IF(AT78 = " ",0%,AT78/COUNTIF($G78:$AS78,"&gt;=0"))</f>
        <v>0</v>
      </c>
      <c r="AX78" s="73">
        <f t="shared" si="83"/>
        <v>0</v>
      </c>
      <c r="AY78" s="74">
        <f t="shared" si="83"/>
        <v>1</v>
      </c>
      <c r="AZ78" s="75" t="str">
        <f t="shared" si="41"/>
        <v>Completo</v>
      </c>
      <c r="BA78" s="23"/>
    </row>
    <row r="79">
      <c r="A79" s="23"/>
      <c r="B79" s="23"/>
      <c r="C79" s="97" t="s">
        <v>303</v>
      </c>
      <c r="D79" s="98" t="s">
        <v>262</v>
      </c>
      <c r="E79" s="99">
        <v>3.0</v>
      </c>
      <c r="F79" s="62" t="s">
        <v>248</v>
      </c>
      <c r="G79" s="114">
        <v>2.0</v>
      </c>
      <c r="H79" s="115">
        <v>2.0</v>
      </c>
      <c r="I79" s="115">
        <v>2.0</v>
      </c>
      <c r="J79" s="116">
        <v>2.0</v>
      </c>
      <c r="K79" s="114">
        <v>2.0</v>
      </c>
      <c r="L79" s="115">
        <v>2.0</v>
      </c>
      <c r="M79" s="115">
        <v>2.0</v>
      </c>
      <c r="N79" s="115">
        <v>2.0</v>
      </c>
      <c r="O79" s="116"/>
      <c r="P79" s="117"/>
      <c r="Q79" s="114">
        <v>2.0</v>
      </c>
      <c r="R79" s="115">
        <v>2.0</v>
      </c>
      <c r="S79" s="115">
        <v>2.0</v>
      </c>
      <c r="T79" s="115">
        <v>2.0</v>
      </c>
      <c r="U79" s="115"/>
      <c r="V79" s="115"/>
      <c r="W79" s="115">
        <v>2.0</v>
      </c>
      <c r="X79" s="115">
        <v>2.0</v>
      </c>
      <c r="Y79" s="115"/>
      <c r="Z79" s="123"/>
      <c r="AA79" s="123"/>
      <c r="AB79" s="115"/>
      <c r="AC79" s="115">
        <v>2.0</v>
      </c>
      <c r="AD79" s="115">
        <v>2.0</v>
      </c>
      <c r="AE79" s="115"/>
      <c r="AF79" s="115"/>
      <c r="AG79" s="115"/>
      <c r="AH79" s="115"/>
      <c r="AI79" s="118"/>
      <c r="AJ79" s="114"/>
      <c r="AK79" s="115"/>
      <c r="AL79" s="115"/>
      <c r="AM79" s="115"/>
      <c r="AN79" s="115"/>
      <c r="AO79" s="116"/>
      <c r="AP79" s="119"/>
      <c r="AQ79" s="115"/>
      <c r="AR79" s="115"/>
      <c r="AS79" s="116"/>
      <c r="AT79" s="101"/>
      <c r="AU79" s="102"/>
      <c r="AV79" s="103">
        <f t="shared" si="79"/>
        <v>16</v>
      </c>
      <c r="AW79" s="72">
        <f t="shared" ref="AW79:AY79" si="84">IF(AT79 = " ",0%,AT79/COUNTIF($G79:$AS79,"&gt;=0"))</f>
        <v>0</v>
      </c>
      <c r="AX79" s="73">
        <f t="shared" si="84"/>
        <v>0</v>
      </c>
      <c r="AY79" s="74">
        <f t="shared" si="84"/>
        <v>1</v>
      </c>
      <c r="AZ79" s="75" t="str">
        <f t="shared" si="41"/>
        <v>Completo</v>
      </c>
      <c r="BA79" s="23"/>
    </row>
    <row r="80">
      <c r="A80" s="37"/>
      <c r="B80" s="37"/>
      <c r="C80" s="97" t="s">
        <v>310</v>
      </c>
      <c r="D80" s="98" t="s">
        <v>262</v>
      </c>
      <c r="E80" s="99">
        <v>3.0</v>
      </c>
      <c r="F80" s="62" t="s">
        <v>248</v>
      </c>
      <c r="G80" s="114">
        <v>2.0</v>
      </c>
      <c r="H80" s="115">
        <v>2.0</v>
      </c>
      <c r="I80" s="115">
        <v>2.0</v>
      </c>
      <c r="J80" s="116">
        <v>2.0</v>
      </c>
      <c r="K80" s="114">
        <v>2.0</v>
      </c>
      <c r="L80" s="115">
        <v>2.0</v>
      </c>
      <c r="M80" s="115">
        <v>2.0</v>
      </c>
      <c r="N80" s="115">
        <v>2.0</v>
      </c>
      <c r="O80" s="116"/>
      <c r="P80" s="117"/>
      <c r="Q80" s="114">
        <v>2.0</v>
      </c>
      <c r="R80" s="115">
        <v>2.0</v>
      </c>
      <c r="S80" s="115">
        <v>2.0</v>
      </c>
      <c r="T80" s="115">
        <v>2.0</v>
      </c>
      <c r="U80" s="115"/>
      <c r="V80" s="115"/>
      <c r="W80" s="115">
        <v>2.0</v>
      </c>
      <c r="X80" s="115">
        <v>2.0</v>
      </c>
      <c r="Y80" s="115"/>
      <c r="Z80" s="123"/>
      <c r="AA80" s="123"/>
      <c r="AB80" s="115"/>
      <c r="AC80" s="115">
        <v>2.0</v>
      </c>
      <c r="AD80" s="115">
        <v>2.0</v>
      </c>
      <c r="AE80" s="115"/>
      <c r="AF80" s="115"/>
      <c r="AG80" s="115"/>
      <c r="AH80" s="115"/>
      <c r="AI80" s="118"/>
      <c r="AJ80" s="114"/>
      <c r="AK80" s="115"/>
      <c r="AL80" s="115"/>
      <c r="AM80" s="115"/>
      <c r="AN80" s="115"/>
      <c r="AO80" s="116"/>
      <c r="AP80" s="119"/>
      <c r="AQ80" s="115"/>
      <c r="AR80" s="115"/>
      <c r="AS80" s="116"/>
      <c r="AT80" s="101"/>
      <c r="AU80" s="102"/>
      <c r="AV80" s="103"/>
      <c r="AW80" s="72">
        <f t="shared" ref="AW80:AY80" si="85">IF(AT80 = " ",0%,AT80/COUNTIF($G80:$AS80,"&gt;=0"))</f>
        <v>0</v>
      </c>
      <c r="AX80" s="73">
        <f t="shared" si="85"/>
        <v>0</v>
      </c>
      <c r="AY80" s="74">
        <f t="shared" si="85"/>
        <v>0</v>
      </c>
      <c r="AZ80" s="75" t="str">
        <f t="shared" si="41"/>
        <v>Incompleto</v>
      </c>
      <c r="BA80" s="37"/>
    </row>
    <row r="81">
      <c r="A81" s="77">
        <v>30.0</v>
      </c>
      <c r="B81" s="78" t="s">
        <v>27</v>
      </c>
      <c r="C81" s="79" t="s">
        <v>255</v>
      </c>
      <c r="D81" s="80" t="s">
        <v>44</v>
      </c>
      <c r="E81" s="81">
        <v>4.0</v>
      </c>
      <c r="F81" s="82" t="s">
        <v>306</v>
      </c>
      <c r="G81" s="105">
        <v>2.0</v>
      </c>
      <c r="H81" s="106">
        <v>2.0</v>
      </c>
      <c r="I81" s="106">
        <v>2.0</v>
      </c>
      <c r="J81" s="107">
        <v>2.0</v>
      </c>
      <c r="K81" s="105">
        <v>2.0</v>
      </c>
      <c r="L81" s="106">
        <v>2.0</v>
      </c>
      <c r="M81" s="106">
        <v>2.0</v>
      </c>
      <c r="N81" s="106">
        <v>2.0</v>
      </c>
      <c r="O81" s="107"/>
      <c r="P81" s="108"/>
      <c r="Q81" s="105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9"/>
      <c r="AJ81" s="105"/>
      <c r="AK81" s="106"/>
      <c r="AL81" s="106"/>
      <c r="AM81" s="106"/>
      <c r="AN81" s="106"/>
      <c r="AO81" s="107"/>
      <c r="AP81" s="110"/>
      <c r="AQ81" s="106"/>
      <c r="AR81" s="106"/>
      <c r="AS81" s="107"/>
      <c r="AT81" s="111"/>
      <c r="AU81" s="112"/>
      <c r="AV81" s="113">
        <f t="shared" ref="AV81:AV87" si="87">IF(COUNTIF($G81:$AS81,2)=0," ",COUNTIF($G81:$AS81,2))</f>
        <v>8</v>
      </c>
      <c r="AW81" s="92">
        <f t="shared" ref="AW81:AY81" si="86">IF(AT81 = " ",0%,AT81/COUNTIF($G81:$AS81,"&gt;=0"))</f>
        <v>0</v>
      </c>
      <c r="AX81" s="93">
        <f t="shared" si="86"/>
        <v>0</v>
      </c>
      <c r="AY81" s="94">
        <f t="shared" si="86"/>
        <v>1</v>
      </c>
      <c r="AZ81" s="95" t="str">
        <f t="shared" si="41"/>
        <v>Completo</v>
      </c>
      <c r="BA81" s="96" t="str">
        <f>IF(AND(AZ81=AZ82,AZ81=AZ83),AZ81,"Incompleto")</f>
        <v>Completo</v>
      </c>
    </row>
    <row r="82">
      <c r="A82" s="23"/>
      <c r="B82" s="23"/>
      <c r="C82" s="79" t="s">
        <v>311</v>
      </c>
      <c r="D82" s="80" t="s">
        <v>262</v>
      </c>
      <c r="E82" s="81">
        <v>3.0</v>
      </c>
      <c r="F82" s="82" t="s">
        <v>248</v>
      </c>
      <c r="G82" s="105">
        <v>2.0</v>
      </c>
      <c r="H82" s="106">
        <v>2.0</v>
      </c>
      <c r="I82" s="106">
        <v>2.0</v>
      </c>
      <c r="J82" s="107">
        <v>2.0</v>
      </c>
      <c r="K82" s="105">
        <v>2.0</v>
      </c>
      <c r="L82" s="106">
        <v>2.0</v>
      </c>
      <c r="M82" s="106">
        <v>2.0</v>
      </c>
      <c r="N82" s="106">
        <v>2.0</v>
      </c>
      <c r="O82" s="107">
        <v>2.0</v>
      </c>
      <c r="P82" s="108">
        <v>2.0</v>
      </c>
      <c r="Q82" s="105">
        <v>2.0</v>
      </c>
      <c r="R82" s="106">
        <v>2.0</v>
      </c>
      <c r="S82" s="106">
        <v>2.0</v>
      </c>
      <c r="T82" s="106">
        <v>2.0</v>
      </c>
      <c r="U82" s="106"/>
      <c r="V82" s="106"/>
      <c r="W82" s="106">
        <v>2.0</v>
      </c>
      <c r="X82" s="106">
        <v>2.0</v>
      </c>
      <c r="Y82" s="106"/>
      <c r="Z82" s="106">
        <v>2.0</v>
      </c>
      <c r="AA82" s="106">
        <v>2.0</v>
      </c>
      <c r="AB82" s="106"/>
      <c r="AC82" s="106">
        <v>2.0</v>
      </c>
      <c r="AD82" s="106">
        <v>2.0</v>
      </c>
      <c r="AE82" s="106"/>
      <c r="AF82" s="106"/>
      <c r="AG82" s="106"/>
      <c r="AH82" s="106"/>
      <c r="AI82" s="109"/>
      <c r="AJ82" s="105"/>
      <c r="AK82" s="106"/>
      <c r="AL82" s="106"/>
      <c r="AM82" s="106"/>
      <c r="AN82" s="106"/>
      <c r="AO82" s="107"/>
      <c r="AP82" s="110"/>
      <c r="AQ82" s="106"/>
      <c r="AR82" s="106"/>
      <c r="AS82" s="107"/>
      <c r="AT82" s="111"/>
      <c r="AU82" s="112"/>
      <c r="AV82" s="113">
        <f t="shared" si="87"/>
        <v>20</v>
      </c>
      <c r="AW82" s="92">
        <f t="shared" ref="AW82:AY82" si="88">IF(AT82 = " ",0%,AT82/COUNTIF($G82:$AS82,"&gt;=0"))</f>
        <v>0</v>
      </c>
      <c r="AX82" s="93">
        <f t="shared" si="88"/>
        <v>0</v>
      </c>
      <c r="AY82" s="94">
        <f t="shared" si="88"/>
        <v>1</v>
      </c>
      <c r="AZ82" s="95" t="str">
        <f t="shared" si="41"/>
        <v>Completo</v>
      </c>
      <c r="BA82" s="23"/>
    </row>
    <row r="83">
      <c r="A83" s="23"/>
      <c r="B83" s="23"/>
      <c r="C83" s="79" t="s">
        <v>312</v>
      </c>
      <c r="D83" s="80" t="s">
        <v>262</v>
      </c>
      <c r="E83" s="81">
        <v>3.0</v>
      </c>
      <c r="F83" s="82" t="s">
        <v>245</v>
      </c>
      <c r="G83" s="105">
        <v>2.0</v>
      </c>
      <c r="H83" s="106">
        <v>2.0</v>
      </c>
      <c r="I83" s="106">
        <v>2.0</v>
      </c>
      <c r="J83" s="107">
        <v>2.0</v>
      </c>
      <c r="K83" s="105">
        <v>2.0</v>
      </c>
      <c r="L83" s="106">
        <v>2.0</v>
      </c>
      <c r="M83" s="106">
        <v>2.0</v>
      </c>
      <c r="N83" s="106">
        <v>2.0</v>
      </c>
      <c r="O83" s="107">
        <v>2.0</v>
      </c>
      <c r="P83" s="108">
        <v>2.0</v>
      </c>
      <c r="Q83" s="105">
        <v>2.0</v>
      </c>
      <c r="R83" s="106">
        <v>2.0</v>
      </c>
      <c r="S83" s="106">
        <v>2.0</v>
      </c>
      <c r="T83" s="106">
        <v>2.0</v>
      </c>
      <c r="U83" s="106"/>
      <c r="V83" s="106"/>
      <c r="W83" s="106">
        <v>2.0</v>
      </c>
      <c r="X83" s="106">
        <v>2.0</v>
      </c>
      <c r="Y83" s="106"/>
      <c r="Z83" s="106">
        <v>2.0</v>
      </c>
      <c r="AA83" s="106">
        <v>2.0</v>
      </c>
      <c r="AB83" s="106"/>
      <c r="AC83" s="106">
        <v>2.0</v>
      </c>
      <c r="AD83" s="106">
        <v>2.0</v>
      </c>
      <c r="AE83" s="106"/>
      <c r="AF83" s="106"/>
      <c r="AG83" s="106"/>
      <c r="AH83" s="106"/>
      <c r="AI83" s="109"/>
      <c r="AJ83" s="105"/>
      <c r="AK83" s="106"/>
      <c r="AL83" s="106"/>
      <c r="AM83" s="106"/>
      <c r="AN83" s="106"/>
      <c r="AO83" s="107"/>
      <c r="AP83" s="110"/>
      <c r="AQ83" s="106"/>
      <c r="AR83" s="106"/>
      <c r="AS83" s="107"/>
      <c r="AT83" s="111"/>
      <c r="AU83" s="112"/>
      <c r="AV83" s="113">
        <f t="shared" si="87"/>
        <v>20</v>
      </c>
      <c r="AW83" s="92">
        <f t="shared" ref="AW83:AY83" si="89">IF(AT83 = " ",0%,AT83/COUNTIF($G83:$AS83,"&gt;=0"))</f>
        <v>0</v>
      </c>
      <c r="AX83" s="93">
        <f t="shared" si="89"/>
        <v>0</v>
      </c>
      <c r="AY83" s="94">
        <f t="shared" si="89"/>
        <v>1</v>
      </c>
      <c r="AZ83" s="95" t="str">
        <f t="shared" si="41"/>
        <v>Completo</v>
      </c>
      <c r="BA83" s="23"/>
    </row>
    <row r="84">
      <c r="A84" s="23"/>
      <c r="B84" s="23"/>
      <c r="C84" s="79" t="s">
        <v>313</v>
      </c>
      <c r="D84" s="80" t="s">
        <v>262</v>
      </c>
      <c r="E84" s="81">
        <v>3.0</v>
      </c>
      <c r="F84" s="82" t="s">
        <v>245</v>
      </c>
      <c r="G84" s="105">
        <v>2.0</v>
      </c>
      <c r="H84" s="106">
        <v>2.0</v>
      </c>
      <c r="I84" s="106">
        <v>2.0</v>
      </c>
      <c r="J84" s="107">
        <v>2.0</v>
      </c>
      <c r="K84" s="105">
        <v>2.0</v>
      </c>
      <c r="L84" s="106">
        <v>2.0</v>
      </c>
      <c r="M84" s="106">
        <v>2.0</v>
      </c>
      <c r="N84" s="106">
        <v>2.0</v>
      </c>
      <c r="O84" s="107">
        <v>2.0</v>
      </c>
      <c r="P84" s="108">
        <v>2.0</v>
      </c>
      <c r="Q84" s="105">
        <v>2.0</v>
      </c>
      <c r="R84" s="106">
        <v>2.0</v>
      </c>
      <c r="S84" s="106">
        <v>2.0</v>
      </c>
      <c r="T84" s="106">
        <v>2.0</v>
      </c>
      <c r="U84" s="106"/>
      <c r="V84" s="106"/>
      <c r="W84" s="106">
        <v>2.0</v>
      </c>
      <c r="X84" s="106">
        <v>2.0</v>
      </c>
      <c r="Y84" s="106"/>
      <c r="Z84" s="106">
        <v>2.0</v>
      </c>
      <c r="AA84" s="106">
        <v>2.0</v>
      </c>
      <c r="AB84" s="106"/>
      <c r="AC84" s="106">
        <v>2.0</v>
      </c>
      <c r="AD84" s="106">
        <v>2.0</v>
      </c>
      <c r="AE84" s="106"/>
      <c r="AF84" s="106"/>
      <c r="AG84" s="106"/>
      <c r="AH84" s="106"/>
      <c r="AI84" s="109"/>
      <c r="AJ84" s="105"/>
      <c r="AK84" s="106"/>
      <c r="AL84" s="106"/>
      <c r="AM84" s="106"/>
      <c r="AN84" s="106"/>
      <c r="AO84" s="107"/>
      <c r="AP84" s="110"/>
      <c r="AQ84" s="106"/>
      <c r="AR84" s="106"/>
      <c r="AS84" s="107"/>
      <c r="AT84" s="111"/>
      <c r="AU84" s="112"/>
      <c r="AV84" s="113">
        <f t="shared" si="87"/>
        <v>20</v>
      </c>
      <c r="AW84" s="92">
        <f t="shared" ref="AW84:AY84" si="90">IF(AT84 = " ",0%,AT84/COUNTIF($G84:$AS84,"&gt;=0"))</f>
        <v>0</v>
      </c>
      <c r="AX84" s="93">
        <f t="shared" si="90"/>
        <v>0</v>
      </c>
      <c r="AY84" s="94">
        <f t="shared" si="90"/>
        <v>1</v>
      </c>
      <c r="AZ84" s="95" t="str">
        <f t="shared" si="41"/>
        <v>Completo</v>
      </c>
      <c r="BA84" s="23"/>
    </row>
    <row r="85">
      <c r="A85" s="37"/>
      <c r="B85" s="37"/>
      <c r="C85" s="79" t="s">
        <v>308</v>
      </c>
      <c r="D85" s="80" t="s">
        <v>262</v>
      </c>
      <c r="E85" s="81">
        <v>3.0</v>
      </c>
      <c r="F85" s="82" t="s">
        <v>251</v>
      </c>
      <c r="G85" s="105">
        <v>2.0</v>
      </c>
      <c r="H85" s="106">
        <v>2.0</v>
      </c>
      <c r="I85" s="106">
        <v>2.0</v>
      </c>
      <c r="J85" s="107">
        <v>2.0</v>
      </c>
      <c r="K85" s="105">
        <v>2.0</v>
      </c>
      <c r="L85" s="106">
        <v>2.0</v>
      </c>
      <c r="M85" s="106">
        <v>2.0</v>
      </c>
      <c r="N85" s="106">
        <v>2.0</v>
      </c>
      <c r="O85" s="107"/>
      <c r="P85" s="108"/>
      <c r="Q85" s="105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9"/>
      <c r="AJ85" s="105"/>
      <c r="AK85" s="106"/>
      <c r="AL85" s="106"/>
      <c r="AM85" s="106"/>
      <c r="AN85" s="106"/>
      <c r="AO85" s="107"/>
      <c r="AP85" s="110"/>
      <c r="AQ85" s="106"/>
      <c r="AR85" s="106"/>
      <c r="AS85" s="107"/>
      <c r="AT85" s="111"/>
      <c r="AU85" s="112"/>
      <c r="AV85" s="113">
        <f t="shared" si="87"/>
        <v>8</v>
      </c>
      <c r="AW85" s="92">
        <f t="shared" ref="AW85:AY85" si="91">IF(AT85 = " ",0%,AT85/COUNTIF($G85:$AS85,"&gt;=0"))</f>
        <v>0</v>
      </c>
      <c r="AX85" s="93">
        <f t="shared" si="91"/>
        <v>0</v>
      </c>
      <c r="AY85" s="94">
        <f t="shared" si="91"/>
        <v>1</v>
      </c>
      <c r="AZ85" s="95" t="str">
        <f t="shared" si="41"/>
        <v>Completo</v>
      </c>
      <c r="BA85" s="37"/>
    </row>
    <row r="86">
      <c r="A86" s="57">
        <v>31.0</v>
      </c>
      <c r="B86" s="58" t="s">
        <v>157</v>
      </c>
      <c r="C86" s="97" t="s">
        <v>314</v>
      </c>
      <c r="D86" s="98" t="s">
        <v>170</v>
      </c>
      <c r="E86" s="99">
        <v>4.0</v>
      </c>
      <c r="F86" s="62" t="s">
        <v>230</v>
      </c>
      <c r="G86" s="114"/>
      <c r="H86" s="115"/>
      <c r="I86" s="115"/>
      <c r="J86" s="116"/>
      <c r="K86" s="114"/>
      <c r="L86" s="115"/>
      <c r="M86" s="115"/>
      <c r="N86" s="115"/>
      <c r="O86" s="116"/>
      <c r="P86" s="117"/>
      <c r="Q86" s="114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8"/>
      <c r="AJ86" s="114"/>
      <c r="AK86" s="115"/>
      <c r="AL86" s="115"/>
      <c r="AM86" s="115"/>
      <c r="AN86" s="115"/>
      <c r="AO86" s="116"/>
      <c r="AP86" s="119"/>
      <c r="AQ86" s="115"/>
      <c r="AR86" s="115"/>
      <c r="AS86" s="116"/>
      <c r="AT86" s="101"/>
      <c r="AU86" s="102"/>
      <c r="AV86" s="102" t="str">
        <f t="shared" si="87"/>
        <v> </v>
      </c>
      <c r="AW86" s="72" t="str">
        <f t="shared" ref="AW86:AY86" si="92">IF(AT86 = " ",0%,AT86/COUNTIF($G86:$AS86,"&gt;=0"))</f>
        <v>#DIV/0!</v>
      </c>
      <c r="AX86" s="73" t="str">
        <f t="shared" si="92"/>
        <v>#DIV/0!</v>
      </c>
      <c r="AY86" s="74">
        <f t="shared" si="92"/>
        <v>0</v>
      </c>
      <c r="AZ86" s="121" t="str">
        <f t="shared" si="41"/>
        <v>#DIV/0!</v>
      </c>
      <c r="BA86" s="127" t="str">
        <f>IF(AZ86=AZ87,AZ86,"Incompleto")</f>
        <v>#DIV/0!</v>
      </c>
    </row>
    <row r="87">
      <c r="A87" s="23"/>
      <c r="B87" s="23"/>
      <c r="C87" s="97" t="s">
        <v>315</v>
      </c>
      <c r="D87" s="98" t="s">
        <v>262</v>
      </c>
      <c r="E87" s="99">
        <v>3.0</v>
      </c>
      <c r="F87" s="62" t="s">
        <v>248</v>
      </c>
      <c r="G87" s="114"/>
      <c r="H87" s="115"/>
      <c r="I87" s="115"/>
      <c r="J87" s="116"/>
      <c r="K87" s="114"/>
      <c r="L87" s="115"/>
      <c r="M87" s="115"/>
      <c r="N87" s="115"/>
      <c r="O87" s="116"/>
      <c r="P87" s="117"/>
      <c r="Q87" s="114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8"/>
      <c r="AJ87" s="114"/>
      <c r="AK87" s="115"/>
      <c r="AL87" s="115"/>
      <c r="AM87" s="115"/>
      <c r="AN87" s="115"/>
      <c r="AO87" s="116"/>
      <c r="AP87" s="119"/>
      <c r="AQ87" s="115"/>
      <c r="AR87" s="115"/>
      <c r="AS87" s="116"/>
      <c r="AT87" s="101"/>
      <c r="AU87" s="102"/>
      <c r="AV87" s="103" t="str">
        <f t="shared" si="87"/>
        <v> </v>
      </c>
      <c r="AW87" s="72" t="str">
        <f t="shared" ref="AW87:AY87" si="93">IF(AT87 = " ",0%,AT87/COUNTIF($G87:$AS87,"&gt;=0"))</f>
        <v>#DIV/0!</v>
      </c>
      <c r="AX87" s="73" t="str">
        <f t="shared" si="93"/>
        <v>#DIV/0!</v>
      </c>
      <c r="AY87" s="74">
        <f t="shared" si="93"/>
        <v>0</v>
      </c>
      <c r="AZ87" s="121" t="str">
        <f t="shared" si="41"/>
        <v>#DIV/0!</v>
      </c>
      <c r="BA87" s="23"/>
    </row>
    <row r="88">
      <c r="A88" s="37"/>
      <c r="B88" s="37"/>
      <c r="C88" s="97" t="s">
        <v>316</v>
      </c>
      <c r="D88" s="98" t="s">
        <v>262</v>
      </c>
      <c r="E88" s="99">
        <v>3.0</v>
      </c>
      <c r="F88" s="62" t="s">
        <v>230</v>
      </c>
      <c r="G88" s="114"/>
      <c r="H88" s="115"/>
      <c r="I88" s="115"/>
      <c r="J88" s="116"/>
      <c r="K88" s="114"/>
      <c r="L88" s="115"/>
      <c r="M88" s="115"/>
      <c r="N88" s="115"/>
      <c r="O88" s="116"/>
      <c r="P88" s="117"/>
      <c r="Q88" s="114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8"/>
      <c r="AJ88" s="114"/>
      <c r="AK88" s="115"/>
      <c r="AL88" s="115"/>
      <c r="AM88" s="115"/>
      <c r="AN88" s="115"/>
      <c r="AO88" s="116"/>
      <c r="AP88" s="119"/>
      <c r="AQ88" s="119"/>
      <c r="AR88" s="119"/>
      <c r="AS88" s="128"/>
      <c r="AT88" s="101"/>
      <c r="AU88" s="102"/>
      <c r="AV88" s="103"/>
      <c r="AW88" s="72" t="str">
        <f t="shared" ref="AW88:AY88" si="94">IF(AT88 = " ",0%,AT88/COUNTIF($G88:$AS88,"&gt;=0"))</f>
        <v>#DIV/0!</v>
      </c>
      <c r="AX88" s="73" t="str">
        <f t="shared" si="94"/>
        <v>#DIV/0!</v>
      </c>
      <c r="AY88" s="74" t="str">
        <f t="shared" si="94"/>
        <v>#DIV/0!</v>
      </c>
      <c r="AZ88" s="121" t="str">
        <f t="shared" si="41"/>
        <v>#DIV/0!</v>
      </c>
      <c r="BA88" s="37"/>
    </row>
    <row r="89">
      <c r="A89" s="77">
        <v>32.0</v>
      </c>
      <c r="B89" s="78" t="s">
        <v>12</v>
      </c>
      <c r="C89" s="79" t="s">
        <v>317</v>
      </c>
      <c r="D89" s="80" t="s">
        <v>140</v>
      </c>
      <c r="E89" s="81">
        <v>2.0</v>
      </c>
      <c r="F89" s="82" t="s">
        <v>251</v>
      </c>
      <c r="G89" s="105">
        <v>2.0</v>
      </c>
      <c r="H89" s="106">
        <v>2.0</v>
      </c>
      <c r="I89" s="106">
        <v>2.0</v>
      </c>
      <c r="J89" s="107">
        <v>2.0</v>
      </c>
      <c r="K89" s="105">
        <v>2.0</v>
      </c>
      <c r="L89" s="106">
        <v>2.0</v>
      </c>
      <c r="M89" s="106">
        <v>2.0</v>
      </c>
      <c r="N89" s="106">
        <v>2.0</v>
      </c>
      <c r="O89" s="107">
        <v>2.0</v>
      </c>
      <c r="P89" s="108">
        <v>2.0</v>
      </c>
      <c r="Q89" s="105">
        <v>2.0</v>
      </c>
      <c r="R89" s="106">
        <v>2.0</v>
      </c>
      <c r="S89" s="106">
        <v>2.0</v>
      </c>
      <c r="T89" s="106">
        <v>2.0</v>
      </c>
      <c r="U89" s="106"/>
      <c r="V89" s="106">
        <v>2.0</v>
      </c>
      <c r="W89" s="106">
        <v>2.0</v>
      </c>
      <c r="X89" s="106">
        <v>2.0</v>
      </c>
      <c r="Y89" s="106"/>
      <c r="Z89" s="106"/>
      <c r="AA89" s="106"/>
      <c r="AB89" s="106"/>
      <c r="AC89" s="106">
        <v>2.0</v>
      </c>
      <c r="AD89" s="106">
        <v>2.0</v>
      </c>
      <c r="AE89" s="106"/>
      <c r="AF89" s="106">
        <v>2.0</v>
      </c>
      <c r="AG89" s="106"/>
      <c r="AH89" s="106"/>
      <c r="AI89" s="109"/>
      <c r="AJ89" s="105"/>
      <c r="AK89" s="106"/>
      <c r="AL89" s="106"/>
      <c r="AM89" s="106"/>
      <c r="AN89" s="106"/>
      <c r="AO89" s="107">
        <v>2.0</v>
      </c>
      <c r="AP89" s="110"/>
      <c r="AQ89" s="110"/>
      <c r="AR89" s="110"/>
      <c r="AS89" s="110"/>
      <c r="AT89" s="111"/>
      <c r="AU89" s="112"/>
      <c r="AV89" s="113">
        <f t="shared" ref="AV89:AV101" si="96">IF(COUNTIF($G89:$AS89,2)=0," ",COUNTIF($G89:$AS89,2))</f>
        <v>21</v>
      </c>
      <c r="AW89" s="92">
        <f t="shared" ref="AW89:AY89" si="95">IF(AT89 = " ",0%,AT89/COUNTIF($G89:$AS89,"&gt;=0"))</f>
        <v>0</v>
      </c>
      <c r="AX89" s="93">
        <f t="shared" si="95"/>
        <v>0</v>
      </c>
      <c r="AY89" s="94">
        <f t="shared" si="95"/>
        <v>1</v>
      </c>
      <c r="AZ89" s="120" t="str">
        <f t="shared" si="41"/>
        <v>Completo</v>
      </c>
      <c r="BA89" s="96" t="str">
        <f>IF(AND(AZ89=AZ90,AZ91=AZ92,AZ90=AZ91),AZ89,"Incompleto")</f>
        <v>Completo</v>
      </c>
    </row>
    <row r="90">
      <c r="A90" s="23"/>
      <c r="B90" s="23"/>
      <c r="C90" s="79" t="s">
        <v>318</v>
      </c>
      <c r="D90" s="80" t="s">
        <v>38</v>
      </c>
      <c r="E90" s="81">
        <v>3.0</v>
      </c>
      <c r="F90" s="82" t="s">
        <v>245</v>
      </c>
      <c r="G90" s="105">
        <v>2.0</v>
      </c>
      <c r="H90" s="106">
        <v>2.0</v>
      </c>
      <c r="I90" s="106">
        <v>2.0</v>
      </c>
      <c r="J90" s="107">
        <v>2.0</v>
      </c>
      <c r="K90" s="105">
        <v>2.0</v>
      </c>
      <c r="L90" s="106">
        <v>2.0</v>
      </c>
      <c r="M90" s="106">
        <v>2.0</v>
      </c>
      <c r="N90" s="106">
        <v>2.0</v>
      </c>
      <c r="O90" s="107">
        <v>2.0</v>
      </c>
      <c r="P90" s="108">
        <v>2.0</v>
      </c>
      <c r="Q90" s="105">
        <v>2.0</v>
      </c>
      <c r="R90" s="106">
        <v>2.0</v>
      </c>
      <c r="S90" s="106">
        <v>2.0</v>
      </c>
      <c r="T90" s="106">
        <v>2.0</v>
      </c>
      <c r="U90" s="106"/>
      <c r="V90" s="106">
        <v>2.0</v>
      </c>
      <c r="W90" s="106">
        <v>2.0</v>
      </c>
      <c r="X90" s="106">
        <v>2.0</v>
      </c>
      <c r="Y90" s="106"/>
      <c r="Z90" s="106"/>
      <c r="AA90" s="106"/>
      <c r="AB90" s="106"/>
      <c r="AC90" s="106">
        <v>2.0</v>
      </c>
      <c r="AD90" s="106">
        <v>2.0</v>
      </c>
      <c r="AE90" s="106"/>
      <c r="AF90" s="106">
        <v>2.0</v>
      </c>
      <c r="AG90" s="106"/>
      <c r="AH90" s="106"/>
      <c r="AI90" s="109"/>
      <c r="AJ90" s="105"/>
      <c r="AK90" s="106"/>
      <c r="AL90" s="106"/>
      <c r="AM90" s="106"/>
      <c r="AN90" s="106"/>
      <c r="AO90" s="107">
        <v>2.0</v>
      </c>
      <c r="AP90" s="110"/>
      <c r="AQ90" s="110"/>
      <c r="AR90" s="110"/>
      <c r="AS90" s="110"/>
      <c r="AT90" s="111"/>
      <c r="AU90" s="112"/>
      <c r="AV90" s="113">
        <f t="shared" si="96"/>
        <v>21</v>
      </c>
      <c r="AW90" s="92">
        <f t="shared" ref="AW90:AY90" si="97">IF(AT90 = " ",0%,AT90/COUNTIF($G90:$AS90,"&gt;=0"))</f>
        <v>0</v>
      </c>
      <c r="AX90" s="93">
        <f t="shared" si="97"/>
        <v>0</v>
      </c>
      <c r="AY90" s="94">
        <f t="shared" si="97"/>
        <v>1</v>
      </c>
      <c r="AZ90" s="120" t="str">
        <f t="shared" si="41"/>
        <v>Completo</v>
      </c>
      <c r="BA90" s="23"/>
    </row>
    <row r="91">
      <c r="A91" s="23"/>
      <c r="B91" s="23"/>
      <c r="C91" s="79" t="s">
        <v>319</v>
      </c>
      <c r="D91" s="80" t="s">
        <v>107</v>
      </c>
      <c r="E91" s="81">
        <v>4.0</v>
      </c>
      <c r="F91" s="82" t="s">
        <v>230</v>
      </c>
      <c r="G91" s="105">
        <v>2.0</v>
      </c>
      <c r="H91" s="106">
        <v>2.0</v>
      </c>
      <c r="I91" s="106">
        <v>2.0</v>
      </c>
      <c r="J91" s="107">
        <v>2.0</v>
      </c>
      <c r="K91" s="105">
        <v>2.0</v>
      </c>
      <c r="L91" s="106">
        <v>2.0</v>
      </c>
      <c r="M91" s="106">
        <v>2.0</v>
      </c>
      <c r="N91" s="106">
        <v>2.0</v>
      </c>
      <c r="O91" s="107">
        <v>2.0</v>
      </c>
      <c r="P91" s="108">
        <v>2.0</v>
      </c>
      <c r="Q91" s="105">
        <v>2.0</v>
      </c>
      <c r="R91" s="106">
        <v>2.0</v>
      </c>
      <c r="S91" s="106">
        <v>2.0</v>
      </c>
      <c r="T91" s="106">
        <v>2.0</v>
      </c>
      <c r="U91" s="106">
        <v>2.0</v>
      </c>
      <c r="V91" s="106"/>
      <c r="W91" s="106">
        <v>2.0</v>
      </c>
      <c r="X91" s="106">
        <v>2.0</v>
      </c>
      <c r="Y91" s="106">
        <v>2.0</v>
      </c>
      <c r="Z91" s="106"/>
      <c r="AA91" s="106"/>
      <c r="AB91" s="106"/>
      <c r="AC91" s="106">
        <v>2.0</v>
      </c>
      <c r="AD91" s="106">
        <v>2.0</v>
      </c>
      <c r="AE91" s="106">
        <v>2.0</v>
      </c>
      <c r="AF91" s="106"/>
      <c r="AG91" s="106"/>
      <c r="AH91" s="106"/>
      <c r="AI91" s="109"/>
      <c r="AJ91" s="105"/>
      <c r="AK91" s="106"/>
      <c r="AL91" s="106"/>
      <c r="AM91" s="106"/>
      <c r="AN91" s="106"/>
      <c r="AO91" s="107">
        <v>2.0</v>
      </c>
      <c r="AP91" s="110"/>
      <c r="AQ91" s="110"/>
      <c r="AR91" s="110"/>
      <c r="AS91" s="110"/>
      <c r="AT91" s="111"/>
      <c r="AU91" s="112"/>
      <c r="AV91" s="113">
        <f t="shared" si="96"/>
        <v>22</v>
      </c>
      <c r="AW91" s="92">
        <f t="shared" ref="AW91:AY91" si="98">IF(AT91 = " ",0%,AT91/COUNTIF($G91:$AS91,"&gt;=0"))</f>
        <v>0</v>
      </c>
      <c r="AX91" s="93">
        <f t="shared" si="98"/>
        <v>0</v>
      </c>
      <c r="AY91" s="94">
        <f t="shared" si="98"/>
        <v>1</v>
      </c>
      <c r="AZ91" s="120" t="str">
        <f t="shared" si="41"/>
        <v>Completo</v>
      </c>
      <c r="BA91" s="23"/>
    </row>
    <row r="92">
      <c r="A92" s="37"/>
      <c r="B92" s="37"/>
      <c r="C92" s="79" t="s">
        <v>320</v>
      </c>
      <c r="D92" s="80" t="s">
        <v>86</v>
      </c>
      <c r="E92" s="81">
        <v>4.0</v>
      </c>
      <c r="F92" s="82" t="s">
        <v>230</v>
      </c>
      <c r="G92" s="105">
        <v>2.0</v>
      </c>
      <c r="H92" s="106">
        <v>2.0</v>
      </c>
      <c r="I92" s="106">
        <v>2.0</v>
      </c>
      <c r="J92" s="107">
        <v>2.0</v>
      </c>
      <c r="K92" s="105">
        <v>2.0</v>
      </c>
      <c r="L92" s="106">
        <v>2.0</v>
      </c>
      <c r="M92" s="106">
        <v>2.0</v>
      </c>
      <c r="N92" s="106">
        <v>2.0</v>
      </c>
      <c r="O92" s="107">
        <v>2.0</v>
      </c>
      <c r="P92" s="108">
        <v>2.0</v>
      </c>
      <c r="Q92" s="105">
        <v>2.0</v>
      </c>
      <c r="R92" s="106">
        <v>2.0</v>
      </c>
      <c r="S92" s="106">
        <v>2.0</v>
      </c>
      <c r="T92" s="106">
        <v>2.0</v>
      </c>
      <c r="U92" s="106">
        <v>2.0</v>
      </c>
      <c r="V92" s="106"/>
      <c r="W92" s="106">
        <v>2.0</v>
      </c>
      <c r="X92" s="106">
        <v>2.0</v>
      </c>
      <c r="Y92" s="106">
        <v>2.0</v>
      </c>
      <c r="Z92" s="106"/>
      <c r="AA92" s="106"/>
      <c r="AB92" s="106"/>
      <c r="AC92" s="106">
        <v>2.0</v>
      </c>
      <c r="AD92" s="106">
        <v>2.0</v>
      </c>
      <c r="AE92" s="106">
        <v>2.0</v>
      </c>
      <c r="AF92" s="106"/>
      <c r="AG92" s="106"/>
      <c r="AH92" s="106"/>
      <c r="AI92" s="109"/>
      <c r="AJ92" s="105"/>
      <c r="AK92" s="106"/>
      <c r="AL92" s="106"/>
      <c r="AM92" s="106"/>
      <c r="AN92" s="106"/>
      <c r="AO92" s="107">
        <v>2.0</v>
      </c>
      <c r="AP92" s="110"/>
      <c r="AQ92" s="110"/>
      <c r="AR92" s="110"/>
      <c r="AS92" s="110"/>
      <c r="AT92" s="111"/>
      <c r="AU92" s="112"/>
      <c r="AV92" s="113">
        <f t="shared" si="96"/>
        <v>22</v>
      </c>
      <c r="AW92" s="92">
        <f t="shared" ref="AW92:AY92" si="99">IF(AT92 = " ",0%,AT92/COUNTIF($G92:$AS92,"&gt;=0"))</f>
        <v>0</v>
      </c>
      <c r="AX92" s="93">
        <f t="shared" si="99"/>
        <v>0</v>
      </c>
      <c r="AY92" s="94">
        <f t="shared" si="99"/>
        <v>1</v>
      </c>
      <c r="AZ92" s="120" t="str">
        <f t="shared" si="41"/>
        <v>Completo</v>
      </c>
      <c r="BA92" s="37"/>
    </row>
    <row r="93">
      <c r="A93" s="57">
        <v>33.0</v>
      </c>
      <c r="B93" s="58" t="s">
        <v>15</v>
      </c>
      <c r="C93" s="97" t="s">
        <v>321</v>
      </c>
      <c r="D93" s="98" t="s">
        <v>128</v>
      </c>
      <c r="E93" s="99">
        <v>2.0</v>
      </c>
      <c r="F93" s="62" t="s">
        <v>230</v>
      </c>
      <c r="G93" s="114">
        <v>2.0</v>
      </c>
      <c r="H93" s="115">
        <v>2.0</v>
      </c>
      <c r="I93" s="115">
        <v>2.0</v>
      </c>
      <c r="J93" s="116">
        <v>2.0</v>
      </c>
      <c r="K93" s="114">
        <v>2.0</v>
      </c>
      <c r="L93" s="115">
        <v>2.0</v>
      </c>
      <c r="M93" s="115">
        <v>2.0</v>
      </c>
      <c r="N93" s="115">
        <v>2.0</v>
      </c>
      <c r="O93" s="116">
        <v>2.0</v>
      </c>
      <c r="P93" s="117">
        <v>2.0</v>
      </c>
      <c r="Q93" s="114">
        <v>2.0</v>
      </c>
      <c r="R93" s="115"/>
      <c r="S93" s="115">
        <v>2.0</v>
      </c>
      <c r="T93" s="115">
        <v>2.0</v>
      </c>
      <c r="U93" s="115"/>
      <c r="V93" s="115"/>
      <c r="W93" s="115">
        <v>2.0</v>
      </c>
      <c r="X93" s="115">
        <v>2.0</v>
      </c>
      <c r="Y93" s="115"/>
      <c r="Z93" s="115">
        <v>2.0</v>
      </c>
      <c r="AA93" s="115">
        <v>2.0</v>
      </c>
      <c r="AB93" s="115"/>
      <c r="AC93" s="115">
        <v>2.0</v>
      </c>
      <c r="AD93" s="115">
        <v>2.0</v>
      </c>
      <c r="AE93" s="115"/>
      <c r="AF93" s="115"/>
      <c r="AG93" s="115">
        <v>2.0</v>
      </c>
      <c r="AH93" s="115">
        <v>2.0</v>
      </c>
      <c r="AI93" s="118"/>
      <c r="AJ93" s="114"/>
      <c r="AK93" s="115"/>
      <c r="AL93" s="115"/>
      <c r="AM93" s="115"/>
      <c r="AN93" s="115"/>
      <c r="AO93" s="116">
        <v>2.0</v>
      </c>
      <c r="AP93" s="119"/>
      <c r="AQ93" s="115"/>
      <c r="AR93" s="115"/>
      <c r="AS93" s="116"/>
      <c r="AT93" s="101"/>
      <c r="AU93" s="102"/>
      <c r="AV93" s="103">
        <f t="shared" si="96"/>
        <v>22</v>
      </c>
      <c r="AW93" s="72">
        <f t="shared" ref="AW93:AY93" si="100">IF(AT93 = " ",0%,AT93/COUNTIF($G93:$AS93,"&gt;=0"))</f>
        <v>0</v>
      </c>
      <c r="AX93" s="73">
        <f t="shared" si="100"/>
        <v>0</v>
      </c>
      <c r="AY93" s="74">
        <f t="shared" si="100"/>
        <v>1</v>
      </c>
      <c r="AZ93" s="75" t="str">
        <f t="shared" si="41"/>
        <v>Completo</v>
      </c>
      <c r="BA93" s="76" t="str">
        <f>IF(AND(AZ93=AZ94,AZ95=AZ96,AZ94=AZ95),AZ93,"Incompleto")</f>
        <v>Completo</v>
      </c>
    </row>
    <row r="94">
      <c r="A94" s="23"/>
      <c r="B94" s="23"/>
      <c r="C94" s="97" t="s">
        <v>322</v>
      </c>
      <c r="D94" s="98" t="s">
        <v>104</v>
      </c>
      <c r="E94" s="99">
        <v>4.0</v>
      </c>
      <c r="F94" s="62" t="s">
        <v>230</v>
      </c>
      <c r="G94" s="114">
        <v>2.0</v>
      </c>
      <c r="H94" s="115">
        <v>2.0</v>
      </c>
      <c r="I94" s="115">
        <v>2.0</v>
      </c>
      <c r="J94" s="116">
        <v>2.0</v>
      </c>
      <c r="K94" s="114">
        <v>2.0</v>
      </c>
      <c r="L94" s="115">
        <v>2.0</v>
      </c>
      <c r="M94" s="115">
        <v>2.0</v>
      </c>
      <c r="N94" s="115">
        <v>2.0</v>
      </c>
      <c r="O94" s="116">
        <v>2.0</v>
      </c>
      <c r="P94" s="117">
        <v>2.0</v>
      </c>
      <c r="Q94" s="114">
        <v>2.0</v>
      </c>
      <c r="R94" s="115"/>
      <c r="S94" s="115">
        <v>2.0</v>
      </c>
      <c r="T94" s="115">
        <v>2.0</v>
      </c>
      <c r="U94" s="115">
        <v>2.0</v>
      </c>
      <c r="V94" s="115"/>
      <c r="W94" s="115">
        <v>2.0</v>
      </c>
      <c r="X94" s="115">
        <v>2.0</v>
      </c>
      <c r="Y94" s="115">
        <v>2.0</v>
      </c>
      <c r="Z94" s="115">
        <v>2.0</v>
      </c>
      <c r="AA94" s="115">
        <v>2.0</v>
      </c>
      <c r="AB94" s="115">
        <v>2.0</v>
      </c>
      <c r="AC94" s="115">
        <v>2.0</v>
      </c>
      <c r="AD94" s="115">
        <v>2.0</v>
      </c>
      <c r="AE94" s="115">
        <v>2.0</v>
      </c>
      <c r="AF94" s="115"/>
      <c r="AG94" s="115"/>
      <c r="AH94" s="115"/>
      <c r="AI94" s="118"/>
      <c r="AJ94" s="114"/>
      <c r="AK94" s="115"/>
      <c r="AL94" s="115"/>
      <c r="AM94" s="115"/>
      <c r="AN94" s="115"/>
      <c r="AO94" s="116">
        <v>2.0</v>
      </c>
      <c r="AP94" s="119"/>
      <c r="AQ94" s="115"/>
      <c r="AR94" s="115"/>
      <c r="AS94" s="116"/>
      <c r="AT94" s="101"/>
      <c r="AU94" s="102"/>
      <c r="AV94" s="103">
        <f t="shared" si="96"/>
        <v>24</v>
      </c>
      <c r="AW94" s="72">
        <f t="shared" ref="AW94:AY94" si="101">IF(AT94 = " ",0%,AT94/COUNTIF($G94:$AS94,"&gt;=0"))</f>
        <v>0</v>
      </c>
      <c r="AX94" s="73">
        <f t="shared" si="101"/>
        <v>0</v>
      </c>
      <c r="AY94" s="74">
        <f t="shared" si="101"/>
        <v>1</v>
      </c>
      <c r="AZ94" s="75" t="str">
        <f t="shared" si="41"/>
        <v>Completo</v>
      </c>
      <c r="BA94" s="23"/>
    </row>
    <row r="95">
      <c r="A95" s="23"/>
      <c r="B95" s="23"/>
      <c r="C95" s="97" t="s">
        <v>302</v>
      </c>
      <c r="D95" s="98" t="s">
        <v>262</v>
      </c>
      <c r="E95" s="99">
        <v>3.0</v>
      </c>
      <c r="F95" s="62" t="s">
        <v>251</v>
      </c>
      <c r="G95" s="114">
        <v>2.0</v>
      </c>
      <c r="H95" s="115">
        <v>2.0</v>
      </c>
      <c r="I95" s="115">
        <v>2.0</v>
      </c>
      <c r="J95" s="116">
        <v>2.0</v>
      </c>
      <c r="K95" s="114"/>
      <c r="L95" s="115">
        <v>2.0</v>
      </c>
      <c r="M95" s="115">
        <v>2.0</v>
      </c>
      <c r="N95" s="115"/>
      <c r="O95" s="116">
        <v>2.0</v>
      </c>
      <c r="P95" s="117">
        <v>2.0</v>
      </c>
      <c r="Q95" s="11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>
        <v>2.0</v>
      </c>
      <c r="AH95" s="115">
        <v>2.0</v>
      </c>
      <c r="AI95" s="118"/>
      <c r="AJ95" s="114"/>
      <c r="AK95" s="115"/>
      <c r="AL95" s="115"/>
      <c r="AM95" s="115"/>
      <c r="AN95" s="115"/>
      <c r="AO95" s="116"/>
      <c r="AP95" s="119"/>
      <c r="AQ95" s="115"/>
      <c r="AR95" s="115"/>
      <c r="AS95" s="116"/>
      <c r="AT95" s="101"/>
      <c r="AU95" s="102"/>
      <c r="AV95" s="103">
        <f t="shared" si="96"/>
        <v>10</v>
      </c>
      <c r="AW95" s="72">
        <f t="shared" ref="AW95:AY95" si="102">IF(AT95 = " ",0%,AT95/COUNTIF($G95:$AS95,"&gt;=0"))</f>
        <v>0</v>
      </c>
      <c r="AX95" s="73">
        <f t="shared" si="102"/>
        <v>0</v>
      </c>
      <c r="AY95" s="74">
        <f t="shared" si="102"/>
        <v>1</v>
      </c>
      <c r="AZ95" s="75" t="str">
        <f t="shared" si="41"/>
        <v>Completo</v>
      </c>
      <c r="BA95" s="23"/>
    </row>
    <row r="96">
      <c r="A96" s="23"/>
      <c r="B96" s="23"/>
      <c r="C96" s="97" t="s">
        <v>323</v>
      </c>
      <c r="D96" s="98" t="s">
        <v>262</v>
      </c>
      <c r="E96" s="99">
        <v>3.0</v>
      </c>
      <c r="F96" s="62" t="s">
        <v>245</v>
      </c>
      <c r="G96" s="114">
        <v>2.0</v>
      </c>
      <c r="H96" s="115">
        <v>2.0</v>
      </c>
      <c r="I96" s="115">
        <v>2.0</v>
      </c>
      <c r="J96" s="116">
        <v>2.0</v>
      </c>
      <c r="K96" s="114">
        <v>2.0</v>
      </c>
      <c r="L96" s="115">
        <v>2.0</v>
      </c>
      <c r="M96" s="115">
        <v>2.0</v>
      </c>
      <c r="N96" s="115">
        <v>2.0</v>
      </c>
      <c r="O96" s="116">
        <v>2.0</v>
      </c>
      <c r="P96" s="117">
        <v>2.0</v>
      </c>
      <c r="Q96" s="114">
        <v>2.0</v>
      </c>
      <c r="R96" s="115"/>
      <c r="S96" s="115">
        <v>2.0</v>
      </c>
      <c r="T96" s="115">
        <v>2.0</v>
      </c>
      <c r="U96" s="115"/>
      <c r="V96" s="115"/>
      <c r="W96" s="115">
        <v>2.0</v>
      </c>
      <c r="X96" s="115">
        <v>2.0</v>
      </c>
      <c r="Y96" s="115"/>
      <c r="Z96" s="115">
        <v>2.0</v>
      </c>
      <c r="AA96" s="115">
        <v>2.0</v>
      </c>
      <c r="AB96" s="115"/>
      <c r="AC96" s="115">
        <v>2.0</v>
      </c>
      <c r="AD96" s="115">
        <v>2.0</v>
      </c>
      <c r="AE96" s="115"/>
      <c r="AF96" s="115"/>
      <c r="AG96" s="115"/>
      <c r="AH96" s="115"/>
      <c r="AI96" s="118"/>
      <c r="AJ96" s="114"/>
      <c r="AK96" s="115"/>
      <c r="AL96" s="115"/>
      <c r="AM96" s="115"/>
      <c r="AN96" s="115"/>
      <c r="AO96" s="116">
        <v>2.0</v>
      </c>
      <c r="AP96" s="119"/>
      <c r="AQ96" s="115"/>
      <c r="AR96" s="115"/>
      <c r="AS96" s="116"/>
      <c r="AT96" s="101"/>
      <c r="AU96" s="102"/>
      <c r="AV96" s="103">
        <f t="shared" si="96"/>
        <v>20</v>
      </c>
      <c r="AW96" s="72">
        <f t="shared" ref="AW96:AY96" si="103">IF(AT96 = " ",0%,AT96/COUNTIF($G96:$AS96,"&gt;=0"))</f>
        <v>0</v>
      </c>
      <c r="AX96" s="73">
        <f t="shared" si="103"/>
        <v>0</v>
      </c>
      <c r="AY96" s="74">
        <f t="shared" si="103"/>
        <v>1</v>
      </c>
      <c r="AZ96" s="75" t="str">
        <f t="shared" si="41"/>
        <v>Completo</v>
      </c>
      <c r="BA96" s="23"/>
    </row>
    <row r="97">
      <c r="A97" s="37"/>
      <c r="B97" s="37"/>
      <c r="C97" s="97" t="s">
        <v>324</v>
      </c>
      <c r="D97" s="98" t="s">
        <v>262</v>
      </c>
      <c r="E97" s="99">
        <v>3.0</v>
      </c>
      <c r="F97" s="62" t="s">
        <v>266</v>
      </c>
      <c r="G97" s="114">
        <v>2.0</v>
      </c>
      <c r="H97" s="115">
        <v>2.0</v>
      </c>
      <c r="I97" s="115">
        <v>2.0</v>
      </c>
      <c r="J97" s="116">
        <v>2.0</v>
      </c>
      <c r="K97" s="114">
        <v>2.0</v>
      </c>
      <c r="L97" s="115">
        <v>2.0</v>
      </c>
      <c r="M97" s="115">
        <v>2.0</v>
      </c>
      <c r="N97" s="115">
        <v>2.0</v>
      </c>
      <c r="O97" s="116">
        <v>2.0</v>
      </c>
      <c r="P97" s="117">
        <v>2.0</v>
      </c>
      <c r="Q97" s="114">
        <v>2.0</v>
      </c>
      <c r="R97" s="115"/>
      <c r="S97" s="115">
        <v>2.0</v>
      </c>
      <c r="T97" s="115">
        <v>2.0</v>
      </c>
      <c r="U97" s="115"/>
      <c r="V97" s="115"/>
      <c r="W97" s="115">
        <v>2.0</v>
      </c>
      <c r="X97" s="115">
        <v>2.0</v>
      </c>
      <c r="Y97" s="115"/>
      <c r="Z97" s="115">
        <v>2.0</v>
      </c>
      <c r="AA97" s="115">
        <v>2.0</v>
      </c>
      <c r="AB97" s="115"/>
      <c r="AC97" s="115">
        <v>2.0</v>
      </c>
      <c r="AD97" s="115">
        <v>2.0</v>
      </c>
      <c r="AE97" s="115"/>
      <c r="AF97" s="115"/>
      <c r="AG97" s="115"/>
      <c r="AH97" s="115"/>
      <c r="AI97" s="118"/>
      <c r="AJ97" s="114"/>
      <c r="AK97" s="115"/>
      <c r="AL97" s="115"/>
      <c r="AM97" s="115"/>
      <c r="AN97" s="115"/>
      <c r="AO97" s="116">
        <v>2.0</v>
      </c>
      <c r="AP97" s="119"/>
      <c r="AQ97" s="115"/>
      <c r="AR97" s="115"/>
      <c r="AS97" s="116"/>
      <c r="AT97" s="101"/>
      <c r="AU97" s="102"/>
      <c r="AV97" s="103">
        <f t="shared" si="96"/>
        <v>20</v>
      </c>
      <c r="AW97" s="72">
        <f t="shared" ref="AW97:AY97" si="104">IF(AT97 = " ",0%,AT97/COUNTIF($G97:$AS97,"&gt;=0"))</f>
        <v>0</v>
      </c>
      <c r="AX97" s="73">
        <f t="shared" si="104"/>
        <v>0</v>
      </c>
      <c r="AY97" s="74">
        <f t="shared" si="104"/>
        <v>1</v>
      </c>
      <c r="AZ97" s="75" t="str">
        <f t="shared" si="41"/>
        <v>Completo</v>
      </c>
      <c r="BA97" s="37"/>
    </row>
    <row r="98">
      <c r="A98" s="77">
        <v>34.0</v>
      </c>
      <c r="B98" s="78" t="s">
        <v>9</v>
      </c>
      <c r="C98" s="79" t="s">
        <v>325</v>
      </c>
      <c r="D98" s="80" t="s">
        <v>140</v>
      </c>
      <c r="E98" s="81">
        <v>2.0</v>
      </c>
      <c r="F98" s="82" t="s">
        <v>306</v>
      </c>
      <c r="G98" s="105">
        <v>2.0</v>
      </c>
      <c r="H98" s="106">
        <v>2.0</v>
      </c>
      <c r="I98" s="106">
        <v>2.0</v>
      </c>
      <c r="J98" s="107">
        <v>2.0</v>
      </c>
      <c r="K98" s="105"/>
      <c r="L98" s="106">
        <v>2.0</v>
      </c>
      <c r="M98" s="106"/>
      <c r="N98" s="106">
        <v>2.0</v>
      </c>
      <c r="O98" s="107">
        <v>2.0</v>
      </c>
      <c r="P98" s="108">
        <v>2.0</v>
      </c>
      <c r="Q98" s="105"/>
      <c r="R98" s="106"/>
      <c r="S98" s="106">
        <v>2.0</v>
      </c>
      <c r="T98" s="106">
        <v>2.0</v>
      </c>
      <c r="U98" s="106"/>
      <c r="V98" s="106"/>
      <c r="W98" s="106">
        <v>2.0</v>
      </c>
      <c r="X98" s="106">
        <v>2.0</v>
      </c>
      <c r="Y98" s="106"/>
      <c r="Z98" s="106">
        <v>2.0</v>
      </c>
      <c r="AA98" s="106">
        <v>2.0</v>
      </c>
      <c r="AB98" s="106"/>
      <c r="AC98" s="106">
        <v>2.0</v>
      </c>
      <c r="AD98" s="106">
        <v>2.0</v>
      </c>
      <c r="AE98" s="106"/>
      <c r="AF98" s="106"/>
      <c r="AG98" s="106">
        <v>2.0</v>
      </c>
      <c r="AH98" s="106">
        <v>2.0</v>
      </c>
      <c r="AI98" s="109"/>
      <c r="AJ98" s="105"/>
      <c r="AK98" s="106"/>
      <c r="AL98" s="106"/>
      <c r="AM98" s="106"/>
      <c r="AN98" s="106"/>
      <c r="AO98" s="107"/>
      <c r="AP98" s="110">
        <v>2.0</v>
      </c>
      <c r="AQ98" s="106"/>
      <c r="AR98" s="106"/>
      <c r="AS98" s="107"/>
      <c r="AT98" s="111"/>
      <c r="AU98" s="112"/>
      <c r="AV98" s="113">
        <f t="shared" si="96"/>
        <v>19</v>
      </c>
      <c r="AW98" s="92">
        <f t="shared" ref="AW98:AY98" si="105">IF(AT98 = " ",0%,AT98/COUNTIF($G98:$AS98,"&gt;=0"))</f>
        <v>0</v>
      </c>
      <c r="AX98" s="93">
        <f t="shared" si="105"/>
        <v>0</v>
      </c>
      <c r="AY98" s="94">
        <f t="shared" si="105"/>
        <v>1</v>
      </c>
      <c r="AZ98" s="95" t="str">
        <f t="shared" ref="AZ98:AZ102" si="107">IF(AY98&gt;60%,"Completo",IF(AND(AW98&gt;AX98+AY98,AY98&lt;20%),"No Cumplio","Incompleto"))</f>
        <v>Completo</v>
      </c>
      <c r="BA98" s="96" t="str">
        <f>IF(AND(AZ98=AZ99,AZ100=AZ101,AZ99=AZ100),AZ98,"Incompleto")</f>
        <v>Completo</v>
      </c>
    </row>
    <row r="99">
      <c r="A99" s="23"/>
      <c r="B99" s="23"/>
      <c r="C99" s="79" t="s">
        <v>326</v>
      </c>
      <c r="D99" s="80" t="s">
        <v>14</v>
      </c>
      <c r="E99" s="81">
        <v>4.0</v>
      </c>
      <c r="F99" s="82" t="s">
        <v>230</v>
      </c>
      <c r="G99" s="105">
        <v>2.0</v>
      </c>
      <c r="H99" s="106">
        <v>2.0</v>
      </c>
      <c r="I99" s="106">
        <v>2.0</v>
      </c>
      <c r="J99" s="107">
        <v>2.0</v>
      </c>
      <c r="K99" s="105">
        <v>2.0</v>
      </c>
      <c r="L99" s="106">
        <v>2.0</v>
      </c>
      <c r="M99" s="106"/>
      <c r="N99" s="106">
        <v>2.0</v>
      </c>
      <c r="O99" s="107">
        <v>2.0</v>
      </c>
      <c r="P99" s="108">
        <v>2.0</v>
      </c>
      <c r="Q99" s="105">
        <v>2.0</v>
      </c>
      <c r="R99" s="106"/>
      <c r="S99" s="106">
        <v>2.0</v>
      </c>
      <c r="T99" s="106">
        <v>2.0</v>
      </c>
      <c r="U99" s="106">
        <v>2.0</v>
      </c>
      <c r="V99" s="106"/>
      <c r="W99" s="106">
        <v>2.0</v>
      </c>
      <c r="X99" s="106">
        <v>2.0</v>
      </c>
      <c r="Y99" s="106">
        <v>2.0</v>
      </c>
      <c r="Z99" s="106">
        <v>2.0</v>
      </c>
      <c r="AA99" s="106">
        <v>2.0</v>
      </c>
      <c r="AB99" s="106">
        <v>2.0</v>
      </c>
      <c r="AC99" s="106">
        <v>2.0</v>
      </c>
      <c r="AD99" s="106">
        <v>2.0</v>
      </c>
      <c r="AE99" s="106">
        <v>2.0</v>
      </c>
      <c r="AF99" s="106"/>
      <c r="AG99" s="106">
        <v>2.0</v>
      </c>
      <c r="AH99" s="106"/>
      <c r="AI99" s="109"/>
      <c r="AJ99" s="105"/>
      <c r="AK99" s="106"/>
      <c r="AL99" s="106"/>
      <c r="AM99" s="106"/>
      <c r="AN99" s="106"/>
      <c r="AO99" s="107"/>
      <c r="AP99" s="110">
        <v>2.0</v>
      </c>
      <c r="AQ99" s="106"/>
      <c r="AR99" s="106"/>
      <c r="AS99" s="107"/>
      <c r="AT99" s="111"/>
      <c r="AU99" s="112"/>
      <c r="AV99" s="113">
        <f t="shared" si="96"/>
        <v>24</v>
      </c>
      <c r="AW99" s="92">
        <f t="shared" ref="AW99:AY99" si="106">IF(AT99 = " ",0%,AT99/COUNTIF($G99:$AS99,"&gt;=0"))</f>
        <v>0</v>
      </c>
      <c r="AX99" s="93">
        <f t="shared" si="106"/>
        <v>0</v>
      </c>
      <c r="AY99" s="94">
        <f t="shared" si="106"/>
        <v>1</v>
      </c>
      <c r="AZ99" s="95" t="str">
        <f t="shared" si="107"/>
        <v>Completo</v>
      </c>
      <c r="BA99" s="23"/>
    </row>
    <row r="100">
      <c r="A100" s="23"/>
      <c r="B100" s="23"/>
      <c r="C100" s="79" t="s">
        <v>327</v>
      </c>
      <c r="D100" s="80" t="s">
        <v>26</v>
      </c>
      <c r="E100" s="81">
        <v>3.0</v>
      </c>
      <c r="F100" s="82" t="s">
        <v>230</v>
      </c>
      <c r="G100" s="105">
        <v>2.0</v>
      </c>
      <c r="H100" s="106">
        <v>2.0</v>
      </c>
      <c r="I100" s="106">
        <v>2.0</v>
      </c>
      <c r="J100" s="107">
        <v>2.0</v>
      </c>
      <c r="K100" s="105">
        <v>2.0</v>
      </c>
      <c r="L100" s="106">
        <v>2.0</v>
      </c>
      <c r="M100" s="106"/>
      <c r="N100" s="106">
        <v>2.0</v>
      </c>
      <c r="O100" s="107">
        <v>2.0</v>
      </c>
      <c r="P100" s="108">
        <v>2.0</v>
      </c>
      <c r="Q100" s="105">
        <v>2.0</v>
      </c>
      <c r="R100" s="106"/>
      <c r="S100" s="106">
        <v>2.0</v>
      </c>
      <c r="T100" s="106">
        <v>2.0</v>
      </c>
      <c r="U100" s="106"/>
      <c r="V100" s="106"/>
      <c r="W100" s="106">
        <v>2.0</v>
      </c>
      <c r="X100" s="106">
        <v>2.0</v>
      </c>
      <c r="Y100" s="106"/>
      <c r="Z100" s="106">
        <v>2.0</v>
      </c>
      <c r="AA100" s="106">
        <v>2.0</v>
      </c>
      <c r="AB100" s="106"/>
      <c r="AC100" s="106">
        <v>2.0</v>
      </c>
      <c r="AD100" s="106">
        <v>2.0</v>
      </c>
      <c r="AE100" s="106"/>
      <c r="AF100" s="106"/>
      <c r="AG100" s="106">
        <v>2.0</v>
      </c>
      <c r="AH100" s="106"/>
      <c r="AI100" s="109"/>
      <c r="AJ100" s="105"/>
      <c r="AK100" s="106"/>
      <c r="AL100" s="106"/>
      <c r="AM100" s="106"/>
      <c r="AN100" s="106"/>
      <c r="AO100" s="107"/>
      <c r="AP100" s="110">
        <v>2.0</v>
      </c>
      <c r="AQ100" s="106"/>
      <c r="AR100" s="106"/>
      <c r="AS100" s="107"/>
      <c r="AT100" s="111"/>
      <c r="AU100" s="112"/>
      <c r="AV100" s="113">
        <f t="shared" si="96"/>
        <v>20</v>
      </c>
      <c r="AW100" s="92">
        <f t="shared" ref="AW100:AY100" si="108">IF(AT100 = " ",0%,AT100/COUNTIF($G100:$AS100,"&gt;=0"))</f>
        <v>0</v>
      </c>
      <c r="AX100" s="93">
        <f t="shared" si="108"/>
        <v>0</v>
      </c>
      <c r="AY100" s="94">
        <f t="shared" si="108"/>
        <v>1</v>
      </c>
      <c r="AZ100" s="95" t="str">
        <f t="shared" si="107"/>
        <v>Completo</v>
      </c>
      <c r="BA100" s="23"/>
    </row>
    <row r="101">
      <c r="A101" s="23"/>
      <c r="B101" s="23"/>
      <c r="C101" s="79" t="s">
        <v>328</v>
      </c>
      <c r="D101" s="80" t="s">
        <v>262</v>
      </c>
      <c r="E101" s="81">
        <v>3.0</v>
      </c>
      <c r="F101" s="82" t="s">
        <v>306</v>
      </c>
      <c r="G101" s="105">
        <v>2.0</v>
      </c>
      <c r="H101" s="106">
        <v>2.0</v>
      </c>
      <c r="I101" s="106">
        <v>2.0</v>
      </c>
      <c r="J101" s="107">
        <v>2.0</v>
      </c>
      <c r="K101" s="105"/>
      <c r="L101" s="106"/>
      <c r="M101" s="106"/>
      <c r="N101" s="106"/>
      <c r="O101" s="107"/>
      <c r="P101" s="108"/>
      <c r="Q101" s="105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9"/>
      <c r="AJ101" s="105"/>
      <c r="AK101" s="106"/>
      <c r="AL101" s="106"/>
      <c r="AM101" s="106"/>
      <c r="AN101" s="106"/>
      <c r="AO101" s="107"/>
      <c r="AP101" s="110"/>
      <c r="AQ101" s="106"/>
      <c r="AR101" s="106"/>
      <c r="AS101" s="107"/>
      <c r="AT101" s="111"/>
      <c r="AU101" s="112"/>
      <c r="AV101" s="113">
        <f t="shared" si="96"/>
        <v>4</v>
      </c>
      <c r="AW101" s="92">
        <f t="shared" ref="AW101:AY101" si="109">IF(AT101 = " ",0%,AT101/COUNTIF($G101:$AS101,"&gt;=0"))</f>
        <v>0</v>
      </c>
      <c r="AX101" s="93">
        <f t="shared" si="109"/>
        <v>0</v>
      </c>
      <c r="AY101" s="94">
        <f t="shared" si="109"/>
        <v>1</v>
      </c>
      <c r="AZ101" s="95" t="str">
        <f t="shared" si="107"/>
        <v>Completo</v>
      </c>
      <c r="BA101" s="23"/>
    </row>
    <row r="102">
      <c r="A102" s="37"/>
      <c r="B102" s="37"/>
      <c r="C102" s="79" t="s">
        <v>329</v>
      </c>
      <c r="D102" s="80" t="s">
        <v>262</v>
      </c>
      <c r="E102" s="81">
        <v>3.0</v>
      </c>
      <c r="F102" s="82" t="s">
        <v>306</v>
      </c>
      <c r="G102" s="105">
        <v>2.0</v>
      </c>
      <c r="H102" s="106">
        <v>2.0</v>
      </c>
      <c r="I102" s="106">
        <v>2.0</v>
      </c>
      <c r="J102" s="107">
        <v>2.0</v>
      </c>
      <c r="K102" s="105"/>
      <c r="L102" s="106">
        <v>2.0</v>
      </c>
      <c r="M102" s="106">
        <v>2.0</v>
      </c>
      <c r="N102" s="106"/>
      <c r="O102" s="107"/>
      <c r="P102" s="108">
        <v>2.0</v>
      </c>
      <c r="Q102" s="105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>
        <v>2.0</v>
      </c>
      <c r="AH102" s="106">
        <v>2.0</v>
      </c>
      <c r="AI102" s="109"/>
      <c r="AJ102" s="105"/>
      <c r="AK102" s="106"/>
      <c r="AL102" s="106"/>
      <c r="AM102" s="106"/>
      <c r="AN102" s="106"/>
      <c r="AO102" s="107"/>
      <c r="AP102" s="110"/>
      <c r="AQ102" s="106"/>
      <c r="AR102" s="106"/>
      <c r="AS102" s="107"/>
      <c r="AT102" s="111"/>
      <c r="AU102" s="112"/>
      <c r="AV102" s="113"/>
      <c r="AW102" s="92">
        <f t="shared" ref="AW102:AY102" si="110">IF(AT102 = " ",0%,AT102/COUNTIF($G102:$AS102,"&gt;=0"))</f>
        <v>0</v>
      </c>
      <c r="AX102" s="93">
        <f t="shared" si="110"/>
        <v>0</v>
      </c>
      <c r="AY102" s="94">
        <f t="shared" si="110"/>
        <v>0</v>
      </c>
      <c r="AZ102" s="95" t="str">
        <f t="shared" si="107"/>
        <v>Incompleto</v>
      </c>
      <c r="BA102" s="37"/>
    </row>
    <row r="103">
      <c r="A103" s="57">
        <v>35.0</v>
      </c>
      <c r="B103" s="58" t="s">
        <v>330</v>
      </c>
      <c r="C103" s="97" t="s">
        <v>331</v>
      </c>
      <c r="D103" s="98" t="s">
        <v>134</v>
      </c>
      <c r="E103" s="99">
        <v>3.0</v>
      </c>
      <c r="F103" s="62" t="s">
        <v>230</v>
      </c>
      <c r="G103" s="114">
        <v>2.0</v>
      </c>
      <c r="H103" s="115">
        <v>2.0</v>
      </c>
      <c r="I103" s="115">
        <v>2.0</v>
      </c>
      <c r="J103" s="116">
        <v>2.0</v>
      </c>
      <c r="K103" s="114">
        <v>2.0</v>
      </c>
      <c r="L103" s="115">
        <v>2.0</v>
      </c>
      <c r="M103" s="115">
        <v>2.0</v>
      </c>
      <c r="N103" s="115">
        <v>2.0</v>
      </c>
      <c r="O103" s="116">
        <v>2.0</v>
      </c>
      <c r="P103" s="117">
        <v>2.0</v>
      </c>
      <c r="Q103" s="114">
        <v>2.0</v>
      </c>
      <c r="R103" s="115">
        <v>2.0</v>
      </c>
      <c r="S103" s="115">
        <v>2.0</v>
      </c>
      <c r="T103" s="115">
        <v>2.0</v>
      </c>
      <c r="U103" s="115"/>
      <c r="V103" s="115"/>
      <c r="W103" s="115">
        <v>2.0</v>
      </c>
      <c r="X103" s="115">
        <v>2.0</v>
      </c>
      <c r="Y103" s="115"/>
      <c r="Z103" s="115">
        <v>2.0</v>
      </c>
      <c r="AA103" s="115">
        <v>2.0</v>
      </c>
      <c r="AB103" s="115"/>
      <c r="AC103" s="115">
        <v>2.0</v>
      </c>
      <c r="AD103" s="115">
        <v>2.0</v>
      </c>
      <c r="AE103" s="115"/>
      <c r="AF103" s="115"/>
      <c r="AG103" s="115">
        <v>2.0</v>
      </c>
      <c r="AH103" s="115">
        <v>2.0</v>
      </c>
      <c r="AI103" s="118"/>
      <c r="AJ103" s="114"/>
      <c r="AK103" s="115"/>
      <c r="AL103" s="115"/>
      <c r="AM103" s="115"/>
      <c r="AN103" s="115"/>
      <c r="AO103" s="116">
        <v>2.0</v>
      </c>
      <c r="AP103" s="119">
        <v>2.0</v>
      </c>
      <c r="AQ103" s="115">
        <v>2.0</v>
      </c>
      <c r="AR103" s="115">
        <v>2.0</v>
      </c>
      <c r="AS103" s="116"/>
      <c r="AT103" s="101"/>
      <c r="AU103" s="102"/>
      <c r="AV103" s="103">
        <f t="shared" ref="AV103:AV187" si="112">IF(COUNTIF($G103:$AS103,2)=0," ",COUNTIF($G103:$AS103,2))</f>
        <v>26</v>
      </c>
      <c r="AW103" s="72">
        <f t="shared" ref="AW103:AY103" si="111">IF(AT103 = " ",0%,AT103/COUNTIF($G103:$AS103,"&gt;=0"))</f>
        <v>0</v>
      </c>
      <c r="AX103" s="73">
        <f t="shared" si="111"/>
        <v>0</v>
      </c>
      <c r="AY103" s="74">
        <f t="shared" si="111"/>
        <v>1</v>
      </c>
      <c r="AZ103" s="75" t="str">
        <f t="shared" ref="AZ103:AZ123" si="114">IF(AY103&gt;60%,"Completo",IF(AW103&gt;AX103+AY103,"No Cumplio","Incompleto"))</f>
        <v>Completo</v>
      </c>
      <c r="BA103" s="76" t="str">
        <f>IF(AND(AZ103=AZ104,AZ105=AZ106,AZ104=AZ105),AZ103,"Incompleto")</f>
        <v>Completo</v>
      </c>
    </row>
    <row r="104">
      <c r="A104" s="23"/>
      <c r="B104" s="23"/>
      <c r="C104" s="97" t="s">
        <v>332</v>
      </c>
      <c r="D104" s="98" t="s">
        <v>333</v>
      </c>
      <c r="E104" s="99">
        <v>3.0</v>
      </c>
      <c r="F104" s="62" t="s">
        <v>251</v>
      </c>
      <c r="G104" s="114">
        <v>2.0</v>
      </c>
      <c r="H104" s="115">
        <v>2.0</v>
      </c>
      <c r="I104" s="115">
        <v>2.0</v>
      </c>
      <c r="J104" s="116">
        <v>2.0</v>
      </c>
      <c r="K104" s="114"/>
      <c r="L104" s="115">
        <v>2.0</v>
      </c>
      <c r="M104" s="115">
        <v>2.0</v>
      </c>
      <c r="N104" s="115"/>
      <c r="O104" s="116"/>
      <c r="P104" s="117">
        <v>2.0</v>
      </c>
      <c r="Q104" s="114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>
        <v>2.0</v>
      </c>
      <c r="AH104" s="115">
        <v>2.0</v>
      </c>
      <c r="AI104" s="118"/>
      <c r="AJ104" s="114"/>
      <c r="AK104" s="115"/>
      <c r="AL104" s="115"/>
      <c r="AM104" s="115"/>
      <c r="AN104" s="115"/>
      <c r="AO104" s="116"/>
      <c r="AP104" s="119"/>
      <c r="AQ104" s="115"/>
      <c r="AR104" s="115"/>
      <c r="AS104" s="116"/>
      <c r="AT104" s="101"/>
      <c r="AU104" s="102"/>
      <c r="AV104" s="103">
        <f t="shared" si="112"/>
        <v>9</v>
      </c>
      <c r="AW104" s="72">
        <f t="shared" ref="AW104:AY104" si="113">IF(AT104 = " ",0%,AT104/COUNTIF($G104:$AS104,"&gt;=0"))</f>
        <v>0</v>
      </c>
      <c r="AX104" s="73">
        <f t="shared" si="113"/>
        <v>0</v>
      </c>
      <c r="AY104" s="74">
        <f t="shared" si="113"/>
        <v>1</v>
      </c>
      <c r="AZ104" s="75" t="str">
        <f t="shared" si="114"/>
        <v>Completo</v>
      </c>
      <c r="BA104" s="23"/>
    </row>
    <row r="105">
      <c r="A105" s="23"/>
      <c r="B105" s="23"/>
      <c r="C105" s="97" t="s">
        <v>260</v>
      </c>
      <c r="D105" s="98" t="s">
        <v>166</v>
      </c>
      <c r="E105" s="99">
        <v>3.0</v>
      </c>
      <c r="F105" s="62" t="s">
        <v>230</v>
      </c>
      <c r="G105" s="114">
        <v>2.0</v>
      </c>
      <c r="H105" s="115">
        <v>2.0</v>
      </c>
      <c r="I105" s="115">
        <v>2.0</v>
      </c>
      <c r="J105" s="116">
        <v>2.0</v>
      </c>
      <c r="K105" s="114">
        <v>2.0</v>
      </c>
      <c r="L105" s="115">
        <v>2.0</v>
      </c>
      <c r="M105" s="115">
        <v>2.0</v>
      </c>
      <c r="N105" s="115">
        <v>2.0</v>
      </c>
      <c r="O105" s="116">
        <v>2.0</v>
      </c>
      <c r="P105" s="117"/>
      <c r="Q105" s="114">
        <v>2.0</v>
      </c>
      <c r="R105" s="115">
        <v>2.0</v>
      </c>
      <c r="S105" s="115">
        <v>2.0</v>
      </c>
      <c r="T105" s="115">
        <v>2.0</v>
      </c>
      <c r="U105" s="115"/>
      <c r="V105" s="115"/>
      <c r="W105" s="115">
        <v>2.0</v>
      </c>
      <c r="X105" s="115">
        <v>2.0</v>
      </c>
      <c r="Y105" s="115"/>
      <c r="Z105" s="115">
        <v>2.0</v>
      </c>
      <c r="AA105" s="115">
        <v>2.0</v>
      </c>
      <c r="AB105" s="115"/>
      <c r="AC105" s="115">
        <v>2.0</v>
      </c>
      <c r="AD105" s="115">
        <v>2.0</v>
      </c>
      <c r="AE105" s="115"/>
      <c r="AF105" s="115"/>
      <c r="AG105" s="115"/>
      <c r="AH105" s="115"/>
      <c r="AI105" s="118"/>
      <c r="AJ105" s="114"/>
      <c r="AK105" s="115"/>
      <c r="AL105" s="115"/>
      <c r="AM105" s="115"/>
      <c r="AN105" s="115"/>
      <c r="AO105" s="116">
        <v>2.0</v>
      </c>
      <c r="AP105" s="119">
        <v>2.0</v>
      </c>
      <c r="AQ105" s="115">
        <v>2.0</v>
      </c>
      <c r="AR105" s="115">
        <v>2.0</v>
      </c>
      <c r="AS105" s="116"/>
      <c r="AT105" s="101"/>
      <c r="AU105" s="102"/>
      <c r="AV105" s="103">
        <f t="shared" si="112"/>
        <v>23</v>
      </c>
      <c r="AW105" s="72">
        <f t="shared" ref="AW105:AY105" si="115">IF(AT105 = " ",0%,AT105/COUNTIF($G105:$AS105,"&gt;=0"))</f>
        <v>0</v>
      </c>
      <c r="AX105" s="73">
        <f t="shared" si="115"/>
        <v>0</v>
      </c>
      <c r="AY105" s="74">
        <f t="shared" si="115"/>
        <v>1</v>
      </c>
      <c r="AZ105" s="75" t="str">
        <f t="shared" si="114"/>
        <v>Completo</v>
      </c>
      <c r="BA105" s="23"/>
    </row>
    <row r="106">
      <c r="A106" s="23"/>
      <c r="B106" s="23"/>
      <c r="C106" s="97" t="s">
        <v>311</v>
      </c>
      <c r="D106" s="98" t="s">
        <v>262</v>
      </c>
      <c r="E106" s="99">
        <v>3.0</v>
      </c>
      <c r="F106" s="100" t="s">
        <v>251</v>
      </c>
      <c r="G106" s="114">
        <v>2.0</v>
      </c>
      <c r="H106" s="115">
        <v>2.0</v>
      </c>
      <c r="I106" s="115">
        <v>2.0</v>
      </c>
      <c r="J106" s="116">
        <v>2.0</v>
      </c>
      <c r="K106" s="114"/>
      <c r="L106" s="115">
        <v>2.0</v>
      </c>
      <c r="M106" s="115">
        <v>2.0</v>
      </c>
      <c r="N106" s="115"/>
      <c r="O106" s="116"/>
      <c r="P106" s="117">
        <v>2.0</v>
      </c>
      <c r="Q106" s="114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>
        <v>2.0</v>
      </c>
      <c r="AH106" s="115">
        <v>2.0</v>
      </c>
      <c r="AI106" s="118"/>
      <c r="AJ106" s="114"/>
      <c r="AK106" s="115"/>
      <c r="AL106" s="115"/>
      <c r="AM106" s="115"/>
      <c r="AN106" s="115"/>
      <c r="AO106" s="116"/>
      <c r="AP106" s="119"/>
      <c r="AQ106" s="115"/>
      <c r="AR106" s="115"/>
      <c r="AS106" s="116"/>
      <c r="AT106" s="101"/>
      <c r="AU106" s="102"/>
      <c r="AV106" s="103">
        <f t="shared" si="112"/>
        <v>9</v>
      </c>
      <c r="AW106" s="72">
        <f t="shared" ref="AW106:AY106" si="116">IF(AT106 = " ",0%,AT106/COUNTIF($G106:$AS106,"&gt;=0"))</f>
        <v>0</v>
      </c>
      <c r="AX106" s="73">
        <f t="shared" si="116"/>
        <v>0</v>
      </c>
      <c r="AY106" s="74">
        <f t="shared" si="116"/>
        <v>1</v>
      </c>
      <c r="AZ106" s="75" t="str">
        <f t="shared" si="114"/>
        <v>Completo</v>
      </c>
      <c r="BA106" s="23"/>
    </row>
    <row r="107">
      <c r="A107" s="23"/>
      <c r="B107" s="23"/>
      <c r="C107" s="97" t="s">
        <v>329</v>
      </c>
      <c r="D107" s="98" t="s">
        <v>262</v>
      </c>
      <c r="E107" s="99">
        <v>3.0</v>
      </c>
      <c r="F107" s="100" t="s">
        <v>245</v>
      </c>
      <c r="G107" s="114">
        <v>2.0</v>
      </c>
      <c r="H107" s="115">
        <v>2.0</v>
      </c>
      <c r="I107" s="115">
        <v>2.0</v>
      </c>
      <c r="J107" s="116">
        <v>2.0</v>
      </c>
      <c r="K107" s="114">
        <v>2.0</v>
      </c>
      <c r="L107" s="115">
        <v>2.0</v>
      </c>
      <c r="M107" s="115">
        <v>2.0</v>
      </c>
      <c r="N107" s="115">
        <v>2.0</v>
      </c>
      <c r="O107" s="116">
        <v>2.0</v>
      </c>
      <c r="P107" s="117">
        <v>2.0</v>
      </c>
      <c r="Q107" s="114">
        <v>2.0</v>
      </c>
      <c r="R107" s="115">
        <v>2.0</v>
      </c>
      <c r="S107" s="115">
        <v>2.0</v>
      </c>
      <c r="T107" s="115">
        <v>2.0</v>
      </c>
      <c r="U107" s="115"/>
      <c r="V107" s="115"/>
      <c r="W107" s="115">
        <v>2.0</v>
      </c>
      <c r="X107" s="115">
        <v>2.0</v>
      </c>
      <c r="Y107" s="115"/>
      <c r="Z107" s="115">
        <v>2.0</v>
      </c>
      <c r="AA107" s="115">
        <v>2.0</v>
      </c>
      <c r="AB107" s="115"/>
      <c r="AC107" s="115">
        <v>2.0</v>
      </c>
      <c r="AD107" s="115">
        <v>2.0</v>
      </c>
      <c r="AE107" s="115"/>
      <c r="AF107" s="115"/>
      <c r="AG107" s="115"/>
      <c r="AH107" s="115"/>
      <c r="AI107" s="118"/>
      <c r="AJ107" s="114"/>
      <c r="AK107" s="115"/>
      <c r="AL107" s="115"/>
      <c r="AM107" s="115"/>
      <c r="AN107" s="115"/>
      <c r="AO107" s="116">
        <v>2.0</v>
      </c>
      <c r="AP107" s="119">
        <v>2.0</v>
      </c>
      <c r="AQ107" s="115">
        <v>2.0</v>
      </c>
      <c r="AR107" s="115">
        <v>2.0</v>
      </c>
      <c r="AS107" s="116"/>
      <c r="AT107" s="101"/>
      <c r="AU107" s="102"/>
      <c r="AV107" s="103">
        <f t="shared" si="112"/>
        <v>24</v>
      </c>
      <c r="AW107" s="72">
        <f t="shared" ref="AW107:AY107" si="117">IF(AT107 = " ",0%,AT107/COUNTIF($G107:$AS107,"&gt;=0"))</f>
        <v>0</v>
      </c>
      <c r="AX107" s="73">
        <f t="shared" si="117"/>
        <v>0</v>
      </c>
      <c r="AY107" s="74">
        <f t="shared" si="117"/>
        <v>1</v>
      </c>
      <c r="AZ107" s="75" t="str">
        <f t="shared" si="114"/>
        <v>Completo</v>
      </c>
      <c r="BA107" s="23"/>
    </row>
    <row r="108">
      <c r="A108" s="37"/>
      <c r="B108" s="37"/>
      <c r="C108" s="97" t="s">
        <v>334</v>
      </c>
      <c r="D108" s="98" t="s">
        <v>262</v>
      </c>
      <c r="E108" s="99">
        <v>3.0</v>
      </c>
      <c r="F108" s="100" t="s">
        <v>245</v>
      </c>
      <c r="G108" s="114">
        <v>2.0</v>
      </c>
      <c r="H108" s="115">
        <v>2.0</v>
      </c>
      <c r="I108" s="115">
        <v>2.0</v>
      </c>
      <c r="J108" s="116">
        <v>2.0</v>
      </c>
      <c r="K108" s="114">
        <v>2.0</v>
      </c>
      <c r="L108" s="115">
        <v>2.0</v>
      </c>
      <c r="M108" s="115">
        <v>2.0</v>
      </c>
      <c r="N108" s="115">
        <v>2.0</v>
      </c>
      <c r="O108" s="116">
        <v>2.0</v>
      </c>
      <c r="P108" s="117">
        <v>2.0</v>
      </c>
      <c r="Q108" s="114">
        <v>2.0</v>
      </c>
      <c r="R108" s="115">
        <v>2.0</v>
      </c>
      <c r="S108" s="115">
        <v>2.0</v>
      </c>
      <c r="T108" s="115">
        <v>2.0</v>
      </c>
      <c r="U108" s="115"/>
      <c r="V108" s="115"/>
      <c r="W108" s="115">
        <v>2.0</v>
      </c>
      <c r="X108" s="115">
        <v>2.0</v>
      </c>
      <c r="Y108" s="115"/>
      <c r="Z108" s="115">
        <v>2.0</v>
      </c>
      <c r="AA108" s="115">
        <v>2.0</v>
      </c>
      <c r="AB108" s="115"/>
      <c r="AC108" s="115">
        <v>2.0</v>
      </c>
      <c r="AD108" s="115">
        <v>2.0</v>
      </c>
      <c r="AE108" s="115"/>
      <c r="AF108" s="115"/>
      <c r="AG108" s="115"/>
      <c r="AH108" s="115"/>
      <c r="AI108" s="118"/>
      <c r="AJ108" s="114"/>
      <c r="AK108" s="115"/>
      <c r="AL108" s="115"/>
      <c r="AM108" s="115"/>
      <c r="AN108" s="115"/>
      <c r="AO108" s="116">
        <v>2.0</v>
      </c>
      <c r="AP108" s="119">
        <v>2.0</v>
      </c>
      <c r="AQ108" s="115">
        <v>2.0</v>
      </c>
      <c r="AR108" s="115">
        <v>2.0</v>
      </c>
      <c r="AS108" s="116"/>
      <c r="AT108" s="101"/>
      <c r="AU108" s="102"/>
      <c r="AV108" s="103">
        <f t="shared" si="112"/>
        <v>24</v>
      </c>
      <c r="AW108" s="72">
        <f t="shared" ref="AW108:AY108" si="118">IF(AT108 = " ",0%,AT108/COUNTIF($G108:$AS108,"&gt;=0"))</f>
        <v>0</v>
      </c>
      <c r="AX108" s="73">
        <f t="shared" si="118"/>
        <v>0</v>
      </c>
      <c r="AY108" s="74">
        <f t="shared" si="118"/>
        <v>1</v>
      </c>
      <c r="AZ108" s="75" t="str">
        <f t="shared" si="114"/>
        <v>Completo</v>
      </c>
      <c r="BA108" s="37"/>
    </row>
    <row r="109">
      <c r="A109" s="77">
        <v>36.0</v>
      </c>
      <c r="B109" s="78" t="s">
        <v>66</v>
      </c>
      <c r="C109" s="79" t="s">
        <v>335</v>
      </c>
      <c r="D109" s="80" t="s">
        <v>140</v>
      </c>
      <c r="E109" s="81">
        <v>2.0</v>
      </c>
      <c r="F109" s="82" t="s">
        <v>230</v>
      </c>
      <c r="G109" s="105">
        <v>2.0</v>
      </c>
      <c r="H109" s="106">
        <v>2.0</v>
      </c>
      <c r="I109" s="106">
        <v>2.0</v>
      </c>
      <c r="J109" s="107">
        <v>2.0</v>
      </c>
      <c r="K109" s="105">
        <v>2.0</v>
      </c>
      <c r="L109" s="106">
        <v>2.0</v>
      </c>
      <c r="M109" s="106">
        <v>2.0</v>
      </c>
      <c r="N109" s="106">
        <v>2.0</v>
      </c>
      <c r="O109" s="107">
        <v>2.0</v>
      </c>
      <c r="P109" s="108"/>
      <c r="Q109" s="105"/>
      <c r="R109" s="106"/>
      <c r="S109" s="106">
        <v>2.0</v>
      </c>
      <c r="T109" s="106">
        <v>2.0</v>
      </c>
      <c r="U109" s="106"/>
      <c r="V109" s="106"/>
      <c r="W109" s="106"/>
      <c r="X109" s="106"/>
      <c r="Y109" s="106"/>
      <c r="Z109" s="106"/>
      <c r="AA109" s="106"/>
      <c r="AB109" s="106"/>
      <c r="AC109" s="106">
        <v>2.0</v>
      </c>
      <c r="AD109" s="106">
        <v>2.0</v>
      </c>
      <c r="AE109" s="106"/>
      <c r="AF109" s="106"/>
      <c r="AG109" s="106"/>
      <c r="AH109" s="106"/>
      <c r="AI109" s="109"/>
      <c r="AJ109" s="105"/>
      <c r="AK109" s="106"/>
      <c r="AL109" s="106"/>
      <c r="AM109" s="106"/>
      <c r="AN109" s="106"/>
      <c r="AO109" s="107"/>
      <c r="AP109" s="110"/>
      <c r="AQ109" s="106"/>
      <c r="AR109" s="106"/>
      <c r="AS109" s="107"/>
      <c r="AT109" s="111"/>
      <c r="AU109" s="112"/>
      <c r="AV109" s="113">
        <f t="shared" si="112"/>
        <v>13</v>
      </c>
      <c r="AW109" s="92">
        <f t="shared" ref="AW109:AY109" si="119">IF(AT109 = " ",0%,AT109/COUNTIF($G109:$AS109,"&gt;=0"))</f>
        <v>0</v>
      </c>
      <c r="AX109" s="93">
        <f t="shared" si="119"/>
        <v>0</v>
      </c>
      <c r="AY109" s="94">
        <f t="shared" si="119"/>
        <v>1</v>
      </c>
      <c r="AZ109" s="95" t="str">
        <f t="shared" si="114"/>
        <v>Completo</v>
      </c>
      <c r="BA109" s="96" t="str">
        <f>IF(AND(AZ109=AZ110,AZ111=AZ112,AZ110=AZ111),AZ109,"Incompleto")</f>
        <v>Completo</v>
      </c>
    </row>
    <row r="110">
      <c r="A110" s="23"/>
      <c r="B110" s="23"/>
      <c r="C110" s="79" t="s">
        <v>336</v>
      </c>
      <c r="D110" s="80" t="s">
        <v>178</v>
      </c>
      <c r="E110" s="81">
        <v>3.0</v>
      </c>
      <c r="F110" s="82" t="s">
        <v>230</v>
      </c>
      <c r="G110" s="105">
        <v>2.0</v>
      </c>
      <c r="H110" s="106">
        <v>2.0</v>
      </c>
      <c r="I110" s="106">
        <v>2.0</v>
      </c>
      <c r="J110" s="107">
        <v>2.0</v>
      </c>
      <c r="K110" s="105">
        <v>2.0</v>
      </c>
      <c r="L110" s="106">
        <v>2.0</v>
      </c>
      <c r="M110" s="106">
        <v>2.0</v>
      </c>
      <c r="N110" s="106">
        <v>2.0</v>
      </c>
      <c r="O110" s="107"/>
      <c r="P110" s="108"/>
      <c r="Q110" s="105"/>
      <c r="R110" s="106"/>
      <c r="S110" s="106">
        <v>2.0</v>
      </c>
      <c r="T110" s="106">
        <v>2.0</v>
      </c>
      <c r="U110" s="106"/>
      <c r="V110" s="106"/>
      <c r="W110" s="106"/>
      <c r="X110" s="106"/>
      <c r="Y110" s="106"/>
      <c r="Z110" s="106"/>
      <c r="AA110" s="106"/>
      <c r="AB110" s="106"/>
      <c r="AC110" s="106">
        <v>2.0</v>
      </c>
      <c r="AD110" s="106">
        <v>2.0</v>
      </c>
      <c r="AE110" s="106"/>
      <c r="AF110" s="106"/>
      <c r="AG110" s="106"/>
      <c r="AH110" s="106"/>
      <c r="AI110" s="109"/>
      <c r="AJ110" s="105"/>
      <c r="AK110" s="106"/>
      <c r="AL110" s="106"/>
      <c r="AM110" s="106"/>
      <c r="AN110" s="106"/>
      <c r="AO110" s="107"/>
      <c r="AP110" s="110"/>
      <c r="AQ110" s="106"/>
      <c r="AR110" s="106"/>
      <c r="AS110" s="107"/>
      <c r="AT110" s="111"/>
      <c r="AU110" s="112"/>
      <c r="AV110" s="113">
        <f t="shared" si="112"/>
        <v>12</v>
      </c>
      <c r="AW110" s="92">
        <f t="shared" ref="AW110:AY110" si="120">IF(AT110 = " ",0%,AT110/COUNTIF($G110:$AS110,"&gt;=0"))</f>
        <v>0</v>
      </c>
      <c r="AX110" s="93">
        <f t="shared" si="120"/>
        <v>0</v>
      </c>
      <c r="AY110" s="94">
        <f t="shared" si="120"/>
        <v>1</v>
      </c>
      <c r="AZ110" s="95" t="str">
        <f t="shared" si="114"/>
        <v>Completo</v>
      </c>
      <c r="BA110" s="23"/>
    </row>
    <row r="111">
      <c r="A111" s="23"/>
      <c r="B111" s="23"/>
      <c r="C111" s="79" t="s">
        <v>337</v>
      </c>
      <c r="D111" s="80" t="s">
        <v>95</v>
      </c>
      <c r="E111" s="81">
        <v>3.0</v>
      </c>
      <c r="F111" s="82" t="s">
        <v>230</v>
      </c>
      <c r="G111" s="105">
        <v>2.0</v>
      </c>
      <c r="H111" s="106">
        <v>2.0</v>
      </c>
      <c r="I111" s="106">
        <v>2.0</v>
      </c>
      <c r="J111" s="107">
        <v>2.0</v>
      </c>
      <c r="K111" s="105"/>
      <c r="L111" s="106">
        <v>2.0</v>
      </c>
      <c r="M111" s="106">
        <v>2.0</v>
      </c>
      <c r="N111" s="106"/>
      <c r="O111" s="107">
        <v>2.0</v>
      </c>
      <c r="P111" s="108"/>
      <c r="Q111" s="105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>
        <v>2.0</v>
      </c>
      <c r="AH111" s="106">
        <v>2.0</v>
      </c>
      <c r="AI111" s="109"/>
      <c r="AJ111" s="105"/>
      <c r="AK111" s="106"/>
      <c r="AL111" s="106"/>
      <c r="AM111" s="106"/>
      <c r="AN111" s="106"/>
      <c r="AO111" s="107"/>
      <c r="AP111" s="110"/>
      <c r="AQ111" s="106"/>
      <c r="AR111" s="106"/>
      <c r="AS111" s="107"/>
      <c r="AT111" s="111"/>
      <c r="AU111" s="112"/>
      <c r="AV111" s="113">
        <f t="shared" si="112"/>
        <v>9</v>
      </c>
      <c r="AW111" s="92">
        <f t="shared" ref="AW111:AY111" si="121">IF(AT111 = " ",0%,AT111/COUNTIF($G111:$AS111,"&gt;=0"))</f>
        <v>0</v>
      </c>
      <c r="AX111" s="93">
        <f t="shared" si="121"/>
        <v>0</v>
      </c>
      <c r="AY111" s="94">
        <f t="shared" si="121"/>
        <v>1</v>
      </c>
      <c r="AZ111" s="95" t="str">
        <f t="shared" si="114"/>
        <v>Completo</v>
      </c>
      <c r="BA111" s="23"/>
    </row>
    <row r="112">
      <c r="A112" s="23"/>
      <c r="B112" s="23"/>
      <c r="C112" s="79" t="s">
        <v>328</v>
      </c>
      <c r="D112" s="80" t="s">
        <v>262</v>
      </c>
      <c r="E112" s="81">
        <v>3.0</v>
      </c>
      <c r="F112" s="82" t="s">
        <v>248</v>
      </c>
      <c r="G112" s="105">
        <v>2.0</v>
      </c>
      <c r="H112" s="106">
        <v>2.0</v>
      </c>
      <c r="I112" s="106">
        <v>2.0</v>
      </c>
      <c r="J112" s="107">
        <v>2.0</v>
      </c>
      <c r="K112" s="105">
        <v>2.0</v>
      </c>
      <c r="L112" s="106">
        <v>2.0</v>
      </c>
      <c r="M112" s="106">
        <v>2.0</v>
      </c>
      <c r="N112" s="106">
        <v>2.0</v>
      </c>
      <c r="O112" s="107">
        <v>2.0</v>
      </c>
      <c r="P112" s="108"/>
      <c r="Q112" s="105">
        <v>2.0</v>
      </c>
      <c r="R112" s="106"/>
      <c r="S112" s="106">
        <v>2.0</v>
      </c>
      <c r="T112" s="106">
        <v>2.0</v>
      </c>
      <c r="U112" s="106"/>
      <c r="V112" s="106"/>
      <c r="W112" s="106"/>
      <c r="X112" s="106"/>
      <c r="Y112" s="106"/>
      <c r="Z112" s="106"/>
      <c r="AA112" s="106"/>
      <c r="AB112" s="106"/>
      <c r="AC112" s="106">
        <v>2.0</v>
      </c>
      <c r="AD112" s="106">
        <v>2.0</v>
      </c>
      <c r="AE112" s="106"/>
      <c r="AF112" s="106"/>
      <c r="AG112" s="106"/>
      <c r="AH112" s="106"/>
      <c r="AI112" s="109"/>
      <c r="AJ112" s="105"/>
      <c r="AK112" s="106"/>
      <c r="AL112" s="106"/>
      <c r="AM112" s="106"/>
      <c r="AN112" s="106"/>
      <c r="AO112" s="107"/>
      <c r="AP112" s="110"/>
      <c r="AQ112" s="106"/>
      <c r="AR112" s="106"/>
      <c r="AS112" s="107"/>
      <c r="AT112" s="111"/>
      <c r="AU112" s="112"/>
      <c r="AV112" s="113">
        <f t="shared" si="112"/>
        <v>14</v>
      </c>
      <c r="AW112" s="92">
        <f t="shared" ref="AW112:AY112" si="122">IF(AT112 = " ",0%,AT112/COUNTIF($G112:$AS112,"&gt;=0"))</f>
        <v>0</v>
      </c>
      <c r="AX112" s="93">
        <f t="shared" si="122"/>
        <v>0</v>
      </c>
      <c r="AY112" s="94">
        <f t="shared" si="122"/>
        <v>1</v>
      </c>
      <c r="AZ112" s="95" t="str">
        <f t="shared" si="114"/>
        <v>Completo</v>
      </c>
      <c r="BA112" s="23"/>
    </row>
    <row r="113">
      <c r="A113" s="37"/>
      <c r="B113" s="37"/>
      <c r="C113" s="79" t="s">
        <v>338</v>
      </c>
      <c r="D113" s="80" t="s">
        <v>262</v>
      </c>
      <c r="E113" s="81">
        <v>3.0</v>
      </c>
      <c r="F113" s="82" t="s">
        <v>245</v>
      </c>
      <c r="G113" s="105">
        <v>2.0</v>
      </c>
      <c r="H113" s="106">
        <v>2.0</v>
      </c>
      <c r="I113" s="106">
        <v>2.0</v>
      </c>
      <c r="J113" s="107">
        <v>2.0</v>
      </c>
      <c r="K113" s="105">
        <v>2.0</v>
      </c>
      <c r="L113" s="106">
        <v>2.0</v>
      </c>
      <c r="M113" s="106">
        <v>2.0</v>
      </c>
      <c r="N113" s="106"/>
      <c r="O113" s="107">
        <v>2.0</v>
      </c>
      <c r="P113" s="108"/>
      <c r="Q113" s="105">
        <v>2.0</v>
      </c>
      <c r="R113" s="106"/>
      <c r="S113" s="106">
        <v>2.0</v>
      </c>
      <c r="T113" s="106">
        <v>2.0</v>
      </c>
      <c r="U113" s="106"/>
      <c r="V113" s="106"/>
      <c r="W113" s="106"/>
      <c r="X113" s="106"/>
      <c r="Y113" s="106"/>
      <c r="Z113" s="106"/>
      <c r="AA113" s="106"/>
      <c r="AB113" s="106"/>
      <c r="AC113" s="106">
        <v>2.0</v>
      </c>
      <c r="AD113" s="106">
        <v>2.0</v>
      </c>
      <c r="AE113" s="106"/>
      <c r="AF113" s="106"/>
      <c r="AG113" s="106"/>
      <c r="AH113" s="106"/>
      <c r="AI113" s="109"/>
      <c r="AJ113" s="105"/>
      <c r="AK113" s="106"/>
      <c r="AL113" s="106"/>
      <c r="AM113" s="106"/>
      <c r="AN113" s="106"/>
      <c r="AO113" s="107"/>
      <c r="AP113" s="110"/>
      <c r="AQ113" s="106"/>
      <c r="AR113" s="106"/>
      <c r="AS113" s="107"/>
      <c r="AT113" s="111"/>
      <c r="AU113" s="112"/>
      <c r="AV113" s="113">
        <f t="shared" si="112"/>
        <v>13</v>
      </c>
      <c r="AW113" s="92">
        <f t="shared" ref="AW113:AY113" si="123">IF(AT113 = " ",0%,AT113/COUNTIF($G113:$AS113,"&gt;=0"))</f>
        <v>0</v>
      </c>
      <c r="AX113" s="93">
        <f t="shared" si="123"/>
        <v>0</v>
      </c>
      <c r="AY113" s="94">
        <f t="shared" si="123"/>
        <v>1</v>
      </c>
      <c r="AZ113" s="95" t="str">
        <f t="shared" si="114"/>
        <v>Completo</v>
      </c>
      <c r="BA113" s="37"/>
    </row>
    <row r="114">
      <c r="A114" s="57">
        <v>37.0</v>
      </c>
      <c r="B114" s="127" t="s">
        <v>108</v>
      </c>
      <c r="C114" s="97" t="s">
        <v>339</v>
      </c>
      <c r="D114" s="98" t="s">
        <v>176</v>
      </c>
      <c r="E114" s="99">
        <v>2.0</v>
      </c>
      <c r="F114" s="100" t="s">
        <v>245</v>
      </c>
      <c r="G114" s="114">
        <v>2.0</v>
      </c>
      <c r="H114" s="115">
        <v>2.0</v>
      </c>
      <c r="I114" s="115">
        <v>2.0</v>
      </c>
      <c r="J114" s="116">
        <v>2.0</v>
      </c>
      <c r="K114" s="114">
        <v>2.0</v>
      </c>
      <c r="L114" s="115">
        <v>2.0</v>
      </c>
      <c r="M114" s="115">
        <v>2.0</v>
      </c>
      <c r="N114" s="115">
        <v>2.0</v>
      </c>
      <c r="O114" s="116">
        <v>2.0</v>
      </c>
      <c r="P114" s="117">
        <v>2.0</v>
      </c>
      <c r="Q114" s="114">
        <v>2.0</v>
      </c>
      <c r="R114" s="115">
        <v>2.0</v>
      </c>
      <c r="S114" s="115">
        <v>2.0</v>
      </c>
      <c r="T114" s="115">
        <v>2.0</v>
      </c>
      <c r="U114" s="115"/>
      <c r="V114" s="115"/>
      <c r="W114" s="115">
        <v>2.0</v>
      </c>
      <c r="X114" s="115">
        <v>2.0</v>
      </c>
      <c r="Y114" s="115"/>
      <c r="Z114" s="115">
        <v>2.0</v>
      </c>
      <c r="AA114" s="115">
        <v>2.0</v>
      </c>
      <c r="AB114" s="115"/>
      <c r="AC114" s="115">
        <v>2.0</v>
      </c>
      <c r="AD114" s="115">
        <v>2.0</v>
      </c>
      <c r="AE114" s="115"/>
      <c r="AF114" s="115"/>
      <c r="AG114" s="115"/>
      <c r="AH114" s="115"/>
      <c r="AI114" s="118"/>
      <c r="AJ114" s="114"/>
      <c r="AK114" s="115"/>
      <c r="AL114" s="115"/>
      <c r="AM114" s="115"/>
      <c r="AN114" s="115"/>
      <c r="AO114" s="116">
        <v>2.0</v>
      </c>
      <c r="AP114" s="119">
        <v>2.0</v>
      </c>
      <c r="AQ114" s="119">
        <v>2.0</v>
      </c>
      <c r="AR114" s="119">
        <v>2.0</v>
      </c>
      <c r="AS114" s="119"/>
      <c r="AT114" s="101"/>
      <c r="AU114" s="102"/>
      <c r="AV114" s="103">
        <f t="shared" si="112"/>
        <v>24</v>
      </c>
      <c r="AW114" s="72">
        <f t="shared" ref="AW114:AY114" si="124">IF(AT114 = " ",0%,AT114/COUNTIF($G114:$AS114,"&gt;=0"))</f>
        <v>0</v>
      </c>
      <c r="AX114" s="73">
        <f t="shared" si="124"/>
        <v>0</v>
      </c>
      <c r="AY114" s="74">
        <f t="shared" si="124"/>
        <v>1</v>
      </c>
      <c r="AZ114" s="75" t="str">
        <f t="shared" si="114"/>
        <v>Completo</v>
      </c>
      <c r="BA114" s="76" t="str">
        <f>IF(AND(AZ114=AZ115,AZ114=AZ116,AZ114=AZ117,AZ114=AZ118),AZ114,"Incompleto")</f>
        <v>Completo</v>
      </c>
    </row>
    <row r="115">
      <c r="A115" s="23"/>
      <c r="B115" s="23"/>
      <c r="C115" s="97" t="s">
        <v>340</v>
      </c>
      <c r="D115" s="98" t="s">
        <v>56</v>
      </c>
      <c r="E115" s="99">
        <v>2.0</v>
      </c>
      <c r="F115" s="62" t="s">
        <v>230</v>
      </c>
      <c r="G115" s="114">
        <v>2.0</v>
      </c>
      <c r="H115" s="115">
        <v>2.0</v>
      </c>
      <c r="I115" s="115">
        <v>2.0</v>
      </c>
      <c r="J115" s="116">
        <v>2.0</v>
      </c>
      <c r="K115" s="114">
        <v>2.0</v>
      </c>
      <c r="L115" s="115">
        <v>2.0</v>
      </c>
      <c r="M115" s="115">
        <v>2.0</v>
      </c>
      <c r="N115" s="115">
        <v>2.0</v>
      </c>
      <c r="O115" s="116">
        <v>2.0</v>
      </c>
      <c r="P115" s="117">
        <v>2.0</v>
      </c>
      <c r="Q115" s="114">
        <v>2.0</v>
      </c>
      <c r="R115" s="115">
        <v>2.0</v>
      </c>
      <c r="S115" s="115">
        <v>2.0</v>
      </c>
      <c r="T115" s="115">
        <v>2.0</v>
      </c>
      <c r="U115" s="115"/>
      <c r="V115" s="115"/>
      <c r="W115" s="115">
        <v>2.0</v>
      </c>
      <c r="X115" s="115">
        <v>2.0</v>
      </c>
      <c r="Y115" s="115"/>
      <c r="Z115" s="115">
        <v>2.0</v>
      </c>
      <c r="AA115" s="115">
        <v>2.0</v>
      </c>
      <c r="AB115" s="115"/>
      <c r="AC115" s="115">
        <v>2.0</v>
      </c>
      <c r="AD115" s="115">
        <v>2.0</v>
      </c>
      <c r="AE115" s="115"/>
      <c r="AF115" s="115"/>
      <c r="AG115" s="115"/>
      <c r="AH115" s="115"/>
      <c r="AI115" s="118"/>
      <c r="AJ115" s="114"/>
      <c r="AK115" s="115"/>
      <c r="AL115" s="115"/>
      <c r="AM115" s="115"/>
      <c r="AN115" s="115"/>
      <c r="AO115" s="116">
        <v>2.0</v>
      </c>
      <c r="AP115" s="119">
        <v>2.0</v>
      </c>
      <c r="AQ115" s="119">
        <v>2.0</v>
      </c>
      <c r="AR115" s="119">
        <v>2.0</v>
      </c>
      <c r="AS115" s="119"/>
      <c r="AT115" s="101"/>
      <c r="AU115" s="102"/>
      <c r="AV115" s="103">
        <f t="shared" si="112"/>
        <v>24</v>
      </c>
      <c r="AW115" s="72">
        <f t="shared" ref="AW115:AY115" si="125">IF(AT115 = " ",0%,AT115/COUNTIF($G115:$AS115,"&gt;=0"))</f>
        <v>0</v>
      </c>
      <c r="AX115" s="73">
        <f t="shared" si="125"/>
        <v>0</v>
      </c>
      <c r="AY115" s="74">
        <f t="shared" si="125"/>
        <v>1</v>
      </c>
      <c r="AZ115" s="75" t="str">
        <f t="shared" si="114"/>
        <v>Completo</v>
      </c>
      <c r="BA115" s="23"/>
    </row>
    <row r="116">
      <c r="A116" s="23"/>
      <c r="B116" s="23"/>
      <c r="C116" s="97" t="s">
        <v>341</v>
      </c>
      <c r="D116" s="98" t="s">
        <v>333</v>
      </c>
      <c r="E116" s="99">
        <v>3.0</v>
      </c>
      <c r="F116" s="100" t="s">
        <v>245</v>
      </c>
      <c r="G116" s="114">
        <v>2.0</v>
      </c>
      <c r="H116" s="115">
        <v>2.0</v>
      </c>
      <c r="I116" s="115">
        <v>2.0</v>
      </c>
      <c r="J116" s="116">
        <v>2.0</v>
      </c>
      <c r="K116" s="114">
        <v>2.0</v>
      </c>
      <c r="L116" s="115">
        <v>2.0</v>
      </c>
      <c r="M116" s="115">
        <v>2.0</v>
      </c>
      <c r="N116" s="115">
        <v>2.0</v>
      </c>
      <c r="O116" s="116">
        <v>2.0</v>
      </c>
      <c r="P116" s="117">
        <v>2.0</v>
      </c>
      <c r="Q116" s="114">
        <v>2.0</v>
      </c>
      <c r="R116" s="115">
        <v>2.0</v>
      </c>
      <c r="S116" s="115">
        <v>2.0</v>
      </c>
      <c r="T116" s="115">
        <v>2.0</v>
      </c>
      <c r="U116" s="115"/>
      <c r="V116" s="115"/>
      <c r="W116" s="115">
        <v>2.0</v>
      </c>
      <c r="X116" s="115">
        <v>2.0</v>
      </c>
      <c r="Y116" s="115"/>
      <c r="Z116" s="115">
        <v>2.0</v>
      </c>
      <c r="AA116" s="115">
        <v>2.0</v>
      </c>
      <c r="AB116" s="115"/>
      <c r="AC116" s="115">
        <v>2.0</v>
      </c>
      <c r="AD116" s="115">
        <v>2.0</v>
      </c>
      <c r="AE116" s="115"/>
      <c r="AF116" s="115"/>
      <c r="AG116" s="115"/>
      <c r="AH116" s="115"/>
      <c r="AI116" s="118"/>
      <c r="AJ116" s="114"/>
      <c r="AK116" s="115"/>
      <c r="AL116" s="115"/>
      <c r="AM116" s="115"/>
      <c r="AN116" s="115"/>
      <c r="AO116" s="116">
        <v>2.0</v>
      </c>
      <c r="AP116" s="119">
        <v>2.0</v>
      </c>
      <c r="AQ116" s="115">
        <v>2.0</v>
      </c>
      <c r="AR116" s="115">
        <v>2.0</v>
      </c>
      <c r="AS116" s="116"/>
      <c r="AT116" s="101"/>
      <c r="AU116" s="102"/>
      <c r="AV116" s="103">
        <f t="shared" si="112"/>
        <v>24</v>
      </c>
      <c r="AW116" s="72">
        <f t="shared" ref="AW116:AY116" si="126">IF(AT116 = " ",0%,AT116/COUNTIF($G116:$AS116,"&gt;=0"))</f>
        <v>0</v>
      </c>
      <c r="AX116" s="73">
        <f t="shared" si="126"/>
        <v>0</v>
      </c>
      <c r="AY116" s="74">
        <f t="shared" si="126"/>
        <v>1</v>
      </c>
      <c r="AZ116" s="75" t="str">
        <f t="shared" si="114"/>
        <v>Completo</v>
      </c>
      <c r="BA116" s="23"/>
    </row>
    <row r="117">
      <c r="A117" s="23"/>
      <c r="B117" s="23"/>
      <c r="C117" s="97" t="s">
        <v>342</v>
      </c>
      <c r="D117" s="98" t="s">
        <v>262</v>
      </c>
      <c r="E117" s="99">
        <v>3.0</v>
      </c>
      <c r="F117" s="100" t="s">
        <v>245</v>
      </c>
      <c r="G117" s="114">
        <v>2.0</v>
      </c>
      <c r="H117" s="115">
        <v>2.0</v>
      </c>
      <c r="I117" s="115">
        <v>2.0</v>
      </c>
      <c r="J117" s="116">
        <v>2.0</v>
      </c>
      <c r="K117" s="114">
        <v>2.0</v>
      </c>
      <c r="L117" s="115">
        <v>2.0</v>
      </c>
      <c r="M117" s="115">
        <v>2.0</v>
      </c>
      <c r="N117" s="115">
        <v>2.0</v>
      </c>
      <c r="O117" s="116">
        <v>2.0</v>
      </c>
      <c r="P117" s="117">
        <v>2.0</v>
      </c>
      <c r="Q117" s="114">
        <v>2.0</v>
      </c>
      <c r="R117" s="115">
        <v>2.0</v>
      </c>
      <c r="S117" s="115">
        <v>2.0</v>
      </c>
      <c r="T117" s="115">
        <v>2.0</v>
      </c>
      <c r="U117" s="115"/>
      <c r="V117" s="115"/>
      <c r="W117" s="115">
        <v>2.0</v>
      </c>
      <c r="X117" s="115">
        <v>2.0</v>
      </c>
      <c r="Y117" s="115"/>
      <c r="Z117" s="115">
        <v>2.0</v>
      </c>
      <c r="AA117" s="115">
        <v>2.0</v>
      </c>
      <c r="AB117" s="115"/>
      <c r="AC117" s="115">
        <v>2.0</v>
      </c>
      <c r="AD117" s="115">
        <v>2.0</v>
      </c>
      <c r="AE117" s="115"/>
      <c r="AF117" s="115"/>
      <c r="AG117" s="115"/>
      <c r="AH117" s="115"/>
      <c r="AI117" s="118"/>
      <c r="AJ117" s="114"/>
      <c r="AK117" s="115"/>
      <c r="AL117" s="115"/>
      <c r="AM117" s="115"/>
      <c r="AN117" s="115"/>
      <c r="AO117" s="116">
        <v>2.0</v>
      </c>
      <c r="AP117" s="119">
        <v>2.0</v>
      </c>
      <c r="AQ117" s="115">
        <v>2.0</v>
      </c>
      <c r="AR117" s="115">
        <v>2.0</v>
      </c>
      <c r="AS117" s="116"/>
      <c r="AT117" s="101"/>
      <c r="AU117" s="102"/>
      <c r="AV117" s="103">
        <f t="shared" si="112"/>
        <v>24</v>
      </c>
      <c r="AW117" s="72">
        <f t="shared" ref="AW117:AY117" si="127">IF(AT117 = " ",0%,AT117/COUNTIF($G117:$AS117,"&gt;=0"))</f>
        <v>0</v>
      </c>
      <c r="AX117" s="73">
        <f t="shared" si="127"/>
        <v>0</v>
      </c>
      <c r="AY117" s="74">
        <f t="shared" si="127"/>
        <v>1</v>
      </c>
      <c r="AZ117" s="75" t="str">
        <f t="shared" si="114"/>
        <v>Completo</v>
      </c>
      <c r="BA117" s="23"/>
    </row>
    <row r="118">
      <c r="A118" s="37"/>
      <c r="B118" s="37"/>
      <c r="C118" s="97" t="s">
        <v>342</v>
      </c>
      <c r="D118" s="98" t="s">
        <v>262</v>
      </c>
      <c r="E118" s="99">
        <v>3.0</v>
      </c>
      <c r="F118" s="62" t="s">
        <v>251</v>
      </c>
      <c r="G118" s="114">
        <v>2.0</v>
      </c>
      <c r="H118" s="115">
        <v>2.0</v>
      </c>
      <c r="I118" s="115">
        <v>2.0</v>
      </c>
      <c r="J118" s="116">
        <v>2.0</v>
      </c>
      <c r="K118" s="114">
        <v>2.0</v>
      </c>
      <c r="L118" s="115">
        <v>2.0</v>
      </c>
      <c r="M118" s="115">
        <v>2.0</v>
      </c>
      <c r="N118" s="115"/>
      <c r="O118" s="116">
        <v>2.0</v>
      </c>
      <c r="P118" s="117">
        <v>2.0</v>
      </c>
      <c r="Q118" s="114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>
        <v>2.0</v>
      </c>
      <c r="AH118" s="115">
        <v>2.0</v>
      </c>
      <c r="AI118" s="118"/>
      <c r="AJ118" s="114"/>
      <c r="AK118" s="115"/>
      <c r="AL118" s="115"/>
      <c r="AM118" s="115"/>
      <c r="AN118" s="115"/>
      <c r="AO118" s="116">
        <v>2.0</v>
      </c>
      <c r="AP118" s="119"/>
      <c r="AQ118" s="115"/>
      <c r="AR118" s="115"/>
      <c r="AS118" s="116"/>
      <c r="AT118" s="101"/>
      <c r="AU118" s="102"/>
      <c r="AV118" s="103">
        <f t="shared" si="112"/>
        <v>12</v>
      </c>
      <c r="AW118" s="72">
        <f t="shared" ref="AW118:AY118" si="128">IF(AT118 = " ",0%,AT118/COUNTIF($G118:$AS118,"&gt;=0"))</f>
        <v>0</v>
      </c>
      <c r="AX118" s="73">
        <f t="shared" si="128"/>
        <v>0</v>
      </c>
      <c r="AY118" s="74">
        <f t="shared" si="128"/>
        <v>1</v>
      </c>
      <c r="AZ118" s="75" t="str">
        <f t="shared" si="114"/>
        <v>Completo</v>
      </c>
      <c r="BA118" s="37"/>
    </row>
    <row r="119">
      <c r="A119" s="129">
        <v>38.0</v>
      </c>
      <c r="B119" s="78" t="s">
        <v>114</v>
      </c>
      <c r="C119" s="79" t="s">
        <v>343</v>
      </c>
      <c r="D119" s="80" t="s">
        <v>137</v>
      </c>
      <c r="E119" s="81">
        <v>2.0</v>
      </c>
      <c r="F119" s="82" t="s">
        <v>344</v>
      </c>
      <c r="G119" s="105">
        <v>2.0</v>
      </c>
      <c r="H119" s="106">
        <v>2.0</v>
      </c>
      <c r="I119" s="106">
        <v>2.0</v>
      </c>
      <c r="J119" s="107">
        <v>2.0</v>
      </c>
      <c r="K119" s="105">
        <v>2.0</v>
      </c>
      <c r="L119" s="106">
        <v>2.0</v>
      </c>
      <c r="M119" s="106">
        <v>2.0</v>
      </c>
      <c r="N119" s="106">
        <v>2.0</v>
      </c>
      <c r="O119" s="107">
        <v>2.0</v>
      </c>
      <c r="P119" s="108">
        <v>2.0</v>
      </c>
      <c r="Q119" s="105">
        <v>2.0</v>
      </c>
      <c r="R119" s="106">
        <v>2.0</v>
      </c>
      <c r="S119" s="106">
        <v>2.0</v>
      </c>
      <c r="T119" s="106">
        <v>2.0</v>
      </c>
      <c r="U119" s="106"/>
      <c r="V119" s="106">
        <v>2.0</v>
      </c>
      <c r="W119" s="106">
        <v>2.0</v>
      </c>
      <c r="X119" s="106">
        <v>2.0</v>
      </c>
      <c r="Y119" s="106"/>
      <c r="Z119" s="106">
        <v>0.0</v>
      </c>
      <c r="AA119" s="106">
        <v>0.0</v>
      </c>
      <c r="AB119" s="106"/>
      <c r="AC119" s="106">
        <v>2.0</v>
      </c>
      <c r="AD119" s="106">
        <v>2.0</v>
      </c>
      <c r="AE119" s="106"/>
      <c r="AF119" s="106"/>
      <c r="AG119" s="106"/>
      <c r="AH119" s="106"/>
      <c r="AI119" s="109"/>
      <c r="AJ119" s="105"/>
      <c r="AK119" s="106"/>
      <c r="AL119" s="106"/>
      <c r="AM119" s="106"/>
      <c r="AN119" s="106"/>
      <c r="AO119" s="107">
        <v>2.0</v>
      </c>
      <c r="AP119" s="110"/>
      <c r="AQ119" s="106"/>
      <c r="AR119" s="106"/>
      <c r="AS119" s="107"/>
      <c r="AT119" s="111"/>
      <c r="AU119" s="112"/>
      <c r="AV119" s="113">
        <f t="shared" si="112"/>
        <v>20</v>
      </c>
      <c r="AW119" s="92">
        <f t="shared" ref="AW119:AY119" si="129">IF(AT119 = " ",0%,AT119/COUNTIF($G119:$AS119,"&gt;=0"))</f>
        <v>0</v>
      </c>
      <c r="AX119" s="93">
        <f t="shared" si="129"/>
        <v>0</v>
      </c>
      <c r="AY119" s="94">
        <f t="shared" si="129"/>
        <v>0.9090909091</v>
      </c>
      <c r="AZ119" s="120" t="str">
        <f t="shared" si="114"/>
        <v>Completo</v>
      </c>
      <c r="BA119" s="96" t="str">
        <f>IF(AND(AZ119=AZ120,AZ121=AZ122,AZ120=AZ121),AZ119,"Incompleto")</f>
        <v>Completo</v>
      </c>
    </row>
    <row r="120">
      <c r="A120" s="23"/>
      <c r="B120" s="23"/>
      <c r="C120" s="79" t="s">
        <v>345</v>
      </c>
      <c r="D120" s="80" t="s">
        <v>56</v>
      </c>
      <c r="E120" s="81">
        <v>2.0</v>
      </c>
      <c r="F120" s="82" t="s">
        <v>230</v>
      </c>
      <c r="G120" s="105">
        <v>2.0</v>
      </c>
      <c r="H120" s="106">
        <v>2.0</v>
      </c>
      <c r="I120" s="106">
        <v>2.0</v>
      </c>
      <c r="J120" s="107">
        <v>2.0</v>
      </c>
      <c r="K120" s="105">
        <v>2.0</v>
      </c>
      <c r="L120" s="106">
        <v>2.0</v>
      </c>
      <c r="M120" s="106">
        <v>2.0</v>
      </c>
      <c r="N120" s="106">
        <v>2.0</v>
      </c>
      <c r="O120" s="107">
        <v>0.0</v>
      </c>
      <c r="P120" s="108">
        <v>2.0</v>
      </c>
      <c r="Q120" s="105">
        <v>2.0</v>
      </c>
      <c r="R120" s="106">
        <v>2.0</v>
      </c>
      <c r="S120" s="106">
        <v>2.0</v>
      </c>
      <c r="T120" s="106">
        <v>2.0</v>
      </c>
      <c r="U120" s="106"/>
      <c r="V120" s="106">
        <v>2.0</v>
      </c>
      <c r="W120" s="106">
        <v>0.0</v>
      </c>
      <c r="X120" s="106">
        <v>0.0</v>
      </c>
      <c r="Y120" s="106"/>
      <c r="Z120" s="106">
        <v>0.0</v>
      </c>
      <c r="AA120" s="106">
        <v>0.0</v>
      </c>
      <c r="AB120" s="106"/>
      <c r="AC120" s="106">
        <v>2.0</v>
      </c>
      <c r="AD120" s="106">
        <v>2.0</v>
      </c>
      <c r="AE120" s="106"/>
      <c r="AF120" s="106"/>
      <c r="AG120" s="106"/>
      <c r="AH120" s="106"/>
      <c r="AI120" s="109"/>
      <c r="AJ120" s="105"/>
      <c r="AK120" s="106"/>
      <c r="AL120" s="106"/>
      <c r="AM120" s="106"/>
      <c r="AN120" s="106"/>
      <c r="AO120" s="107">
        <v>2.0</v>
      </c>
      <c r="AP120" s="110"/>
      <c r="AQ120" s="106"/>
      <c r="AR120" s="106"/>
      <c r="AS120" s="107"/>
      <c r="AT120" s="111"/>
      <c r="AU120" s="112"/>
      <c r="AV120" s="113">
        <f t="shared" si="112"/>
        <v>17</v>
      </c>
      <c r="AW120" s="92">
        <f t="shared" ref="AW120:AY120" si="130">IF(AT120 = " ",0%,AT120/COUNTIF($G120:$AS120,"&gt;=0"))</f>
        <v>0</v>
      </c>
      <c r="AX120" s="93">
        <f t="shared" si="130"/>
        <v>0</v>
      </c>
      <c r="AY120" s="94">
        <f t="shared" si="130"/>
        <v>0.7727272727</v>
      </c>
      <c r="AZ120" s="120" t="str">
        <f t="shared" si="114"/>
        <v>Completo</v>
      </c>
      <c r="BA120" s="23"/>
    </row>
    <row r="121">
      <c r="A121" s="23"/>
      <c r="B121" s="23"/>
      <c r="C121" s="79" t="s">
        <v>346</v>
      </c>
      <c r="D121" s="80" t="s">
        <v>56</v>
      </c>
      <c r="E121" s="81">
        <v>2.0</v>
      </c>
      <c r="F121" s="82" t="s">
        <v>230</v>
      </c>
      <c r="G121" s="105">
        <v>2.0</v>
      </c>
      <c r="H121" s="106">
        <v>2.0</v>
      </c>
      <c r="I121" s="106">
        <v>2.0</v>
      </c>
      <c r="J121" s="107">
        <v>2.0</v>
      </c>
      <c r="K121" s="105">
        <v>2.0</v>
      </c>
      <c r="L121" s="106">
        <v>2.0</v>
      </c>
      <c r="M121" s="106">
        <v>2.0</v>
      </c>
      <c r="N121" s="106">
        <v>2.0</v>
      </c>
      <c r="O121" s="107">
        <v>0.0</v>
      </c>
      <c r="P121" s="108">
        <v>2.0</v>
      </c>
      <c r="Q121" s="105">
        <v>2.0</v>
      </c>
      <c r="R121" s="106">
        <v>2.0</v>
      </c>
      <c r="S121" s="106">
        <v>2.0</v>
      </c>
      <c r="T121" s="106">
        <v>2.0</v>
      </c>
      <c r="U121" s="106"/>
      <c r="V121" s="106">
        <v>2.0</v>
      </c>
      <c r="W121" s="106">
        <v>0.0</v>
      </c>
      <c r="X121" s="106">
        <v>0.0</v>
      </c>
      <c r="Y121" s="106"/>
      <c r="Z121" s="106">
        <v>0.0</v>
      </c>
      <c r="AA121" s="106">
        <v>0.0</v>
      </c>
      <c r="AB121" s="106"/>
      <c r="AC121" s="106">
        <v>2.0</v>
      </c>
      <c r="AD121" s="106">
        <v>2.0</v>
      </c>
      <c r="AE121" s="106"/>
      <c r="AF121" s="106"/>
      <c r="AG121" s="106"/>
      <c r="AH121" s="106"/>
      <c r="AI121" s="109"/>
      <c r="AJ121" s="105"/>
      <c r="AK121" s="106"/>
      <c r="AL121" s="106"/>
      <c r="AM121" s="106"/>
      <c r="AN121" s="106"/>
      <c r="AO121" s="107">
        <v>2.0</v>
      </c>
      <c r="AP121" s="110"/>
      <c r="AQ121" s="106"/>
      <c r="AR121" s="106"/>
      <c r="AS121" s="107"/>
      <c r="AT121" s="111"/>
      <c r="AU121" s="112"/>
      <c r="AV121" s="113">
        <f t="shared" si="112"/>
        <v>17</v>
      </c>
      <c r="AW121" s="92">
        <f t="shared" ref="AW121:AY121" si="131">IF(AT121 = " ",0%,AT121/COUNTIF($G121:$AS121,"&gt;=0"))</f>
        <v>0</v>
      </c>
      <c r="AX121" s="93">
        <f t="shared" si="131"/>
        <v>0</v>
      </c>
      <c r="AY121" s="94">
        <f t="shared" si="131"/>
        <v>0.7727272727</v>
      </c>
      <c r="AZ121" s="120" t="str">
        <f t="shared" si="114"/>
        <v>Completo</v>
      </c>
      <c r="BA121" s="23"/>
    </row>
    <row r="122">
      <c r="A122" s="23"/>
      <c r="B122" s="23"/>
      <c r="C122" s="79" t="s">
        <v>269</v>
      </c>
      <c r="D122" s="80" t="s">
        <v>262</v>
      </c>
      <c r="E122" s="81">
        <v>3.0</v>
      </c>
      <c r="F122" s="82" t="s">
        <v>248</v>
      </c>
      <c r="G122" s="105">
        <v>2.0</v>
      </c>
      <c r="H122" s="106">
        <v>2.0</v>
      </c>
      <c r="I122" s="106">
        <v>2.0</v>
      </c>
      <c r="J122" s="107">
        <v>2.0</v>
      </c>
      <c r="K122" s="105">
        <v>2.0</v>
      </c>
      <c r="L122" s="106">
        <v>2.0</v>
      </c>
      <c r="M122" s="106">
        <v>2.0</v>
      </c>
      <c r="N122" s="106">
        <v>2.0</v>
      </c>
      <c r="O122" s="107">
        <v>2.0</v>
      </c>
      <c r="P122" s="108">
        <v>2.0</v>
      </c>
      <c r="Q122" s="105">
        <v>2.0</v>
      </c>
      <c r="R122" s="106">
        <v>2.0</v>
      </c>
      <c r="S122" s="106">
        <v>2.0</v>
      </c>
      <c r="T122" s="106">
        <v>2.0</v>
      </c>
      <c r="U122" s="106"/>
      <c r="V122" s="106">
        <v>2.0</v>
      </c>
      <c r="W122" s="106">
        <v>0.0</v>
      </c>
      <c r="X122" s="106">
        <v>0.0</v>
      </c>
      <c r="Y122" s="106"/>
      <c r="Z122" s="106">
        <v>0.0</v>
      </c>
      <c r="AA122" s="106">
        <v>0.0</v>
      </c>
      <c r="AB122" s="106"/>
      <c r="AC122" s="106">
        <v>2.0</v>
      </c>
      <c r="AD122" s="106">
        <v>2.0</v>
      </c>
      <c r="AE122" s="106"/>
      <c r="AF122" s="106"/>
      <c r="AG122" s="106"/>
      <c r="AH122" s="106"/>
      <c r="AI122" s="109"/>
      <c r="AJ122" s="105"/>
      <c r="AK122" s="106"/>
      <c r="AL122" s="106"/>
      <c r="AM122" s="106"/>
      <c r="AN122" s="106"/>
      <c r="AO122" s="107">
        <v>2.0</v>
      </c>
      <c r="AP122" s="110"/>
      <c r="AQ122" s="106"/>
      <c r="AR122" s="106"/>
      <c r="AS122" s="107"/>
      <c r="AT122" s="111"/>
      <c r="AU122" s="112"/>
      <c r="AV122" s="113">
        <f t="shared" si="112"/>
        <v>18</v>
      </c>
      <c r="AW122" s="92">
        <f t="shared" ref="AW122:AY122" si="132">IF(AT122 = " ",0%,AT122/COUNTIF($G122:$AS122,"&gt;=0"))</f>
        <v>0</v>
      </c>
      <c r="AX122" s="93">
        <f t="shared" si="132"/>
        <v>0</v>
      </c>
      <c r="AY122" s="94">
        <f t="shared" si="132"/>
        <v>0.8181818182</v>
      </c>
      <c r="AZ122" s="120" t="str">
        <f t="shared" si="114"/>
        <v>Completo</v>
      </c>
      <c r="BA122" s="23"/>
    </row>
    <row r="123">
      <c r="A123" s="37"/>
      <c r="B123" s="37"/>
      <c r="C123" s="79" t="s">
        <v>287</v>
      </c>
      <c r="D123" s="80" t="s">
        <v>262</v>
      </c>
      <c r="E123" s="81">
        <v>3.0</v>
      </c>
      <c r="F123" s="82" t="s">
        <v>251</v>
      </c>
      <c r="G123" s="105">
        <v>2.0</v>
      </c>
      <c r="H123" s="106">
        <v>2.0</v>
      </c>
      <c r="I123" s="106">
        <v>2.0</v>
      </c>
      <c r="J123" s="107">
        <v>2.0</v>
      </c>
      <c r="K123" s="105"/>
      <c r="L123" s="106">
        <v>2.0</v>
      </c>
      <c r="M123" s="106">
        <v>2.0</v>
      </c>
      <c r="N123" s="106"/>
      <c r="O123" s="107">
        <v>2.0</v>
      </c>
      <c r="P123" s="108">
        <v>2.0</v>
      </c>
      <c r="Q123" s="105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>
        <v>2.0</v>
      </c>
      <c r="AH123" s="106">
        <v>2.0</v>
      </c>
      <c r="AI123" s="109"/>
      <c r="AJ123" s="105"/>
      <c r="AK123" s="106"/>
      <c r="AL123" s="106"/>
      <c r="AM123" s="106"/>
      <c r="AN123" s="106"/>
      <c r="AO123" s="107">
        <v>2.0</v>
      </c>
      <c r="AP123" s="110"/>
      <c r="AQ123" s="106"/>
      <c r="AR123" s="106"/>
      <c r="AS123" s="107"/>
      <c r="AT123" s="111"/>
      <c r="AU123" s="112"/>
      <c r="AV123" s="113">
        <f t="shared" si="112"/>
        <v>11</v>
      </c>
      <c r="AW123" s="92">
        <f t="shared" ref="AW123:AY123" si="133">IF(AT123 = " ",0%,AT123/COUNTIF($G123:$AS123,"&gt;=0"))</f>
        <v>0</v>
      </c>
      <c r="AX123" s="93">
        <f t="shared" si="133"/>
        <v>0</v>
      </c>
      <c r="AY123" s="94">
        <f t="shared" si="133"/>
        <v>1</v>
      </c>
      <c r="AZ123" s="120" t="str">
        <f t="shared" si="114"/>
        <v>Completo</v>
      </c>
      <c r="BA123" s="37"/>
    </row>
    <row r="124">
      <c r="A124" s="57">
        <v>39.0</v>
      </c>
      <c r="B124" s="58" t="s">
        <v>347</v>
      </c>
      <c r="C124" s="97" t="s">
        <v>348</v>
      </c>
      <c r="D124" s="98" t="s">
        <v>44</v>
      </c>
      <c r="E124" s="99">
        <v>4.0</v>
      </c>
      <c r="F124" s="62" t="s">
        <v>230</v>
      </c>
      <c r="G124" s="114">
        <v>2.0</v>
      </c>
      <c r="H124" s="115">
        <v>2.0</v>
      </c>
      <c r="I124" s="115">
        <v>2.0</v>
      </c>
      <c r="J124" s="116">
        <v>2.0</v>
      </c>
      <c r="K124" s="114">
        <v>2.0</v>
      </c>
      <c r="L124" s="115">
        <v>2.0</v>
      </c>
      <c r="M124" s="115">
        <v>2.0</v>
      </c>
      <c r="N124" s="115">
        <v>2.0</v>
      </c>
      <c r="O124" s="116">
        <v>2.0</v>
      </c>
      <c r="P124" s="117"/>
      <c r="Q124" s="114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8"/>
      <c r="AJ124" s="114"/>
      <c r="AK124" s="115"/>
      <c r="AL124" s="115"/>
      <c r="AM124" s="115"/>
      <c r="AN124" s="115"/>
      <c r="AO124" s="116"/>
      <c r="AP124" s="119"/>
      <c r="AQ124" s="115"/>
      <c r="AR124" s="115"/>
      <c r="AS124" s="116"/>
      <c r="AT124" s="101"/>
      <c r="AU124" s="102"/>
      <c r="AV124" s="103">
        <f t="shared" si="112"/>
        <v>9</v>
      </c>
      <c r="AW124" s="72">
        <f t="shared" ref="AW124:AY124" si="134">IF(AT124 = " ",0%,AT124/COUNTIF($G124:$AS124,"&gt;=0"))</f>
        <v>0</v>
      </c>
      <c r="AX124" s="73">
        <f t="shared" si="134"/>
        <v>0</v>
      </c>
      <c r="AY124" s="74">
        <f t="shared" si="134"/>
        <v>1</v>
      </c>
      <c r="AZ124" s="121" t="str">
        <f t="shared" ref="AZ124:AZ128" si="136">IF(AY124&gt;60%,"Completo",IF(AND(AW124&gt;AX124+AY124,AY124&lt;20%),"No Cumplio","Incompleto"))</f>
        <v>Completo</v>
      </c>
      <c r="BA124" s="76" t="str">
        <f>IF(AND(AZ124=AZ125,AZ124=AZ126,AZ124=AZ127,AZ124=AZ128),AZ124,"Incompleto")</f>
        <v>Completo</v>
      </c>
    </row>
    <row r="125">
      <c r="A125" s="23"/>
      <c r="B125" s="23"/>
      <c r="C125" s="97" t="s">
        <v>318</v>
      </c>
      <c r="D125" s="98" t="s">
        <v>38</v>
      </c>
      <c r="E125" s="99">
        <v>3.0</v>
      </c>
      <c r="F125" s="100" t="s">
        <v>251</v>
      </c>
      <c r="G125" s="114">
        <v>2.0</v>
      </c>
      <c r="H125" s="115">
        <v>2.0</v>
      </c>
      <c r="I125" s="115">
        <v>2.0</v>
      </c>
      <c r="J125" s="116">
        <v>2.0</v>
      </c>
      <c r="K125" s="114"/>
      <c r="L125" s="115"/>
      <c r="M125" s="115"/>
      <c r="N125" s="115"/>
      <c r="O125" s="116"/>
      <c r="P125" s="117"/>
      <c r="Q125" s="114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8"/>
      <c r="AJ125" s="114"/>
      <c r="AK125" s="115"/>
      <c r="AL125" s="115"/>
      <c r="AM125" s="115"/>
      <c r="AN125" s="115"/>
      <c r="AO125" s="116"/>
      <c r="AP125" s="119"/>
      <c r="AQ125" s="115"/>
      <c r="AR125" s="115"/>
      <c r="AS125" s="116"/>
      <c r="AT125" s="101"/>
      <c r="AU125" s="102"/>
      <c r="AV125" s="103">
        <f t="shared" si="112"/>
        <v>4</v>
      </c>
      <c r="AW125" s="72">
        <f t="shared" ref="AW125:AY125" si="135">IF(AT125 = " ",0%,AT125/COUNTIF($G125:$AS125,"&gt;=0"))</f>
        <v>0</v>
      </c>
      <c r="AX125" s="73">
        <f t="shared" si="135"/>
        <v>0</v>
      </c>
      <c r="AY125" s="74">
        <f t="shared" si="135"/>
        <v>1</v>
      </c>
      <c r="AZ125" s="121" t="str">
        <f t="shared" si="136"/>
        <v>Completo</v>
      </c>
      <c r="BA125" s="23"/>
    </row>
    <row r="126">
      <c r="A126" s="23"/>
      <c r="B126" s="23"/>
      <c r="C126" s="97" t="s">
        <v>349</v>
      </c>
      <c r="D126" s="98" t="s">
        <v>179</v>
      </c>
      <c r="E126" s="99">
        <v>4.0</v>
      </c>
      <c r="F126" s="62" t="s">
        <v>230</v>
      </c>
      <c r="G126" s="114">
        <v>2.0</v>
      </c>
      <c r="H126" s="115">
        <v>2.0</v>
      </c>
      <c r="I126" s="115">
        <v>2.0</v>
      </c>
      <c r="J126" s="116">
        <v>2.0</v>
      </c>
      <c r="K126" s="114">
        <v>2.0</v>
      </c>
      <c r="L126" s="115">
        <v>2.0</v>
      </c>
      <c r="M126" s="115">
        <v>2.0</v>
      </c>
      <c r="N126" s="115">
        <v>2.0</v>
      </c>
      <c r="O126" s="116">
        <v>2.0</v>
      </c>
      <c r="P126" s="117"/>
      <c r="Q126" s="114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8"/>
      <c r="AJ126" s="114"/>
      <c r="AK126" s="115"/>
      <c r="AL126" s="115"/>
      <c r="AM126" s="115"/>
      <c r="AN126" s="115"/>
      <c r="AO126" s="116"/>
      <c r="AP126" s="119"/>
      <c r="AQ126" s="115"/>
      <c r="AR126" s="115"/>
      <c r="AS126" s="116"/>
      <c r="AT126" s="101"/>
      <c r="AU126" s="102"/>
      <c r="AV126" s="103">
        <f t="shared" si="112"/>
        <v>9</v>
      </c>
      <c r="AW126" s="72">
        <f t="shared" ref="AW126:AY126" si="137">IF(AT126 = " ",0%,AT126/COUNTIF($G126:$AS126,"&gt;=0"))</f>
        <v>0</v>
      </c>
      <c r="AX126" s="73">
        <f t="shared" si="137"/>
        <v>0</v>
      </c>
      <c r="AY126" s="74">
        <f t="shared" si="137"/>
        <v>1</v>
      </c>
      <c r="AZ126" s="121" t="str">
        <f t="shared" si="136"/>
        <v>Completo</v>
      </c>
      <c r="BA126" s="23"/>
    </row>
    <row r="127">
      <c r="A127" s="23"/>
      <c r="B127" s="23"/>
      <c r="C127" s="97" t="s">
        <v>265</v>
      </c>
      <c r="D127" s="98" t="s">
        <v>262</v>
      </c>
      <c r="E127" s="99">
        <v>3.0</v>
      </c>
      <c r="F127" s="100" t="s">
        <v>251</v>
      </c>
      <c r="G127" s="114">
        <v>2.0</v>
      </c>
      <c r="H127" s="115">
        <v>2.0</v>
      </c>
      <c r="I127" s="115">
        <v>2.0</v>
      </c>
      <c r="J127" s="116">
        <v>2.0</v>
      </c>
      <c r="K127" s="114"/>
      <c r="L127" s="115"/>
      <c r="M127" s="115"/>
      <c r="N127" s="115"/>
      <c r="O127" s="116"/>
      <c r="P127" s="117"/>
      <c r="Q127" s="114"/>
      <c r="R127" s="115"/>
      <c r="S127" s="115"/>
      <c r="T127" s="115"/>
      <c r="U127" s="115"/>
      <c r="V127" s="115"/>
      <c r="W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8"/>
      <c r="AJ127" s="114"/>
      <c r="AK127" s="115"/>
      <c r="AL127" s="115"/>
      <c r="AM127" s="115"/>
      <c r="AN127" s="115"/>
      <c r="AO127" s="116"/>
      <c r="AP127" s="119"/>
      <c r="AQ127" s="115"/>
      <c r="AR127" s="115"/>
      <c r="AS127" s="116"/>
      <c r="AT127" s="101"/>
      <c r="AU127" s="102"/>
      <c r="AV127" s="103">
        <f t="shared" si="112"/>
        <v>4</v>
      </c>
      <c r="AW127" s="72">
        <f t="shared" ref="AW127:AY127" si="138">IF(AT127 = " ",0%,AT127/COUNTIF($G127:$AS127,"&gt;=0"))</f>
        <v>0</v>
      </c>
      <c r="AX127" s="73">
        <f t="shared" si="138"/>
        <v>0</v>
      </c>
      <c r="AY127" s="74">
        <f t="shared" si="138"/>
        <v>1</v>
      </c>
      <c r="AZ127" s="121" t="str">
        <f t="shared" si="136"/>
        <v>Completo</v>
      </c>
      <c r="BA127" s="23"/>
    </row>
    <row r="128">
      <c r="A128" s="37"/>
      <c r="B128" s="37"/>
      <c r="C128" s="97" t="s">
        <v>312</v>
      </c>
      <c r="D128" s="98" t="s">
        <v>262</v>
      </c>
      <c r="E128" s="99">
        <v>3.0</v>
      </c>
      <c r="F128" s="100" t="s">
        <v>251</v>
      </c>
      <c r="G128" s="114">
        <v>2.0</v>
      </c>
      <c r="H128" s="115">
        <v>2.0</v>
      </c>
      <c r="I128" s="115">
        <v>2.0</v>
      </c>
      <c r="J128" s="116">
        <v>2.0</v>
      </c>
      <c r="K128" s="114"/>
      <c r="L128" s="115"/>
      <c r="M128" s="115"/>
      <c r="N128" s="115"/>
      <c r="O128" s="116"/>
      <c r="P128" s="117"/>
      <c r="Q128" s="114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8"/>
      <c r="AJ128" s="114"/>
      <c r="AK128" s="115"/>
      <c r="AL128" s="115"/>
      <c r="AM128" s="115"/>
      <c r="AN128" s="115"/>
      <c r="AO128" s="116"/>
      <c r="AP128" s="119"/>
      <c r="AQ128" s="115"/>
      <c r="AR128" s="115"/>
      <c r="AS128" s="116"/>
      <c r="AT128" s="101"/>
      <c r="AU128" s="102"/>
      <c r="AV128" s="103">
        <f t="shared" si="112"/>
        <v>4</v>
      </c>
      <c r="AW128" s="72">
        <f t="shared" ref="AW128:AY128" si="139">IF(AT128 = " ",0%,AT128/COUNTIF($G128:$AS128,"&gt;=0"))</f>
        <v>0</v>
      </c>
      <c r="AX128" s="73">
        <f t="shared" si="139"/>
        <v>0</v>
      </c>
      <c r="AY128" s="74">
        <f t="shared" si="139"/>
        <v>1</v>
      </c>
      <c r="AZ128" s="121" t="str">
        <f t="shared" si="136"/>
        <v>Completo</v>
      </c>
      <c r="BA128" s="37"/>
    </row>
    <row r="129">
      <c r="A129" s="77">
        <v>40.0</v>
      </c>
      <c r="B129" s="78" t="s">
        <v>81</v>
      </c>
      <c r="C129" s="79" t="s">
        <v>350</v>
      </c>
      <c r="D129" s="80" t="s">
        <v>95</v>
      </c>
      <c r="E129" s="81">
        <v>3.0</v>
      </c>
      <c r="F129" s="82" t="s">
        <v>230</v>
      </c>
      <c r="G129" s="105">
        <v>2.0</v>
      </c>
      <c r="H129" s="106">
        <v>2.0</v>
      </c>
      <c r="I129" s="106">
        <v>2.0</v>
      </c>
      <c r="J129" s="107">
        <v>2.0</v>
      </c>
      <c r="K129" s="105">
        <v>2.0</v>
      </c>
      <c r="L129" s="106">
        <v>2.0</v>
      </c>
      <c r="M129" s="106">
        <v>2.0</v>
      </c>
      <c r="N129" s="106">
        <v>2.0</v>
      </c>
      <c r="O129" s="107">
        <v>2.0</v>
      </c>
      <c r="P129" s="108">
        <v>2.0</v>
      </c>
      <c r="Q129" s="105">
        <v>2.0</v>
      </c>
      <c r="R129" s="106">
        <v>2.0</v>
      </c>
      <c r="S129" s="106">
        <v>2.0</v>
      </c>
      <c r="T129" s="106">
        <v>2.0</v>
      </c>
      <c r="U129" s="106"/>
      <c r="V129" s="106"/>
      <c r="W129" s="106">
        <v>2.0</v>
      </c>
      <c r="X129" s="106">
        <v>2.0</v>
      </c>
      <c r="Y129" s="106"/>
      <c r="Z129" s="106">
        <v>2.0</v>
      </c>
      <c r="AA129" s="106">
        <v>2.0</v>
      </c>
      <c r="AB129" s="106"/>
      <c r="AC129" s="106">
        <v>2.0</v>
      </c>
      <c r="AD129" s="106">
        <v>2.0</v>
      </c>
      <c r="AE129" s="106"/>
      <c r="AF129" s="106"/>
      <c r="AG129" s="106">
        <v>0.0</v>
      </c>
      <c r="AH129" s="106">
        <v>0.0</v>
      </c>
      <c r="AI129" s="109"/>
      <c r="AJ129" s="105"/>
      <c r="AK129" s="106"/>
      <c r="AL129" s="106"/>
      <c r="AM129" s="106"/>
      <c r="AN129" s="106"/>
      <c r="AO129" s="107">
        <v>2.0</v>
      </c>
      <c r="AP129" s="110">
        <v>2.0</v>
      </c>
      <c r="AQ129" s="106">
        <v>2.0</v>
      </c>
      <c r="AR129" s="106">
        <v>2.0</v>
      </c>
      <c r="AS129" s="107"/>
      <c r="AT129" s="111"/>
      <c r="AU129" s="112"/>
      <c r="AV129" s="113">
        <f t="shared" si="112"/>
        <v>24</v>
      </c>
      <c r="AW129" s="92">
        <f t="shared" ref="AW129:AY129" si="140">IF(AT129 = " ",0%,AT129/COUNTIF($G129:$AS129,"&gt;=0"))</f>
        <v>0</v>
      </c>
      <c r="AX129" s="93">
        <f t="shared" si="140"/>
        <v>0</v>
      </c>
      <c r="AY129" s="94">
        <f t="shared" si="140"/>
        <v>0.9230769231</v>
      </c>
      <c r="AZ129" s="95" t="str">
        <f t="shared" ref="AZ129:AZ147" si="142">IF(AY129&gt;60%,"Completo",IF(AW129&gt;AX129+AY129,"No Cumplio","Incompleto"))</f>
        <v>Completo</v>
      </c>
      <c r="BA129" s="96" t="str">
        <f>IF(AZ129=AZ130,AZ129,"Incompleto")</f>
        <v>Completo</v>
      </c>
    </row>
    <row r="130">
      <c r="A130" s="37"/>
      <c r="B130" s="37"/>
      <c r="C130" s="79" t="s">
        <v>291</v>
      </c>
      <c r="D130" s="80" t="s">
        <v>262</v>
      </c>
      <c r="E130" s="81">
        <v>3.0</v>
      </c>
      <c r="F130" s="82" t="s">
        <v>230</v>
      </c>
      <c r="G130" s="105">
        <v>2.0</v>
      </c>
      <c r="H130" s="106">
        <v>2.0</v>
      </c>
      <c r="I130" s="106">
        <v>2.0</v>
      </c>
      <c r="J130" s="107">
        <v>2.0</v>
      </c>
      <c r="K130" s="105">
        <v>2.0</v>
      </c>
      <c r="L130" s="106">
        <v>2.0</v>
      </c>
      <c r="M130" s="106">
        <v>2.0</v>
      </c>
      <c r="N130" s="106">
        <v>2.0</v>
      </c>
      <c r="O130" s="107">
        <v>2.0</v>
      </c>
      <c r="P130" s="108">
        <v>2.0</v>
      </c>
      <c r="Q130" s="105">
        <v>2.0</v>
      </c>
      <c r="R130" s="106">
        <v>2.0</v>
      </c>
      <c r="S130" s="106">
        <v>2.0</v>
      </c>
      <c r="T130" s="106">
        <v>2.0</v>
      </c>
      <c r="U130" s="106"/>
      <c r="V130" s="106"/>
      <c r="W130" s="106">
        <v>2.0</v>
      </c>
      <c r="X130" s="106">
        <v>2.0</v>
      </c>
      <c r="Y130" s="106"/>
      <c r="Z130" s="106">
        <v>2.0</v>
      </c>
      <c r="AA130" s="106">
        <v>2.0</v>
      </c>
      <c r="AB130" s="106"/>
      <c r="AC130" s="106">
        <v>2.0</v>
      </c>
      <c r="AD130" s="106">
        <v>2.0</v>
      </c>
      <c r="AE130" s="106"/>
      <c r="AF130" s="106"/>
      <c r="AG130" s="106">
        <v>0.0</v>
      </c>
      <c r="AH130" s="106">
        <v>0.0</v>
      </c>
      <c r="AI130" s="109"/>
      <c r="AJ130" s="105"/>
      <c r="AK130" s="106"/>
      <c r="AL130" s="106"/>
      <c r="AM130" s="106"/>
      <c r="AN130" s="106"/>
      <c r="AO130" s="107">
        <v>2.0</v>
      </c>
      <c r="AP130" s="110">
        <v>2.0</v>
      </c>
      <c r="AQ130" s="106">
        <v>2.0</v>
      </c>
      <c r="AR130" s="106">
        <v>2.0</v>
      </c>
      <c r="AS130" s="107"/>
      <c r="AT130" s="111"/>
      <c r="AU130" s="112"/>
      <c r="AV130" s="113">
        <f t="shared" si="112"/>
        <v>24</v>
      </c>
      <c r="AW130" s="92">
        <f t="shared" ref="AW130:AY130" si="141">IF(AT130 = " ",0%,AT130/COUNTIF($G130:$AS130,"&gt;=0"))</f>
        <v>0</v>
      </c>
      <c r="AX130" s="93">
        <f t="shared" si="141"/>
        <v>0</v>
      </c>
      <c r="AY130" s="94">
        <f t="shared" si="141"/>
        <v>0.9230769231</v>
      </c>
      <c r="AZ130" s="95" t="str">
        <f t="shared" si="142"/>
        <v>Completo</v>
      </c>
      <c r="BA130" s="37"/>
    </row>
    <row r="131">
      <c r="A131" s="57">
        <v>41.0</v>
      </c>
      <c r="B131" s="58" t="s">
        <v>69</v>
      </c>
      <c r="C131" s="97" t="s">
        <v>351</v>
      </c>
      <c r="D131" s="98" t="s">
        <v>77</v>
      </c>
      <c r="E131" s="99">
        <v>4.0</v>
      </c>
      <c r="F131" s="62" t="s">
        <v>230</v>
      </c>
      <c r="G131" s="114">
        <v>2.0</v>
      </c>
      <c r="H131" s="115">
        <v>2.0</v>
      </c>
      <c r="I131" s="115">
        <v>2.0</v>
      </c>
      <c r="J131" s="116">
        <v>2.0</v>
      </c>
      <c r="K131" s="114">
        <v>2.0</v>
      </c>
      <c r="L131" s="115">
        <v>2.0</v>
      </c>
      <c r="M131" s="115">
        <v>2.0</v>
      </c>
      <c r="N131" s="115">
        <v>2.0</v>
      </c>
      <c r="O131" s="116">
        <v>0.0</v>
      </c>
      <c r="P131" s="117">
        <v>2.0</v>
      </c>
      <c r="Q131" s="114">
        <v>1.0</v>
      </c>
      <c r="R131" s="115">
        <v>2.0</v>
      </c>
      <c r="S131" s="115">
        <v>0.0</v>
      </c>
      <c r="T131" s="115">
        <v>0.0</v>
      </c>
      <c r="U131" s="115">
        <v>0.0</v>
      </c>
      <c r="V131" s="115"/>
      <c r="W131" s="115">
        <v>2.0</v>
      </c>
      <c r="X131" s="115">
        <v>2.0</v>
      </c>
      <c r="Y131" s="115">
        <v>2.0</v>
      </c>
      <c r="Z131" s="115">
        <v>0.0</v>
      </c>
      <c r="AA131" s="115">
        <v>0.0</v>
      </c>
      <c r="AB131" s="115">
        <v>0.0</v>
      </c>
      <c r="AC131" s="115">
        <v>0.0</v>
      </c>
      <c r="AD131" s="115">
        <v>0.0</v>
      </c>
      <c r="AE131" s="115">
        <v>0.0</v>
      </c>
      <c r="AF131" s="115"/>
      <c r="AG131" s="115"/>
      <c r="AH131" s="115"/>
      <c r="AI131" s="118"/>
      <c r="AJ131" s="114"/>
      <c r="AK131" s="115"/>
      <c r="AL131" s="115"/>
      <c r="AM131" s="115"/>
      <c r="AN131" s="115"/>
      <c r="AO131" s="116">
        <v>0.0</v>
      </c>
      <c r="AP131" s="119">
        <v>0.0</v>
      </c>
      <c r="AQ131" s="115">
        <v>0.0</v>
      </c>
      <c r="AR131" s="115">
        <v>0.0</v>
      </c>
      <c r="AS131" s="116"/>
      <c r="AT131" s="101"/>
      <c r="AU131" s="102"/>
      <c r="AV131" s="103">
        <f t="shared" si="112"/>
        <v>13</v>
      </c>
      <c r="AW131" s="72">
        <f t="shared" ref="AW131:AY131" si="143">IF(AT131 = " ",0%,AT131/COUNTIF($G131:$AS131,"&gt;=0"))</f>
        <v>0</v>
      </c>
      <c r="AX131" s="73">
        <f t="shared" si="143"/>
        <v>0</v>
      </c>
      <c r="AY131" s="74">
        <f t="shared" si="143"/>
        <v>0.4642857143</v>
      </c>
      <c r="AZ131" s="75" t="str">
        <f t="shared" si="142"/>
        <v>Incompleto</v>
      </c>
      <c r="BA131" s="76" t="str">
        <f>IF(AZ131=AZ132,AZ131,"Incompleto")</f>
        <v>Incompleto</v>
      </c>
    </row>
    <row r="132">
      <c r="A132" s="37"/>
      <c r="B132" s="37"/>
      <c r="C132" s="97" t="s">
        <v>352</v>
      </c>
      <c r="D132" s="98" t="s">
        <v>262</v>
      </c>
      <c r="E132" s="99">
        <v>3.0</v>
      </c>
      <c r="F132" s="62" t="s">
        <v>230</v>
      </c>
      <c r="G132" s="114">
        <v>2.0</v>
      </c>
      <c r="H132" s="115">
        <v>2.0</v>
      </c>
      <c r="I132" s="115">
        <v>2.0</v>
      </c>
      <c r="J132" s="116">
        <v>2.0</v>
      </c>
      <c r="K132" s="114">
        <v>2.0</v>
      </c>
      <c r="L132" s="115">
        <v>2.0</v>
      </c>
      <c r="M132" s="115">
        <v>2.0</v>
      </c>
      <c r="N132" s="115">
        <v>2.0</v>
      </c>
      <c r="O132" s="116">
        <v>0.0</v>
      </c>
      <c r="P132" s="117">
        <v>2.0</v>
      </c>
      <c r="Q132" s="114">
        <v>2.0</v>
      </c>
      <c r="R132" s="115">
        <v>2.0</v>
      </c>
      <c r="S132" s="115">
        <v>2.0</v>
      </c>
      <c r="T132" s="115">
        <v>2.0</v>
      </c>
      <c r="U132" s="115"/>
      <c r="V132" s="115"/>
      <c r="W132" s="115">
        <v>2.0</v>
      </c>
      <c r="X132" s="115">
        <v>2.0</v>
      </c>
      <c r="Y132" s="115"/>
      <c r="Z132" s="115">
        <v>0.0</v>
      </c>
      <c r="AA132" s="115">
        <v>0.0</v>
      </c>
      <c r="AB132" s="115"/>
      <c r="AC132" s="115">
        <v>0.0</v>
      </c>
      <c r="AD132" s="115">
        <v>0.0</v>
      </c>
      <c r="AE132" s="115"/>
      <c r="AF132" s="115"/>
      <c r="AG132" s="115">
        <v>0.0</v>
      </c>
      <c r="AH132" s="115">
        <v>0.0</v>
      </c>
      <c r="AI132" s="118"/>
      <c r="AJ132" s="114"/>
      <c r="AK132" s="115"/>
      <c r="AL132" s="115"/>
      <c r="AM132" s="115"/>
      <c r="AN132" s="115"/>
      <c r="AO132" s="116">
        <v>0.0</v>
      </c>
      <c r="AP132" s="119">
        <v>0.0</v>
      </c>
      <c r="AQ132" s="115">
        <v>0.0</v>
      </c>
      <c r="AR132" s="115">
        <v>0.0</v>
      </c>
      <c r="AS132" s="116"/>
      <c r="AT132" s="101"/>
      <c r="AU132" s="102"/>
      <c r="AV132" s="103">
        <f t="shared" si="112"/>
        <v>15</v>
      </c>
      <c r="AW132" s="72">
        <f t="shared" ref="AW132:AY132" si="144">IF(AT132 = " ",0%,AT132/COUNTIF($G132:$AS132,"&gt;=0"))</f>
        <v>0</v>
      </c>
      <c r="AX132" s="73">
        <f t="shared" si="144"/>
        <v>0</v>
      </c>
      <c r="AY132" s="74">
        <f t="shared" si="144"/>
        <v>0.5769230769</v>
      </c>
      <c r="AZ132" s="75" t="str">
        <f t="shared" si="142"/>
        <v>Incompleto</v>
      </c>
      <c r="BA132" s="37"/>
    </row>
    <row r="133">
      <c r="A133" s="124">
        <v>42.0</v>
      </c>
      <c r="B133" s="125" t="s">
        <v>3</v>
      </c>
      <c r="C133" s="79" t="s">
        <v>353</v>
      </c>
      <c r="D133" s="80" t="s">
        <v>262</v>
      </c>
      <c r="E133" s="81">
        <v>3.0</v>
      </c>
      <c r="F133" s="82" t="s">
        <v>230</v>
      </c>
      <c r="G133" s="105">
        <v>2.0</v>
      </c>
      <c r="H133" s="106">
        <v>2.0</v>
      </c>
      <c r="I133" s="106">
        <v>2.0</v>
      </c>
      <c r="J133" s="107">
        <v>2.0</v>
      </c>
      <c r="K133" s="105">
        <v>2.0</v>
      </c>
      <c r="L133" s="106">
        <v>2.0</v>
      </c>
      <c r="M133" s="106">
        <v>2.0</v>
      </c>
      <c r="N133" s="106">
        <v>2.0</v>
      </c>
      <c r="O133" s="107">
        <v>2.0</v>
      </c>
      <c r="P133" s="108">
        <v>2.0</v>
      </c>
      <c r="Q133" s="105">
        <v>2.0</v>
      </c>
      <c r="R133" s="106">
        <v>2.0</v>
      </c>
      <c r="S133" s="106">
        <v>0.0</v>
      </c>
      <c r="T133" s="106">
        <v>2.0</v>
      </c>
      <c r="U133" s="106"/>
      <c r="V133" s="106">
        <v>2.0</v>
      </c>
      <c r="W133" s="106">
        <v>2.0</v>
      </c>
      <c r="X133" s="106">
        <v>2.0</v>
      </c>
      <c r="Y133" s="106"/>
      <c r="Z133" s="106">
        <v>2.0</v>
      </c>
      <c r="AA133" s="106">
        <v>2.0</v>
      </c>
      <c r="AB133" s="106"/>
      <c r="AC133" s="106">
        <v>2.0</v>
      </c>
      <c r="AD133" s="106">
        <v>2.0</v>
      </c>
      <c r="AE133" s="106"/>
      <c r="AF133" s="106"/>
      <c r="AG133" s="106"/>
      <c r="AH133" s="106"/>
      <c r="AI133" s="109"/>
      <c r="AJ133" s="105"/>
      <c r="AK133" s="106"/>
      <c r="AL133" s="106"/>
      <c r="AM133" s="106"/>
      <c r="AN133" s="106"/>
      <c r="AO133" s="107">
        <v>2.0</v>
      </c>
      <c r="AP133" s="110"/>
      <c r="AQ133" s="106"/>
      <c r="AR133" s="106"/>
      <c r="AS133" s="107"/>
      <c r="AT133" s="111"/>
      <c r="AU133" s="112"/>
      <c r="AV133" s="113">
        <f t="shared" si="112"/>
        <v>21</v>
      </c>
      <c r="AW133" s="92">
        <f t="shared" ref="AW133:AY133" si="145">IF(AT133 = " ",0%,AT133/COUNTIF($G133:$AS133,"&gt;=0"))</f>
        <v>0</v>
      </c>
      <c r="AX133" s="93">
        <f t="shared" si="145"/>
        <v>0</v>
      </c>
      <c r="AY133" s="94">
        <f t="shared" si="145"/>
        <v>0.9545454545</v>
      </c>
      <c r="AZ133" s="95" t="str">
        <f t="shared" si="142"/>
        <v>Completo</v>
      </c>
      <c r="BA133" s="126" t="str">
        <f t="shared" ref="BA133:BA134" si="147">AZ133</f>
        <v>Completo</v>
      </c>
    </row>
    <row r="134">
      <c r="A134" s="130">
        <v>43.0</v>
      </c>
      <c r="B134" s="131" t="s">
        <v>141</v>
      </c>
      <c r="C134" s="97" t="s">
        <v>354</v>
      </c>
      <c r="D134" s="98" t="s">
        <v>26</v>
      </c>
      <c r="E134" s="99">
        <v>3.0</v>
      </c>
      <c r="F134" s="62" t="s">
        <v>230</v>
      </c>
      <c r="G134" s="114">
        <v>2.0</v>
      </c>
      <c r="H134" s="115">
        <v>2.0</v>
      </c>
      <c r="I134" s="115">
        <v>2.0</v>
      </c>
      <c r="J134" s="116">
        <v>2.0</v>
      </c>
      <c r="K134" s="114">
        <v>2.0</v>
      </c>
      <c r="L134" s="115">
        <v>2.0</v>
      </c>
      <c r="M134" s="115">
        <v>2.0</v>
      </c>
      <c r="N134" s="115">
        <v>2.0</v>
      </c>
      <c r="O134" s="116">
        <v>2.0</v>
      </c>
      <c r="P134" s="117">
        <v>2.0</v>
      </c>
      <c r="Q134" s="114">
        <v>2.0</v>
      </c>
      <c r="R134" s="115">
        <v>2.0</v>
      </c>
      <c r="S134" s="115">
        <v>2.0</v>
      </c>
      <c r="T134" s="115">
        <v>2.0</v>
      </c>
      <c r="U134" s="115"/>
      <c r="V134" s="115"/>
      <c r="W134" s="115">
        <v>2.0</v>
      </c>
      <c r="X134" s="115">
        <v>2.0</v>
      </c>
      <c r="Y134" s="115"/>
      <c r="Z134" s="115">
        <v>0.0</v>
      </c>
      <c r="AA134" s="115">
        <v>0.0</v>
      </c>
      <c r="AB134" s="115"/>
      <c r="AC134" s="115">
        <v>2.0</v>
      </c>
      <c r="AD134" s="115">
        <v>2.0</v>
      </c>
      <c r="AE134" s="115"/>
      <c r="AF134" s="115"/>
      <c r="AG134" s="115"/>
      <c r="AH134" s="115"/>
      <c r="AI134" s="118"/>
      <c r="AJ134" s="114"/>
      <c r="AK134" s="115"/>
      <c r="AL134" s="115"/>
      <c r="AM134" s="115"/>
      <c r="AN134" s="115"/>
      <c r="AO134" s="116">
        <v>2.0</v>
      </c>
      <c r="AP134" s="119">
        <v>2.0</v>
      </c>
      <c r="AQ134" s="115">
        <v>2.0</v>
      </c>
      <c r="AR134" s="115">
        <v>2.0</v>
      </c>
      <c r="AS134" s="116"/>
      <c r="AT134" s="101"/>
      <c r="AU134" s="102"/>
      <c r="AV134" s="103">
        <f t="shared" si="112"/>
        <v>22</v>
      </c>
      <c r="AW134" s="72">
        <f t="shared" ref="AW134:AY134" si="146">IF(AT134 = " ",0%,AT134/COUNTIF($G134:$AS134,"&gt;=0"))</f>
        <v>0</v>
      </c>
      <c r="AX134" s="73">
        <f t="shared" si="146"/>
        <v>0</v>
      </c>
      <c r="AY134" s="74">
        <f t="shared" si="146"/>
        <v>0.9166666667</v>
      </c>
      <c r="AZ134" s="75" t="str">
        <f t="shared" si="142"/>
        <v>Completo</v>
      </c>
      <c r="BA134" s="132" t="str">
        <f t="shared" si="147"/>
        <v>Completo</v>
      </c>
    </row>
    <row r="135">
      <c r="A135" s="77">
        <v>44.0</v>
      </c>
      <c r="B135" s="78" t="s">
        <v>51</v>
      </c>
      <c r="C135" s="79" t="s">
        <v>236</v>
      </c>
      <c r="D135" s="80" t="s">
        <v>86</v>
      </c>
      <c r="E135" s="81">
        <v>4.0</v>
      </c>
      <c r="F135" s="104" t="s">
        <v>251</v>
      </c>
      <c r="G135" s="105"/>
      <c r="H135" s="106"/>
      <c r="I135" s="106"/>
      <c r="J135" s="107"/>
      <c r="K135" s="105"/>
      <c r="L135" s="106">
        <v>2.0</v>
      </c>
      <c r="M135" s="106">
        <v>2.0</v>
      </c>
      <c r="N135" s="106"/>
      <c r="O135" s="107">
        <v>2.0</v>
      </c>
      <c r="P135" s="108">
        <v>2.0</v>
      </c>
      <c r="Q135" s="105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>
        <v>2.0</v>
      </c>
      <c r="AD135" s="106"/>
      <c r="AE135" s="106"/>
      <c r="AF135" s="106"/>
      <c r="AG135" s="106"/>
      <c r="AH135" s="106"/>
      <c r="AI135" s="109"/>
      <c r="AJ135" s="105"/>
      <c r="AK135" s="106"/>
      <c r="AL135" s="106"/>
      <c r="AM135" s="106"/>
      <c r="AN135" s="106"/>
      <c r="AO135" s="107">
        <v>2.0</v>
      </c>
      <c r="AP135" s="110"/>
      <c r="AQ135" s="106"/>
      <c r="AR135" s="106"/>
      <c r="AS135" s="107"/>
      <c r="AT135" s="111"/>
      <c r="AU135" s="112"/>
      <c r="AV135" s="113">
        <f t="shared" si="112"/>
        <v>6</v>
      </c>
      <c r="AW135" s="92">
        <f t="shared" ref="AW135:AY135" si="148">IF(AT135 = " ",0%,AT135/COUNTIF($G135:$AS135,"&gt;=0"))</f>
        <v>0</v>
      </c>
      <c r="AX135" s="93">
        <f t="shared" si="148"/>
        <v>0</v>
      </c>
      <c r="AY135" s="94">
        <f t="shared" si="148"/>
        <v>1</v>
      </c>
      <c r="AZ135" s="120" t="str">
        <f t="shared" si="142"/>
        <v>Completo</v>
      </c>
      <c r="BA135" s="96" t="str">
        <f>IF(AND(AZ135=AZ136,AZ135=AZ137,AZ135=AZ138,AZ135=AZ139,AZ135=AZ140,AZ135=AZ141),AZ135,"Incompleto")</f>
        <v>Completo</v>
      </c>
    </row>
    <row r="136">
      <c r="A136" s="23"/>
      <c r="B136" s="23"/>
      <c r="C136" s="79" t="s">
        <v>237</v>
      </c>
      <c r="D136" s="80" t="s">
        <v>32</v>
      </c>
      <c r="E136" s="81">
        <v>4.0</v>
      </c>
      <c r="F136" s="104" t="s">
        <v>251</v>
      </c>
      <c r="G136" s="105"/>
      <c r="H136" s="106"/>
      <c r="I136" s="106"/>
      <c r="J136" s="107"/>
      <c r="K136" s="105"/>
      <c r="L136" s="106">
        <v>2.0</v>
      </c>
      <c r="M136" s="106">
        <v>2.0</v>
      </c>
      <c r="N136" s="106"/>
      <c r="O136" s="107">
        <v>2.0</v>
      </c>
      <c r="P136" s="108">
        <v>2.0</v>
      </c>
      <c r="Q136" s="105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>
        <v>2.0</v>
      </c>
      <c r="AD136" s="106"/>
      <c r="AE136" s="106"/>
      <c r="AF136" s="106"/>
      <c r="AG136" s="106"/>
      <c r="AH136" s="106"/>
      <c r="AI136" s="109"/>
      <c r="AJ136" s="105"/>
      <c r="AK136" s="106"/>
      <c r="AL136" s="106"/>
      <c r="AM136" s="106"/>
      <c r="AN136" s="106"/>
      <c r="AO136" s="107">
        <v>2.0</v>
      </c>
      <c r="AP136" s="110"/>
      <c r="AQ136" s="106"/>
      <c r="AR136" s="106"/>
      <c r="AS136" s="107"/>
      <c r="AT136" s="111"/>
      <c r="AU136" s="112"/>
      <c r="AV136" s="113">
        <f t="shared" si="112"/>
        <v>6</v>
      </c>
      <c r="AW136" s="92">
        <f t="shared" ref="AW136:AY136" si="149">IF(AT136 = " ",0%,AT136/COUNTIF($G136:$AS136,"&gt;=0"))</f>
        <v>0</v>
      </c>
      <c r="AX136" s="93">
        <f t="shared" si="149"/>
        <v>0</v>
      </c>
      <c r="AY136" s="94">
        <f t="shared" si="149"/>
        <v>1</v>
      </c>
      <c r="AZ136" s="120" t="str">
        <f t="shared" si="142"/>
        <v>Completo</v>
      </c>
      <c r="BA136" s="23"/>
    </row>
    <row r="137">
      <c r="A137" s="23"/>
      <c r="B137" s="23"/>
      <c r="C137" s="79" t="s">
        <v>276</v>
      </c>
      <c r="D137" s="80" t="s">
        <v>122</v>
      </c>
      <c r="E137" s="81">
        <v>4.0</v>
      </c>
      <c r="F137" s="104" t="s">
        <v>251</v>
      </c>
      <c r="G137" s="105"/>
      <c r="H137" s="106"/>
      <c r="I137" s="106"/>
      <c r="J137" s="107"/>
      <c r="K137" s="105"/>
      <c r="L137" s="106">
        <v>2.0</v>
      </c>
      <c r="M137" s="106"/>
      <c r="N137" s="106"/>
      <c r="O137" s="107">
        <v>2.0</v>
      </c>
      <c r="P137" s="108"/>
      <c r="Q137" s="105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>
        <v>2.0</v>
      </c>
      <c r="AD137" s="106"/>
      <c r="AE137" s="106"/>
      <c r="AF137" s="106"/>
      <c r="AG137" s="106"/>
      <c r="AH137" s="106"/>
      <c r="AI137" s="109"/>
      <c r="AJ137" s="105"/>
      <c r="AK137" s="106"/>
      <c r="AL137" s="106"/>
      <c r="AM137" s="106"/>
      <c r="AN137" s="106"/>
      <c r="AO137" s="107">
        <v>2.0</v>
      </c>
      <c r="AP137" s="110"/>
      <c r="AQ137" s="106"/>
      <c r="AR137" s="106"/>
      <c r="AS137" s="107"/>
      <c r="AT137" s="111"/>
      <c r="AU137" s="112"/>
      <c r="AV137" s="113">
        <f t="shared" si="112"/>
        <v>4</v>
      </c>
      <c r="AW137" s="92">
        <f t="shared" ref="AW137:AY137" si="150">IF(AT137 = " ",0%,AT137/COUNTIF($G137:$AS137,"&gt;=0"))</f>
        <v>0</v>
      </c>
      <c r="AX137" s="93">
        <f t="shared" si="150"/>
        <v>0</v>
      </c>
      <c r="AY137" s="94">
        <f t="shared" si="150"/>
        <v>1</v>
      </c>
      <c r="AZ137" s="120" t="str">
        <f t="shared" si="142"/>
        <v>Completo</v>
      </c>
      <c r="BA137" s="23"/>
    </row>
    <row r="138">
      <c r="A138" s="23"/>
      <c r="B138" s="23"/>
      <c r="C138" s="79" t="s">
        <v>284</v>
      </c>
      <c r="D138" s="80" t="s">
        <v>262</v>
      </c>
      <c r="E138" s="81">
        <v>3.0</v>
      </c>
      <c r="F138" s="104" t="s">
        <v>251</v>
      </c>
      <c r="G138" s="105"/>
      <c r="H138" s="106"/>
      <c r="I138" s="106"/>
      <c r="J138" s="107"/>
      <c r="K138" s="105">
        <v>2.0</v>
      </c>
      <c r="L138" s="106">
        <v>2.0</v>
      </c>
      <c r="M138" s="106"/>
      <c r="N138" s="106"/>
      <c r="O138" s="107">
        <v>2.0</v>
      </c>
      <c r="P138" s="108">
        <v>2.0</v>
      </c>
      <c r="Q138" s="105"/>
      <c r="R138" s="106"/>
      <c r="S138" s="106"/>
      <c r="T138" s="106">
        <v>0.0</v>
      </c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9"/>
      <c r="AJ138" s="105"/>
      <c r="AK138" s="106"/>
      <c r="AL138" s="106"/>
      <c r="AM138" s="106"/>
      <c r="AN138" s="106"/>
      <c r="AO138" s="107">
        <v>2.0</v>
      </c>
      <c r="AP138" s="110"/>
      <c r="AQ138" s="106"/>
      <c r="AR138" s="106"/>
      <c r="AS138" s="107"/>
      <c r="AT138" s="111"/>
      <c r="AU138" s="112"/>
      <c r="AV138" s="113">
        <f t="shared" si="112"/>
        <v>5</v>
      </c>
      <c r="AW138" s="92">
        <f t="shared" ref="AW138:AY138" si="151">IF(AT138 = " ",0%,AT138/COUNTIF($G138:$AS138,"&gt;=0"))</f>
        <v>0</v>
      </c>
      <c r="AX138" s="93">
        <f t="shared" si="151"/>
        <v>0</v>
      </c>
      <c r="AY138" s="94">
        <f t="shared" si="151"/>
        <v>0.8333333333</v>
      </c>
      <c r="AZ138" s="120" t="str">
        <f t="shared" si="142"/>
        <v>Completo</v>
      </c>
      <c r="BA138" s="23"/>
    </row>
    <row r="139">
      <c r="A139" s="23"/>
      <c r="B139" s="23"/>
      <c r="C139" s="79" t="s">
        <v>264</v>
      </c>
      <c r="D139" s="80" t="s">
        <v>262</v>
      </c>
      <c r="E139" s="81">
        <v>3.0</v>
      </c>
      <c r="F139" s="104" t="s">
        <v>251</v>
      </c>
      <c r="G139" s="105"/>
      <c r="H139" s="106"/>
      <c r="I139" s="106"/>
      <c r="J139" s="107"/>
      <c r="K139" s="105"/>
      <c r="L139" s="106">
        <v>2.0</v>
      </c>
      <c r="M139" s="106"/>
      <c r="N139" s="106"/>
      <c r="O139" s="107">
        <v>2.0</v>
      </c>
      <c r="P139" s="108">
        <v>2.0</v>
      </c>
      <c r="Q139" s="105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>
        <v>2.0</v>
      </c>
      <c r="AE139" s="106"/>
      <c r="AF139" s="106"/>
      <c r="AG139" s="106"/>
      <c r="AH139" s="106"/>
      <c r="AI139" s="109"/>
      <c r="AJ139" s="105"/>
      <c r="AK139" s="106"/>
      <c r="AL139" s="106"/>
      <c r="AM139" s="106"/>
      <c r="AN139" s="106"/>
      <c r="AO139" s="107">
        <v>2.0</v>
      </c>
      <c r="AP139" s="110"/>
      <c r="AQ139" s="106"/>
      <c r="AR139" s="106"/>
      <c r="AS139" s="107"/>
      <c r="AT139" s="111"/>
      <c r="AU139" s="112"/>
      <c r="AV139" s="113">
        <f t="shared" si="112"/>
        <v>5</v>
      </c>
      <c r="AW139" s="92">
        <f t="shared" ref="AW139:AY139" si="152">IF(AT139 = " ",0%,AT139/COUNTIF($G139:$AS139,"&gt;=0"))</f>
        <v>0</v>
      </c>
      <c r="AX139" s="93">
        <f t="shared" si="152"/>
        <v>0</v>
      </c>
      <c r="AY139" s="94">
        <f t="shared" si="152"/>
        <v>1</v>
      </c>
      <c r="AZ139" s="120" t="str">
        <f t="shared" si="142"/>
        <v>Completo</v>
      </c>
      <c r="BA139" s="23"/>
    </row>
    <row r="140">
      <c r="A140" s="23"/>
      <c r="B140" s="23"/>
      <c r="C140" s="79" t="s">
        <v>315</v>
      </c>
      <c r="D140" s="80" t="s">
        <v>262</v>
      </c>
      <c r="E140" s="81">
        <v>3.0</v>
      </c>
      <c r="F140" s="104" t="s">
        <v>251</v>
      </c>
      <c r="G140" s="105"/>
      <c r="H140" s="106"/>
      <c r="I140" s="106"/>
      <c r="J140" s="107"/>
      <c r="K140" s="105"/>
      <c r="L140" s="106">
        <v>2.0</v>
      </c>
      <c r="M140" s="106"/>
      <c r="N140" s="106"/>
      <c r="O140" s="107">
        <v>2.0</v>
      </c>
      <c r="P140" s="108">
        <v>2.0</v>
      </c>
      <c r="Q140" s="105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>
        <v>2.0</v>
      </c>
      <c r="AE140" s="106"/>
      <c r="AF140" s="106"/>
      <c r="AG140" s="106"/>
      <c r="AH140" s="106"/>
      <c r="AI140" s="109"/>
      <c r="AJ140" s="105"/>
      <c r="AK140" s="106"/>
      <c r="AL140" s="106"/>
      <c r="AM140" s="106"/>
      <c r="AN140" s="106"/>
      <c r="AO140" s="107">
        <v>2.0</v>
      </c>
      <c r="AP140" s="110"/>
      <c r="AQ140" s="106"/>
      <c r="AR140" s="106"/>
      <c r="AS140" s="107"/>
      <c r="AT140" s="111"/>
      <c r="AU140" s="112"/>
      <c r="AV140" s="113">
        <f t="shared" si="112"/>
        <v>5</v>
      </c>
      <c r="AW140" s="92">
        <f t="shared" ref="AW140:AY140" si="153">IF(AT140 = " ",0%,AT140/COUNTIF($G140:$AS140,"&gt;=0"))</f>
        <v>0</v>
      </c>
      <c r="AX140" s="93">
        <f t="shared" si="153"/>
        <v>0</v>
      </c>
      <c r="AY140" s="94">
        <f t="shared" si="153"/>
        <v>1</v>
      </c>
      <c r="AZ140" s="120" t="str">
        <f t="shared" si="142"/>
        <v>Completo</v>
      </c>
      <c r="BA140" s="23"/>
    </row>
    <row r="141">
      <c r="A141" s="23"/>
      <c r="B141" s="23"/>
      <c r="C141" s="79" t="s">
        <v>313</v>
      </c>
      <c r="D141" s="80" t="s">
        <v>262</v>
      </c>
      <c r="E141" s="81">
        <v>3.0</v>
      </c>
      <c r="F141" s="104" t="s">
        <v>251</v>
      </c>
      <c r="G141" s="105"/>
      <c r="H141" s="106"/>
      <c r="I141" s="106"/>
      <c r="J141" s="107"/>
      <c r="K141" s="105"/>
      <c r="L141" s="106">
        <v>2.0</v>
      </c>
      <c r="M141" s="106"/>
      <c r="N141" s="106"/>
      <c r="O141" s="107">
        <v>2.0</v>
      </c>
      <c r="P141" s="108">
        <v>2.0</v>
      </c>
      <c r="Q141" s="105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>
        <v>2.0</v>
      </c>
      <c r="AE141" s="106"/>
      <c r="AF141" s="106"/>
      <c r="AG141" s="106"/>
      <c r="AH141" s="106"/>
      <c r="AI141" s="109"/>
      <c r="AJ141" s="105"/>
      <c r="AK141" s="106"/>
      <c r="AL141" s="106"/>
      <c r="AM141" s="106"/>
      <c r="AN141" s="106"/>
      <c r="AO141" s="107">
        <v>2.0</v>
      </c>
      <c r="AP141" s="110"/>
      <c r="AQ141" s="106"/>
      <c r="AR141" s="106"/>
      <c r="AS141" s="107"/>
      <c r="AT141" s="111"/>
      <c r="AU141" s="112"/>
      <c r="AV141" s="113">
        <f t="shared" si="112"/>
        <v>5</v>
      </c>
      <c r="AW141" s="92">
        <f t="shared" ref="AW141:AY141" si="154">IF(AT141 = " ",0%,AT141/COUNTIF($G141:$AS141,"&gt;=0"))</f>
        <v>0</v>
      </c>
      <c r="AX141" s="93">
        <f t="shared" si="154"/>
        <v>0</v>
      </c>
      <c r="AY141" s="94">
        <f t="shared" si="154"/>
        <v>1</v>
      </c>
      <c r="AZ141" s="120" t="str">
        <f t="shared" si="142"/>
        <v>Completo</v>
      </c>
      <c r="BA141" s="23"/>
    </row>
    <row r="142">
      <c r="A142" s="37"/>
      <c r="B142" s="37"/>
      <c r="C142" s="79" t="s">
        <v>304</v>
      </c>
      <c r="D142" s="80" t="s">
        <v>262</v>
      </c>
      <c r="E142" s="81">
        <v>3.0</v>
      </c>
      <c r="F142" s="104"/>
      <c r="G142" s="105"/>
      <c r="H142" s="106"/>
      <c r="I142" s="106"/>
      <c r="J142" s="107"/>
      <c r="K142" s="105"/>
      <c r="L142" s="106">
        <v>2.0</v>
      </c>
      <c r="M142" s="106"/>
      <c r="N142" s="106"/>
      <c r="O142" s="107">
        <v>2.0</v>
      </c>
      <c r="P142" s="108">
        <v>2.0</v>
      </c>
      <c r="Q142" s="105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>
        <v>2.0</v>
      </c>
      <c r="AE142" s="106"/>
      <c r="AF142" s="106"/>
      <c r="AG142" s="106"/>
      <c r="AH142" s="106"/>
      <c r="AI142" s="109"/>
      <c r="AJ142" s="105"/>
      <c r="AK142" s="106"/>
      <c r="AL142" s="106"/>
      <c r="AM142" s="106"/>
      <c r="AN142" s="106"/>
      <c r="AO142" s="107">
        <v>2.0</v>
      </c>
      <c r="AP142" s="110"/>
      <c r="AQ142" s="106"/>
      <c r="AR142" s="106"/>
      <c r="AS142" s="107"/>
      <c r="AT142" s="133"/>
      <c r="AU142" s="112"/>
      <c r="AV142" s="113">
        <f t="shared" si="112"/>
        <v>5</v>
      </c>
      <c r="AW142" s="92">
        <f t="shared" ref="AW142:AY142" si="155">IF(AT142 = " ",0%,AT142/COUNTIF($G142:$AS142,"&gt;=0"))</f>
        <v>0</v>
      </c>
      <c r="AX142" s="93">
        <f t="shared" si="155"/>
        <v>0</v>
      </c>
      <c r="AY142" s="94">
        <f t="shared" si="155"/>
        <v>1</v>
      </c>
      <c r="AZ142" s="120" t="str">
        <f t="shared" si="142"/>
        <v>Completo</v>
      </c>
      <c r="BA142" s="37"/>
    </row>
    <row r="143">
      <c r="A143" s="57">
        <v>45.0</v>
      </c>
      <c r="B143" s="127" t="s">
        <v>126</v>
      </c>
      <c r="C143" s="97" t="s">
        <v>250</v>
      </c>
      <c r="D143" s="98" t="s">
        <v>168</v>
      </c>
      <c r="E143" s="99">
        <v>2.0</v>
      </c>
      <c r="F143" s="100" t="s">
        <v>251</v>
      </c>
      <c r="G143" s="114">
        <v>2.0</v>
      </c>
      <c r="H143" s="115">
        <v>2.0</v>
      </c>
      <c r="I143" s="115">
        <v>2.0</v>
      </c>
      <c r="J143" s="116">
        <v>2.0</v>
      </c>
      <c r="K143" s="114"/>
      <c r="L143" s="115"/>
      <c r="M143" s="115"/>
      <c r="N143" s="115"/>
      <c r="O143" s="116"/>
      <c r="P143" s="117"/>
      <c r="Q143" s="114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115"/>
      <c r="AG143" s="115"/>
      <c r="AH143" s="115"/>
      <c r="AI143" s="118"/>
      <c r="AJ143" s="114"/>
      <c r="AK143" s="115"/>
      <c r="AL143" s="115"/>
      <c r="AM143" s="115"/>
      <c r="AN143" s="115"/>
      <c r="AO143" s="116"/>
      <c r="AP143" s="119"/>
      <c r="AQ143" s="115"/>
      <c r="AR143" s="115"/>
      <c r="AS143" s="116"/>
      <c r="AT143" s="102"/>
      <c r="AU143" s="102"/>
      <c r="AV143" s="103">
        <f t="shared" si="112"/>
        <v>4</v>
      </c>
      <c r="AW143" s="72">
        <f t="shared" ref="AW143:AY143" si="156">IF(AT143 = " ",0%,AT143/COUNTIF($G143:$AS143,"&gt;=0"))</f>
        <v>0</v>
      </c>
      <c r="AX143" s="73">
        <f t="shared" si="156"/>
        <v>0</v>
      </c>
      <c r="AY143" s="74">
        <f t="shared" si="156"/>
        <v>1</v>
      </c>
      <c r="AZ143" s="121" t="str">
        <f t="shared" si="142"/>
        <v>Completo</v>
      </c>
      <c r="BA143" s="76" t="str">
        <f>AZ143</f>
        <v>Completo</v>
      </c>
    </row>
    <row r="144">
      <c r="A144" s="37"/>
      <c r="B144" s="37"/>
      <c r="C144" s="97" t="s">
        <v>355</v>
      </c>
      <c r="D144" s="98" t="s">
        <v>77</v>
      </c>
      <c r="E144" s="99">
        <v>4.0</v>
      </c>
      <c r="F144" s="100" t="s">
        <v>266</v>
      </c>
      <c r="G144" s="114">
        <v>2.0</v>
      </c>
      <c r="H144" s="115">
        <v>2.0</v>
      </c>
      <c r="I144" s="115">
        <v>2.0</v>
      </c>
      <c r="J144" s="116">
        <v>2.0</v>
      </c>
      <c r="K144" s="114">
        <v>2.0</v>
      </c>
      <c r="L144" s="115">
        <v>2.0</v>
      </c>
      <c r="M144" s="115"/>
      <c r="N144" s="115">
        <v>2.0</v>
      </c>
      <c r="O144" s="116">
        <v>2.0</v>
      </c>
      <c r="P144" s="117">
        <v>2.0</v>
      </c>
      <c r="Q144" s="114">
        <v>1.0</v>
      </c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18"/>
      <c r="AJ144" s="114"/>
      <c r="AK144" s="115"/>
      <c r="AL144" s="115"/>
      <c r="AM144" s="115"/>
      <c r="AN144" s="115"/>
      <c r="AO144" s="116"/>
      <c r="AP144" s="119"/>
      <c r="AQ144" s="115"/>
      <c r="AR144" s="115"/>
      <c r="AS144" s="116"/>
      <c r="AT144" s="134"/>
      <c r="AU144" s="102"/>
      <c r="AV144" s="103">
        <f t="shared" si="112"/>
        <v>9</v>
      </c>
      <c r="AW144" s="72">
        <f t="shared" ref="AW144:AY144" si="157">IF(AT144 = " ",0%,AT144/COUNTIF($G144:$AS144,"&gt;=0"))</f>
        <v>0</v>
      </c>
      <c r="AX144" s="73">
        <f t="shared" si="157"/>
        <v>0</v>
      </c>
      <c r="AY144" s="74">
        <f t="shared" si="157"/>
        <v>0.9</v>
      </c>
      <c r="AZ144" s="121" t="str">
        <f t="shared" si="142"/>
        <v>Completo</v>
      </c>
      <c r="BA144" s="37"/>
    </row>
    <row r="145">
      <c r="A145" s="77">
        <v>46.0</v>
      </c>
      <c r="B145" s="122" t="s">
        <v>163</v>
      </c>
      <c r="C145" s="79" t="s">
        <v>258</v>
      </c>
      <c r="D145" s="80" t="s">
        <v>71</v>
      </c>
      <c r="E145" s="81">
        <v>4.0</v>
      </c>
      <c r="F145" s="82" t="s">
        <v>251</v>
      </c>
      <c r="G145" s="105"/>
      <c r="H145" s="106"/>
      <c r="I145" s="106"/>
      <c r="J145" s="107"/>
      <c r="K145" s="105">
        <v>2.0</v>
      </c>
      <c r="L145" s="106">
        <v>2.0</v>
      </c>
      <c r="M145" s="106">
        <v>2.0</v>
      </c>
      <c r="N145" s="106"/>
      <c r="O145" s="107"/>
      <c r="P145" s="108"/>
      <c r="Q145" s="105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9"/>
      <c r="AJ145" s="105"/>
      <c r="AK145" s="106"/>
      <c r="AL145" s="106"/>
      <c r="AM145" s="106"/>
      <c r="AN145" s="106"/>
      <c r="AO145" s="107"/>
      <c r="AP145" s="110"/>
      <c r="AQ145" s="106"/>
      <c r="AR145" s="106"/>
      <c r="AS145" s="107"/>
      <c r="AT145" s="111"/>
      <c r="AU145" s="112"/>
      <c r="AV145" s="113">
        <f t="shared" si="112"/>
        <v>3</v>
      </c>
      <c r="AW145" s="92">
        <f t="shared" ref="AW145:AY145" si="158">IF(AT145 = " ",0%,AT145/COUNTIF($G145:$AS145,"&gt;=0"))</f>
        <v>0</v>
      </c>
      <c r="AX145" s="93">
        <f t="shared" si="158"/>
        <v>0</v>
      </c>
      <c r="AY145" s="94">
        <f t="shared" si="158"/>
        <v>1</v>
      </c>
      <c r="AZ145" s="120" t="str">
        <f t="shared" si="142"/>
        <v>Completo</v>
      </c>
      <c r="BA145" s="96" t="str">
        <f>AZ145</f>
        <v>Completo</v>
      </c>
    </row>
    <row r="146">
      <c r="A146" s="23"/>
      <c r="B146" s="23"/>
      <c r="C146" s="79" t="s">
        <v>296</v>
      </c>
      <c r="D146" s="80" t="s">
        <v>80</v>
      </c>
      <c r="E146" s="81">
        <v>4.0</v>
      </c>
      <c r="F146" s="82" t="s">
        <v>251</v>
      </c>
      <c r="G146" s="105"/>
      <c r="H146" s="106"/>
      <c r="I146" s="106"/>
      <c r="J146" s="107"/>
      <c r="K146" s="105">
        <v>2.0</v>
      </c>
      <c r="L146" s="106">
        <v>2.0</v>
      </c>
      <c r="M146" s="106">
        <v>2.0</v>
      </c>
      <c r="N146" s="106"/>
      <c r="O146" s="107"/>
      <c r="P146" s="108"/>
      <c r="Q146" s="105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9"/>
      <c r="AJ146" s="105"/>
      <c r="AK146" s="106"/>
      <c r="AL146" s="106"/>
      <c r="AM146" s="106"/>
      <c r="AN146" s="106"/>
      <c r="AO146" s="107"/>
      <c r="AP146" s="110"/>
      <c r="AQ146" s="106"/>
      <c r="AR146" s="106"/>
      <c r="AS146" s="107"/>
      <c r="AT146" s="111"/>
      <c r="AU146" s="112"/>
      <c r="AV146" s="113">
        <f t="shared" si="112"/>
        <v>3</v>
      </c>
      <c r="AW146" s="92">
        <f t="shared" ref="AW146:AY146" si="159">IF(AT146 = " ",0%,AT146/COUNTIF($G146:$AS146,"&gt;=0"))</f>
        <v>0</v>
      </c>
      <c r="AX146" s="93">
        <f t="shared" si="159"/>
        <v>0</v>
      </c>
      <c r="AY146" s="94">
        <f t="shared" si="159"/>
        <v>1</v>
      </c>
      <c r="AZ146" s="120" t="str">
        <f t="shared" si="142"/>
        <v>Completo</v>
      </c>
      <c r="BA146" s="23"/>
    </row>
    <row r="147">
      <c r="A147" s="37"/>
      <c r="B147" s="37"/>
      <c r="C147" s="79" t="s">
        <v>332</v>
      </c>
      <c r="D147" s="80" t="s">
        <v>333</v>
      </c>
      <c r="E147" s="81">
        <v>3.0</v>
      </c>
      <c r="F147" s="82" t="s">
        <v>230</v>
      </c>
      <c r="G147" s="105"/>
      <c r="H147" s="106"/>
      <c r="I147" s="106"/>
      <c r="J147" s="107"/>
      <c r="K147" s="105">
        <v>2.0</v>
      </c>
      <c r="L147" s="106">
        <v>2.0</v>
      </c>
      <c r="M147" s="106">
        <v>2.0</v>
      </c>
      <c r="N147" s="106">
        <v>2.0</v>
      </c>
      <c r="O147" s="107">
        <v>2.0</v>
      </c>
      <c r="P147" s="108">
        <v>2.0</v>
      </c>
      <c r="Q147" s="105">
        <v>2.0</v>
      </c>
      <c r="R147" s="106">
        <v>2.0</v>
      </c>
      <c r="S147" s="106">
        <v>2.0</v>
      </c>
      <c r="T147" s="106">
        <v>2.0</v>
      </c>
      <c r="U147" s="106"/>
      <c r="V147" s="106"/>
      <c r="W147" s="106">
        <v>2.0</v>
      </c>
      <c r="X147" s="106">
        <v>2.0</v>
      </c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  <c r="AI147" s="109"/>
      <c r="AJ147" s="105"/>
      <c r="AK147" s="106"/>
      <c r="AL147" s="106"/>
      <c r="AM147" s="106"/>
      <c r="AN147" s="106"/>
      <c r="AO147" s="107"/>
      <c r="AP147" s="110"/>
      <c r="AQ147" s="106"/>
      <c r="AR147" s="106"/>
      <c r="AS147" s="107"/>
      <c r="AT147" s="111"/>
      <c r="AU147" s="112"/>
      <c r="AV147" s="113">
        <f t="shared" si="112"/>
        <v>12</v>
      </c>
      <c r="AW147" s="92">
        <f t="shared" ref="AW147:AY147" si="160">IF(AT147 = " ",0%,AT147/COUNTIF($G147:$AS147,"&gt;=0"))</f>
        <v>0</v>
      </c>
      <c r="AX147" s="93">
        <f t="shared" si="160"/>
        <v>0</v>
      </c>
      <c r="AY147" s="94">
        <f t="shared" si="160"/>
        <v>1</v>
      </c>
      <c r="AZ147" s="120" t="str">
        <f t="shared" si="142"/>
        <v>Completo</v>
      </c>
      <c r="BA147" s="37"/>
    </row>
    <row r="148">
      <c r="A148" s="130">
        <v>47.0</v>
      </c>
      <c r="B148" s="131" t="s">
        <v>93</v>
      </c>
      <c r="C148" s="97" t="s">
        <v>356</v>
      </c>
      <c r="D148" s="98" t="s">
        <v>14</v>
      </c>
      <c r="E148" s="99">
        <v>4.0</v>
      </c>
      <c r="F148" s="62" t="s">
        <v>230</v>
      </c>
      <c r="G148" s="114">
        <v>2.0</v>
      </c>
      <c r="H148" s="115">
        <v>0.0</v>
      </c>
      <c r="I148" s="115">
        <v>2.0</v>
      </c>
      <c r="J148" s="116">
        <v>2.0</v>
      </c>
      <c r="K148" s="114">
        <v>1.0</v>
      </c>
      <c r="L148" s="115"/>
      <c r="M148" s="115"/>
      <c r="N148" s="115"/>
      <c r="O148" s="116"/>
      <c r="P148" s="117"/>
      <c r="Q148" s="114"/>
      <c r="R148" s="115">
        <v>2.0</v>
      </c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  <c r="AD148" s="115"/>
      <c r="AE148" s="115"/>
      <c r="AF148" s="115"/>
      <c r="AG148" s="115"/>
      <c r="AH148" s="115"/>
      <c r="AI148" s="118"/>
      <c r="AJ148" s="114"/>
      <c r="AK148" s="115"/>
      <c r="AL148" s="115"/>
      <c r="AM148" s="115"/>
      <c r="AN148" s="115"/>
      <c r="AO148" s="116">
        <v>2.0</v>
      </c>
      <c r="AP148" s="119"/>
      <c r="AQ148" s="115"/>
      <c r="AR148" s="115"/>
      <c r="AS148" s="116"/>
      <c r="AT148" s="101"/>
      <c r="AU148" s="102"/>
      <c r="AV148" s="103">
        <f t="shared" si="112"/>
        <v>5</v>
      </c>
      <c r="AW148" s="72">
        <f t="shared" ref="AW148:AY148" si="161">IF(AT148 = " ",0%,AT148/COUNTIF($G148:$AS148,"&gt;=0"))</f>
        <v>0</v>
      </c>
      <c r="AX148" s="73">
        <f t="shared" si="161"/>
        <v>0</v>
      </c>
      <c r="AY148" s="74">
        <f t="shared" si="161"/>
        <v>0.7142857143</v>
      </c>
      <c r="AZ148" s="121" t="str">
        <f>IF(AY148&gt;60%,"Completo",IF(AND(AW148&gt;AX148+AY148,AY148&lt;20%),"No Cumplio","Incompleto"))</f>
        <v>Completo</v>
      </c>
      <c r="BA148" s="76" t="str">
        <f>AZ148</f>
        <v>Completo</v>
      </c>
    </row>
    <row r="149">
      <c r="A149" s="130">
        <v>48.0</v>
      </c>
      <c r="B149" s="131" t="s">
        <v>39</v>
      </c>
      <c r="C149" s="97" t="s">
        <v>357</v>
      </c>
      <c r="D149" s="98" t="s">
        <v>131</v>
      </c>
      <c r="E149" s="99">
        <v>3.0</v>
      </c>
      <c r="F149" s="100" t="s">
        <v>266</v>
      </c>
      <c r="G149" s="114"/>
      <c r="H149" s="115"/>
      <c r="I149" s="115"/>
      <c r="J149" s="116"/>
      <c r="K149" s="114">
        <v>2.0</v>
      </c>
      <c r="L149" s="115">
        <v>2.0</v>
      </c>
      <c r="M149" s="118">
        <v>2.0</v>
      </c>
      <c r="N149" s="115">
        <v>2.0</v>
      </c>
      <c r="O149" s="135"/>
      <c r="P149" s="117"/>
      <c r="Q149" s="114"/>
      <c r="R149" s="115"/>
      <c r="S149" s="115">
        <v>1.0</v>
      </c>
      <c r="T149" s="115">
        <v>1.0</v>
      </c>
      <c r="U149" s="115"/>
      <c r="V149" s="115">
        <v>1.0</v>
      </c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115"/>
      <c r="AG149" s="115"/>
      <c r="AH149" s="115"/>
      <c r="AI149" s="118"/>
      <c r="AJ149" s="114"/>
      <c r="AK149" s="115"/>
      <c r="AL149" s="115"/>
      <c r="AM149" s="115"/>
      <c r="AN149" s="115"/>
      <c r="AO149" s="116"/>
      <c r="AP149" s="119"/>
      <c r="AQ149" s="115"/>
      <c r="AR149" s="115"/>
      <c r="AS149" s="116"/>
      <c r="AT149" s="101"/>
      <c r="AU149" s="102"/>
      <c r="AV149" s="103">
        <f t="shared" si="112"/>
        <v>4</v>
      </c>
      <c r="AW149" s="72">
        <f t="shared" ref="AW149:AY149" si="162">IF(AT149 = " ",0%,AT149/COUNTIF($G149:$AS149,"&gt;=0"))</f>
        <v>0</v>
      </c>
      <c r="AX149" s="73">
        <f t="shared" si="162"/>
        <v>0</v>
      </c>
      <c r="AY149" s="74">
        <f t="shared" si="162"/>
        <v>0.5714285714</v>
      </c>
      <c r="AZ149" s="121" t="str">
        <f t="shared" ref="AZ149:AZ167" si="164">IF(AY149&gt;60%,"Completo",IF(AW149&gt;AX149+AY149,"No Cumplio","Incompleto"))</f>
        <v>Incompleto</v>
      </c>
      <c r="BA149" s="37"/>
    </row>
    <row r="150">
      <c r="A150" s="77">
        <v>49.0</v>
      </c>
      <c r="B150" s="122" t="s">
        <v>159</v>
      </c>
      <c r="C150" s="79" t="s">
        <v>239</v>
      </c>
      <c r="D150" s="80" t="s">
        <v>113</v>
      </c>
      <c r="E150" s="81">
        <v>4.0</v>
      </c>
      <c r="F150" s="104" t="s">
        <v>251</v>
      </c>
      <c r="G150" s="105">
        <v>2.0</v>
      </c>
      <c r="H150" s="106">
        <v>2.0</v>
      </c>
      <c r="I150" s="106">
        <v>2.0</v>
      </c>
      <c r="J150" s="107">
        <v>2.0</v>
      </c>
      <c r="K150" s="105"/>
      <c r="L150" s="106"/>
      <c r="M150" s="106"/>
      <c r="N150" s="136"/>
      <c r="O150" s="107">
        <v>2.0</v>
      </c>
      <c r="P150" s="108">
        <v>2.0</v>
      </c>
      <c r="Q150" s="105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>
        <v>2.0</v>
      </c>
      <c r="AH150" s="106">
        <v>2.0</v>
      </c>
      <c r="AI150" s="109">
        <v>2.0</v>
      </c>
      <c r="AJ150" s="105"/>
      <c r="AK150" s="106"/>
      <c r="AL150" s="106"/>
      <c r="AM150" s="106"/>
      <c r="AN150" s="106"/>
      <c r="AO150" s="107">
        <v>2.0</v>
      </c>
      <c r="AP150" s="110"/>
      <c r="AQ150" s="106"/>
      <c r="AR150" s="106"/>
      <c r="AS150" s="107"/>
      <c r="AT150" s="111"/>
      <c r="AU150" s="112"/>
      <c r="AV150" s="113">
        <f t="shared" si="112"/>
        <v>10</v>
      </c>
      <c r="AW150" s="92">
        <f t="shared" ref="AW150:AY150" si="163">IF(AT150 = " ",0%,AT150/COUNTIF($G150:$AS150,"&gt;=0"))</f>
        <v>0</v>
      </c>
      <c r="AX150" s="93">
        <f t="shared" si="163"/>
        <v>0</v>
      </c>
      <c r="AY150" s="94">
        <f t="shared" si="163"/>
        <v>1</v>
      </c>
      <c r="AZ150" s="120" t="str">
        <f t="shared" si="164"/>
        <v>Completo</v>
      </c>
      <c r="BA150" s="96" t="str">
        <f>IF(AND(AZ150=AZ151,AZ150=AZ152,AZ150=AZ153,AZ150=AZ154),AZ150,"Incompleto")</f>
        <v>Completo</v>
      </c>
    </row>
    <row r="151">
      <c r="A151" s="23"/>
      <c r="B151" s="23"/>
      <c r="C151" s="79" t="s">
        <v>242</v>
      </c>
      <c r="D151" s="80" t="s">
        <v>92</v>
      </c>
      <c r="E151" s="81">
        <v>3.0</v>
      </c>
      <c r="F151" s="104" t="s">
        <v>251</v>
      </c>
      <c r="G151" s="105">
        <v>2.0</v>
      </c>
      <c r="H151" s="106">
        <v>2.0</v>
      </c>
      <c r="I151" s="106">
        <v>2.0</v>
      </c>
      <c r="J151" s="107">
        <v>2.0</v>
      </c>
      <c r="K151" s="105"/>
      <c r="L151" s="106"/>
      <c r="M151" s="106"/>
      <c r="N151" s="106"/>
      <c r="O151" s="107">
        <v>2.0</v>
      </c>
      <c r="P151" s="108">
        <v>2.0</v>
      </c>
      <c r="Q151" s="105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06"/>
      <c r="AF151" s="106"/>
      <c r="AG151" s="106">
        <v>2.0</v>
      </c>
      <c r="AH151" s="106">
        <v>2.0</v>
      </c>
      <c r="AI151" s="109"/>
      <c r="AJ151" s="105"/>
      <c r="AK151" s="106"/>
      <c r="AL151" s="106"/>
      <c r="AM151" s="106"/>
      <c r="AN151" s="106"/>
      <c r="AO151" s="107">
        <v>2.0</v>
      </c>
      <c r="AP151" s="110"/>
      <c r="AQ151" s="106"/>
      <c r="AR151" s="106"/>
      <c r="AS151" s="107"/>
      <c r="AT151" s="111"/>
      <c r="AU151" s="112"/>
      <c r="AV151" s="113">
        <f t="shared" si="112"/>
        <v>9</v>
      </c>
      <c r="AW151" s="92">
        <f t="shared" ref="AW151:AY151" si="165">IF(AT151 = " ",0%,AT151/COUNTIF($G151:$AS151,"&gt;=0"))</f>
        <v>0</v>
      </c>
      <c r="AX151" s="93">
        <f t="shared" si="165"/>
        <v>0</v>
      </c>
      <c r="AY151" s="94">
        <f t="shared" si="165"/>
        <v>1</v>
      </c>
      <c r="AZ151" s="120" t="str">
        <f t="shared" si="164"/>
        <v>Completo</v>
      </c>
      <c r="BA151" s="23"/>
    </row>
    <row r="152">
      <c r="A152" s="23"/>
      <c r="B152" s="23"/>
      <c r="C152" s="79" t="s">
        <v>358</v>
      </c>
      <c r="D152" s="80" t="s">
        <v>98</v>
      </c>
      <c r="E152" s="81">
        <v>3.0</v>
      </c>
      <c r="F152" s="104" t="s">
        <v>251</v>
      </c>
      <c r="G152" s="105">
        <v>2.0</v>
      </c>
      <c r="H152" s="106">
        <v>2.0</v>
      </c>
      <c r="I152" s="106">
        <v>2.0</v>
      </c>
      <c r="J152" s="107">
        <v>2.0</v>
      </c>
      <c r="K152" s="105"/>
      <c r="L152" s="106"/>
      <c r="M152" s="106"/>
      <c r="N152" s="106"/>
      <c r="O152" s="107">
        <v>2.0</v>
      </c>
      <c r="P152" s="108">
        <v>2.0</v>
      </c>
      <c r="Q152" s="105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06"/>
      <c r="AF152" s="106"/>
      <c r="AG152" s="106">
        <v>2.0</v>
      </c>
      <c r="AH152" s="106">
        <v>2.0</v>
      </c>
      <c r="AI152" s="109"/>
      <c r="AJ152" s="105"/>
      <c r="AK152" s="106"/>
      <c r="AL152" s="106"/>
      <c r="AM152" s="106"/>
      <c r="AN152" s="106"/>
      <c r="AO152" s="107">
        <v>2.0</v>
      </c>
      <c r="AP152" s="110"/>
      <c r="AQ152" s="106"/>
      <c r="AR152" s="106"/>
      <c r="AS152" s="107"/>
      <c r="AT152" s="111"/>
      <c r="AU152" s="112"/>
      <c r="AV152" s="113">
        <f t="shared" si="112"/>
        <v>9</v>
      </c>
      <c r="AW152" s="92">
        <f t="shared" ref="AW152:AY152" si="166">IF(AT152 = " ",0%,AT152/COUNTIF($G152:$AS152,"&gt;=0"))</f>
        <v>0</v>
      </c>
      <c r="AX152" s="93">
        <f t="shared" si="166"/>
        <v>0</v>
      </c>
      <c r="AY152" s="94">
        <f t="shared" si="166"/>
        <v>1</v>
      </c>
      <c r="AZ152" s="120" t="str">
        <f t="shared" si="164"/>
        <v>Completo</v>
      </c>
      <c r="BA152" s="23"/>
    </row>
    <row r="153">
      <c r="A153" s="23"/>
      <c r="B153" s="23"/>
      <c r="C153" s="79" t="s">
        <v>358</v>
      </c>
      <c r="D153" s="80" t="s">
        <v>98</v>
      </c>
      <c r="E153" s="81">
        <v>3.0</v>
      </c>
      <c r="F153" s="104" t="s">
        <v>251</v>
      </c>
      <c r="G153" s="105">
        <v>2.0</v>
      </c>
      <c r="H153" s="106">
        <v>2.0</v>
      </c>
      <c r="I153" s="106">
        <v>2.0</v>
      </c>
      <c r="J153" s="107">
        <v>2.0</v>
      </c>
      <c r="K153" s="105"/>
      <c r="L153" s="106"/>
      <c r="M153" s="106"/>
      <c r="N153" s="106"/>
      <c r="O153" s="107">
        <v>2.0</v>
      </c>
      <c r="P153" s="108">
        <v>2.0</v>
      </c>
      <c r="Q153" s="105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  <c r="AD153" s="106"/>
      <c r="AE153" s="106"/>
      <c r="AF153" s="106"/>
      <c r="AG153" s="106">
        <v>2.0</v>
      </c>
      <c r="AH153" s="106">
        <v>2.0</v>
      </c>
      <c r="AI153" s="109"/>
      <c r="AJ153" s="105"/>
      <c r="AK153" s="106"/>
      <c r="AL153" s="106"/>
      <c r="AM153" s="106"/>
      <c r="AN153" s="106"/>
      <c r="AO153" s="107">
        <v>2.0</v>
      </c>
      <c r="AP153" s="110"/>
      <c r="AQ153" s="106"/>
      <c r="AR153" s="106"/>
      <c r="AS153" s="107"/>
      <c r="AT153" s="111"/>
      <c r="AU153" s="112"/>
      <c r="AV153" s="113">
        <f t="shared" si="112"/>
        <v>9</v>
      </c>
      <c r="AW153" s="92">
        <f t="shared" ref="AW153:AY153" si="167">IF(AT153 = " ",0%,AT153/COUNTIF($G153:$AS153,"&gt;=0"))</f>
        <v>0</v>
      </c>
      <c r="AX153" s="93">
        <f t="shared" si="167"/>
        <v>0</v>
      </c>
      <c r="AY153" s="94">
        <f t="shared" si="167"/>
        <v>1</v>
      </c>
      <c r="AZ153" s="120" t="str">
        <f t="shared" si="164"/>
        <v>Completo</v>
      </c>
      <c r="BA153" s="23"/>
    </row>
    <row r="154">
      <c r="A154" s="23"/>
      <c r="B154" s="23"/>
      <c r="C154" s="79" t="s">
        <v>312</v>
      </c>
      <c r="D154" s="80" t="s">
        <v>262</v>
      </c>
      <c r="E154" s="81">
        <v>3.0</v>
      </c>
      <c r="F154" s="104" t="s">
        <v>251</v>
      </c>
      <c r="G154" s="105">
        <v>2.0</v>
      </c>
      <c r="H154" s="106">
        <v>2.0</v>
      </c>
      <c r="I154" s="106">
        <v>2.0</v>
      </c>
      <c r="J154" s="107">
        <v>2.0</v>
      </c>
      <c r="K154" s="105"/>
      <c r="L154" s="106"/>
      <c r="M154" s="106"/>
      <c r="N154" s="106"/>
      <c r="O154" s="107">
        <v>2.0</v>
      </c>
      <c r="P154" s="108">
        <v>2.0</v>
      </c>
      <c r="Q154" s="105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AC154" s="106"/>
      <c r="AD154" s="106"/>
      <c r="AE154" s="106"/>
      <c r="AF154" s="106"/>
      <c r="AG154" s="106">
        <v>2.0</v>
      </c>
      <c r="AH154" s="106">
        <v>2.0</v>
      </c>
      <c r="AI154" s="109"/>
      <c r="AJ154" s="105"/>
      <c r="AK154" s="106"/>
      <c r="AL154" s="106"/>
      <c r="AM154" s="106"/>
      <c r="AN154" s="106"/>
      <c r="AO154" s="107">
        <v>2.0</v>
      </c>
      <c r="AP154" s="110"/>
      <c r="AQ154" s="106"/>
      <c r="AR154" s="106"/>
      <c r="AS154" s="107"/>
      <c r="AT154" s="111"/>
      <c r="AU154" s="112"/>
      <c r="AV154" s="113">
        <f t="shared" si="112"/>
        <v>9</v>
      </c>
      <c r="AW154" s="92">
        <f t="shared" ref="AW154:AY154" si="168">IF(AT154 = " ",0%,AT154/COUNTIF($G154:$AS154,"&gt;=0"))</f>
        <v>0</v>
      </c>
      <c r="AX154" s="93">
        <f t="shared" si="168"/>
        <v>0</v>
      </c>
      <c r="AY154" s="94">
        <f t="shared" si="168"/>
        <v>1</v>
      </c>
      <c r="AZ154" s="120" t="str">
        <f t="shared" si="164"/>
        <v>Completo</v>
      </c>
      <c r="BA154" s="23"/>
    </row>
    <row r="155">
      <c r="A155" s="23"/>
      <c r="B155" s="23"/>
      <c r="C155" s="79" t="s">
        <v>338</v>
      </c>
      <c r="D155" s="80" t="s">
        <v>262</v>
      </c>
      <c r="E155" s="81">
        <v>3.0</v>
      </c>
      <c r="F155" s="104" t="s">
        <v>251</v>
      </c>
      <c r="G155" s="105">
        <v>2.0</v>
      </c>
      <c r="H155" s="106">
        <v>2.0</v>
      </c>
      <c r="I155" s="106">
        <v>2.0</v>
      </c>
      <c r="J155" s="107">
        <v>2.0</v>
      </c>
      <c r="K155" s="105"/>
      <c r="L155" s="106"/>
      <c r="M155" s="106"/>
      <c r="N155" s="106"/>
      <c r="O155" s="107">
        <v>2.0</v>
      </c>
      <c r="P155" s="108">
        <v>2.0</v>
      </c>
      <c r="Q155" s="105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06"/>
      <c r="AF155" s="106"/>
      <c r="AG155" s="106">
        <v>2.0</v>
      </c>
      <c r="AH155" s="106">
        <v>2.0</v>
      </c>
      <c r="AI155" s="109"/>
      <c r="AJ155" s="105"/>
      <c r="AK155" s="106"/>
      <c r="AL155" s="106"/>
      <c r="AM155" s="106"/>
      <c r="AN155" s="106"/>
      <c r="AO155" s="107">
        <v>2.0</v>
      </c>
      <c r="AP155" s="110"/>
      <c r="AQ155" s="106"/>
      <c r="AR155" s="106"/>
      <c r="AS155" s="107"/>
      <c r="AT155" s="111"/>
      <c r="AU155" s="112"/>
      <c r="AV155" s="113">
        <f t="shared" si="112"/>
        <v>9</v>
      </c>
      <c r="AW155" s="92">
        <f t="shared" ref="AW155:AY155" si="169">IF(AT155 = " ",0%,AT155/COUNTIF($G155:$AS155,"&gt;=0"))</f>
        <v>0</v>
      </c>
      <c r="AX155" s="93">
        <f t="shared" si="169"/>
        <v>0</v>
      </c>
      <c r="AY155" s="94">
        <f t="shared" si="169"/>
        <v>1</v>
      </c>
      <c r="AZ155" s="120" t="str">
        <f t="shared" si="164"/>
        <v>Completo</v>
      </c>
      <c r="BA155" s="23"/>
    </row>
    <row r="156">
      <c r="A156" s="23"/>
      <c r="B156" s="23"/>
      <c r="C156" s="79" t="s">
        <v>352</v>
      </c>
      <c r="D156" s="80" t="s">
        <v>262</v>
      </c>
      <c r="E156" s="81">
        <v>3.0</v>
      </c>
      <c r="F156" s="104" t="s">
        <v>251</v>
      </c>
      <c r="G156" s="105">
        <v>2.0</v>
      </c>
      <c r="H156" s="106">
        <v>2.0</v>
      </c>
      <c r="I156" s="106">
        <v>2.0</v>
      </c>
      <c r="J156" s="107">
        <v>2.0</v>
      </c>
      <c r="K156" s="105"/>
      <c r="L156" s="106"/>
      <c r="M156" s="106"/>
      <c r="N156" s="106"/>
      <c r="O156" s="107">
        <v>2.0</v>
      </c>
      <c r="P156" s="108">
        <v>2.0</v>
      </c>
      <c r="Q156" s="105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AC156" s="106"/>
      <c r="AD156" s="106"/>
      <c r="AE156" s="106"/>
      <c r="AF156" s="106"/>
      <c r="AG156" s="106">
        <v>2.0</v>
      </c>
      <c r="AH156" s="106">
        <v>2.0</v>
      </c>
      <c r="AI156" s="109"/>
      <c r="AJ156" s="105"/>
      <c r="AK156" s="106"/>
      <c r="AL156" s="106"/>
      <c r="AM156" s="106"/>
      <c r="AN156" s="106"/>
      <c r="AO156" s="107">
        <v>2.0</v>
      </c>
      <c r="AP156" s="110"/>
      <c r="AQ156" s="106"/>
      <c r="AR156" s="106"/>
      <c r="AS156" s="107"/>
      <c r="AT156" s="111"/>
      <c r="AU156" s="112"/>
      <c r="AV156" s="113">
        <f t="shared" si="112"/>
        <v>9</v>
      </c>
      <c r="AW156" s="92">
        <f t="shared" ref="AW156:AY156" si="170">IF(AT156 = " ",0%,AT156/COUNTIF($G156:$AS156,"&gt;=0"))</f>
        <v>0</v>
      </c>
      <c r="AX156" s="93">
        <f t="shared" si="170"/>
        <v>0</v>
      </c>
      <c r="AY156" s="94">
        <f t="shared" si="170"/>
        <v>1</v>
      </c>
      <c r="AZ156" s="120" t="str">
        <f t="shared" si="164"/>
        <v>Completo</v>
      </c>
      <c r="BA156" s="23"/>
    </row>
    <row r="157">
      <c r="A157" s="37"/>
      <c r="B157" s="37"/>
      <c r="C157" s="79" t="s">
        <v>243</v>
      </c>
      <c r="D157" s="80" t="s">
        <v>262</v>
      </c>
      <c r="E157" s="81">
        <v>3.0</v>
      </c>
      <c r="F157" s="104" t="s">
        <v>251</v>
      </c>
      <c r="G157" s="105">
        <v>2.0</v>
      </c>
      <c r="H157" s="106">
        <v>2.0</v>
      </c>
      <c r="I157" s="106">
        <v>2.0</v>
      </c>
      <c r="J157" s="107">
        <v>2.0</v>
      </c>
      <c r="K157" s="105"/>
      <c r="L157" s="106"/>
      <c r="M157" s="106"/>
      <c r="N157" s="106"/>
      <c r="O157" s="107">
        <v>2.0</v>
      </c>
      <c r="P157" s="108">
        <v>2.0</v>
      </c>
      <c r="Q157" s="105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6"/>
      <c r="AE157" s="106"/>
      <c r="AF157" s="106"/>
      <c r="AG157" s="106">
        <v>2.0</v>
      </c>
      <c r="AH157" s="106">
        <v>2.0</v>
      </c>
      <c r="AI157" s="109"/>
      <c r="AJ157" s="105"/>
      <c r="AK157" s="106"/>
      <c r="AL157" s="106"/>
      <c r="AM157" s="106"/>
      <c r="AN157" s="106"/>
      <c r="AO157" s="107">
        <v>2.0</v>
      </c>
      <c r="AP157" s="110"/>
      <c r="AQ157" s="106"/>
      <c r="AR157" s="106"/>
      <c r="AS157" s="107"/>
      <c r="AT157" s="111"/>
      <c r="AU157" s="112"/>
      <c r="AV157" s="113">
        <f t="shared" si="112"/>
        <v>9</v>
      </c>
      <c r="AW157" s="92">
        <f t="shared" ref="AW157:AY157" si="171">IF(AT157 = " ",0%,AT157/COUNTIF($G157:$AS157,"&gt;=0"))</f>
        <v>0</v>
      </c>
      <c r="AX157" s="93">
        <f t="shared" si="171"/>
        <v>0</v>
      </c>
      <c r="AY157" s="94">
        <f t="shared" si="171"/>
        <v>1</v>
      </c>
      <c r="AZ157" s="120" t="str">
        <f t="shared" si="164"/>
        <v>Completo</v>
      </c>
      <c r="BA157" s="37"/>
    </row>
    <row r="158">
      <c r="A158" s="57">
        <v>50.0</v>
      </c>
      <c r="B158" s="127" t="s">
        <v>359</v>
      </c>
      <c r="C158" s="97" t="s">
        <v>360</v>
      </c>
      <c r="D158" s="98" t="s">
        <v>143</v>
      </c>
      <c r="E158" s="99">
        <v>2.0</v>
      </c>
      <c r="F158" s="62" t="s">
        <v>245</v>
      </c>
      <c r="G158" s="114">
        <v>2.0</v>
      </c>
      <c r="H158" s="115">
        <v>2.0</v>
      </c>
      <c r="I158" s="115">
        <v>2.0</v>
      </c>
      <c r="J158" s="116">
        <v>2.0</v>
      </c>
      <c r="K158" s="114">
        <v>2.0</v>
      </c>
      <c r="L158" s="115">
        <v>2.0</v>
      </c>
      <c r="M158" s="115">
        <v>2.0</v>
      </c>
      <c r="N158" s="115">
        <v>2.0</v>
      </c>
      <c r="O158" s="116">
        <v>2.0</v>
      </c>
      <c r="P158" s="117">
        <v>2.0</v>
      </c>
      <c r="Q158" s="114">
        <v>2.0</v>
      </c>
      <c r="R158" s="115">
        <v>1.0</v>
      </c>
      <c r="S158" s="115">
        <v>2.0</v>
      </c>
      <c r="T158" s="115">
        <v>2.0</v>
      </c>
      <c r="U158" s="115"/>
      <c r="V158" s="115">
        <v>1.0</v>
      </c>
      <c r="W158" s="115">
        <v>2.0</v>
      </c>
      <c r="X158" s="115">
        <v>2.0</v>
      </c>
      <c r="Y158" s="115"/>
      <c r="Z158" s="115">
        <v>2.0</v>
      </c>
      <c r="AA158" s="115">
        <v>1.0</v>
      </c>
      <c r="AB158" s="115"/>
      <c r="AC158" s="115">
        <v>2.0</v>
      </c>
      <c r="AD158" s="115">
        <v>2.0</v>
      </c>
      <c r="AE158" s="115"/>
      <c r="AF158" s="115"/>
      <c r="AG158" s="115"/>
      <c r="AH158" s="115"/>
      <c r="AI158" s="118"/>
      <c r="AJ158" s="114"/>
      <c r="AK158" s="115"/>
      <c r="AL158" s="115"/>
      <c r="AM158" s="115"/>
      <c r="AN158" s="115"/>
      <c r="AO158" s="116">
        <v>2.0</v>
      </c>
      <c r="AP158" s="119"/>
      <c r="AQ158" s="115"/>
      <c r="AR158" s="115"/>
      <c r="AS158" s="116">
        <v>2.0</v>
      </c>
      <c r="AT158" s="101"/>
      <c r="AU158" s="102"/>
      <c r="AV158" s="103">
        <f t="shared" si="112"/>
        <v>20</v>
      </c>
      <c r="AW158" s="72">
        <f t="shared" ref="AW158:AY158" si="172">IF(AT158 = " ",0%,AT158/COUNTIF($G158:$AS158,"&gt;=0"))</f>
        <v>0</v>
      </c>
      <c r="AX158" s="73">
        <f t="shared" si="172"/>
        <v>0</v>
      </c>
      <c r="AY158" s="74">
        <f t="shared" si="172"/>
        <v>0.8695652174</v>
      </c>
      <c r="AZ158" s="75" t="str">
        <f t="shared" si="164"/>
        <v>Completo</v>
      </c>
      <c r="BA158" s="76" t="str">
        <f>IF(AND(AZ158=AZ159,AZ158=AZ160,AZ158=AZ161,AZ158=AZ163),AZ158,"Incompleto")</f>
        <v>Completo</v>
      </c>
    </row>
    <row r="159">
      <c r="A159" s="23"/>
      <c r="B159" s="23"/>
      <c r="C159" s="97" t="s">
        <v>353</v>
      </c>
      <c r="D159" s="98" t="s">
        <v>262</v>
      </c>
      <c r="E159" s="99">
        <v>3.0</v>
      </c>
      <c r="F159" s="62" t="s">
        <v>251</v>
      </c>
      <c r="G159" s="114">
        <v>2.0</v>
      </c>
      <c r="H159" s="115">
        <v>2.0</v>
      </c>
      <c r="I159" s="115">
        <v>2.0</v>
      </c>
      <c r="J159" s="116">
        <v>2.0</v>
      </c>
      <c r="K159" s="114">
        <v>2.0</v>
      </c>
      <c r="L159" s="115">
        <v>2.0</v>
      </c>
      <c r="M159" s="115">
        <v>2.0</v>
      </c>
      <c r="N159" s="115"/>
      <c r="O159" s="116">
        <v>2.0</v>
      </c>
      <c r="P159" s="117">
        <v>2.0</v>
      </c>
      <c r="Q159" s="114"/>
      <c r="R159" s="115"/>
      <c r="S159" s="115"/>
      <c r="T159" s="115"/>
      <c r="U159" s="115"/>
      <c r="V159" s="115"/>
      <c r="W159" s="115">
        <v>2.0</v>
      </c>
      <c r="X159" s="115">
        <v>2.0</v>
      </c>
      <c r="Y159" s="115"/>
      <c r="Z159" s="115"/>
      <c r="AA159" s="115"/>
      <c r="AB159" s="115"/>
      <c r="AC159" s="115"/>
      <c r="AD159" s="115"/>
      <c r="AE159" s="115"/>
      <c r="AF159" s="115"/>
      <c r="AG159" s="115">
        <v>2.0</v>
      </c>
      <c r="AH159" s="115">
        <v>2.0</v>
      </c>
      <c r="AI159" s="118"/>
      <c r="AJ159" s="114"/>
      <c r="AK159" s="115"/>
      <c r="AL159" s="115"/>
      <c r="AM159" s="115"/>
      <c r="AN159" s="115"/>
      <c r="AO159" s="116">
        <v>2.0</v>
      </c>
      <c r="AP159" s="119">
        <v>2.0</v>
      </c>
      <c r="AQ159" s="115">
        <v>2.0</v>
      </c>
      <c r="AR159" s="115">
        <v>2.0</v>
      </c>
      <c r="AS159" s="116">
        <v>2.0</v>
      </c>
      <c r="AT159" s="101"/>
      <c r="AU159" s="102"/>
      <c r="AV159" s="103">
        <f t="shared" si="112"/>
        <v>18</v>
      </c>
      <c r="AW159" s="72">
        <f t="shared" ref="AW159:AY159" si="173">IF(AT159 = " ",0%,AT159/COUNTIF($G159:$AS159,"&gt;=0"))</f>
        <v>0</v>
      </c>
      <c r="AX159" s="73">
        <f t="shared" si="173"/>
        <v>0</v>
      </c>
      <c r="AY159" s="74">
        <f t="shared" si="173"/>
        <v>1</v>
      </c>
      <c r="AZ159" s="75" t="str">
        <f t="shared" si="164"/>
        <v>Completo</v>
      </c>
      <c r="BA159" s="23"/>
    </row>
    <row r="160">
      <c r="A160" s="23"/>
      <c r="B160" s="23"/>
      <c r="C160" s="97" t="s">
        <v>311</v>
      </c>
      <c r="D160" s="98" t="s">
        <v>262</v>
      </c>
      <c r="E160" s="99">
        <v>3.0</v>
      </c>
      <c r="F160" s="62" t="s">
        <v>251</v>
      </c>
      <c r="G160" s="114">
        <v>2.0</v>
      </c>
      <c r="H160" s="115">
        <v>2.0</v>
      </c>
      <c r="I160" s="115">
        <v>2.0</v>
      </c>
      <c r="J160" s="116">
        <v>2.0</v>
      </c>
      <c r="K160" s="114">
        <v>2.0</v>
      </c>
      <c r="L160" s="115">
        <v>2.0</v>
      </c>
      <c r="M160" s="115">
        <v>2.0</v>
      </c>
      <c r="N160" s="115"/>
      <c r="O160" s="116">
        <v>2.0</v>
      </c>
      <c r="P160" s="117">
        <v>2.0</v>
      </c>
      <c r="Q160" s="114"/>
      <c r="R160" s="115"/>
      <c r="S160" s="115"/>
      <c r="T160" s="115"/>
      <c r="U160" s="115"/>
      <c r="V160" s="115"/>
      <c r="W160" s="115">
        <v>2.0</v>
      </c>
      <c r="X160" s="115">
        <v>2.0</v>
      </c>
      <c r="Y160" s="115"/>
      <c r="Z160" s="115"/>
      <c r="AA160" s="115"/>
      <c r="AB160" s="115"/>
      <c r="AC160" s="115"/>
      <c r="AD160" s="115"/>
      <c r="AE160" s="115"/>
      <c r="AF160" s="115"/>
      <c r="AG160" s="115">
        <v>2.0</v>
      </c>
      <c r="AH160" s="115">
        <v>2.0</v>
      </c>
      <c r="AI160" s="118"/>
      <c r="AJ160" s="114"/>
      <c r="AK160" s="115"/>
      <c r="AL160" s="115"/>
      <c r="AM160" s="115"/>
      <c r="AN160" s="115"/>
      <c r="AO160" s="116">
        <v>2.0</v>
      </c>
      <c r="AP160" s="119">
        <v>2.0</v>
      </c>
      <c r="AQ160" s="115">
        <v>2.0</v>
      </c>
      <c r="AR160" s="115">
        <v>2.0</v>
      </c>
      <c r="AS160" s="116">
        <v>2.0</v>
      </c>
      <c r="AT160" s="101"/>
      <c r="AU160" s="102"/>
      <c r="AV160" s="103">
        <f t="shared" si="112"/>
        <v>18</v>
      </c>
      <c r="AW160" s="72">
        <f t="shared" ref="AW160:AY160" si="174">IF(AT160 = " ",0%,AT160/COUNTIF($G160:$AS160,"&gt;=0"))</f>
        <v>0</v>
      </c>
      <c r="AX160" s="73">
        <f t="shared" si="174"/>
        <v>0</v>
      </c>
      <c r="AY160" s="74">
        <f t="shared" si="174"/>
        <v>1</v>
      </c>
      <c r="AZ160" s="75" t="str">
        <f t="shared" si="164"/>
        <v>Completo</v>
      </c>
      <c r="BA160" s="23"/>
    </row>
    <row r="161">
      <c r="A161" s="23"/>
      <c r="B161" s="23"/>
      <c r="C161" s="97" t="s">
        <v>267</v>
      </c>
      <c r="D161" s="98" t="s">
        <v>262</v>
      </c>
      <c r="E161" s="99">
        <v>3.0</v>
      </c>
      <c r="F161" s="62" t="s">
        <v>251</v>
      </c>
      <c r="G161" s="114">
        <v>2.0</v>
      </c>
      <c r="H161" s="115">
        <v>2.0</v>
      </c>
      <c r="I161" s="115">
        <v>2.0</v>
      </c>
      <c r="J161" s="116">
        <v>2.0</v>
      </c>
      <c r="K161" s="114">
        <v>2.0</v>
      </c>
      <c r="L161" s="115">
        <v>2.0</v>
      </c>
      <c r="M161" s="115">
        <v>2.0</v>
      </c>
      <c r="N161" s="115"/>
      <c r="O161" s="116">
        <v>2.0</v>
      </c>
      <c r="P161" s="117">
        <v>2.0</v>
      </c>
      <c r="Q161" s="114"/>
      <c r="R161" s="115"/>
      <c r="S161" s="115"/>
      <c r="T161" s="115"/>
      <c r="U161" s="115"/>
      <c r="V161" s="115"/>
      <c r="W161" s="115">
        <v>2.0</v>
      </c>
      <c r="X161" s="115">
        <v>2.0</v>
      </c>
      <c r="Y161" s="115"/>
      <c r="Z161" s="115"/>
      <c r="AA161" s="115"/>
      <c r="AB161" s="115"/>
      <c r="AC161" s="115"/>
      <c r="AD161" s="115"/>
      <c r="AE161" s="115"/>
      <c r="AF161" s="115"/>
      <c r="AG161" s="115">
        <v>2.0</v>
      </c>
      <c r="AH161" s="115">
        <v>2.0</v>
      </c>
      <c r="AI161" s="118"/>
      <c r="AJ161" s="114"/>
      <c r="AK161" s="115"/>
      <c r="AL161" s="115"/>
      <c r="AM161" s="115"/>
      <c r="AN161" s="115"/>
      <c r="AO161" s="116">
        <v>2.0</v>
      </c>
      <c r="AP161" s="119">
        <v>2.0</v>
      </c>
      <c r="AQ161" s="115">
        <v>2.0</v>
      </c>
      <c r="AR161" s="115">
        <v>2.0</v>
      </c>
      <c r="AS161" s="116">
        <v>2.0</v>
      </c>
      <c r="AT161" s="101"/>
      <c r="AU161" s="102"/>
      <c r="AV161" s="103">
        <f t="shared" si="112"/>
        <v>18</v>
      </c>
      <c r="AW161" s="72">
        <f t="shared" ref="AW161:AY161" si="175">IF(AT161 = " ",0%,AT161/COUNTIF($G161:$AS161,"&gt;=0"))</f>
        <v>0</v>
      </c>
      <c r="AX161" s="73">
        <f t="shared" si="175"/>
        <v>0</v>
      </c>
      <c r="AY161" s="74">
        <f t="shared" si="175"/>
        <v>1</v>
      </c>
      <c r="AZ161" s="75" t="str">
        <f t="shared" si="164"/>
        <v>Completo</v>
      </c>
      <c r="BA161" s="23"/>
    </row>
    <row r="162">
      <c r="A162" s="23"/>
      <c r="B162" s="23"/>
      <c r="C162" s="97" t="s">
        <v>334</v>
      </c>
      <c r="D162" s="98" t="s">
        <v>262</v>
      </c>
      <c r="E162" s="99">
        <v>4.0</v>
      </c>
      <c r="F162" s="62" t="s">
        <v>251</v>
      </c>
      <c r="G162" s="114">
        <v>2.0</v>
      </c>
      <c r="H162" s="115">
        <v>2.0</v>
      </c>
      <c r="I162" s="115">
        <v>2.0</v>
      </c>
      <c r="J162" s="116">
        <v>2.0</v>
      </c>
      <c r="K162" s="114">
        <v>2.0</v>
      </c>
      <c r="L162" s="115">
        <v>2.0</v>
      </c>
      <c r="M162" s="115">
        <v>2.0</v>
      </c>
      <c r="N162" s="115"/>
      <c r="O162" s="116">
        <v>2.0</v>
      </c>
      <c r="P162" s="117">
        <v>2.0</v>
      </c>
      <c r="Q162" s="114"/>
      <c r="R162" s="115"/>
      <c r="S162" s="115"/>
      <c r="T162" s="115"/>
      <c r="U162" s="115"/>
      <c r="V162" s="115"/>
      <c r="W162" s="115">
        <v>2.0</v>
      </c>
      <c r="X162" s="115">
        <v>2.0</v>
      </c>
      <c r="Y162" s="115"/>
      <c r="Z162" s="115"/>
      <c r="AA162" s="115"/>
      <c r="AB162" s="115"/>
      <c r="AC162" s="115"/>
      <c r="AD162" s="115"/>
      <c r="AE162" s="115"/>
      <c r="AF162" s="115"/>
      <c r="AG162" s="115">
        <v>2.0</v>
      </c>
      <c r="AH162" s="115">
        <v>2.0</v>
      </c>
      <c r="AI162" s="118"/>
      <c r="AJ162" s="114"/>
      <c r="AK162" s="115"/>
      <c r="AL162" s="115"/>
      <c r="AM162" s="115"/>
      <c r="AN162" s="115"/>
      <c r="AO162" s="116">
        <v>2.0</v>
      </c>
      <c r="AP162" s="119">
        <v>2.0</v>
      </c>
      <c r="AQ162" s="115">
        <v>2.0</v>
      </c>
      <c r="AR162" s="115">
        <v>2.0</v>
      </c>
      <c r="AS162" s="116">
        <v>2.0</v>
      </c>
      <c r="AT162" s="101"/>
      <c r="AU162" s="102"/>
      <c r="AV162" s="103">
        <f t="shared" si="112"/>
        <v>18</v>
      </c>
      <c r="AW162" s="72">
        <f t="shared" ref="AW162:AY162" si="176">IF(AT162 = " ",0%,AT162/COUNTIF($G162:$AS162,"&gt;=0"))</f>
        <v>0</v>
      </c>
      <c r="AX162" s="73">
        <f t="shared" si="176"/>
        <v>0</v>
      </c>
      <c r="AY162" s="74">
        <f t="shared" si="176"/>
        <v>1</v>
      </c>
      <c r="AZ162" s="75" t="str">
        <f t="shared" si="164"/>
        <v>Completo</v>
      </c>
      <c r="BA162" s="23"/>
    </row>
    <row r="163">
      <c r="A163" s="37"/>
      <c r="B163" s="37"/>
      <c r="C163" s="97" t="s">
        <v>310</v>
      </c>
      <c r="D163" s="98" t="s">
        <v>262</v>
      </c>
      <c r="E163" s="99">
        <v>3.0</v>
      </c>
      <c r="F163" s="62" t="s">
        <v>251</v>
      </c>
      <c r="G163" s="114">
        <v>2.0</v>
      </c>
      <c r="H163" s="115">
        <v>2.0</v>
      </c>
      <c r="I163" s="115">
        <v>2.0</v>
      </c>
      <c r="J163" s="116">
        <v>2.0</v>
      </c>
      <c r="K163" s="114">
        <v>2.0</v>
      </c>
      <c r="L163" s="115">
        <v>2.0</v>
      </c>
      <c r="M163" s="115">
        <v>2.0</v>
      </c>
      <c r="N163" s="115"/>
      <c r="O163" s="116">
        <v>2.0</v>
      </c>
      <c r="P163" s="117">
        <v>2.0</v>
      </c>
      <c r="Q163" s="114"/>
      <c r="R163" s="115"/>
      <c r="S163" s="115"/>
      <c r="T163" s="115"/>
      <c r="U163" s="115"/>
      <c r="V163" s="115"/>
      <c r="W163" s="115">
        <v>2.0</v>
      </c>
      <c r="X163" s="115">
        <v>2.0</v>
      </c>
      <c r="Y163" s="115"/>
      <c r="Z163" s="115"/>
      <c r="AA163" s="115"/>
      <c r="AB163" s="115"/>
      <c r="AC163" s="115"/>
      <c r="AD163" s="115"/>
      <c r="AE163" s="115"/>
      <c r="AF163" s="115"/>
      <c r="AG163" s="115">
        <v>2.0</v>
      </c>
      <c r="AH163" s="115">
        <v>2.0</v>
      </c>
      <c r="AI163" s="118"/>
      <c r="AJ163" s="114"/>
      <c r="AK163" s="115"/>
      <c r="AL163" s="115"/>
      <c r="AM163" s="115"/>
      <c r="AN163" s="115"/>
      <c r="AO163" s="116">
        <v>2.0</v>
      </c>
      <c r="AP163" s="119">
        <v>2.0</v>
      </c>
      <c r="AQ163" s="115">
        <v>2.0</v>
      </c>
      <c r="AR163" s="115">
        <v>2.0</v>
      </c>
      <c r="AS163" s="116">
        <v>2.0</v>
      </c>
      <c r="AT163" s="101"/>
      <c r="AU163" s="102"/>
      <c r="AV163" s="103">
        <f t="shared" si="112"/>
        <v>18</v>
      </c>
      <c r="AW163" s="72">
        <f t="shared" ref="AW163:AY163" si="177">IF(AT163 = " ",0%,AT163/COUNTIF($G163:$AS163,"&gt;=0"))</f>
        <v>0</v>
      </c>
      <c r="AX163" s="73">
        <f t="shared" si="177"/>
        <v>0</v>
      </c>
      <c r="AY163" s="74">
        <f t="shared" si="177"/>
        <v>1</v>
      </c>
      <c r="AZ163" s="75" t="str">
        <f t="shared" si="164"/>
        <v>Completo</v>
      </c>
      <c r="BA163" s="37"/>
    </row>
    <row r="164">
      <c r="A164" s="77">
        <v>51.0</v>
      </c>
      <c r="B164" s="122" t="s">
        <v>123</v>
      </c>
      <c r="C164" s="79" t="s">
        <v>257</v>
      </c>
      <c r="D164" s="80" t="s">
        <v>128</v>
      </c>
      <c r="E164" s="81">
        <v>4.0</v>
      </c>
      <c r="F164" s="104" t="s">
        <v>251</v>
      </c>
      <c r="G164" s="105">
        <v>2.0</v>
      </c>
      <c r="H164" s="106">
        <v>2.0</v>
      </c>
      <c r="I164" s="106">
        <v>2.0</v>
      </c>
      <c r="J164" s="107">
        <v>2.0</v>
      </c>
      <c r="K164" s="105">
        <v>2.0</v>
      </c>
      <c r="L164" s="106">
        <v>0.0</v>
      </c>
      <c r="M164" s="106">
        <v>0.0</v>
      </c>
      <c r="N164" s="106"/>
      <c r="O164" s="107">
        <v>2.0</v>
      </c>
      <c r="P164" s="108">
        <v>0.0</v>
      </c>
      <c r="Q164" s="105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>
        <v>2.0</v>
      </c>
      <c r="AH164" s="106">
        <v>2.0</v>
      </c>
      <c r="AI164" s="109"/>
      <c r="AJ164" s="105"/>
      <c r="AK164" s="106"/>
      <c r="AL164" s="106"/>
      <c r="AM164" s="106"/>
      <c r="AN164" s="106"/>
      <c r="AO164" s="107">
        <v>2.0</v>
      </c>
      <c r="AP164" s="110"/>
      <c r="AQ164" s="106"/>
      <c r="AR164" s="106"/>
      <c r="AS164" s="107"/>
      <c r="AT164" s="111"/>
      <c r="AU164" s="112"/>
      <c r="AV164" s="113">
        <f t="shared" si="112"/>
        <v>9</v>
      </c>
      <c r="AW164" s="92">
        <f t="shared" ref="AW164:AY164" si="178">IF(AT164 = " ",0%,AT164/COUNTIF($G164:$AS164,"&gt;=0"))</f>
        <v>0</v>
      </c>
      <c r="AX164" s="93">
        <f t="shared" si="178"/>
        <v>0</v>
      </c>
      <c r="AY164" s="94">
        <f t="shared" si="178"/>
        <v>0.75</v>
      </c>
      <c r="AZ164" s="95" t="str">
        <f t="shared" si="164"/>
        <v>Completo</v>
      </c>
      <c r="BA164" s="96" t="str">
        <f>IF(AND(AZ164=AZ165,AZ164=AZ166,AZ164=AZ167),AZ164,"Incompleto")</f>
        <v>Completo</v>
      </c>
    </row>
    <row r="165">
      <c r="A165" s="23"/>
      <c r="B165" s="23"/>
      <c r="C165" s="79" t="s">
        <v>329</v>
      </c>
      <c r="D165" s="80" t="s">
        <v>262</v>
      </c>
      <c r="E165" s="81">
        <v>3.0</v>
      </c>
      <c r="F165" s="104" t="s">
        <v>251</v>
      </c>
      <c r="G165" s="105">
        <v>2.0</v>
      </c>
      <c r="H165" s="106">
        <v>2.0</v>
      </c>
      <c r="I165" s="106">
        <v>2.0</v>
      </c>
      <c r="J165" s="107">
        <v>2.0</v>
      </c>
      <c r="K165" s="105">
        <v>2.0</v>
      </c>
      <c r="L165" s="106">
        <v>2.0</v>
      </c>
      <c r="M165" s="106">
        <v>2.0</v>
      </c>
      <c r="N165" s="106"/>
      <c r="O165" s="107">
        <v>2.0</v>
      </c>
      <c r="P165" s="108">
        <v>2.0</v>
      </c>
      <c r="Q165" s="105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  <c r="AF165" s="106"/>
      <c r="AG165" s="106">
        <v>2.0</v>
      </c>
      <c r="AH165" s="106">
        <v>2.0</v>
      </c>
      <c r="AI165" s="109"/>
      <c r="AJ165" s="105"/>
      <c r="AK165" s="106"/>
      <c r="AL165" s="106"/>
      <c r="AM165" s="106"/>
      <c r="AN165" s="106"/>
      <c r="AO165" s="107">
        <v>2.0</v>
      </c>
      <c r="AP165" s="110"/>
      <c r="AQ165" s="106"/>
      <c r="AR165" s="106"/>
      <c r="AS165" s="107"/>
      <c r="AT165" s="111"/>
      <c r="AU165" s="112"/>
      <c r="AV165" s="113">
        <f t="shared" si="112"/>
        <v>12</v>
      </c>
      <c r="AW165" s="92">
        <f t="shared" ref="AW165:AY165" si="179">IF(AT165 = " ",0%,AT165/COUNTIF($G165:$AS165,"&gt;=0"))</f>
        <v>0</v>
      </c>
      <c r="AX165" s="93">
        <f t="shared" si="179"/>
        <v>0</v>
      </c>
      <c r="AY165" s="94">
        <f t="shared" si="179"/>
        <v>1</v>
      </c>
      <c r="AZ165" s="95" t="str">
        <f t="shared" si="164"/>
        <v>Completo</v>
      </c>
      <c r="BA165" s="23"/>
    </row>
    <row r="166">
      <c r="A166" s="23"/>
      <c r="B166" s="23"/>
      <c r="C166" s="79" t="s">
        <v>324</v>
      </c>
      <c r="D166" s="80" t="s">
        <v>262</v>
      </c>
      <c r="E166" s="81">
        <v>3.0</v>
      </c>
      <c r="F166" s="104" t="s">
        <v>251</v>
      </c>
      <c r="G166" s="105">
        <v>2.0</v>
      </c>
      <c r="H166" s="106">
        <v>2.0</v>
      </c>
      <c r="I166" s="106">
        <v>2.0</v>
      </c>
      <c r="J166" s="107">
        <v>2.0</v>
      </c>
      <c r="K166" s="105">
        <v>2.0</v>
      </c>
      <c r="L166" s="106">
        <v>2.0</v>
      </c>
      <c r="M166" s="106">
        <v>2.0</v>
      </c>
      <c r="N166" s="106"/>
      <c r="O166" s="107">
        <v>2.0</v>
      </c>
      <c r="P166" s="108">
        <v>2.0</v>
      </c>
      <c r="Q166" s="105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06"/>
      <c r="AF166" s="106"/>
      <c r="AG166" s="106">
        <v>2.0</v>
      </c>
      <c r="AH166" s="106">
        <v>2.0</v>
      </c>
      <c r="AI166" s="109"/>
      <c r="AJ166" s="105"/>
      <c r="AK166" s="106"/>
      <c r="AL166" s="106"/>
      <c r="AM166" s="106"/>
      <c r="AN166" s="106"/>
      <c r="AO166" s="107">
        <v>2.0</v>
      </c>
      <c r="AP166" s="110"/>
      <c r="AQ166" s="106"/>
      <c r="AR166" s="106"/>
      <c r="AS166" s="107"/>
      <c r="AT166" s="111"/>
      <c r="AU166" s="112"/>
      <c r="AV166" s="113">
        <f t="shared" si="112"/>
        <v>12</v>
      </c>
      <c r="AW166" s="92">
        <f t="shared" ref="AW166:AY166" si="180">IF(AT166 = " ",0%,AT166/COUNTIF($G166:$AS166,"&gt;=0"))</f>
        <v>0</v>
      </c>
      <c r="AX166" s="93">
        <f t="shared" si="180"/>
        <v>0</v>
      </c>
      <c r="AY166" s="94">
        <f t="shared" si="180"/>
        <v>1</v>
      </c>
      <c r="AZ166" s="95" t="str">
        <f t="shared" si="164"/>
        <v>Completo</v>
      </c>
      <c r="BA166" s="23"/>
    </row>
    <row r="167">
      <c r="A167" s="37"/>
      <c r="B167" s="37"/>
      <c r="C167" s="79" t="s">
        <v>361</v>
      </c>
      <c r="D167" s="80" t="s">
        <v>262</v>
      </c>
      <c r="E167" s="81">
        <v>3.0</v>
      </c>
      <c r="F167" s="104" t="s">
        <v>251</v>
      </c>
      <c r="G167" s="105">
        <v>2.0</v>
      </c>
      <c r="H167" s="106">
        <v>2.0</v>
      </c>
      <c r="I167" s="106">
        <v>2.0</v>
      </c>
      <c r="J167" s="107">
        <v>2.0</v>
      </c>
      <c r="K167" s="105">
        <v>2.0</v>
      </c>
      <c r="L167" s="106">
        <v>2.0</v>
      </c>
      <c r="M167" s="106">
        <v>2.0</v>
      </c>
      <c r="N167" s="106"/>
      <c r="O167" s="107">
        <v>2.0</v>
      </c>
      <c r="P167" s="108">
        <v>2.0</v>
      </c>
      <c r="Q167" s="105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06"/>
      <c r="AF167" s="106"/>
      <c r="AG167" s="106">
        <v>2.0</v>
      </c>
      <c r="AH167" s="106">
        <v>2.0</v>
      </c>
      <c r="AI167" s="109"/>
      <c r="AJ167" s="105"/>
      <c r="AK167" s="106"/>
      <c r="AL167" s="106"/>
      <c r="AM167" s="106"/>
      <c r="AN167" s="106"/>
      <c r="AO167" s="107"/>
      <c r="AP167" s="110"/>
      <c r="AQ167" s="106"/>
      <c r="AR167" s="106"/>
      <c r="AS167" s="107"/>
      <c r="AT167" s="111"/>
      <c r="AU167" s="112"/>
      <c r="AV167" s="113">
        <f t="shared" si="112"/>
        <v>11</v>
      </c>
      <c r="AW167" s="92">
        <f t="shared" ref="AW167:AY167" si="181">IF(AT167 = " ",0%,AT167/COUNTIF($G167:$AS167,"&gt;=0"))</f>
        <v>0</v>
      </c>
      <c r="AX167" s="93">
        <f t="shared" si="181"/>
        <v>0</v>
      </c>
      <c r="AY167" s="94">
        <f t="shared" si="181"/>
        <v>1</v>
      </c>
      <c r="AZ167" s="95" t="str">
        <f t="shared" si="164"/>
        <v>Completo</v>
      </c>
      <c r="BA167" s="37"/>
    </row>
    <row r="168">
      <c r="A168" s="57">
        <v>52.0</v>
      </c>
      <c r="B168" s="127" t="s">
        <v>135</v>
      </c>
      <c r="C168" s="97" t="s">
        <v>362</v>
      </c>
      <c r="D168" s="98" t="s">
        <v>110</v>
      </c>
      <c r="E168" s="99">
        <v>2.0</v>
      </c>
      <c r="F168" s="100" t="s">
        <v>251</v>
      </c>
      <c r="G168" s="114">
        <v>2.0</v>
      </c>
      <c r="H168" s="115">
        <v>2.0</v>
      </c>
      <c r="I168" s="115">
        <v>2.0</v>
      </c>
      <c r="J168" s="116">
        <v>2.0</v>
      </c>
      <c r="K168" s="114">
        <v>2.0</v>
      </c>
      <c r="L168" s="115">
        <v>2.0</v>
      </c>
      <c r="M168" s="115">
        <v>0.0</v>
      </c>
      <c r="N168" s="115"/>
      <c r="O168" s="116">
        <v>0.0</v>
      </c>
      <c r="P168" s="117">
        <v>0.0</v>
      </c>
      <c r="Q168" s="114"/>
      <c r="R168" s="115"/>
      <c r="S168" s="115"/>
      <c r="T168" s="115"/>
      <c r="U168" s="115"/>
      <c r="V168" s="115"/>
      <c r="W168" s="115"/>
      <c r="X168" s="115"/>
      <c r="Y168" s="115"/>
      <c r="Z168" s="115">
        <v>2.0</v>
      </c>
      <c r="AA168" s="115">
        <v>2.0</v>
      </c>
      <c r="AB168" s="115"/>
      <c r="AC168" s="115">
        <v>2.0</v>
      </c>
      <c r="AD168" s="115">
        <v>2.0</v>
      </c>
      <c r="AE168" s="115"/>
      <c r="AF168" s="115"/>
      <c r="AG168" s="115">
        <v>1.0</v>
      </c>
      <c r="AH168" s="115">
        <v>0.0</v>
      </c>
      <c r="AI168" s="118"/>
      <c r="AJ168" s="114"/>
      <c r="AK168" s="115"/>
      <c r="AL168" s="115"/>
      <c r="AM168" s="115"/>
      <c r="AN168" s="115"/>
      <c r="AO168" s="116"/>
      <c r="AP168" s="119"/>
      <c r="AQ168" s="115"/>
      <c r="AR168" s="115"/>
      <c r="AS168" s="116"/>
      <c r="AT168" s="101"/>
      <c r="AU168" s="102"/>
      <c r="AV168" s="103">
        <f t="shared" si="112"/>
        <v>10</v>
      </c>
      <c r="AW168" s="72">
        <f t="shared" ref="AW168:AY168" si="182">IF(AT168 = " ",0%,AT168/COUNTIF($G168:$AS168,"&gt;=0"))</f>
        <v>0</v>
      </c>
      <c r="AX168" s="73">
        <f t="shared" si="182"/>
        <v>0</v>
      </c>
      <c r="AY168" s="74">
        <f t="shared" si="182"/>
        <v>0.6666666667</v>
      </c>
      <c r="AZ168" s="75" t="str">
        <f t="shared" ref="AZ168:AZ186" si="184">IF(AY168&gt;60%,"Completo",IF(AND(AW168&gt;AX168+AY168,AY168&lt;20%),"No Cumplio","Incompleto"))</f>
        <v>Completo</v>
      </c>
      <c r="BA168" s="76" t="str">
        <f>IF(AND(AZ168=AZ169,AZ170=AZ178,AZ169=AZ170),AZ168,"Incompleto")</f>
        <v>Completo</v>
      </c>
    </row>
    <row r="169">
      <c r="A169" s="23"/>
      <c r="B169" s="23"/>
      <c r="C169" s="97" t="s">
        <v>297</v>
      </c>
      <c r="D169" s="98" t="s">
        <v>262</v>
      </c>
      <c r="E169" s="99">
        <v>3.0</v>
      </c>
      <c r="F169" s="100" t="s">
        <v>251</v>
      </c>
      <c r="G169" s="114">
        <v>2.0</v>
      </c>
      <c r="H169" s="115">
        <v>2.0</v>
      </c>
      <c r="I169" s="115">
        <v>2.0</v>
      </c>
      <c r="J169" s="116">
        <v>2.0</v>
      </c>
      <c r="K169" s="114">
        <v>2.0</v>
      </c>
      <c r="L169" s="115">
        <v>2.0</v>
      </c>
      <c r="M169" s="115">
        <v>2.0</v>
      </c>
      <c r="N169" s="115"/>
      <c r="O169" s="116">
        <v>0.0</v>
      </c>
      <c r="P169" s="117">
        <v>2.0</v>
      </c>
      <c r="Q169" s="114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  <c r="AG169" s="115">
        <v>2.0</v>
      </c>
      <c r="AH169" s="115">
        <v>2.0</v>
      </c>
      <c r="AI169" s="118"/>
      <c r="AJ169" s="114"/>
      <c r="AK169" s="115"/>
      <c r="AL169" s="115"/>
      <c r="AM169" s="115"/>
      <c r="AN169" s="115"/>
      <c r="AO169" s="116"/>
      <c r="AP169" s="119"/>
      <c r="AQ169" s="115">
        <v>2.0</v>
      </c>
      <c r="AR169" s="115"/>
      <c r="AS169" s="116"/>
      <c r="AT169" s="101"/>
      <c r="AU169" s="102"/>
      <c r="AV169" s="103">
        <f t="shared" si="112"/>
        <v>11</v>
      </c>
      <c r="AW169" s="72">
        <f t="shared" ref="AW169:AY169" si="183">IF(AT169 = " ",0%,AT169/COUNTIF($G169:$AS169,"&gt;=0"))</f>
        <v>0</v>
      </c>
      <c r="AX169" s="73">
        <f t="shared" si="183"/>
        <v>0</v>
      </c>
      <c r="AY169" s="74">
        <f t="shared" si="183"/>
        <v>0.9166666667</v>
      </c>
      <c r="AZ169" s="75" t="str">
        <f t="shared" si="184"/>
        <v>Completo</v>
      </c>
      <c r="BA169" s="23"/>
    </row>
    <row r="170">
      <c r="A170" s="23"/>
      <c r="B170" s="23"/>
      <c r="C170" s="97" t="s">
        <v>264</v>
      </c>
      <c r="D170" s="98" t="s">
        <v>262</v>
      </c>
      <c r="E170" s="99">
        <v>3.0</v>
      </c>
      <c r="F170" s="100" t="s">
        <v>251</v>
      </c>
      <c r="G170" s="114">
        <v>2.0</v>
      </c>
      <c r="H170" s="115">
        <v>2.0</v>
      </c>
      <c r="I170" s="115">
        <v>2.0</v>
      </c>
      <c r="J170" s="116">
        <v>2.0</v>
      </c>
      <c r="K170" s="114">
        <v>2.0</v>
      </c>
      <c r="L170" s="115">
        <v>2.0</v>
      </c>
      <c r="M170" s="115">
        <v>2.0</v>
      </c>
      <c r="N170" s="115"/>
      <c r="O170" s="116">
        <v>0.0</v>
      </c>
      <c r="P170" s="117">
        <v>2.0</v>
      </c>
      <c r="Q170" s="114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  <c r="AG170" s="115">
        <v>2.0</v>
      </c>
      <c r="AH170" s="115">
        <v>2.0</v>
      </c>
      <c r="AI170" s="118"/>
      <c r="AJ170" s="114"/>
      <c r="AK170" s="115"/>
      <c r="AL170" s="115"/>
      <c r="AM170" s="115"/>
      <c r="AN170" s="115"/>
      <c r="AO170" s="116"/>
      <c r="AP170" s="119"/>
      <c r="AQ170" s="115">
        <v>2.0</v>
      </c>
      <c r="AR170" s="115"/>
      <c r="AS170" s="116"/>
      <c r="AT170" s="101"/>
      <c r="AU170" s="102"/>
      <c r="AV170" s="103">
        <f t="shared" si="112"/>
        <v>11</v>
      </c>
      <c r="AW170" s="72">
        <f t="shared" ref="AW170:AY170" si="185">IF(AT170 = " ",0%,AT170/COUNTIF($G170:$AS170,"&gt;=0"))</f>
        <v>0</v>
      </c>
      <c r="AX170" s="73">
        <f t="shared" si="185"/>
        <v>0</v>
      </c>
      <c r="AY170" s="74">
        <f t="shared" si="185"/>
        <v>0.9166666667</v>
      </c>
      <c r="AZ170" s="75" t="str">
        <f t="shared" si="184"/>
        <v>Completo</v>
      </c>
      <c r="BA170" s="23"/>
    </row>
    <row r="171">
      <c r="A171" s="37"/>
      <c r="B171" s="37"/>
      <c r="C171" s="97" t="s">
        <v>323</v>
      </c>
      <c r="D171" s="98" t="s">
        <v>262</v>
      </c>
      <c r="E171" s="99">
        <v>3.0</v>
      </c>
      <c r="F171" s="100" t="s">
        <v>251</v>
      </c>
      <c r="G171" s="114">
        <v>2.0</v>
      </c>
      <c r="H171" s="115">
        <v>2.0</v>
      </c>
      <c r="I171" s="115">
        <v>2.0</v>
      </c>
      <c r="J171" s="116">
        <v>2.0</v>
      </c>
      <c r="K171" s="114">
        <v>2.0</v>
      </c>
      <c r="L171" s="115">
        <v>2.0</v>
      </c>
      <c r="M171" s="115">
        <v>2.0</v>
      </c>
      <c r="N171" s="115"/>
      <c r="O171" s="116">
        <v>0.0</v>
      </c>
      <c r="P171" s="117">
        <v>2.0</v>
      </c>
      <c r="Q171" s="114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>
        <v>2.0</v>
      </c>
      <c r="AH171" s="115">
        <v>2.0</v>
      </c>
      <c r="AI171" s="118"/>
      <c r="AJ171" s="114"/>
      <c r="AK171" s="115"/>
      <c r="AL171" s="115"/>
      <c r="AM171" s="115"/>
      <c r="AN171" s="115"/>
      <c r="AO171" s="116"/>
      <c r="AP171" s="119"/>
      <c r="AQ171" s="115">
        <v>2.0</v>
      </c>
      <c r="AR171" s="115"/>
      <c r="AS171" s="116"/>
      <c r="AT171" s="101"/>
      <c r="AU171" s="102"/>
      <c r="AV171" s="103">
        <f t="shared" si="112"/>
        <v>11</v>
      </c>
      <c r="AW171" s="72">
        <f t="shared" ref="AW171:AY171" si="186">IF(AT171 = " ",0%,AT171/COUNTIF($G171:$AS171,"&gt;=0"))</f>
        <v>0</v>
      </c>
      <c r="AX171" s="73">
        <f t="shared" si="186"/>
        <v>0</v>
      </c>
      <c r="AY171" s="74">
        <f t="shared" si="186"/>
        <v>0.9166666667</v>
      </c>
      <c r="AZ171" s="75" t="str">
        <f t="shared" si="184"/>
        <v>Completo</v>
      </c>
      <c r="BA171" s="37"/>
    </row>
    <row r="172">
      <c r="A172" s="124">
        <v>53.0</v>
      </c>
      <c r="B172" s="125" t="s">
        <v>138</v>
      </c>
      <c r="C172" s="79" t="s">
        <v>363</v>
      </c>
      <c r="D172" s="80" t="s">
        <v>143</v>
      </c>
      <c r="E172" s="81">
        <v>2.0</v>
      </c>
      <c r="F172" s="104" t="s">
        <v>251</v>
      </c>
      <c r="G172" s="105">
        <v>2.0</v>
      </c>
      <c r="H172" s="106">
        <v>2.0</v>
      </c>
      <c r="I172" s="106">
        <v>2.0</v>
      </c>
      <c r="J172" s="107">
        <v>2.0</v>
      </c>
      <c r="K172" s="105">
        <v>2.0</v>
      </c>
      <c r="L172" s="106">
        <v>1.0</v>
      </c>
      <c r="M172" s="106">
        <v>2.0</v>
      </c>
      <c r="N172" s="106">
        <v>2.0</v>
      </c>
      <c r="O172" s="107">
        <v>2.0</v>
      </c>
      <c r="P172" s="108">
        <v>2.0</v>
      </c>
      <c r="Q172" s="105">
        <v>2.0</v>
      </c>
      <c r="R172" s="106">
        <v>2.0</v>
      </c>
      <c r="S172" s="106">
        <v>2.0</v>
      </c>
      <c r="T172" s="106">
        <v>2.0</v>
      </c>
      <c r="U172" s="106"/>
      <c r="V172" s="106"/>
      <c r="W172" s="106">
        <v>2.0</v>
      </c>
      <c r="X172" s="106">
        <v>2.0</v>
      </c>
      <c r="Y172" s="106"/>
      <c r="Z172" s="106">
        <v>2.0</v>
      </c>
      <c r="AA172" s="106">
        <v>2.0</v>
      </c>
      <c r="AB172" s="106"/>
      <c r="AC172" s="106">
        <v>2.0</v>
      </c>
      <c r="AD172" s="106">
        <v>2.0</v>
      </c>
      <c r="AE172" s="106"/>
      <c r="AF172" s="106"/>
      <c r="AG172" s="106">
        <v>0.0</v>
      </c>
      <c r="AH172" s="106">
        <v>0.0</v>
      </c>
      <c r="AI172" s="109"/>
      <c r="AJ172" s="105"/>
      <c r="AK172" s="106"/>
      <c r="AL172" s="106"/>
      <c r="AM172" s="106"/>
      <c r="AN172" s="106"/>
      <c r="AO172" s="107">
        <v>2.0</v>
      </c>
      <c r="AP172" s="110"/>
      <c r="AQ172" s="106"/>
      <c r="AR172" s="106"/>
      <c r="AS172" s="107">
        <v>2.0</v>
      </c>
      <c r="AT172" s="111"/>
      <c r="AU172" s="112"/>
      <c r="AV172" s="113">
        <f t="shared" si="112"/>
        <v>21</v>
      </c>
      <c r="AW172" s="92">
        <f t="shared" ref="AW172:AY172" si="187">IF(AT172 = " ",0%,AT172/COUNTIF($G172:$AS172,"&gt;=0"))</f>
        <v>0</v>
      </c>
      <c r="AX172" s="93">
        <f t="shared" si="187"/>
        <v>0</v>
      </c>
      <c r="AY172" s="94">
        <f t="shared" si="187"/>
        <v>0.875</v>
      </c>
      <c r="AZ172" s="95" t="str">
        <f t="shared" si="184"/>
        <v>Completo</v>
      </c>
      <c r="BA172" s="126" t="str">
        <f>IF(AND(AZ168=AZ169,AZ170=AZ178,AZ169=AZ170),AZ168,"Incompleto")</f>
        <v>Completo</v>
      </c>
    </row>
    <row r="173">
      <c r="A173" s="57">
        <v>54.0</v>
      </c>
      <c r="B173" s="127" t="s">
        <v>54</v>
      </c>
      <c r="C173" s="97" t="s">
        <v>364</v>
      </c>
      <c r="D173" s="98" t="s">
        <v>11</v>
      </c>
      <c r="E173" s="99">
        <v>4.0</v>
      </c>
      <c r="F173" s="100" t="s">
        <v>266</v>
      </c>
      <c r="G173" s="114">
        <v>2.0</v>
      </c>
      <c r="H173" s="115">
        <v>2.0</v>
      </c>
      <c r="I173" s="115">
        <v>2.0</v>
      </c>
      <c r="J173" s="116">
        <v>2.0</v>
      </c>
      <c r="K173" s="114">
        <v>2.0</v>
      </c>
      <c r="L173" s="115">
        <v>2.0</v>
      </c>
      <c r="M173" s="115">
        <v>2.0</v>
      </c>
      <c r="N173" s="115">
        <v>2.0</v>
      </c>
      <c r="O173" s="116">
        <v>2.0</v>
      </c>
      <c r="P173" s="117">
        <v>2.0</v>
      </c>
      <c r="Q173" s="114">
        <v>2.0</v>
      </c>
      <c r="R173" s="115">
        <v>2.0</v>
      </c>
      <c r="S173" s="115">
        <v>2.0</v>
      </c>
      <c r="T173" s="115">
        <v>2.0</v>
      </c>
      <c r="U173" s="115">
        <v>0.0</v>
      </c>
      <c r="V173" s="115">
        <v>0.0</v>
      </c>
      <c r="W173" s="115">
        <v>2.0</v>
      </c>
      <c r="X173" s="115">
        <v>0.0</v>
      </c>
      <c r="Y173" s="115">
        <v>0.0</v>
      </c>
      <c r="Z173" s="115">
        <v>2.0</v>
      </c>
      <c r="AA173" s="115">
        <v>2.0</v>
      </c>
      <c r="AB173" s="115">
        <v>2.0</v>
      </c>
      <c r="AC173" s="115">
        <v>2.0</v>
      </c>
      <c r="AD173" s="115">
        <v>2.0</v>
      </c>
      <c r="AE173" s="115">
        <v>2.0</v>
      </c>
      <c r="AF173" s="115">
        <v>2.0</v>
      </c>
      <c r="AG173" s="115">
        <v>0.0</v>
      </c>
      <c r="AH173" s="115">
        <v>0.0</v>
      </c>
      <c r="AI173" s="118">
        <v>0.0</v>
      </c>
      <c r="AJ173" s="114"/>
      <c r="AK173" s="115"/>
      <c r="AL173" s="115"/>
      <c r="AM173" s="115"/>
      <c r="AN173" s="115"/>
      <c r="AO173" s="116">
        <v>2.0</v>
      </c>
      <c r="AP173" s="119"/>
      <c r="AQ173" s="115"/>
      <c r="AR173" s="115"/>
      <c r="AS173" s="116"/>
      <c r="AT173" s="101"/>
      <c r="AU173" s="102"/>
      <c r="AV173" s="103">
        <f t="shared" si="112"/>
        <v>23</v>
      </c>
      <c r="AW173" s="72">
        <f t="shared" ref="AW173:AY173" si="188">IF(AT173 = " ",0%,AT173/COUNTIF($G173:$AS173,"&gt;=0"))</f>
        <v>0</v>
      </c>
      <c r="AX173" s="73">
        <f t="shared" si="188"/>
        <v>0</v>
      </c>
      <c r="AY173" s="74">
        <f t="shared" si="188"/>
        <v>0.7666666667</v>
      </c>
      <c r="AZ173" s="75" t="str">
        <f t="shared" si="184"/>
        <v>Completo</v>
      </c>
      <c r="BA173" s="76" t="str">
        <f>IF(AND(AZ168=AZ169,AZ170=AZ178,AZ169=AZ170),AZ168,"Incompleto")</f>
        <v>Completo</v>
      </c>
    </row>
    <row r="174">
      <c r="A174" s="23"/>
      <c r="B174" s="23"/>
      <c r="C174" s="97" t="s">
        <v>355</v>
      </c>
      <c r="D174" s="98" t="s">
        <v>77</v>
      </c>
      <c r="E174" s="99">
        <v>4.0</v>
      </c>
      <c r="F174" s="100" t="s">
        <v>251</v>
      </c>
      <c r="G174" s="114">
        <v>2.0</v>
      </c>
      <c r="H174" s="115">
        <v>2.0</v>
      </c>
      <c r="I174" s="115">
        <v>2.0</v>
      </c>
      <c r="J174" s="116">
        <v>2.0</v>
      </c>
      <c r="K174" s="114">
        <v>2.0</v>
      </c>
      <c r="L174" s="115">
        <v>2.0</v>
      </c>
      <c r="M174" s="115">
        <v>2.0</v>
      </c>
      <c r="N174" s="115">
        <v>0.0</v>
      </c>
      <c r="O174" s="116">
        <v>0.0</v>
      </c>
      <c r="P174" s="117">
        <v>2.0</v>
      </c>
      <c r="Q174" s="114">
        <v>2.0</v>
      </c>
      <c r="R174" s="115">
        <v>0.0</v>
      </c>
      <c r="S174" s="115">
        <v>0.0</v>
      </c>
      <c r="T174" s="115">
        <v>0.0</v>
      </c>
      <c r="U174" s="115">
        <v>0.0</v>
      </c>
      <c r="V174" s="115">
        <v>0.0</v>
      </c>
      <c r="W174" s="115">
        <v>0.0</v>
      </c>
      <c r="X174" s="115">
        <v>0.0</v>
      </c>
      <c r="Y174" s="115">
        <v>0.0</v>
      </c>
      <c r="Z174" s="115">
        <v>0.0</v>
      </c>
      <c r="AA174" s="115">
        <v>0.0</v>
      </c>
      <c r="AB174" s="115">
        <v>0.0</v>
      </c>
      <c r="AC174" s="115">
        <v>2.0</v>
      </c>
      <c r="AD174" s="115">
        <v>2.0</v>
      </c>
      <c r="AE174" s="115"/>
      <c r="AF174" s="115"/>
      <c r="AG174" s="115">
        <v>0.0</v>
      </c>
      <c r="AH174" s="115">
        <v>0.0</v>
      </c>
      <c r="AI174" s="118"/>
      <c r="AJ174" s="114"/>
      <c r="AK174" s="115"/>
      <c r="AL174" s="115"/>
      <c r="AM174" s="115"/>
      <c r="AN174" s="115"/>
      <c r="AO174" s="116">
        <v>2.0</v>
      </c>
      <c r="AP174" s="119"/>
      <c r="AQ174" s="115"/>
      <c r="AR174" s="115"/>
      <c r="AS174" s="116"/>
      <c r="AT174" s="101"/>
      <c r="AU174" s="102"/>
      <c r="AV174" s="103">
        <f t="shared" si="112"/>
        <v>12</v>
      </c>
      <c r="AW174" s="72">
        <f t="shared" ref="AW174:AY174" si="189">IF(AT174 = " ",0%,AT174/COUNTIF($G174:$AS174,"&gt;=0"))</f>
        <v>0</v>
      </c>
      <c r="AX174" s="73">
        <f t="shared" si="189"/>
        <v>0</v>
      </c>
      <c r="AY174" s="74">
        <f t="shared" si="189"/>
        <v>0.4444444444</v>
      </c>
      <c r="AZ174" s="75" t="str">
        <f t="shared" si="184"/>
        <v>Incompleto</v>
      </c>
      <c r="BA174" s="23"/>
    </row>
    <row r="175">
      <c r="A175" s="37"/>
      <c r="B175" s="37"/>
      <c r="C175" s="97" t="s">
        <v>294</v>
      </c>
      <c r="D175" s="98" t="s">
        <v>262</v>
      </c>
      <c r="E175" s="99">
        <v>3.0</v>
      </c>
      <c r="F175" s="100" t="s">
        <v>251</v>
      </c>
      <c r="G175" s="114">
        <v>2.0</v>
      </c>
      <c r="H175" s="115">
        <v>2.0</v>
      </c>
      <c r="I175" s="115">
        <v>2.0</v>
      </c>
      <c r="J175" s="116">
        <v>2.0</v>
      </c>
      <c r="K175" s="114">
        <v>0.0</v>
      </c>
      <c r="L175" s="115">
        <v>2.0</v>
      </c>
      <c r="M175" s="115">
        <v>2.0</v>
      </c>
      <c r="N175" s="115">
        <v>0.0</v>
      </c>
      <c r="O175" s="116">
        <v>2.0</v>
      </c>
      <c r="P175" s="117">
        <v>2.0</v>
      </c>
      <c r="Q175" s="114">
        <v>0.0</v>
      </c>
      <c r="R175" s="115">
        <v>0.0</v>
      </c>
      <c r="S175" s="115">
        <v>0.0</v>
      </c>
      <c r="T175" s="115">
        <v>0.0</v>
      </c>
      <c r="U175" s="115">
        <v>0.0</v>
      </c>
      <c r="V175" s="115">
        <v>0.0</v>
      </c>
      <c r="W175" s="115">
        <v>0.0</v>
      </c>
      <c r="X175" s="115">
        <v>0.0</v>
      </c>
      <c r="Y175" s="115">
        <v>0.0</v>
      </c>
      <c r="Z175" s="115">
        <v>0.0</v>
      </c>
      <c r="AA175" s="115">
        <v>0.0</v>
      </c>
      <c r="AB175" s="115">
        <v>0.0</v>
      </c>
      <c r="AC175" s="115">
        <v>2.0</v>
      </c>
      <c r="AD175" s="115">
        <v>2.0</v>
      </c>
      <c r="AE175" s="115"/>
      <c r="AF175" s="115"/>
      <c r="AG175" s="115">
        <v>0.0</v>
      </c>
      <c r="AH175" s="115">
        <v>0.0</v>
      </c>
      <c r="AI175" s="118"/>
      <c r="AJ175" s="114"/>
      <c r="AK175" s="115"/>
      <c r="AL175" s="115"/>
      <c r="AM175" s="115"/>
      <c r="AN175" s="115"/>
      <c r="AO175" s="116">
        <v>0.0</v>
      </c>
      <c r="AP175" s="119"/>
      <c r="AQ175" s="115"/>
      <c r="AR175" s="115"/>
      <c r="AS175" s="116"/>
      <c r="AT175" s="101"/>
      <c r="AU175" s="102"/>
      <c r="AV175" s="103">
        <f t="shared" si="112"/>
        <v>10</v>
      </c>
      <c r="AW175" s="72">
        <f t="shared" ref="AW175:AY175" si="190">IF(AT175 = " ",0%,AT175/COUNTIF($G175:$AS175,"&gt;=0"))</f>
        <v>0</v>
      </c>
      <c r="AX175" s="73">
        <f t="shared" si="190"/>
        <v>0</v>
      </c>
      <c r="AY175" s="74">
        <f t="shared" si="190"/>
        <v>0.3703703704</v>
      </c>
      <c r="AZ175" s="75" t="str">
        <f t="shared" si="184"/>
        <v>Incompleto</v>
      </c>
      <c r="BA175" s="37"/>
    </row>
    <row r="176">
      <c r="A176" s="77">
        <v>55.0</v>
      </c>
      <c r="B176" s="122" t="s">
        <v>365</v>
      </c>
      <c r="C176" s="79" t="s">
        <v>316</v>
      </c>
      <c r="D176" s="80" t="s">
        <v>262</v>
      </c>
      <c r="E176" s="81">
        <v>3.0</v>
      </c>
      <c r="F176" s="104" t="s">
        <v>251</v>
      </c>
      <c r="G176" s="105">
        <v>2.0</v>
      </c>
      <c r="H176" s="106">
        <v>2.0</v>
      </c>
      <c r="I176" s="106">
        <v>2.0</v>
      </c>
      <c r="J176" s="107">
        <v>2.0</v>
      </c>
      <c r="K176" s="105"/>
      <c r="L176" s="106"/>
      <c r="M176" s="106">
        <v>2.0</v>
      </c>
      <c r="N176" s="106"/>
      <c r="O176" s="107">
        <v>2.0</v>
      </c>
      <c r="P176" s="108"/>
      <c r="Q176" s="105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106"/>
      <c r="AF176" s="106"/>
      <c r="AG176" s="106">
        <v>2.0</v>
      </c>
      <c r="AH176" s="106">
        <v>2.0</v>
      </c>
      <c r="AI176" s="109"/>
      <c r="AJ176" s="105"/>
      <c r="AK176" s="106"/>
      <c r="AL176" s="106"/>
      <c r="AM176" s="106"/>
      <c r="AN176" s="106"/>
      <c r="AO176" s="107"/>
      <c r="AP176" s="110"/>
      <c r="AQ176" s="106"/>
      <c r="AR176" s="106"/>
      <c r="AS176" s="107"/>
      <c r="AT176" s="111"/>
      <c r="AU176" s="112"/>
      <c r="AV176" s="113">
        <f t="shared" si="112"/>
        <v>8</v>
      </c>
      <c r="AW176" s="92">
        <f t="shared" ref="AW176:AY176" si="191">IF(AT176 = " ",0%,AT176/COUNTIF($G176:$AS176,"&gt;=0"))</f>
        <v>0</v>
      </c>
      <c r="AX176" s="93">
        <f t="shared" si="191"/>
        <v>0</v>
      </c>
      <c r="AY176" s="94">
        <f t="shared" si="191"/>
        <v>1</v>
      </c>
      <c r="AZ176" s="95" t="str">
        <f t="shared" si="184"/>
        <v>Completo</v>
      </c>
      <c r="BA176" s="96" t="str">
        <f>IF(AND(AZ168=AZ169,AZ170=AZ178,AZ169=AZ170),AZ168,"Incompleto")</f>
        <v>Completo</v>
      </c>
    </row>
    <row r="177">
      <c r="A177" s="37"/>
      <c r="B177" s="37"/>
      <c r="C177" s="79" t="s">
        <v>366</v>
      </c>
      <c r="D177" s="80" t="s">
        <v>262</v>
      </c>
      <c r="E177" s="81">
        <v>3.0</v>
      </c>
      <c r="F177" s="104" t="s">
        <v>245</v>
      </c>
      <c r="G177" s="105">
        <v>2.0</v>
      </c>
      <c r="H177" s="106">
        <v>2.0</v>
      </c>
      <c r="I177" s="106">
        <v>2.0</v>
      </c>
      <c r="J177" s="107">
        <v>2.0</v>
      </c>
      <c r="K177" s="105">
        <v>2.0</v>
      </c>
      <c r="L177" s="106">
        <v>2.0</v>
      </c>
      <c r="M177" s="106">
        <v>2.0</v>
      </c>
      <c r="N177" s="106">
        <v>2.0</v>
      </c>
      <c r="O177" s="107">
        <v>2.0</v>
      </c>
      <c r="P177" s="108"/>
      <c r="Q177" s="105">
        <v>2.0</v>
      </c>
      <c r="R177" s="106">
        <v>1.0</v>
      </c>
      <c r="S177" s="106">
        <v>2.0</v>
      </c>
      <c r="T177" s="106">
        <v>2.0</v>
      </c>
      <c r="U177" s="106"/>
      <c r="V177" s="106"/>
      <c r="W177" s="106">
        <v>2.0</v>
      </c>
      <c r="X177" s="106">
        <v>2.0</v>
      </c>
      <c r="Y177" s="106"/>
      <c r="Z177" s="106">
        <v>2.0</v>
      </c>
      <c r="AA177" s="106">
        <v>2.0</v>
      </c>
      <c r="AB177" s="106"/>
      <c r="AC177" s="106">
        <v>2.0</v>
      </c>
      <c r="AD177" s="106">
        <v>2.0</v>
      </c>
      <c r="AE177" s="106"/>
      <c r="AF177" s="106"/>
      <c r="AG177" s="106"/>
      <c r="AH177" s="106"/>
      <c r="AI177" s="109"/>
      <c r="AJ177" s="105"/>
      <c r="AK177" s="106"/>
      <c r="AL177" s="106"/>
      <c r="AM177" s="106"/>
      <c r="AN177" s="106"/>
      <c r="AO177" s="107">
        <v>2.0</v>
      </c>
      <c r="AP177" s="110"/>
      <c r="AQ177" s="106"/>
      <c r="AR177" s="106"/>
      <c r="AS177" s="107"/>
      <c r="AT177" s="111"/>
      <c r="AU177" s="112"/>
      <c r="AV177" s="113">
        <f t="shared" si="112"/>
        <v>19</v>
      </c>
      <c r="AW177" s="92">
        <f t="shared" ref="AW177:AY177" si="192">IF(AT177 = " ",0%,AT177/COUNTIF($G177:$AS177,"&gt;=0"))</f>
        <v>0</v>
      </c>
      <c r="AX177" s="93">
        <f t="shared" si="192"/>
        <v>0</v>
      </c>
      <c r="AY177" s="94">
        <f t="shared" si="192"/>
        <v>0.95</v>
      </c>
      <c r="AZ177" s="95" t="str">
        <f t="shared" si="184"/>
        <v>Completo</v>
      </c>
      <c r="BA177" s="37"/>
    </row>
    <row r="178">
      <c r="A178" s="130">
        <v>56.0</v>
      </c>
      <c r="B178" s="131" t="s">
        <v>367</v>
      </c>
      <c r="C178" s="97" t="s">
        <v>368</v>
      </c>
      <c r="D178" s="98" t="s">
        <v>65</v>
      </c>
      <c r="E178" s="99">
        <v>3.0</v>
      </c>
      <c r="F178" s="100" t="s">
        <v>266</v>
      </c>
      <c r="G178" s="114">
        <v>2.0</v>
      </c>
      <c r="H178" s="115">
        <v>2.0</v>
      </c>
      <c r="I178" s="115">
        <v>2.0</v>
      </c>
      <c r="J178" s="116">
        <v>2.0</v>
      </c>
      <c r="K178" s="114">
        <v>2.0</v>
      </c>
      <c r="L178" s="115">
        <v>2.0</v>
      </c>
      <c r="M178" s="115">
        <v>2.0</v>
      </c>
      <c r="N178" s="115">
        <v>2.0</v>
      </c>
      <c r="O178" s="116">
        <v>2.0</v>
      </c>
      <c r="P178" s="117">
        <v>2.0</v>
      </c>
      <c r="Q178" s="114"/>
      <c r="R178" s="115">
        <v>2.0</v>
      </c>
      <c r="S178" s="115">
        <v>2.0</v>
      </c>
      <c r="T178" s="115">
        <v>2.0</v>
      </c>
      <c r="U178" s="115"/>
      <c r="V178" s="115"/>
      <c r="W178" s="115">
        <v>2.0</v>
      </c>
      <c r="X178" s="115">
        <v>2.0</v>
      </c>
      <c r="Y178" s="115"/>
      <c r="Z178" s="115">
        <v>2.0</v>
      </c>
      <c r="AA178" s="115">
        <v>2.0</v>
      </c>
      <c r="AB178" s="115"/>
      <c r="AC178" s="115">
        <v>2.0</v>
      </c>
      <c r="AD178" s="115">
        <v>2.0</v>
      </c>
      <c r="AE178" s="115"/>
      <c r="AF178" s="115"/>
      <c r="AG178" s="115"/>
      <c r="AH178" s="115"/>
      <c r="AI178" s="118"/>
      <c r="AJ178" s="114"/>
      <c r="AK178" s="115"/>
      <c r="AL178" s="115"/>
      <c r="AM178" s="115"/>
      <c r="AN178" s="115"/>
      <c r="AO178" s="116">
        <v>2.0</v>
      </c>
      <c r="AP178" s="119"/>
      <c r="AQ178" s="115"/>
      <c r="AR178" s="115"/>
      <c r="AS178" s="116"/>
      <c r="AT178" s="101"/>
      <c r="AU178" s="102"/>
      <c r="AV178" s="113">
        <f t="shared" si="112"/>
        <v>20</v>
      </c>
      <c r="AW178" s="72">
        <f t="shared" ref="AW178:AY178" si="193">IF(AT178 = " ",0%,AT178/COUNTIF($G178:$AS178,"&gt;=0"))</f>
        <v>0</v>
      </c>
      <c r="AX178" s="73">
        <f t="shared" si="193"/>
        <v>0</v>
      </c>
      <c r="AY178" s="74">
        <f t="shared" si="193"/>
        <v>1</v>
      </c>
      <c r="AZ178" s="75" t="str">
        <f t="shared" si="184"/>
        <v>Completo</v>
      </c>
      <c r="BA178" s="132" t="str">
        <f>IF(AND(AZ168=AZ169,AZ170=AZ178,AZ169=AZ170),AZ168,"Incompleto")</f>
        <v>Completo</v>
      </c>
    </row>
    <row r="179">
      <c r="A179" s="77">
        <v>57.0</v>
      </c>
      <c r="B179" s="122" t="s">
        <v>369</v>
      </c>
      <c r="C179" s="79" t="s">
        <v>292</v>
      </c>
      <c r="D179" s="80" t="s">
        <v>89</v>
      </c>
      <c r="E179" s="81">
        <v>4.0</v>
      </c>
      <c r="F179" s="104" t="s">
        <v>251</v>
      </c>
      <c r="G179" s="105">
        <v>2.0</v>
      </c>
      <c r="H179" s="106">
        <v>2.0</v>
      </c>
      <c r="I179" s="106">
        <v>2.0</v>
      </c>
      <c r="J179" s="107">
        <v>2.0</v>
      </c>
      <c r="K179" s="105">
        <v>2.0</v>
      </c>
      <c r="L179" s="106">
        <v>2.0</v>
      </c>
      <c r="M179" s="106">
        <v>2.0</v>
      </c>
      <c r="N179" s="106"/>
      <c r="O179" s="107">
        <v>2.0</v>
      </c>
      <c r="P179" s="108">
        <v>2.0</v>
      </c>
      <c r="Q179" s="105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  <c r="AC179" s="106"/>
      <c r="AD179" s="106"/>
      <c r="AE179" s="106"/>
      <c r="AF179" s="106"/>
      <c r="AG179" s="106">
        <v>2.0</v>
      </c>
      <c r="AH179" s="106">
        <v>2.0</v>
      </c>
      <c r="AI179" s="109">
        <v>2.0</v>
      </c>
      <c r="AJ179" s="105"/>
      <c r="AK179" s="106"/>
      <c r="AL179" s="106"/>
      <c r="AM179" s="106"/>
      <c r="AN179" s="106"/>
      <c r="AO179" s="107">
        <v>2.0</v>
      </c>
      <c r="AP179" s="110"/>
      <c r="AQ179" s="106"/>
      <c r="AR179" s="106"/>
      <c r="AS179" s="107"/>
      <c r="AT179" s="111"/>
      <c r="AU179" s="112"/>
      <c r="AV179" s="113">
        <f t="shared" si="112"/>
        <v>13</v>
      </c>
      <c r="AW179" s="92">
        <f t="shared" ref="AW179:AY179" si="194">IF(AT179 = " ",0%,AT179/COUNTIF($G179:$AS179,"&gt;=0"))</f>
        <v>0</v>
      </c>
      <c r="AX179" s="93">
        <f t="shared" si="194"/>
        <v>0</v>
      </c>
      <c r="AY179" s="94">
        <f t="shared" si="194"/>
        <v>1</v>
      </c>
      <c r="AZ179" s="95" t="str">
        <f t="shared" si="184"/>
        <v>Completo</v>
      </c>
      <c r="BA179" s="96" t="str">
        <f>IF(AND(AZ168=AZ169,AZ170=AZ178,AZ169=AZ170),AZ168,"Incompleto")</f>
        <v>Completo</v>
      </c>
    </row>
    <row r="180">
      <c r="A180" s="23"/>
      <c r="B180" s="23"/>
      <c r="C180" s="79" t="s">
        <v>276</v>
      </c>
      <c r="D180" s="80" t="s">
        <v>122</v>
      </c>
      <c r="E180" s="81">
        <v>4.0</v>
      </c>
      <c r="F180" s="104" t="s">
        <v>251</v>
      </c>
      <c r="G180" s="105">
        <v>2.0</v>
      </c>
      <c r="H180" s="106">
        <v>2.0</v>
      </c>
      <c r="I180" s="106">
        <v>2.0</v>
      </c>
      <c r="J180" s="107">
        <v>2.0</v>
      </c>
      <c r="K180" s="105">
        <v>2.0</v>
      </c>
      <c r="L180" s="106">
        <v>2.0</v>
      </c>
      <c r="M180" s="106">
        <v>2.0</v>
      </c>
      <c r="N180" s="106"/>
      <c r="O180" s="107">
        <v>2.0</v>
      </c>
      <c r="P180" s="108">
        <v>2.0</v>
      </c>
      <c r="Q180" s="105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  <c r="AC180" s="106"/>
      <c r="AD180" s="106"/>
      <c r="AE180" s="106"/>
      <c r="AF180" s="106"/>
      <c r="AG180" s="106">
        <v>2.0</v>
      </c>
      <c r="AH180" s="106">
        <v>2.0</v>
      </c>
      <c r="AI180" s="109">
        <v>2.0</v>
      </c>
      <c r="AJ180" s="105"/>
      <c r="AK180" s="106"/>
      <c r="AL180" s="106"/>
      <c r="AM180" s="106"/>
      <c r="AN180" s="106"/>
      <c r="AO180" s="107">
        <v>2.0</v>
      </c>
      <c r="AP180" s="110"/>
      <c r="AQ180" s="106"/>
      <c r="AR180" s="106"/>
      <c r="AS180" s="107"/>
      <c r="AT180" s="111"/>
      <c r="AU180" s="112"/>
      <c r="AV180" s="113">
        <f t="shared" si="112"/>
        <v>13</v>
      </c>
      <c r="AW180" s="92">
        <f t="shared" ref="AW180:AY180" si="195">IF(AT180 = " ",0%,AT180/COUNTIF($G180:$AS180,"&gt;=0"))</f>
        <v>0</v>
      </c>
      <c r="AX180" s="93">
        <f t="shared" si="195"/>
        <v>0</v>
      </c>
      <c r="AY180" s="94">
        <f t="shared" si="195"/>
        <v>1</v>
      </c>
      <c r="AZ180" s="95" t="str">
        <f t="shared" si="184"/>
        <v>Completo</v>
      </c>
      <c r="BA180" s="23"/>
    </row>
    <row r="181">
      <c r="A181" s="23"/>
      <c r="B181" s="23"/>
      <c r="C181" s="79" t="s">
        <v>328</v>
      </c>
      <c r="D181" s="80" t="s">
        <v>262</v>
      </c>
      <c r="E181" s="81">
        <v>3.0</v>
      </c>
      <c r="F181" s="104" t="s">
        <v>251</v>
      </c>
      <c r="G181" s="105">
        <v>2.0</v>
      </c>
      <c r="H181" s="106">
        <v>2.0</v>
      </c>
      <c r="I181" s="106">
        <v>2.0</v>
      </c>
      <c r="J181" s="107">
        <v>2.0</v>
      </c>
      <c r="K181" s="105">
        <v>2.0</v>
      </c>
      <c r="L181" s="106">
        <v>2.0</v>
      </c>
      <c r="M181" s="106">
        <v>2.0</v>
      </c>
      <c r="N181" s="106"/>
      <c r="O181" s="107">
        <v>2.0</v>
      </c>
      <c r="P181" s="108">
        <v>2.0</v>
      </c>
      <c r="Q181" s="105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06"/>
      <c r="AF181" s="106"/>
      <c r="AG181" s="106">
        <v>2.0</v>
      </c>
      <c r="AH181" s="106">
        <v>2.0</v>
      </c>
      <c r="AI181" s="109"/>
      <c r="AJ181" s="105"/>
      <c r="AK181" s="106"/>
      <c r="AL181" s="106"/>
      <c r="AM181" s="106"/>
      <c r="AN181" s="106"/>
      <c r="AO181" s="107">
        <v>2.0</v>
      </c>
      <c r="AP181" s="110"/>
      <c r="AQ181" s="106"/>
      <c r="AR181" s="106"/>
      <c r="AS181" s="107"/>
      <c r="AT181" s="111"/>
      <c r="AU181" s="112"/>
      <c r="AV181" s="113">
        <f t="shared" si="112"/>
        <v>12</v>
      </c>
      <c r="AW181" s="92">
        <f t="shared" ref="AW181:AY181" si="196">IF(AT181 = " ",0%,AT181/COUNTIF($G181:$AS181,"&gt;=0"))</f>
        <v>0</v>
      </c>
      <c r="AX181" s="93">
        <f t="shared" si="196"/>
        <v>0</v>
      </c>
      <c r="AY181" s="94">
        <f t="shared" si="196"/>
        <v>1</v>
      </c>
      <c r="AZ181" s="95" t="str">
        <f t="shared" si="184"/>
        <v>Completo</v>
      </c>
      <c r="BA181" s="23"/>
    </row>
    <row r="182">
      <c r="A182" s="37"/>
      <c r="B182" s="37"/>
      <c r="C182" s="79" t="s">
        <v>338</v>
      </c>
      <c r="D182" s="80" t="s">
        <v>262</v>
      </c>
      <c r="E182" s="81">
        <v>3.0</v>
      </c>
      <c r="F182" s="104" t="s">
        <v>251</v>
      </c>
      <c r="G182" s="105">
        <v>2.0</v>
      </c>
      <c r="H182" s="106">
        <v>2.0</v>
      </c>
      <c r="I182" s="106">
        <v>2.0</v>
      </c>
      <c r="J182" s="107">
        <v>2.0</v>
      </c>
      <c r="K182" s="105">
        <v>2.0</v>
      </c>
      <c r="L182" s="106">
        <v>2.0</v>
      </c>
      <c r="M182" s="106">
        <v>2.0</v>
      </c>
      <c r="N182" s="106"/>
      <c r="O182" s="107">
        <v>2.0</v>
      </c>
      <c r="P182" s="108">
        <v>2.0</v>
      </c>
      <c r="Q182" s="105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  <c r="AC182" s="106"/>
      <c r="AD182" s="106"/>
      <c r="AE182" s="106"/>
      <c r="AF182" s="106"/>
      <c r="AG182" s="106">
        <v>2.0</v>
      </c>
      <c r="AH182" s="106">
        <v>2.0</v>
      </c>
      <c r="AI182" s="109"/>
      <c r="AJ182" s="105"/>
      <c r="AK182" s="106"/>
      <c r="AL182" s="106"/>
      <c r="AM182" s="106"/>
      <c r="AN182" s="106"/>
      <c r="AO182" s="107">
        <v>2.0</v>
      </c>
      <c r="AP182" s="110"/>
      <c r="AQ182" s="106"/>
      <c r="AR182" s="106"/>
      <c r="AS182" s="107"/>
      <c r="AT182" s="111"/>
      <c r="AU182" s="112"/>
      <c r="AV182" s="113">
        <f t="shared" si="112"/>
        <v>12</v>
      </c>
      <c r="AW182" s="92">
        <f t="shared" ref="AW182:AY182" si="197">IF(AT182 = " ",0%,AT182/COUNTIF($G182:$AS182,"&gt;=0"))</f>
        <v>0</v>
      </c>
      <c r="AX182" s="93">
        <f t="shared" si="197"/>
        <v>0</v>
      </c>
      <c r="AY182" s="94">
        <f t="shared" si="197"/>
        <v>1</v>
      </c>
      <c r="AZ182" s="95" t="str">
        <f t="shared" si="184"/>
        <v>Completo</v>
      </c>
      <c r="BA182" s="37"/>
    </row>
    <row r="183">
      <c r="A183" s="57">
        <v>58.0</v>
      </c>
      <c r="B183" s="127" t="s">
        <v>370</v>
      </c>
      <c r="C183" s="97" t="s">
        <v>301</v>
      </c>
      <c r="D183" s="98" t="s">
        <v>98</v>
      </c>
      <c r="E183" s="99">
        <v>3.0</v>
      </c>
      <c r="F183" s="100" t="s">
        <v>251</v>
      </c>
      <c r="G183" s="114">
        <v>2.0</v>
      </c>
      <c r="H183" s="114">
        <v>2.0</v>
      </c>
      <c r="I183" s="114">
        <v>2.0</v>
      </c>
      <c r="J183" s="114">
        <v>2.0</v>
      </c>
      <c r="K183" s="114">
        <v>2.0</v>
      </c>
      <c r="L183" s="115">
        <v>2.0</v>
      </c>
      <c r="M183" s="115">
        <v>2.0</v>
      </c>
      <c r="N183" s="115"/>
      <c r="O183" s="116">
        <v>2.0</v>
      </c>
      <c r="P183" s="117">
        <v>2.0</v>
      </c>
      <c r="Q183" s="114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>
        <v>2.0</v>
      </c>
      <c r="AH183" s="115">
        <v>2.0</v>
      </c>
      <c r="AI183" s="118"/>
      <c r="AJ183" s="114"/>
      <c r="AK183" s="115"/>
      <c r="AL183" s="115"/>
      <c r="AM183" s="115"/>
      <c r="AN183" s="115"/>
      <c r="AO183" s="116"/>
      <c r="AP183" s="119"/>
      <c r="AQ183" s="115"/>
      <c r="AR183" s="115"/>
      <c r="AS183" s="116"/>
      <c r="AT183" s="101"/>
      <c r="AU183" s="102"/>
      <c r="AV183" s="113">
        <f t="shared" si="112"/>
        <v>11</v>
      </c>
      <c r="AW183" s="72">
        <f t="shared" ref="AW183:AY183" si="198">IF(AT176 = " ",0%,AT176/COUNTIF($G176:$AS176,"&gt;=0"))</f>
        <v>0</v>
      </c>
      <c r="AX183" s="73">
        <f t="shared" si="198"/>
        <v>0</v>
      </c>
      <c r="AY183" s="74">
        <f t="shared" si="198"/>
        <v>1</v>
      </c>
      <c r="AZ183" s="75" t="str">
        <f t="shared" si="184"/>
        <v>Completo</v>
      </c>
      <c r="BA183" s="76" t="str">
        <f>IF(AND(AZ168=AZ169,AZ170=AZ178,AZ169=AZ170),AZ168,"Incompleto")</f>
        <v>Completo</v>
      </c>
    </row>
    <row r="184">
      <c r="A184" s="23"/>
      <c r="B184" s="23"/>
      <c r="C184" s="97" t="s">
        <v>314</v>
      </c>
      <c r="D184" s="98" t="s">
        <v>170</v>
      </c>
      <c r="E184" s="99">
        <v>4.0</v>
      </c>
      <c r="F184" s="100" t="s">
        <v>251</v>
      </c>
      <c r="G184" s="114">
        <v>2.0</v>
      </c>
      <c r="H184" s="114">
        <v>2.0</v>
      </c>
      <c r="I184" s="114">
        <v>2.0</v>
      </c>
      <c r="J184" s="114">
        <v>2.0</v>
      </c>
      <c r="K184" s="114">
        <v>2.0</v>
      </c>
      <c r="L184" s="115">
        <v>2.0</v>
      </c>
      <c r="M184" s="115">
        <v>2.0</v>
      </c>
      <c r="N184" s="115"/>
      <c r="O184" s="116">
        <v>2.0</v>
      </c>
      <c r="P184" s="117">
        <v>2.0</v>
      </c>
      <c r="Q184" s="114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  <c r="AG184" s="115">
        <v>2.0</v>
      </c>
      <c r="AH184" s="115">
        <v>2.0</v>
      </c>
      <c r="AI184" s="118">
        <v>2.0</v>
      </c>
      <c r="AJ184" s="114"/>
      <c r="AK184" s="115"/>
      <c r="AL184" s="115"/>
      <c r="AM184" s="115"/>
      <c r="AN184" s="115"/>
      <c r="AO184" s="116"/>
      <c r="AP184" s="119"/>
      <c r="AQ184" s="115"/>
      <c r="AR184" s="115"/>
      <c r="AS184" s="116"/>
      <c r="AT184" s="101"/>
      <c r="AU184" s="102"/>
      <c r="AV184" s="113">
        <f t="shared" si="112"/>
        <v>12</v>
      </c>
      <c r="AW184" s="72">
        <f t="shared" ref="AW184:AY184" si="199">IF(AT177 = " ",0%,AT177/COUNTIF($G177:$AS177,"&gt;=0"))</f>
        <v>0</v>
      </c>
      <c r="AX184" s="73">
        <f t="shared" si="199"/>
        <v>0</v>
      </c>
      <c r="AY184" s="74">
        <f t="shared" si="199"/>
        <v>0.95</v>
      </c>
      <c r="AZ184" s="75" t="str">
        <f t="shared" si="184"/>
        <v>Completo</v>
      </c>
      <c r="BA184" s="23"/>
    </row>
    <row r="185">
      <c r="A185" s="23"/>
      <c r="B185" s="23"/>
      <c r="C185" s="97" t="s">
        <v>334</v>
      </c>
      <c r="D185" s="98" t="s">
        <v>262</v>
      </c>
      <c r="E185" s="99">
        <v>3.0</v>
      </c>
      <c r="F185" s="100" t="s">
        <v>251</v>
      </c>
      <c r="G185" s="114">
        <v>2.0</v>
      </c>
      <c r="H185" s="114">
        <v>2.0</v>
      </c>
      <c r="I185" s="114">
        <v>2.0</v>
      </c>
      <c r="J185" s="114">
        <v>2.0</v>
      </c>
      <c r="K185" s="114">
        <v>2.0</v>
      </c>
      <c r="L185" s="115">
        <v>2.0</v>
      </c>
      <c r="M185" s="115">
        <v>2.0</v>
      </c>
      <c r="N185" s="115"/>
      <c r="O185" s="116">
        <v>2.0</v>
      </c>
      <c r="P185" s="117">
        <v>2.0</v>
      </c>
      <c r="Q185" s="114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>
        <v>2.0</v>
      </c>
      <c r="AH185" s="115">
        <v>2.0</v>
      </c>
      <c r="AI185" s="118"/>
      <c r="AJ185" s="114"/>
      <c r="AK185" s="115"/>
      <c r="AL185" s="115"/>
      <c r="AM185" s="115"/>
      <c r="AN185" s="115"/>
      <c r="AO185" s="116"/>
      <c r="AP185" s="119"/>
      <c r="AQ185" s="115"/>
      <c r="AR185" s="115"/>
      <c r="AS185" s="116"/>
      <c r="AT185" s="101"/>
      <c r="AU185" s="102"/>
      <c r="AV185" s="113">
        <f t="shared" si="112"/>
        <v>11</v>
      </c>
      <c r="AW185" s="72">
        <f t="shared" ref="AW185:AY185" si="200">IF(AT178 = " ",0%,AT178/COUNTIF($G178:$AS178,"&gt;=0"))</f>
        <v>0</v>
      </c>
      <c r="AX185" s="73">
        <f t="shared" si="200"/>
        <v>0</v>
      </c>
      <c r="AY185" s="74">
        <f t="shared" si="200"/>
        <v>1</v>
      </c>
      <c r="AZ185" s="75" t="str">
        <f t="shared" si="184"/>
        <v>Completo</v>
      </c>
      <c r="BA185" s="23"/>
    </row>
    <row r="186">
      <c r="A186" s="37"/>
      <c r="B186" s="37"/>
      <c r="C186" s="97" t="s">
        <v>366</v>
      </c>
      <c r="D186" s="98" t="s">
        <v>262</v>
      </c>
      <c r="E186" s="99">
        <v>3.0</v>
      </c>
      <c r="F186" s="100" t="s">
        <v>251</v>
      </c>
      <c r="G186" s="114">
        <v>2.0</v>
      </c>
      <c r="H186" s="114">
        <v>2.0</v>
      </c>
      <c r="I186" s="114">
        <v>2.0</v>
      </c>
      <c r="J186" s="114">
        <v>2.0</v>
      </c>
      <c r="K186" s="114">
        <v>2.0</v>
      </c>
      <c r="L186" s="115">
        <v>2.0</v>
      </c>
      <c r="M186" s="115">
        <v>2.0</v>
      </c>
      <c r="N186" s="115"/>
      <c r="O186" s="116">
        <v>2.0</v>
      </c>
      <c r="P186" s="117">
        <v>2.0</v>
      </c>
      <c r="Q186" s="114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>
        <v>2.0</v>
      </c>
      <c r="AH186" s="115">
        <v>2.0</v>
      </c>
      <c r="AI186" s="118"/>
      <c r="AJ186" s="114"/>
      <c r="AK186" s="115"/>
      <c r="AL186" s="115"/>
      <c r="AM186" s="115"/>
      <c r="AN186" s="115"/>
      <c r="AO186" s="116"/>
      <c r="AP186" s="119"/>
      <c r="AQ186" s="115"/>
      <c r="AR186" s="115"/>
      <c r="AS186" s="116"/>
      <c r="AT186" s="101"/>
      <c r="AU186" s="102"/>
      <c r="AV186" s="113">
        <f t="shared" si="112"/>
        <v>11</v>
      </c>
      <c r="AW186" s="72">
        <f t="shared" ref="AW186:AY186" si="201">IF(AT179 = " ",0%,AT179/COUNTIF($G179:$AS179,"&gt;=0"))</f>
        <v>0</v>
      </c>
      <c r="AX186" s="73">
        <f t="shared" si="201"/>
        <v>0</v>
      </c>
      <c r="AY186" s="74">
        <f t="shared" si="201"/>
        <v>1</v>
      </c>
      <c r="AZ186" s="75" t="str">
        <f t="shared" si="184"/>
        <v>Completo</v>
      </c>
      <c r="BA186" s="23"/>
    </row>
    <row r="187">
      <c r="A187" s="130"/>
      <c r="B187" s="131"/>
      <c r="C187" s="97"/>
      <c r="D187" s="98"/>
      <c r="E187" s="99"/>
      <c r="F187" s="100"/>
      <c r="G187" s="114"/>
      <c r="H187" s="115"/>
      <c r="I187" s="115"/>
      <c r="J187" s="116"/>
      <c r="K187" s="114"/>
      <c r="L187" s="115"/>
      <c r="M187" s="115"/>
      <c r="N187" s="115"/>
      <c r="O187" s="116"/>
      <c r="P187" s="117"/>
      <c r="Q187" s="114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8"/>
      <c r="AJ187" s="114"/>
      <c r="AK187" s="115"/>
      <c r="AL187" s="115"/>
      <c r="AM187" s="115"/>
      <c r="AN187" s="115"/>
      <c r="AO187" s="116"/>
      <c r="AP187" s="119"/>
      <c r="AQ187" s="115"/>
      <c r="AR187" s="115"/>
      <c r="AS187" s="116"/>
      <c r="AT187" s="101"/>
      <c r="AU187" s="102"/>
      <c r="AV187" s="113" t="str">
        <f t="shared" si="112"/>
        <v> </v>
      </c>
      <c r="AW187" s="72"/>
      <c r="AX187" s="73"/>
      <c r="AY187" s="74"/>
      <c r="AZ187" s="75"/>
      <c r="BA187" s="37"/>
    </row>
    <row r="188">
      <c r="A188" s="137"/>
      <c r="B188" s="138"/>
      <c r="C188" s="139"/>
      <c r="D188" s="140"/>
      <c r="E188" s="141"/>
      <c r="F188" s="141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3"/>
      <c r="AU188" s="143"/>
      <c r="AV188" s="143"/>
      <c r="AW188" s="144"/>
      <c r="AX188" s="73"/>
      <c r="AY188" s="74"/>
      <c r="AZ188" s="145"/>
      <c r="BA188" s="146"/>
    </row>
    <row r="189">
      <c r="A189" s="147"/>
      <c r="B189" s="148"/>
      <c r="C189" s="149"/>
      <c r="D189" s="150"/>
      <c r="E189" s="151"/>
      <c r="F189" s="151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52"/>
      <c r="AC189" s="152"/>
      <c r="AD189" s="152"/>
      <c r="AE189" s="152"/>
      <c r="AF189" s="152"/>
      <c r="AG189" s="152"/>
      <c r="AH189" s="152"/>
      <c r="AI189" s="152"/>
      <c r="AJ189" s="152"/>
      <c r="AK189" s="152"/>
      <c r="AL189" s="152"/>
      <c r="AM189" s="152"/>
      <c r="AN189" s="152"/>
      <c r="AO189" s="152"/>
      <c r="AP189" s="152"/>
      <c r="AQ189" s="152"/>
      <c r="AR189" s="152"/>
      <c r="AS189" s="152"/>
      <c r="AT189" s="152"/>
      <c r="AU189" s="152"/>
      <c r="AV189" s="152"/>
      <c r="AW189" s="153"/>
      <c r="AX189" s="153"/>
      <c r="AY189" s="153"/>
      <c r="AZ189" s="153"/>
      <c r="BA189" s="153"/>
    </row>
    <row r="190">
      <c r="A190" s="147"/>
      <c r="B190" s="154" t="s">
        <v>371</v>
      </c>
      <c r="C190" s="154" t="s">
        <v>372</v>
      </c>
      <c r="D190" s="155" t="s">
        <v>373</v>
      </c>
      <c r="E190" s="151"/>
      <c r="F190" s="151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  <c r="AA190" s="152"/>
      <c r="AB190" s="152"/>
      <c r="AC190" s="152"/>
      <c r="AD190" s="152"/>
      <c r="AE190" s="152"/>
      <c r="AF190" s="152"/>
      <c r="AG190" s="152"/>
      <c r="AH190" s="152"/>
      <c r="AI190" s="152"/>
      <c r="AJ190" s="152"/>
      <c r="AK190" s="152"/>
      <c r="AL190" s="152"/>
      <c r="AM190" s="152"/>
      <c r="AN190" s="152"/>
      <c r="AO190" s="152"/>
      <c r="AP190" s="152"/>
      <c r="AQ190" s="152"/>
      <c r="AR190" s="152"/>
      <c r="AS190" s="152"/>
      <c r="AT190" s="152"/>
      <c r="AU190" s="152"/>
      <c r="AV190" s="152"/>
      <c r="AW190" s="153"/>
      <c r="AX190" s="153"/>
      <c r="AY190" s="153"/>
      <c r="AZ190" s="153"/>
      <c r="BA190" s="153"/>
    </row>
    <row r="191">
      <c r="A191" s="147"/>
      <c r="B191" s="156" t="s">
        <v>374</v>
      </c>
      <c r="C191" s="157">
        <f>COUNTIF($AZ6:$AZ187,"Completo")</f>
        <v>163</v>
      </c>
      <c r="D191" s="157">
        <f>COUNTIF($BA6:$BA187,"Completo")</f>
        <v>52</v>
      </c>
      <c r="E191" s="158">
        <f t="shared" ref="E191:E193" si="202">D191/58</f>
        <v>0.8965517241</v>
      </c>
      <c r="F191" s="151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  <c r="AA191" s="152"/>
      <c r="AB191" s="152"/>
      <c r="AC191" s="152"/>
      <c r="AD191" s="152"/>
      <c r="AE191" s="152"/>
      <c r="AF191" s="152"/>
      <c r="AG191" s="152"/>
      <c r="AH191" s="152"/>
      <c r="AI191" s="152"/>
      <c r="AJ191" s="152"/>
      <c r="AK191" s="152"/>
      <c r="AL191" s="152"/>
      <c r="AM191" s="152"/>
      <c r="AN191" s="152"/>
      <c r="AO191" s="152"/>
      <c r="AP191" s="152"/>
      <c r="AQ191" s="152"/>
      <c r="AR191" s="152"/>
      <c r="AS191" s="152"/>
      <c r="AT191" s="152"/>
      <c r="AU191" s="152"/>
      <c r="AV191" s="152"/>
      <c r="AW191" s="153"/>
      <c r="AX191" s="153"/>
      <c r="AY191" s="153"/>
      <c r="AZ191" s="153"/>
      <c r="BA191" s="153"/>
    </row>
    <row r="192">
      <c r="A192" s="147"/>
      <c r="B192" s="131" t="s">
        <v>375</v>
      </c>
      <c r="C192" s="130">
        <f>COUNTIF($AZ6:$AZ187,"Incompleto")</f>
        <v>13</v>
      </c>
      <c r="D192" s="130">
        <f>COUNTIF($BA6:$BA187,"Incompleto")</f>
        <v>2</v>
      </c>
      <c r="E192" s="158">
        <f t="shared" si="202"/>
        <v>0.03448275862</v>
      </c>
      <c r="F192" s="151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  <c r="AA192" s="152"/>
      <c r="AB192" s="152"/>
      <c r="AC192" s="152"/>
      <c r="AD192" s="152"/>
      <c r="AE192" s="152"/>
      <c r="AF192" s="152"/>
      <c r="AG192" s="152"/>
      <c r="AH192" s="152"/>
      <c r="AI192" s="152"/>
      <c r="AJ192" s="152"/>
      <c r="AK192" s="152"/>
      <c r="AL192" s="152"/>
      <c r="AM192" s="152"/>
      <c r="AN192" s="152"/>
      <c r="AO192" s="152"/>
      <c r="AP192" s="152"/>
      <c r="AQ192" s="152"/>
      <c r="AR192" s="152"/>
      <c r="AS192" s="152"/>
      <c r="AT192" s="152"/>
      <c r="AU192" s="152"/>
      <c r="AV192" s="152"/>
      <c r="AW192" s="153"/>
      <c r="AX192" s="153"/>
      <c r="AY192" s="153"/>
      <c r="AZ192" s="153"/>
      <c r="BA192" s="153"/>
    </row>
    <row r="193">
      <c r="A193" s="147"/>
      <c r="B193" s="131" t="s">
        <v>376</v>
      </c>
      <c r="C193" s="130">
        <f>COUNTIF($AZ6:$AZ187,"No Cumplio")</f>
        <v>2</v>
      </c>
      <c r="D193" s="130">
        <f>COUNTIF($BA6:$BA187,"No Cumplio")</f>
        <v>1</v>
      </c>
      <c r="E193" s="158">
        <f t="shared" si="202"/>
        <v>0.01724137931</v>
      </c>
      <c r="F193" s="151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  <c r="AA193" s="152"/>
      <c r="AB193" s="152"/>
      <c r="AC193" s="152"/>
      <c r="AD193" s="152"/>
      <c r="AE193" s="152"/>
      <c r="AF193" s="152"/>
      <c r="AG193" s="152"/>
      <c r="AH193" s="152"/>
      <c r="AI193" s="152"/>
      <c r="AJ193" s="152"/>
      <c r="AK193" s="152"/>
      <c r="AL193" s="152"/>
      <c r="AM193" s="152"/>
      <c r="AN193" s="152"/>
      <c r="AO193" s="152"/>
      <c r="AP193" s="152"/>
      <c r="AQ193" s="152"/>
      <c r="AR193" s="152"/>
      <c r="AS193" s="152"/>
      <c r="AT193" s="152"/>
      <c r="AU193" s="152"/>
      <c r="AV193" s="152"/>
      <c r="AW193" s="153"/>
      <c r="AX193" s="153"/>
      <c r="AY193" s="153"/>
      <c r="AZ193" s="153"/>
      <c r="BA193" s="153"/>
    </row>
    <row r="194">
      <c r="A194" s="147"/>
      <c r="B194" s="148"/>
      <c r="C194" s="149"/>
      <c r="D194" s="150"/>
      <c r="E194" s="151"/>
      <c r="F194" s="151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  <c r="AA194" s="152"/>
      <c r="AB194" s="152"/>
      <c r="AC194" s="152"/>
      <c r="AD194" s="152"/>
      <c r="AE194" s="152"/>
      <c r="AF194" s="152"/>
      <c r="AG194" s="152"/>
      <c r="AH194" s="152"/>
      <c r="AI194" s="152"/>
      <c r="AJ194" s="152"/>
      <c r="AK194" s="152"/>
      <c r="AL194" s="152"/>
      <c r="AM194" s="152"/>
      <c r="AN194" s="152"/>
      <c r="AO194" s="152"/>
      <c r="AP194" s="152"/>
      <c r="AQ194" s="152"/>
      <c r="AR194" s="152"/>
      <c r="AS194" s="152"/>
      <c r="AT194" s="152"/>
      <c r="AU194" s="152"/>
      <c r="AV194" s="152"/>
      <c r="AW194" s="153"/>
      <c r="AX194" s="153"/>
      <c r="AY194" s="153"/>
      <c r="AZ194" s="153"/>
      <c r="BA194" s="153"/>
    </row>
    <row r="195">
      <c r="A195" s="147"/>
      <c r="B195" s="148"/>
      <c r="C195" s="149"/>
      <c r="D195" s="150"/>
      <c r="E195" s="151"/>
      <c r="F195" s="151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  <c r="AA195" s="152"/>
      <c r="AB195" s="152"/>
      <c r="AC195" s="152"/>
      <c r="AD195" s="152"/>
      <c r="AE195" s="152"/>
      <c r="AF195" s="152"/>
      <c r="AG195" s="152"/>
      <c r="AH195" s="152"/>
      <c r="AI195" s="152"/>
      <c r="AJ195" s="152"/>
      <c r="AK195" s="152"/>
      <c r="AL195" s="152"/>
      <c r="AM195" s="152"/>
      <c r="AN195" s="152"/>
      <c r="AO195" s="152"/>
      <c r="AP195" s="152"/>
      <c r="AQ195" s="152"/>
      <c r="AR195" s="152"/>
      <c r="AS195" s="152"/>
      <c r="AT195" s="152"/>
      <c r="AU195" s="152"/>
      <c r="AV195" s="152"/>
      <c r="AW195" s="153"/>
      <c r="AX195" s="153"/>
      <c r="AY195" s="153"/>
      <c r="AZ195" s="153"/>
      <c r="BA195" s="153"/>
    </row>
    <row r="196">
      <c r="A196" s="147"/>
      <c r="B196" s="148"/>
      <c r="C196" s="149"/>
      <c r="D196" s="150"/>
      <c r="E196" s="151"/>
      <c r="F196" s="151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  <c r="AA196" s="152"/>
      <c r="AB196" s="152"/>
      <c r="AC196" s="152"/>
      <c r="AD196" s="152"/>
      <c r="AE196" s="152"/>
      <c r="AF196" s="152"/>
      <c r="AG196" s="152"/>
      <c r="AH196" s="152"/>
      <c r="AI196" s="152"/>
      <c r="AJ196" s="152"/>
      <c r="AK196" s="152"/>
      <c r="AL196" s="152"/>
      <c r="AM196" s="152"/>
      <c r="AN196" s="152"/>
      <c r="AO196" s="152"/>
      <c r="AP196" s="152"/>
      <c r="AQ196" s="152"/>
      <c r="AR196" s="152"/>
      <c r="AS196" s="152"/>
      <c r="AT196" s="152"/>
      <c r="AU196" s="152"/>
      <c r="AV196" s="152"/>
      <c r="AW196" s="153"/>
      <c r="AX196" s="153"/>
      <c r="AY196" s="153"/>
      <c r="AZ196" s="153"/>
      <c r="BA196" s="153"/>
    </row>
  </sheetData>
  <mergeCells count="177">
    <mergeCell ref="BA18:BA20"/>
    <mergeCell ref="BA21:BA23"/>
    <mergeCell ref="BA24:BA26"/>
    <mergeCell ref="BA27:BA28"/>
    <mergeCell ref="BA29:BA30"/>
    <mergeCell ref="BA31:BA33"/>
    <mergeCell ref="BA34:BA36"/>
    <mergeCell ref="BA37:BA39"/>
    <mergeCell ref="BA40:BA41"/>
    <mergeCell ref="BA42:BA43"/>
    <mergeCell ref="BA44:BA45"/>
    <mergeCell ref="BA46:BA47"/>
    <mergeCell ref="BA48:BA49"/>
    <mergeCell ref="BA50:BA52"/>
    <mergeCell ref="BA53:BA55"/>
    <mergeCell ref="BA56:BA57"/>
    <mergeCell ref="BA58:BA61"/>
    <mergeCell ref="BA62:BA64"/>
    <mergeCell ref="BA65:BA67"/>
    <mergeCell ref="BA69:BA73"/>
    <mergeCell ref="BA74:BA76"/>
    <mergeCell ref="BA77:BA80"/>
    <mergeCell ref="BA81:BA85"/>
    <mergeCell ref="BA86:BA88"/>
    <mergeCell ref="BA89:BA92"/>
    <mergeCell ref="BA93:BA97"/>
    <mergeCell ref="BA98:BA102"/>
    <mergeCell ref="BA103:BA108"/>
    <mergeCell ref="BA109:BA113"/>
    <mergeCell ref="BA114:BA118"/>
    <mergeCell ref="BA119:BA123"/>
    <mergeCell ref="BA124:BA128"/>
    <mergeCell ref="BA129:BA130"/>
    <mergeCell ref="BA131:BA132"/>
    <mergeCell ref="BA135:BA142"/>
    <mergeCell ref="BA173:BA175"/>
    <mergeCell ref="BA176:BA177"/>
    <mergeCell ref="BA179:BA182"/>
    <mergeCell ref="BA183:BA187"/>
    <mergeCell ref="BA143:BA144"/>
    <mergeCell ref="BA145:BA147"/>
    <mergeCell ref="BA148:BA149"/>
    <mergeCell ref="BA150:BA157"/>
    <mergeCell ref="BA158:BA163"/>
    <mergeCell ref="BA164:BA167"/>
    <mergeCell ref="BA168:BA171"/>
    <mergeCell ref="K3:O4"/>
    <mergeCell ref="P3:P4"/>
    <mergeCell ref="S4:V4"/>
    <mergeCell ref="W4:Y4"/>
    <mergeCell ref="Z4:AB4"/>
    <mergeCell ref="AC4:AF4"/>
    <mergeCell ref="A1:F2"/>
    <mergeCell ref="G1:AI2"/>
    <mergeCell ref="A3:A5"/>
    <mergeCell ref="B3:B5"/>
    <mergeCell ref="C3:C5"/>
    <mergeCell ref="D3:D5"/>
    <mergeCell ref="E3:E5"/>
    <mergeCell ref="Q3:AI3"/>
    <mergeCell ref="AJ3:AN4"/>
    <mergeCell ref="AO3:AO5"/>
    <mergeCell ref="AP3:AS4"/>
    <mergeCell ref="AT3:AV4"/>
    <mergeCell ref="Q4:R4"/>
    <mergeCell ref="AG4:AI4"/>
    <mergeCell ref="F3:F5"/>
    <mergeCell ref="G3:J4"/>
    <mergeCell ref="A6:A7"/>
    <mergeCell ref="B6:B7"/>
    <mergeCell ref="A8:A9"/>
    <mergeCell ref="B8:B9"/>
    <mergeCell ref="B10:B11"/>
    <mergeCell ref="AW3:AY4"/>
    <mergeCell ref="BA6:BA7"/>
    <mergeCell ref="BA8:BA9"/>
    <mergeCell ref="BA10:BA11"/>
    <mergeCell ref="BA12:BA13"/>
    <mergeCell ref="BA14:BA15"/>
    <mergeCell ref="BA16:BA17"/>
    <mergeCell ref="A62:A64"/>
    <mergeCell ref="A65:A67"/>
    <mergeCell ref="A69:A73"/>
    <mergeCell ref="A74:A76"/>
    <mergeCell ref="A77:A80"/>
    <mergeCell ref="A81:A85"/>
    <mergeCell ref="A86:A88"/>
    <mergeCell ref="A89:A92"/>
    <mergeCell ref="A93:A97"/>
    <mergeCell ref="A98:A102"/>
    <mergeCell ref="A103:A108"/>
    <mergeCell ref="A109:A113"/>
    <mergeCell ref="A114:A118"/>
    <mergeCell ref="A119:A123"/>
    <mergeCell ref="A158:A163"/>
    <mergeCell ref="A164:A167"/>
    <mergeCell ref="A168:A171"/>
    <mergeCell ref="A173:A175"/>
    <mergeCell ref="A176:A177"/>
    <mergeCell ref="A179:A182"/>
    <mergeCell ref="A183:A186"/>
    <mergeCell ref="A124:A128"/>
    <mergeCell ref="A129:A130"/>
    <mergeCell ref="A131:A132"/>
    <mergeCell ref="A135:A142"/>
    <mergeCell ref="A143:A144"/>
    <mergeCell ref="A145:A147"/>
    <mergeCell ref="A150:A157"/>
    <mergeCell ref="B93:B97"/>
    <mergeCell ref="B98:B102"/>
    <mergeCell ref="B103:B108"/>
    <mergeCell ref="B109:B113"/>
    <mergeCell ref="B114:B118"/>
    <mergeCell ref="B119:B123"/>
    <mergeCell ref="B124:B128"/>
    <mergeCell ref="B164:B167"/>
    <mergeCell ref="B168:B171"/>
    <mergeCell ref="B173:B175"/>
    <mergeCell ref="B176:B177"/>
    <mergeCell ref="B179:B182"/>
    <mergeCell ref="B183:B186"/>
    <mergeCell ref="B129:B130"/>
    <mergeCell ref="B131:B132"/>
    <mergeCell ref="B135:B142"/>
    <mergeCell ref="B143:B144"/>
    <mergeCell ref="B145:B147"/>
    <mergeCell ref="B150:B157"/>
    <mergeCell ref="B158:B163"/>
    <mergeCell ref="A10:A11"/>
    <mergeCell ref="A12:A13"/>
    <mergeCell ref="B12:B13"/>
    <mergeCell ref="A14:A15"/>
    <mergeCell ref="B14:B15"/>
    <mergeCell ref="A16:A17"/>
    <mergeCell ref="B16:B17"/>
    <mergeCell ref="A18:A20"/>
    <mergeCell ref="B18:B20"/>
    <mergeCell ref="A21:A23"/>
    <mergeCell ref="B21:B23"/>
    <mergeCell ref="A24:A26"/>
    <mergeCell ref="B24:B26"/>
    <mergeCell ref="B27:B28"/>
    <mergeCell ref="A27:A28"/>
    <mergeCell ref="A29:A30"/>
    <mergeCell ref="A31:A33"/>
    <mergeCell ref="A34:A36"/>
    <mergeCell ref="A37:A39"/>
    <mergeCell ref="A40:A41"/>
    <mergeCell ref="A42:A43"/>
    <mergeCell ref="B29:B30"/>
    <mergeCell ref="B31:B33"/>
    <mergeCell ref="B34:B36"/>
    <mergeCell ref="B37:B39"/>
    <mergeCell ref="B40:B41"/>
    <mergeCell ref="B42:B43"/>
    <mergeCell ref="B44:B45"/>
    <mergeCell ref="A44:A45"/>
    <mergeCell ref="A46:A47"/>
    <mergeCell ref="A48:A49"/>
    <mergeCell ref="A50:A52"/>
    <mergeCell ref="A53:A55"/>
    <mergeCell ref="A56:A57"/>
    <mergeCell ref="A58:A61"/>
    <mergeCell ref="B46:B47"/>
    <mergeCell ref="B48:B49"/>
    <mergeCell ref="B50:B52"/>
    <mergeCell ref="B53:B55"/>
    <mergeCell ref="B56:B57"/>
    <mergeCell ref="B58:B61"/>
    <mergeCell ref="B62:B64"/>
    <mergeCell ref="B65:B67"/>
    <mergeCell ref="B69:B73"/>
    <mergeCell ref="B74:B76"/>
    <mergeCell ref="B77:B80"/>
    <mergeCell ref="B81:B85"/>
    <mergeCell ref="B86:B88"/>
    <mergeCell ref="B89:B92"/>
  </mergeCells>
  <dataValidations>
    <dataValidation type="list" allowBlank="1" showDropDown="1" showInputMessage="1" showErrorMessage="1" prompt="0 : No cumplió           1 : Cumplió a medias           2 : Cumplió en la totalidad" sqref="G6:AS64 G65:Y67 AC65:AS67 G68:AS76 G77:Y80 AB77:AS80 G81:AS113 G114:AN114 G115:AS126 G127:W127 Y127:AS127 G128:AS188">
      <formula1>"0,1,2"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  <col customWidth="1" min="5" max="5" width="38.25"/>
  </cols>
  <sheetData>
    <row r="1">
      <c r="D1" s="1" t="s">
        <v>377</v>
      </c>
    </row>
    <row r="3">
      <c r="A3" s="1" t="s">
        <v>378</v>
      </c>
      <c r="D3" s="1" t="s">
        <v>379</v>
      </c>
      <c r="E3" s="1" t="s">
        <v>99</v>
      </c>
      <c r="F3" s="1" t="s">
        <v>186</v>
      </c>
      <c r="G3" s="1" t="s">
        <v>187</v>
      </c>
      <c r="H3" s="1" t="s">
        <v>380</v>
      </c>
      <c r="I3" s="1" t="s">
        <v>381</v>
      </c>
      <c r="J3" s="1" t="s">
        <v>382</v>
      </c>
      <c r="K3" s="1" t="s">
        <v>383</v>
      </c>
      <c r="L3" s="1" t="s">
        <v>384</v>
      </c>
      <c r="M3" s="1" t="s">
        <v>385</v>
      </c>
      <c r="N3" s="1" t="s">
        <v>386</v>
      </c>
      <c r="O3" s="1" t="s">
        <v>387</v>
      </c>
    </row>
    <row r="4">
      <c r="A4" s="1" t="s">
        <v>121</v>
      </c>
      <c r="C4" s="1">
        <v>60.0</v>
      </c>
      <c r="D4" s="1" t="s">
        <v>229</v>
      </c>
      <c r="E4" s="1" t="s">
        <v>11</v>
      </c>
      <c r="F4" s="1">
        <v>4.0</v>
      </c>
      <c r="G4" s="1" t="s">
        <v>245</v>
      </c>
      <c r="H4" s="1" t="s">
        <v>388</v>
      </c>
      <c r="I4" s="1">
        <v>2.0</v>
      </c>
      <c r="J4" s="1">
        <v>0.0</v>
      </c>
      <c r="K4" s="1" t="s">
        <v>389</v>
      </c>
      <c r="L4" s="1">
        <v>18.0</v>
      </c>
      <c r="M4" s="1">
        <v>20.0</v>
      </c>
      <c r="N4" s="1" t="s">
        <v>390</v>
      </c>
      <c r="O4" s="1">
        <v>8.0</v>
      </c>
      <c r="P4" s="1">
        <v>2.0</v>
      </c>
      <c r="Q4" s="1">
        <v>0.0</v>
      </c>
    </row>
    <row r="5">
      <c r="A5" s="1" t="s">
        <v>121</v>
      </c>
      <c r="C5" s="1">
        <v>61.0</v>
      </c>
      <c r="D5" s="1" t="s">
        <v>229</v>
      </c>
      <c r="E5" s="1" t="s">
        <v>11</v>
      </c>
      <c r="F5" s="1">
        <v>4.0</v>
      </c>
      <c r="G5" s="1" t="s">
        <v>245</v>
      </c>
      <c r="H5" s="1" t="s">
        <v>388</v>
      </c>
      <c r="I5" s="1">
        <v>1.0</v>
      </c>
      <c r="J5" s="1">
        <v>0.0</v>
      </c>
      <c r="K5" s="1" t="s">
        <v>391</v>
      </c>
      <c r="L5" s="1">
        <v>18.0</v>
      </c>
      <c r="M5" s="1">
        <v>19.0</v>
      </c>
      <c r="N5" s="1" t="s">
        <v>390</v>
      </c>
      <c r="O5" s="1">
        <v>8.0</v>
      </c>
      <c r="P5" s="1">
        <v>1.0</v>
      </c>
      <c r="Q5" s="1">
        <v>0.0</v>
      </c>
    </row>
    <row r="6">
      <c r="A6" s="1" t="s">
        <v>121</v>
      </c>
      <c r="C6" s="1">
        <v>62.0</v>
      </c>
      <c r="D6" s="1" t="s">
        <v>229</v>
      </c>
      <c r="E6" s="1" t="s">
        <v>11</v>
      </c>
      <c r="F6" s="1">
        <v>4.0</v>
      </c>
      <c r="G6" s="1" t="s">
        <v>251</v>
      </c>
      <c r="H6" s="1" t="s">
        <v>392</v>
      </c>
      <c r="I6" s="1">
        <v>0.0</v>
      </c>
      <c r="J6" s="1">
        <v>2.0</v>
      </c>
      <c r="K6" s="1" t="s">
        <v>393</v>
      </c>
      <c r="L6" s="1">
        <v>18.0</v>
      </c>
      <c r="M6" s="1">
        <v>20.0</v>
      </c>
      <c r="N6" s="1" t="s">
        <v>394</v>
      </c>
      <c r="O6" s="1">
        <v>8.0</v>
      </c>
      <c r="P6" s="1">
        <v>0.0</v>
      </c>
      <c r="Q6" s="1">
        <v>2.0</v>
      </c>
    </row>
    <row r="7">
      <c r="A7" s="1" t="s">
        <v>121</v>
      </c>
      <c r="C7" s="1">
        <v>184.0</v>
      </c>
      <c r="D7" s="1" t="s">
        <v>228</v>
      </c>
      <c r="E7" s="1" t="s">
        <v>107</v>
      </c>
      <c r="F7" s="1">
        <v>4.0</v>
      </c>
      <c r="G7" s="1" t="s">
        <v>245</v>
      </c>
      <c r="H7" s="1" t="s">
        <v>392</v>
      </c>
      <c r="I7" s="1">
        <v>2.0</v>
      </c>
      <c r="J7" s="1">
        <v>0.0</v>
      </c>
      <c r="K7" s="1" t="s">
        <v>395</v>
      </c>
      <c r="L7" s="1">
        <v>9.0</v>
      </c>
      <c r="M7" s="1">
        <v>11.0</v>
      </c>
      <c r="N7" s="1" t="s">
        <v>396</v>
      </c>
      <c r="O7" s="1">
        <v>31.0</v>
      </c>
      <c r="P7" s="1">
        <v>2.0</v>
      </c>
      <c r="Q7" s="1">
        <v>0.0</v>
      </c>
    </row>
    <row r="8">
      <c r="A8" s="1" t="s">
        <v>121</v>
      </c>
      <c r="C8" s="1">
        <v>185.0</v>
      </c>
      <c r="D8" s="1" t="s">
        <v>228</v>
      </c>
      <c r="E8" s="1" t="s">
        <v>107</v>
      </c>
      <c r="F8" s="1">
        <v>4.0</v>
      </c>
      <c r="G8" s="1" t="s">
        <v>245</v>
      </c>
      <c r="H8" s="1" t="s">
        <v>392</v>
      </c>
      <c r="I8" s="1">
        <v>1.0</v>
      </c>
      <c r="J8" s="1">
        <v>0.0</v>
      </c>
      <c r="K8" s="1" t="s">
        <v>391</v>
      </c>
      <c r="L8" s="1">
        <v>10.0</v>
      </c>
      <c r="M8" s="1">
        <v>11.0</v>
      </c>
      <c r="N8" s="1" t="s">
        <v>396</v>
      </c>
      <c r="O8" s="1">
        <v>31.0</v>
      </c>
      <c r="P8" s="1">
        <v>1.0</v>
      </c>
      <c r="Q8" s="1">
        <v>0.0</v>
      </c>
    </row>
    <row r="9">
      <c r="A9" s="1" t="s">
        <v>121</v>
      </c>
      <c r="C9" s="1">
        <v>186.0</v>
      </c>
      <c r="D9" s="1" t="s">
        <v>228</v>
      </c>
      <c r="E9" s="1" t="s">
        <v>107</v>
      </c>
      <c r="F9" s="1">
        <v>4.0</v>
      </c>
      <c r="G9" s="1" t="s">
        <v>251</v>
      </c>
      <c r="H9" s="1" t="s">
        <v>392</v>
      </c>
      <c r="I9" s="1">
        <v>0.0</v>
      </c>
      <c r="J9" s="1">
        <v>2.0</v>
      </c>
      <c r="K9" s="1" t="s">
        <v>397</v>
      </c>
      <c r="L9" s="1">
        <v>9.0</v>
      </c>
      <c r="M9" s="1">
        <v>11.0</v>
      </c>
      <c r="N9" s="1" t="s">
        <v>396</v>
      </c>
      <c r="O9" s="1">
        <v>31.0</v>
      </c>
      <c r="P9" s="1">
        <v>0.0</v>
      </c>
      <c r="Q9" s="1">
        <v>2.0</v>
      </c>
    </row>
    <row r="10">
      <c r="G10" s="1" t="s">
        <v>398</v>
      </c>
      <c r="I10" s="1">
        <v>6.0</v>
      </c>
      <c r="J10" s="1">
        <v>4.0</v>
      </c>
      <c r="L10" s="1" t="s">
        <v>399</v>
      </c>
      <c r="M10" s="1">
        <v>10.0</v>
      </c>
      <c r="P10" s="1">
        <v>6.0</v>
      </c>
      <c r="Q10" s="1">
        <v>4.0</v>
      </c>
    </row>
    <row r="11">
      <c r="P11" s="1">
        <v>0.0</v>
      </c>
      <c r="Q11" s="1">
        <v>0.0</v>
      </c>
    </row>
    <row r="12">
      <c r="A12" s="1" t="s">
        <v>378</v>
      </c>
      <c r="D12" s="1" t="s">
        <v>379</v>
      </c>
      <c r="E12" s="1" t="s">
        <v>400</v>
      </c>
      <c r="F12" s="1" t="s">
        <v>186</v>
      </c>
      <c r="G12" s="1" t="s">
        <v>187</v>
      </c>
      <c r="H12" s="1" t="s">
        <v>380</v>
      </c>
      <c r="I12" s="1" t="s">
        <v>381</v>
      </c>
      <c r="J12" s="1" t="s">
        <v>382</v>
      </c>
      <c r="K12" s="1" t="s">
        <v>383</v>
      </c>
      <c r="L12" s="1" t="s">
        <v>384</v>
      </c>
      <c r="M12" s="1" t="s">
        <v>385</v>
      </c>
      <c r="N12" s="1" t="s">
        <v>386</v>
      </c>
      <c r="O12" s="1" t="s">
        <v>387</v>
      </c>
      <c r="P12" s="1" t="s">
        <v>381</v>
      </c>
      <c r="Q12" s="1" t="s">
        <v>382</v>
      </c>
    </row>
    <row r="13">
      <c r="A13" s="1" t="s">
        <v>121</v>
      </c>
      <c r="C13" s="1">
        <v>204.0</v>
      </c>
      <c r="D13" s="1" t="s">
        <v>231</v>
      </c>
      <c r="E13" s="1" t="s">
        <v>101</v>
      </c>
      <c r="F13" s="1">
        <v>4.0</v>
      </c>
      <c r="G13" s="1" t="s">
        <v>245</v>
      </c>
      <c r="H13" s="1" t="s">
        <v>392</v>
      </c>
      <c r="I13" s="1">
        <v>2.0</v>
      </c>
      <c r="J13" s="1">
        <v>0.0</v>
      </c>
      <c r="K13" s="1" t="s">
        <v>395</v>
      </c>
      <c r="L13" s="1">
        <v>7.0</v>
      </c>
      <c r="M13" s="1">
        <v>9.0</v>
      </c>
      <c r="N13" s="1" t="s">
        <v>401</v>
      </c>
      <c r="O13" s="1">
        <v>23.0</v>
      </c>
      <c r="P13" s="1">
        <v>2.0</v>
      </c>
      <c r="Q13" s="1">
        <v>0.0</v>
      </c>
    </row>
    <row r="14">
      <c r="A14" s="1" t="s">
        <v>121</v>
      </c>
      <c r="C14" s="1">
        <v>205.0</v>
      </c>
      <c r="D14" s="1" t="s">
        <v>231</v>
      </c>
      <c r="E14" s="1" t="s">
        <v>101</v>
      </c>
      <c r="F14" s="1">
        <v>4.0</v>
      </c>
      <c r="G14" s="1" t="s">
        <v>245</v>
      </c>
      <c r="H14" s="1" t="s">
        <v>392</v>
      </c>
      <c r="I14" s="1">
        <v>1.0</v>
      </c>
      <c r="J14" s="1">
        <v>0.0</v>
      </c>
      <c r="K14" s="1" t="s">
        <v>391</v>
      </c>
      <c r="L14" s="1">
        <v>7.0</v>
      </c>
      <c r="M14" s="1">
        <v>8.0</v>
      </c>
      <c r="N14" s="1" t="s">
        <v>401</v>
      </c>
      <c r="O14" s="1">
        <v>23.0</v>
      </c>
      <c r="P14" s="1">
        <v>1.0</v>
      </c>
      <c r="Q14" s="1">
        <v>0.0</v>
      </c>
    </row>
    <row r="15">
      <c r="A15" s="1" t="s">
        <v>121</v>
      </c>
      <c r="C15" s="1">
        <v>206.0</v>
      </c>
      <c r="D15" s="1" t="s">
        <v>231</v>
      </c>
      <c r="E15" s="1" t="s">
        <v>101</v>
      </c>
      <c r="F15" s="1">
        <v>4.0</v>
      </c>
      <c r="G15" s="1" t="s">
        <v>251</v>
      </c>
      <c r="H15" s="1" t="s">
        <v>392</v>
      </c>
      <c r="I15" s="1">
        <v>0.0</v>
      </c>
      <c r="J15" s="1">
        <v>2.0</v>
      </c>
      <c r="K15" s="1" t="s">
        <v>397</v>
      </c>
      <c r="L15" s="1">
        <v>7.0</v>
      </c>
      <c r="M15" s="1">
        <v>9.0</v>
      </c>
      <c r="N15" s="1" t="s">
        <v>402</v>
      </c>
      <c r="O15" s="1">
        <v>23.0</v>
      </c>
      <c r="P15" s="1">
        <v>0.0</v>
      </c>
      <c r="Q15" s="1">
        <v>2.0</v>
      </c>
    </row>
    <row r="16">
      <c r="A16" s="1" t="s">
        <v>121</v>
      </c>
      <c r="C16" s="1">
        <v>228.0</v>
      </c>
      <c r="D16" s="1" t="s">
        <v>232</v>
      </c>
      <c r="E16" s="1" t="s">
        <v>35</v>
      </c>
      <c r="F16" s="1">
        <v>4.0</v>
      </c>
      <c r="G16" s="1" t="s">
        <v>245</v>
      </c>
      <c r="H16" s="1" t="s">
        <v>392</v>
      </c>
      <c r="I16" s="1">
        <v>2.0</v>
      </c>
      <c r="J16" s="1">
        <v>0.0</v>
      </c>
      <c r="K16" s="1" t="s">
        <v>395</v>
      </c>
      <c r="L16" s="1">
        <v>9.0</v>
      </c>
      <c r="M16" s="1">
        <v>11.0</v>
      </c>
      <c r="N16" s="1" t="s">
        <v>390</v>
      </c>
      <c r="O16" s="1">
        <v>13.0</v>
      </c>
      <c r="P16" s="1">
        <v>2.0</v>
      </c>
      <c r="Q16" s="1">
        <v>0.0</v>
      </c>
    </row>
    <row r="17">
      <c r="A17" s="1" t="s">
        <v>121</v>
      </c>
      <c r="C17" s="1">
        <v>229.0</v>
      </c>
      <c r="D17" s="1" t="s">
        <v>232</v>
      </c>
      <c r="E17" s="1" t="s">
        <v>35</v>
      </c>
      <c r="F17" s="1">
        <v>4.0</v>
      </c>
      <c r="G17" s="1" t="s">
        <v>245</v>
      </c>
      <c r="H17" s="1" t="s">
        <v>392</v>
      </c>
      <c r="I17" s="1">
        <v>1.0</v>
      </c>
      <c r="J17" s="1">
        <v>0.0</v>
      </c>
      <c r="K17" s="1" t="s">
        <v>391</v>
      </c>
      <c r="L17" s="1">
        <v>9.0</v>
      </c>
      <c r="M17" s="1">
        <v>10.0</v>
      </c>
      <c r="N17" s="1" t="s">
        <v>403</v>
      </c>
      <c r="O17" s="1">
        <v>13.0</v>
      </c>
      <c r="P17" s="1">
        <v>1.0</v>
      </c>
      <c r="Q17" s="1">
        <v>0.0</v>
      </c>
    </row>
    <row r="18">
      <c r="A18" s="1" t="s">
        <v>121</v>
      </c>
      <c r="C18" s="1">
        <v>230.0</v>
      </c>
      <c r="D18" s="1" t="s">
        <v>232</v>
      </c>
      <c r="E18" s="1" t="s">
        <v>35</v>
      </c>
      <c r="F18" s="1">
        <v>4.0</v>
      </c>
      <c r="G18" s="1" t="s">
        <v>251</v>
      </c>
      <c r="H18" s="1" t="s">
        <v>392</v>
      </c>
      <c r="I18" s="1">
        <v>0.0</v>
      </c>
      <c r="J18" s="1">
        <v>2.0</v>
      </c>
      <c r="K18" s="1" t="s">
        <v>397</v>
      </c>
      <c r="L18" s="1">
        <v>9.0</v>
      </c>
      <c r="M18" s="1">
        <v>11.0</v>
      </c>
      <c r="N18" s="1" t="s">
        <v>402</v>
      </c>
      <c r="O18" s="1">
        <v>13.0</v>
      </c>
      <c r="P18" s="1">
        <v>0.0</v>
      </c>
      <c r="Q18" s="1">
        <v>2.0</v>
      </c>
    </row>
    <row r="19">
      <c r="G19" s="1" t="s">
        <v>398</v>
      </c>
      <c r="I19" s="1">
        <v>6.0</v>
      </c>
      <c r="J19" s="1">
        <v>4.0</v>
      </c>
      <c r="L19" s="1" t="s">
        <v>399</v>
      </c>
      <c r="M19" s="1">
        <v>10.0</v>
      </c>
      <c r="P19" s="1">
        <v>6.0</v>
      </c>
      <c r="Q19" s="1">
        <v>4.0</v>
      </c>
    </row>
    <row r="20">
      <c r="P20" s="1">
        <v>0.0</v>
      </c>
      <c r="Q20" s="1">
        <v>0.0</v>
      </c>
    </row>
    <row r="21">
      <c r="A21" s="1" t="s">
        <v>378</v>
      </c>
      <c r="D21" s="1" t="s">
        <v>379</v>
      </c>
      <c r="E21" s="1" t="s">
        <v>132</v>
      </c>
      <c r="F21" s="1" t="s">
        <v>186</v>
      </c>
      <c r="G21" s="1" t="s">
        <v>187</v>
      </c>
      <c r="H21" s="1" t="s">
        <v>380</v>
      </c>
      <c r="I21" s="1" t="s">
        <v>381</v>
      </c>
      <c r="J21" s="1" t="s">
        <v>382</v>
      </c>
      <c r="K21" s="1" t="s">
        <v>383</v>
      </c>
      <c r="L21" s="1" t="s">
        <v>384</v>
      </c>
      <c r="M21" s="1" t="s">
        <v>385</v>
      </c>
      <c r="N21" s="1" t="s">
        <v>386</v>
      </c>
      <c r="O21" s="1" t="s">
        <v>387</v>
      </c>
      <c r="P21" s="1" t="s">
        <v>381</v>
      </c>
      <c r="Q21" s="1" t="s">
        <v>382</v>
      </c>
    </row>
    <row r="22">
      <c r="A22" s="1" t="s">
        <v>121</v>
      </c>
      <c r="C22" s="1">
        <v>27.0</v>
      </c>
      <c r="D22" s="1" t="s">
        <v>233</v>
      </c>
      <c r="E22" s="1" t="s">
        <v>5</v>
      </c>
      <c r="F22" s="1">
        <v>4.0</v>
      </c>
      <c r="G22" s="1" t="s">
        <v>245</v>
      </c>
      <c r="H22" s="1" t="s">
        <v>388</v>
      </c>
      <c r="I22" s="1">
        <v>2.0</v>
      </c>
      <c r="J22" s="1">
        <v>0.0</v>
      </c>
      <c r="K22" s="1" t="s">
        <v>393</v>
      </c>
      <c r="L22" s="1">
        <v>16.0</v>
      </c>
      <c r="M22" s="1">
        <v>18.0</v>
      </c>
      <c r="N22" s="1" t="s">
        <v>404</v>
      </c>
      <c r="O22" s="1">
        <v>16.0</v>
      </c>
      <c r="P22" s="1">
        <v>2.0</v>
      </c>
      <c r="Q22" s="1">
        <v>0.0</v>
      </c>
    </row>
    <row r="23">
      <c r="A23" s="1" t="s">
        <v>121</v>
      </c>
      <c r="C23" s="1">
        <v>28.0</v>
      </c>
      <c r="D23" s="1" t="s">
        <v>233</v>
      </c>
      <c r="E23" s="1" t="s">
        <v>5</v>
      </c>
      <c r="F23" s="1">
        <v>4.0</v>
      </c>
      <c r="G23" s="1" t="s">
        <v>245</v>
      </c>
      <c r="H23" s="1" t="s">
        <v>388</v>
      </c>
      <c r="I23" s="1">
        <v>1.0</v>
      </c>
      <c r="J23" s="1">
        <v>0.0</v>
      </c>
      <c r="K23" s="1" t="s">
        <v>391</v>
      </c>
      <c r="L23" s="1">
        <v>17.0</v>
      </c>
      <c r="M23" s="1">
        <v>18.0</v>
      </c>
      <c r="N23" s="1" t="s">
        <v>404</v>
      </c>
      <c r="O23" s="1">
        <v>16.0</v>
      </c>
      <c r="P23" s="1">
        <v>1.0</v>
      </c>
      <c r="Q23" s="1">
        <v>0.0</v>
      </c>
    </row>
    <row r="24">
      <c r="A24" s="1" t="s">
        <v>121</v>
      </c>
      <c r="C24" s="1">
        <v>29.0</v>
      </c>
      <c r="D24" s="1" t="s">
        <v>233</v>
      </c>
      <c r="E24" s="1" t="s">
        <v>5</v>
      </c>
      <c r="F24" s="1">
        <v>4.0</v>
      </c>
      <c r="G24" s="1" t="s">
        <v>251</v>
      </c>
      <c r="H24" s="1" t="s">
        <v>392</v>
      </c>
      <c r="I24" s="1">
        <v>0.0</v>
      </c>
      <c r="J24" s="1">
        <v>2.0</v>
      </c>
      <c r="K24" s="1" t="s">
        <v>389</v>
      </c>
      <c r="L24" s="1">
        <v>16.0</v>
      </c>
      <c r="M24" s="1">
        <v>18.0</v>
      </c>
      <c r="N24" s="1" t="s">
        <v>404</v>
      </c>
      <c r="O24" s="1">
        <v>16.0</v>
      </c>
      <c r="P24" s="1">
        <v>0.0</v>
      </c>
      <c r="Q24" s="1">
        <v>2.0</v>
      </c>
    </row>
    <row r="25">
      <c r="A25" s="1" t="s">
        <v>121</v>
      </c>
      <c r="C25" s="1">
        <v>87.0</v>
      </c>
      <c r="D25" s="1" t="s">
        <v>234</v>
      </c>
      <c r="E25" s="1" t="s">
        <v>68</v>
      </c>
      <c r="F25" s="1">
        <v>4.0</v>
      </c>
      <c r="G25" s="1" t="s">
        <v>245</v>
      </c>
      <c r="H25" s="1" t="s">
        <v>392</v>
      </c>
      <c r="I25" s="1">
        <v>2.0</v>
      </c>
      <c r="J25" s="1">
        <v>0.0</v>
      </c>
      <c r="K25" s="1" t="s">
        <v>393</v>
      </c>
      <c r="L25" s="1">
        <v>9.0</v>
      </c>
      <c r="M25" s="1">
        <v>11.0</v>
      </c>
      <c r="N25" s="1" t="s">
        <v>405</v>
      </c>
      <c r="O25" s="1">
        <v>35.0</v>
      </c>
      <c r="P25" s="1">
        <v>2.0</v>
      </c>
      <c r="Q25" s="1">
        <v>0.0</v>
      </c>
    </row>
    <row r="26">
      <c r="A26" s="1" t="s">
        <v>121</v>
      </c>
      <c r="C26" s="1">
        <v>88.0</v>
      </c>
      <c r="D26" s="1" t="s">
        <v>234</v>
      </c>
      <c r="E26" s="1" t="s">
        <v>68</v>
      </c>
      <c r="F26" s="1">
        <v>4.0</v>
      </c>
      <c r="G26" s="1" t="s">
        <v>245</v>
      </c>
      <c r="H26" s="1" t="s">
        <v>392</v>
      </c>
      <c r="I26" s="1">
        <v>1.0</v>
      </c>
      <c r="J26" s="1">
        <v>0.0</v>
      </c>
      <c r="K26" s="1" t="s">
        <v>391</v>
      </c>
      <c r="L26" s="1">
        <v>9.0</v>
      </c>
      <c r="M26" s="1">
        <v>10.0</v>
      </c>
      <c r="N26" s="1" t="s">
        <v>405</v>
      </c>
      <c r="O26" s="1">
        <v>35.0</v>
      </c>
      <c r="P26" s="1">
        <v>1.0</v>
      </c>
      <c r="Q26" s="1">
        <v>0.0</v>
      </c>
    </row>
    <row r="27">
      <c r="A27" s="1" t="s">
        <v>121</v>
      </c>
      <c r="C27" s="1">
        <v>89.0</v>
      </c>
      <c r="D27" s="1" t="s">
        <v>234</v>
      </c>
      <c r="E27" s="1" t="s">
        <v>68</v>
      </c>
      <c r="F27" s="1">
        <v>4.0</v>
      </c>
      <c r="G27" s="1" t="s">
        <v>251</v>
      </c>
      <c r="H27" s="1" t="s">
        <v>392</v>
      </c>
      <c r="I27" s="1">
        <v>0.0</v>
      </c>
      <c r="J27" s="1">
        <v>2.0</v>
      </c>
      <c r="K27" s="1" t="s">
        <v>389</v>
      </c>
      <c r="L27" s="1">
        <v>9.0</v>
      </c>
      <c r="M27" s="1">
        <v>11.0</v>
      </c>
      <c r="N27" s="1" t="s">
        <v>394</v>
      </c>
      <c r="O27" s="1">
        <v>35.0</v>
      </c>
      <c r="P27" s="1">
        <v>0.0</v>
      </c>
      <c r="Q27" s="1">
        <v>2.0</v>
      </c>
    </row>
    <row r="28">
      <c r="G28" s="1" t="s">
        <v>398</v>
      </c>
      <c r="I28" s="1">
        <v>6.0</v>
      </c>
      <c r="J28" s="1">
        <v>4.0</v>
      </c>
      <c r="L28" s="1" t="s">
        <v>399</v>
      </c>
      <c r="M28" s="1">
        <v>10.0</v>
      </c>
      <c r="P28" s="1">
        <v>6.0</v>
      </c>
      <c r="Q28" s="1">
        <v>4.0</v>
      </c>
    </row>
    <row r="29">
      <c r="P29" s="1">
        <v>0.0</v>
      </c>
      <c r="Q29" s="1">
        <v>0.0</v>
      </c>
    </row>
    <row r="30">
      <c r="A30" s="1" t="s">
        <v>378</v>
      </c>
      <c r="D30" s="1" t="s">
        <v>379</v>
      </c>
      <c r="E30" s="1" t="s">
        <v>75</v>
      </c>
      <c r="F30" s="1" t="s">
        <v>186</v>
      </c>
      <c r="G30" s="1" t="s">
        <v>187</v>
      </c>
      <c r="H30" s="1" t="s">
        <v>380</v>
      </c>
      <c r="I30" s="1" t="s">
        <v>381</v>
      </c>
      <c r="J30" s="1" t="s">
        <v>382</v>
      </c>
      <c r="K30" s="1" t="s">
        <v>383</v>
      </c>
      <c r="L30" s="1" t="s">
        <v>384</v>
      </c>
      <c r="M30" s="1" t="s">
        <v>385</v>
      </c>
      <c r="N30" s="1" t="s">
        <v>386</v>
      </c>
      <c r="O30" s="1" t="s">
        <v>387</v>
      </c>
      <c r="P30" s="1" t="s">
        <v>381</v>
      </c>
      <c r="Q30" s="1" t="s">
        <v>382</v>
      </c>
    </row>
    <row r="31">
      <c r="A31" s="1" t="s">
        <v>121</v>
      </c>
      <c r="C31" s="1">
        <v>24.0</v>
      </c>
      <c r="D31" s="1" t="s">
        <v>235</v>
      </c>
      <c r="E31" s="1" t="s">
        <v>5</v>
      </c>
      <c r="F31" s="1">
        <v>4.0</v>
      </c>
      <c r="G31" s="1" t="s">
        <v>245</v>
      </c>
      <c r="H31" s="1" t="s">
        <v>392</v>
      </c>
      <c r="I31" s="1">
        <v>2.0</v>
      </c>
      <c r="J31" s="1">
        <v>0.0</v>
      </c>
      <c r="K31" s="1" t="s">
        <v>395</v>
      </c>
      <c r="L31" s="1">
        <v>9.0</v>
      </c>
      <c r="M31" s="1">
        <v>11.0</v>
      </c>
      <c r="N31" s="1" t="s">
        <v>406</v>
      </c>
      <c r="O31" s="1">
        <v>39.0</v>
      </c>
      <c r="P31" s="1">
        <v>2.0</v>
      </c>
      <c r="Q31" s="1">
        <v>0.0</v>
      </c>
    </row>
    <row r="32">
      <c r="A32" s="1" t="s">
        <v>121</v>
      </c>
      <c r="C32" s="1">
        <v>25.0</v>
      </c>
      <c r="D32" s="1" t="s">
        <v>235</v>
      </c>
      <c r="E32" s="1" t="s">
        <v>5</v>
      </c>
      <c r="F32" s="1">
        <v>4.0</v>
      </c>
      <c r="G32" s="1" t="s">
        <v>245</v>
      </c>
      <c r="H32" s="1" t="s">
        <v>392</v>
      </c>
      <c r="I32" s="1">
        <v>1.0</v>
      </c>
      <c r="J32" s="1">
        <v>0.0</v>
      </c>
      <c r="K32" s="1" t="s">
        <v>391</v>
      </c>
      <c r="L32" s="1">
        <v>9.0</v>
      </c>
      <c r="M32" s="1">
        <v>10.0</v>
      </c>
      <c r="N32" s="1" t="s">
        <v>406</v>
      </c>
      <c r="O32" s="1">
        <v>39.0</v>
      </c>
      <c r="P32" s="1">
        <v>1.0</v>
      </c>
      <c r="Q32" s="1">
        <v>0.0</v>
      </c>
    </row>
    <row r="33">
      <c r="A33" s="1" t="s">
        <v>121</v>
      </c>
      <c r="C33" s="1">
        <v>26.0</v>
      </c>
      <c r="D33" s="1" t="s">
        <v>235</v>
      </c>
      <c r="E33" s="1" t="s">
        <v>5</v>
      </c>
      <c r="F33" s="1">
        <v>4.0</v>
      </c>
      <c r="G33" s="1" t="s">
        <v>251</v>
      </c>
      <c r="H33" s="1" t="s">
        <v>392</v>
      </c>
      <c r="I33" s="1">
        <v>0.0</v>
      </c>
      <c r="J33" s="1">
        <v>2.0</v>
      </c>
      <c r="K33" s="1" t="s">
        <v>397</v>
      </c>
      <c r="L33" s="1">
        <v>9.0</v>
      </c>
      <c r="M33" s="1">
        <v>11.0</v>
      </c>
      <c r="N33" s="1" t="s">
        <v>406</v>
      </c>
      <c r="O33" s="1">
        <v>39.0</v>
      </c>
      <c r="P33" s="1">
        <v>0.0</v>
      </c>
      <c r="Q33" s="1">
        <v>2.0</v>
      </c>
    </row>
    <row r="34">
      <c r="A34" s="1" t="s">
        <v>121</v>
      </c>
      <c r="C34" s="1">
        <v>190.0</v>
      </c>
      <c r="D34" s="1" t="s">
        <v>236</v>
      </c>
      <c r="E34" s="1" t="s">
        <v>86</v>
      </c>
      <c r="F34" s="1">
        <v>4.0</v>
      </c>
      <c r="G34" s="1" t="s">
        <v>245</v>
      </c>
      <c r="H34" s="1" t="s">
        <v>392</v>
      </c>
      <c r="I34" s="1">
        <v>2.0</v>
      </c>
      <c r="J34" s="1">
        <v>0.0</v>
      </c>
      <c r="K34" s="1" t="s">
        <v>389</v>
      </c>
      <c r="L34" s="1">
        <v>9.0</v>
      </c>
      <c r="M34" s="1">
        <v>11.0</v>
      </c>
      <c r="N34" s="1" t="s">
        <v>390</v>
      </c>
      <c r="O34" s="1">
        <v>35.0</v>
      </c>
      <c r="P34" s="1">
        <v>2.0</v>
      </c>
      <c r="Q34" s="1">
        <v>0.0</v>
      </c>
    </row>
    <row r="35">
      <c r="A35" s="1" t="s">
        <v>121</v>
      </c>
      <c r="C35" s="1">
        <v>191.0</v>
      </c>
      <c r="D35" s="1" t="s">
        <v>236</v>
      </c>
      <c r="E35" s="1" t="s">
        <v>86</v>
      </c>
      <c r="F35" s="1">
        <v>4.0</v>
      </c>
      <c r="G35" s="1" t="s">
        <v>245</v>
      </c>
      <c r="H35" s="1" t="s">
        <v>392</v>
      </c>
      <c r="I35" s="1">
        <v>1.0</v>
      </c>
      <c r="J35" s="1">
        <v>0.0</v>
      </c>
      <c r="K35" s="1" t="s">
        <v>391</v>
      </c>
      <c r="L35" s="1">
        <v>10.0</v>
      </c>
      <c r="M35" s="1">
        <v>11.0</v>
      </c>
      <c r="N35" s="1" t="s">
        <v>390</v>
      </c>
      <c r="O35" s="1">
        <v>35.0</v>
      </c>
      <c r="P35" s="1">
        <v>1.0</v>
      </c>
      <c r="Q35" s="1">
        <v>0.0</v>
      </c>
    </row>
    <row r="36">
      <c r="A36" s="1" t="s">
        <v>121</v>
      </c>
      <c r="C36" s="1">
        <v>192.0</v>
      </c>
      <c r="D36" s="1" t="s">
        <v>236</v>
      </c>
      <c r="E36" s="1" t="s">
        <v>86</v>
      </c>
      <c r="F36" s="1">
        <v>4.0</v>
      </c>
      <c r="G36" s="1" t="s">
        <v>251</v>
      </c>
      <c r="H36" s="1" t="s">
        <v>392</v>
      </c>
      <c r="I36" s="1">
        <v>0.0</v>
      </c>
      <c r="J36" s="1">
        <v>2.0</v>
      </c>
      <c r="K36" s="1" t="s">
        <v>393</v>
      </c>
      <c r="L36" s="1">
        <v>9.0</v>
      </c>
      <c r="M36" s="1">
        <v>11.0</v>
      </c>
      <c r="N36" s="1" t="s">
        <v>394</v>
      </c>
      <c r="O36" s="1">
        <v>18.0</v>
      </c>
      <c r="P36" s="1">
        <v>0.0</v>
      </c>
      <c r="Q36" s="1">
        <v>2.0</v>
      </c>
    </row>
    <row r="37">
      <c r="G37" s="1" t="s">
        <v>398</v>
      </c>
      <c r="I37" s="1">
        <v>6.0</v>
      </c>
      <c r="J37" s="1">
        <v>4.0</v>
      </c>
      <c r="L37" s="1" t="s">
        <v>399</v>
      </c>
      <c r="M37" s="1">
        <v>10.0</v>
      </c>
      <c r="P37" s="1">
        <v>6.0</v>
      </c>
      <c r="Q37" s="1">
        <v>4.0</v>
      </c>
    </row>
    <row r="38">
      <c r="P38" s="1">
        <v>0.0</v>
      </c>
      <c r="Q38" s="1">
        <v>0.0</v>
      </c>
    </row>
    <row r="39">
      <c r="A39" s="1" t="s">
        <v>378</v>
      </c>
      <c r="D39" s="1" t="s">
        <v>407</v>
      </c>
      <c r="E39" s="1" t="s">
        <v>105</v>
      </c>
      <c r="F39" s="1" t="s">
        <v>186</v>
      </c>
      <c r="G39" s="1" t="s">
        <v>187</v>
      </c>
      <c r="H39" s="1" t="s">
        <v>380</v>
      </c>
      <c r="I39" s="1" t="s">
        <v>381</v>
      </c>
      <c r="J39" s="1" t="s">
        <v>382</v>
      </c>
      <c r="K39" s="1" t="s">
        <v>383</v>
      </c>
      <c r="L39" s="1" t="s">
        <v>384</v>
      </c>
      <c r="M39" s="1" t="s">
        <v>385</v>
      </c>
      <c r="N39" s="1" t="s">
        <v>386</v>
      </c>
      <c r="O39" s="1" t="s">
        <v>387</v>
      </c>
      <c r="P39" s="1" t="s">
        <v>381</v>
      </c>
      <c r="Q39" s="1" t="s">
        <v>382</v>
      </c>
    </row>
    <row r="40">
      <c r="A40" s="1" t="s">
        <v>121</v>
      </c>
      <c r="C40" s="1">
        <v>197.0</v>
      </c>
      <c r="D40" s="1" t="s">
        <v>237</v>
      </c>
      <c r="E40" s="1" t="s">
        <v>32</v>
      </c>
      <c r="F40" s="1">
        <v>4.0</v>
      </c>
      <c r="G40" s="1" t="s">
        <v>245</v>
      </c>
      <c r="H40" s="1" t="s">
        <v>392</v>
      </c>
      <c r="I40" s="1">
        <v>2.0</v>
      </c>
      <c r="J40" s="1">
        <v>0.0</v>
      </c>
      <c r="K40" s="1" t="s">
        <v>393</v>
      </c>
      <c r="L40" s="1">
        <v>9.0</v>
      </c>
      <c r="M40" s="1">
        <v>11.0</v>
      </c>
      <c r="N40" s="1" t="s">
        <v>403</v>
      </c>
      <c r="O40" s="1">
        <v>28.0</v>
      </c>
      <c r="P40" s="1">
        <v>2.0</v>
      </c>
      <c r="Q40" s="1">
        <v>0.0</v>
      </c>
    </row>
    <row r="41">
      <c r="A41" s="1" t="s">
        <v>121</v>
      </c>
      <c r="C41" s="1">
        <v>198.0</v>
      </c>
      <c r="D41" s="1" t="s">
        <v>237</v>
      </c>
      <c r="E41" s="1" t="s">
        <v>32</v>
      </c>
      <c r="F41" s="1">
        <v>4.0</v>
      </c>
      <c r="G41" s="1" t="s">
        <v>245</v>
      </c>
      <c r="H41" s="1" t="s">
        <v>392</v>
      </c>
      <c r="I41" s="1">
        <v>1.0</v>
      </c>
      <c r="J41" s="1">
        <v>0.0</v>
      </c>
      <c r="K41" s="1" t="s">
        <v>391</v>
      </c>
      <c r="L41" s="1">
        <v>10.0</v>
      </c>
      <c r="M41" s="1">
        <v>11.0</v>
      </c>
      <c r="N41" s="1" t="s">
        <v>403</v>
      </c>
      <c r="O41" s="1">
        <v>28.0</v>
      </c>
      <c r="P41" s="1">
        <v>1.0</v>
      </c>
      <c r="Q41" s="1">
        <v>0.0</v>
      </c>
    </row>
    <row r="42">
      <c r="A42" s="1" t="s">
        <v>121</v>
      </c>
      <c r="C42" s="1">
        <v>199.0</v>
      </c>
      <c r="D42" s="1" t="s">
        <v>237</v>
      </c>
      <c r="E42" s="1" t="s">
        <v>32</v>
      </c>
      <c r="F42" s="1">
        <v>4.0</v>
      </c>
      <c r="G42" s="1" t="s">
        <v>251</v>
      </c>
      <c r="H42" s="1" t="s">
        <v>392</v>
      </c>
      <c r="I42" s="1">
        <v>0.0</v>
      </c>
      <c r="J42" s="1">
        <v>2.0</v>
      </c>
      <c r="K42" s="1" t="s">
        <v>389</v>
      </c>
      <c r="L42" s="1">
        <v>9.0</v>
      </c>
      <c r="M42" s="1">
        <v>11.0</v>
      </c>
      <c r="N42" s="1" t="s">
        <v>404</v>
      </c>
      <c r="O42" s="1">
        <v>14.0</v>
      </c>
      <c r="P42" s="1">
        <v>0.0</v>
      </c>
      <c r="Q42" s="1">
        <v>2.0</v>
      </c>
    </row>
    <row r="43">
      <c r="A43" s="1" t="s">
        <v>121</v>
      </c>
      <c r="C43" s="1">
        <v>201.0</v>
      </c>
      <c r="D43" s="1" t="s">
        <v>238</v>
      </c>
      <c r="E43" s="1" t="s">
        <v>32</v>
      </c>
      <c r="F43" s="1">
        <v>4.0</v>
      </c>
      <c r="G43" s="1" t="s">
        <v>245</v>
      </c>
      <c r="H43" s="1" t="s">
        <v>388</v>
      </c>
      <c r="I43" s="1">
        <v>2.0</v>
      </c>
      <c r="J43" s="1">
        <v>0.0</v>
      </c>
      <c r="K43" s="1" t="s">
        <v>395</v>
      </c>
      <c r="L43" s="1">
        <v>16.0</v>
      </c>
      <c r="M43" s="1">
        <v>18.0</v>
      </c>
      <c r="N43" s="1" t="s">
        <v>403</v>
      </c>
      <c r="O43" s="1">
        <v>29.0</v>
      </c>
      <c r="P43" s="1">
        <v>2.0</v>
      </c>
      <c r="Q43" s="1">
        <v>0.0</v>
      </c>
    </row>
    <row r="44">
      <c r="A44" s="1" t="s">
        <v>121</v>
      </c>
      <c r="C44" s="1">
        <v>202.0</v>
      </c>
      <c r="D44" s="1" t="s">
        <v>238</v>
      </c>
      <c r="E44" s="1" t="s">
        <v>32</v>
      </c>
      <c r="F44" s="1">
        <v>4.0</v>
      </c>
      <c r="G44" s="1" t="s">
        <v>245</v>
      </c>
      <c r="H44" s="1" t="s">
        <v>388</v>
      </c>
      <c r="I44" s="1">
        <v>1.0</v>
      </c>
      <c r="J44" s="1">
        <v>0.0</v>
      </c>
      <c r="K44" s="1" t="s">
        <v>391</v>
      </c>
      <c r="L44" s="1">
        <v>17.0</v>
      </c>
      <c r="M44" s="1">
        <v>18.0</v>
      </c>
      <c r="N44" s="1" t="s">
        <v>403</v>
      </c>
      <c r="O44" s="1">
        <v>29.0</v>
      </c>
      <c r="P44" s="1">
        <v>1.0</v>
      </c>
      <c r="Q44" s="1">
        <v>0.0</v>
      </c>
    </row>
    <row r="45">
      <c r="A45" s="1" t="s">
        <v>121</v>
      </c>
      <c r="C45" s="1">
        <v>203.0</v>
      </c>
      <c r="D45" s="1" t="s">
        <v>238</v>
      </c>
      <c r="E45" s="1" t="s">
        <v>32</v>
      </c>
      <c r="F45" s="1">
        <v>4.0</v>
      </c>
      <c r="G45" s="1" t="s">
        <v>251</v>
      </c>
      <c r="H45" s="1" t="s">
        <v>392</v>
      </c>
      <c r="I45" s="1">
        <v>0.0</v>
      </c>
      <c r="J45" s="1">
        <v>2.0</v>
      </c>
      <c r="K45" s="1" t="s">
        <v>397</v>
      </c>
      <c r="L45" s="1">
        <v>16.0</v>
      </c>
      <c r="M45" s="1">
        <v>18.0</v>
      </c>
      <c r="N45" s="1" t="s">
        <v>408</v>
      </c>
      <c r="O45" s="1">
        <v>29.0</v>
      </c>
      <c r="P45" s="1">
        <v>0.0</v>
      </c>
      <c r="Q45" s="1">
        <v>2.0</v>
      </c>
    </row>
    <row r="46">
      <c r="G46" s="1" t="s">
        <v>398</v>
      </c>
      <c r="I46" s="1">
        <v>6.0</v>
      </c>
      <c r="J46" s="1">
        <v>4.0</v>
      </c>
      <c r="L46" s="1" t="s">
        <v>399</v>
      </c>
      <c r="M46" s="1">
        <v>10.0</v>
      </c>
      <c r="P46" s="1">
        <v>6.0</v>
      </c>
      <c r="Q46" s="1">
        <v>4.0</v>
      </c>
    </row>
    <row r="47">
      <c r="P47" s="1">
        <v>0.0</v>
      </c>
      <c r="Q47" s="1">
        <v>0.0</v>
      </c>
    </row>
    <row r="48">
      <c r="A48" s="1" t="s">
        <v>378</v>
      </c>
      <c r="D48" s="1" t="s">
        <v>407</v>
      </c>
      <c r="E48" s="1" t="s">
        <v>33</v>
      </c>
      <c r="F48" s="1" t="s">
        <v>186</v>
      </c>
      <c r="G48" s="1" t="s">
        <v>187</v>
      </c>
      <c r="H48" s="1" t="s">
        <v>380</v>
      </c>
      <c r="I48" s="1" t="s">
        <v>381</v>
      </c>
      <c r="J48" s="1" t="s">
        <v>382</v>
      </c>
      <c r="K48" s="1" t="s">
        <v>383</v>
      </c>
      <c r="L48" s="1" t="s">
        <v>384</v>
      </c>
      <c r="M48" s="1" t="s">
        <v>385</v>
      </c>
      <c r="N48" s="1" t="s">
        <v>386</v>
      </c>
      <c r="O48" s="1" t="s">
        <v>387</v>
      </c>
      <c r="P48" s="1" t="s">
        <v>381</v>
      </c>
      <c r="Q48" s="1" t="s">
        <v>382</v>
      </c>
    </row>
    <row r="49">
      <c r="A49" s="1" t="s">
        <v>121</v>
      </c>
      <c r="C49" s="1">
        <v>116.0</v>
      </c>
      <c r="D49" s="1" t="s">
        <v>239</v>
      </c>
      <c r="E49" s="1" t="s">
        <v>113</v>
      </c>
      <c r="F49" s="1">
        <v>4.0</v>
      </c>
      <c r="G49" s="1" t="s">
        <v>245</v>
      </c>
      <c r="H49" s="1" t="s">
        <v>392</v>
      </c>
      <c r="I49" s="1">
        <v>2.0</v>
      </c>
      <c r="J49" s="1">
        <v>0.0</v>
      </c>
      <c r="K49" s="1" t="s">
        <v>393</v>
      </c>
      <c r="L49" s="1">
        <v>9.0</v>
      </c>
      <c r="M49" s="1">
        <v>11.0</v>
      </c>
      <c r="N49" s="1" t="s">
        <v>396</v>
      </c>
      <c r="O49" s="1">
        <v>35.0</v>
      </c>
      <c r="P49" s="1">
        <v>2.0</v>
      </c>
      <c r="Q49" s="1">
        <v>0.0</v>
      </c>
    </row>
    <row r="50">
      <c r="A50" s="1" t="s">
        <v>121</v>
      </c>
      <c r="C50" s="1">
        <v>117.0</v>
      </c>
      <c r="D50" s="1" t="s">
        <v>239</v>
      </c>
      <c r="E50" s="1" t="s">
        <v>113</v>
      </c>
      <c r="F50" s="1">
        <v>4.0</v>
      </c>
      <c r="G50" s="1" t="s">
        <v>245</v>
      </c>
      <c r="H50" s="1" t="s">
        <v>392</v>
      </c>
      <c r="I50" s="1">
        <v>1.0</v>
      </c>
      <c r="J50" s="1">
        <v>0.0</v>
      </c>
      <c r="K50" s="1" t="s">
        <v>391</v>
      </c>
      <c r="L50" s="1">
        <v>9.0</v>
      </c>
      <c r="M50" s="1">
        <v>10.0</v>
      </c>
      <c r="N50" s="1" t="s">
        <v>396</v>
      </c>
      <c r="O50" s="1">
        <v>35.0</v>
      </c>
      <c r="P50" s="1">
        <v>1.0</v>
      </c>
      <c r="Q50" s="1">
        <v>0.0</v>
      </c>
    </row>
    <row r="51">
      <c r="A51" s="1" t="s">
        <v>121</v>
      </c>
      <c r="C51" s="1">
        <v>118.0</v>
      </c>
      <c r="D51" s="1" t="s">
        <v>239</v>
      </c>
      <c r="E51" s="1" t="s">
        <v>113</v>
      </c>
      <c r="F51" s="1">
        <v>4.0</v>
      </c>
      <c r="G51" s="1" t="s">
        <v>251</v>
      </c>
      <c r="H51" s="1" t="s">
        <v>392</v>
      </c>
      <c r="I51" s="1">
        <v>0.0</v>
      </c>
      <c r="J51" s="1">
        <v>2.0</v>
      </c>
      <c r="K51" s="1" t="s">
        <v>389</v>
      </c>
      <c r="L51" s="1">
        <v>9.0</v>
      </c>
      <c r="M51" s="1">
        <v>11.0</v>
      </c>
      <c r="N51" s="1" t="s">
        <v>409</v>
      </c>
      <c r="O51" s="1">
        <v>20.0</v>
      </c>
      <c r="P51" s="1">
        <v>0.0</v>
      </c>
      <c r="Q51" s="1">
        <v>2.0</v>
      </c>
    </row>
    <row r="52">
      <c r="A52" s="1" t="s">
        <v>121</v>
      </c>
      <c r="C52" s="1">
        <v>120.0</v>
      </c>
      <c r="D52" s="1" t="s">
        <v>240</v>
      </c>
      <c r="E52" s="1" t="s">
        <v>174</v>
      </c>
      <c r="F52" s="1">
        <v>4.0</v>
      </c>
      <c r="G52" s="1" t="s">
        <v>245</v>
      </c>
      <c r="H52" s="1" t="s">
        <v>392</v>
      </c>
      <c r="I52" s="1">
        <v>2.0</v>
      </c>
      <c r="J52" s="1">
        <v>0.0</v>
      </c>
      <c r="K52" s="1" t="s">
        <v>393</v>
      </c>
      <c r="L52" s="1">
        <v>7.0</v>
      </c>
      <c r="M52" s="1">
        <v>9.0</v>
      </c>
      <c r="N52" s="1" t="s">
        <v>410</v>
      </c>
      <c r="O52" s="1">
        <v>9.0</v>
      </c>
      <c r="P52" s="1">
        <v>2.0</v>
      </c>
      <c r="Q52" s="1">
        <v>0.0</v>
      </c>
    </row>
    <row r="53">
      <c r="A53" s="1" t="s">
        <v>121</v>
      </c>
      <c r="C53" s="1">
        <v>121.0</v>
      </c>
      <c r="D53" s="1" t="s">
        <v>240</v>
      </c>
      <c r="E53" s="1" t="s">
        <v>174</v>
      </c>
      <c r="F53" s="1">
        <v>4.0</v>
      </c>
      <c r="G53" s="1" t="s">
        <v>245</v>
      </c>
      <c r="H53" s="1" t="s">
        <v>392</v>
      </c>
      <c r="I53" s="1">
        <v>1.0</v>
      </c>
      <c r="J53" s="1">
        <v>0.0</v>
      </c>
      <c r="K53" s="1" t="s">
        <v>391</v>
      </c>
      <c r="L53" s="1">
        <v>8.0</v>
      </c>
      <c r="M53" s="1">
        <v>9.0</v>
      </c>
      <c r="N53" s="1" t="s">
        <v>410</v>
      </c>
      <c r="O53" s="1">
        <v>9.0</v>
      </c>
      <c r="P53" s="1">
        <v>1.0</v>
      </c>
      <c r="Q53" s="1">
        <v>0.0</v>
      </c>
    </row>
    <row r="54">
      <c r="A54" s="1" t="s">
        <v>121</v>
      </c>
      <c r="C54" s="1">
        <v>122.0</v>
      </c>
      <c r="D54" s="1" t="s">
        <v>240</v>
      </c>
      <c r="E54" s="1" t="s">
        <v>174</v>
      </c>
      <c r="F54" s="1">
        <v>4.0</v>
      </c>
      <c r="G54" s="1" t="s">
        <v>251</v>
      </c>
      <c r="H54" s="1" t="s">
        <v>392</v>
      </c>
      <c r="I54" s="1">
        <v>0.0</v>
      </c>
      <c r="J54" s="1">
        <v>2.0</v>
      </c>
      <c r="K54" s="1" t="s">
        <v>389</v>
      </c>
      <c r="L54" s="1">
        <v>7.0</v>
      </c>
      <c r="M54" s="1">
        <v>9.0</v>
      </c>
      <c r="N54" s="1" t="s">
        <v>394</v>
      </c>
      <c r="O54" s="1">
        <v>9.0</v>
      </c>
      <c r="P54" s="1">
        <v>0.0</v>
      </c>
      <c r="Q54" s="1">
        <v>2.0</v>
      </c>
    </row>
    <row r="55">
      <c r="G55" s="1" t="s">
        <v>398</v>
      </c>
      <c r="I55" s="1">
        <v>6.0</v>
      </c>
      <c r="J55" s="1">
        <v>4.0</v>
      </c>
      <c r="L55" s="1" t="s">
        <v>399</v>
      </c>
      <c r="M55" s="1">
        <v>10.0</v>
      </c>
      <c r="P55" s="1">
        <v>6.0</v>
      </c>
      <c r="Q55" s="1">
        <v>4.0</v>
      </c>
    </row>
    <row r="56">
      <c r="P56" s="1">
        <v>0.0</v>
      </c>
      <c r="Q56" s="1">
        <v>0.0</v>
      </c>
    </row>
    <row r="57">
      <c r="A57" s="1" t="s">
        <v>378</v>
      </c>
      <c r="D57" s="1" t="s">
        <v>407</v>
      </c>
      <c r="E57" s="1" t="s">
        <v>42</v>
      </c>
      <c r="F57" s="1" t="s">
        <v>186</v>
      </c>
      <c r="G57" s="1" t="s">
        <v>187</v>
      </c>
      <c r="H57" s="1" t="s">
        <v>380</v>
      </c>
      <c r="I57" s="1" t="s">
        <v>381</v>
      </c>
      <c r="J57" s="1" t="s">
        <v>382</v>
      </c>
      <c r="K57" s="1" t="s">
        <v>383</v>
      </c>
      <c r="L57" s="1" t="s">
        <v>384</v>
      </c>
      <c r="M57" s="1" t="s">
        <v>385</v>
      </c>
      <c r="N57" s="1" t="s">
        <v>386</v>
      </c>
      <c r="O57" s="1" t="s">
        <v>387</v>
      </c>
      <c r="P57" s="1" t="s">
        <v>381</v>
      </c>
      <c r="Q57" s="1" t="s">
        <v>382</v>
      </c>
    </row>
    <row r="58">
      <c r="A58" s="1" t="s">
        <v>121</v>
      </c>
      <c r="C58" s="1">
        <v>110.0</v>
      </c>
      <c r="D58" s="1" t="s">
        <v>241</v>
      </c>
      <c r="E58" s="1" t="s">
        <v>65</v>
      </c>
      <c r="F58" s="1">
        <v>3.0</v>
      </c>
      <c r="G58" s="1" t="s">
        <v>245</v>
      </c>
      <c r="H58" s="1" t="s">
        <v>392</v>
      </c>
      <c r="I58" s="1">
        <v>2.0</v>
      </c>
      <c r="J58" s="1">
        <v>0.0</v>
      </c>
      <c r="K58" s="1" t="s">
        <v>393</v>
      </c>
      <c r="L58" s="1">
        <v>7.0</v>
      </c>
      <c r="M58" s="1">
        <v>9.0</v>
      </c>
      <c r="N58" s="1" t="s">
        <v>401</v>
      </c>
      <c r="O58" s="1">
        <v>45.0</v>
      </c>
      <c r="P58" s="1">
        <v>2.0</v>
      </c>
      <c r="Q58" s="1">
        <v>0.0</v>
      </c>
    </row>
    <row r="59">
      <c r="A59" s="1" t="s">
        <v>121</v>
      </c>
      <c r="C59" s="1">
        <v>111.0</v>
      </c>
      <c r="D59" s="1" t="s">
        <v>241</v>
      </c>
      <c r="E59" s="1" t="s">
        <v>65</v>
      </c>
      <c r="F59" s="1">
        <v>3.0</v>
      </c>
      <c r="G59" s="1" t="s">
        <v>251</v>
      </c>
      <c r="H59" s="1" t="s">
        <v>392</v>
      </c>
      <c r="I59" s="1">
        <v>0.0</v>
      </c>
      <c r="J59" s="1">
        <v>2.0</v>
      </c>
      <c r="K59" s="1" t="s">
        <v>389</v>
      </c>
      <c r="L59" s="1">
        <v>7.0</v>
      </c>
      <c r="M59" s="1">
        <v>9.0</v>
      </c>
      <c r="N59" s="1" t="s">
        <v>401</v>
      </c>
      <c r="O59" s="1">
        <v>45.0</v>
      </c>
      <c r="P59" s="1">
        <v>0.0</v>
      </c>
      <c r="Q59" s="1">
        <v>2.0</v>
      </c>
    </row>
    <row r="60">
      <c r="A60" s="1" t="s">
        <v>121</v>
      </c>
      <c r="C60" s="1">
        <v>133.0</v>
      </c>
      <c r="D60" s="1" t="s">
        <v>242</v>
      </c>
      <c r="E60" s="1" t="s">
        <v>92</v>
      </c>
      <c r="F60" s="1">
        <v>3.0</v>
      </c>
      <c r="G60" s="1" t="s">
        <v>245</v>
      </c>
      <c r="H60" s="1" t="s">
        <v>392</v>
      </c>
      <c r="I60" s="1">
        <v>2.0</v>
      </c>
      <c r="J60" s="1">
        <v>0.0</v>
      </c>
      <c r="K60" s="1" t="s">
        <v>389</v>
      </c>
      <c r="L60" s="1">
        <v>11.0</v>
      </c>
      <c r="M60" s="1">
        <v>13.0</v>
      </c>
      <c r="N60" s="1" t="s">
        <v>410</v>
      </c>
      <c r="O60" s="1">
        <v>39.0</v>
      </c>
      <c r="P60" s="1">
        <v>2.0</v>
      </c>
      <c r="Q60" s="1">
        <v>0.0</v>
      </c>
    </row>
    <row r="61">
      <c r="A61" s="1" t="s">
        <v>121</v>
      </c>
      <c r="C61" s="1">
        <v>134.0</v>
      </c>
      <c r="D61" s="1" t="s">
        <v>242</v>
      </c>
      <c r="E61" s="1" t="s">
        <v>92</v>
      </c>
      <c r="F61" s="1">
        <v>3.0</v>
      </c>
      <c r="G61" s="1" t="s">
        <v>251</v>
      </c>
      <c r="H61" s="1" t="s">
        <v>392</v>
      </c>
      <c r="I61" s="1">
        <v>0.0</v>
      </c>
      <c r="J61" s="1">
        <v>2.0</v>
      </c>
      <c r="K61" s="1" t="s">
        <v>393</v>
      </c>
      <c r="L61" s="1">
        <v>11.0</v>
      </c>
      <c r="M61" s="1">
        <v>13.0</v>
      </c>
      <c r="N61" s="1" t="s">
        <v>402</v>
      </c>
      <c r="O61" s="1">
        <v>20.0</v>
      </c>
      <c r="P61" s="1">
        <v>0.0</v>
      </c>
      <c r="Q61" s="1">
        <v>2.0</v>
      </c>
    </row>
    <row r="62">
      <c r="A62" s="1" t="s">
        <v>148</v>
      </c>
      <c r="C62" s="1">
        <v>338.0</v>
      </c>
      <c r="D62" s="1" t="s">
        <v>243</v>
      </c>
      <c r="E62" s="1" t="s">
        <v>262</v>
      </c>
      <c r="F62" s="1">
        <v>3.0</v>
      </c>
      <c r="G62" s="1" t="s">
        <v>245</v>
      </c>
      <c r="H62" s="1" t="s">
        <v>392</v>
      </c>
      <c r="I62" s="1">
        <v>2.0</v>
      </c>
      <c r="J62" s="1">
        <v>0.0</v>
      </c>
      <c r="K62" s="1" t="s">
        <v>389</v>
      </c>
      <c r="L62" s="1">
        <v>9.0</v>
      </c>
      <c r="M62" s="1">
        <v>11.0</v>
      </c>
      <c r="N62" s="1" t="s">
        <v>411</v>
      </c>
      <c r="O62" s="1">
        <v>55.0</v>
      </c>
      <c r="P62" s="1">
        <v>2.0</v>
      </c>
      <c r="Q62" s="1">
        <v>0.0</v>
      </c>
    </row>
    <row r="63">
      <c r="G63" s="1" t="s">
        <v>398</v>
      </c>
      <c r="I63" s="1">
        <v>6.0</v>
      </c>
      <c r="J63" s="1">
        <v>4.0</v>
      </c>
      <c r="L63" s="1" t="s">
        <v>399</v>
      </c>
      <c r="M63" s="1">
        <v>10.0</v>
      </c>
      <c r="P63" s="1">
        <v>6.0</v>
      </c>
      <c r="Q63" s="1">
        <v>4.0</v>
      </c>
    </row>
    <row r="64">
      <c r="P64" s="1">
        <v>0.0</v>
      </c>
      <c r="Q64" s="1">
        <v>0.0</v>
      </c>
    </row>
    <row r="65">
      <c r="A65" s="1" t="s">
        <v>378</v>
      </c>
      <c r="D65" s="1" t="s">
        <v>407</v>
      </c>
      <c r="E65" s="1" t="s">
        <v>45</v>
      </c>
      <c r="F65" s="1" t="s">
        <v>186</v>
      </c>
      <c r="G65" s="1" t="s">
        <v>187</v>
      </c>
      <c r="H65" s="1" t="s">
        <v>380</v>
      </c>
      <c r="I65" s="1" t="s">
        <v>381</v>
      </c>
      <c r="J65" s="1" t="s">
        <v>382</v>
      </c>
      <c r="K65" s="1" t="s">
        <v>383</v>
      </c>
      <c r="L65" s="1" t="s">
        <v>384</v>
      </c>
      <c r="M65" s="1" t="s">
        <v>385</v>
      </c>
      <c r="N65" s="1" t="s">
        <v>386</v>
      </c>
      <c r="O65" s="1" t="s">
        <v>387</v>
      </c>
      <c r="P65" s="1" t="s">
        <v>381</v>
      </c>
      <c r="Q65" s="1" t="s">
        <v>382</v>
      </c>
    </row>
    <row r="66">
      <c r="A66" s="1" t="s">
        <v>103</v>
      </c>
      <c r="C66" s="1">
        <v>22.0</v>
      </c>
      <c r="D66" s="1" t="s">
        <v>246</v>
      </c>
      <c r="E66" s="1" t="s">
        <v>128</v>
      </c>
      <c r="F66" s="1">
        <v>2.0</v>
      </c>
      <c r="G66" s="1" t="s">
        <v>251</v>
      </c>
      <c r="H66" s="1" t="s">
        <v>392</v>
      </c>
      <c r="I66" s="1">
        <v>0.0</v>
      </c>
      <c r="J66" s="1">
        <v>1.0</v>
      </c>
      <c r="K66" s="1" t="s">
        <v>393</v>
      </c>
      <c r="L66" s="1">
        <v>16.0</v>
      </c>
      <c r="M66" s="1">
        <v>17.0</v>
      </c>
      <c r="N66" s="1" t="s">
        <v>412</v>
      </c>
      <c r="O66" s="1">
        <v>24.0</v>
      </c>
      <c r="P66" s="1">
        <v>0.0</v>
      </c>
      <c r="Q66" s="1">
        <v>1.0</v>
      </c>
    </row>
    <row r="67">
      <c r="A67" s="1" t="s">
        <v>103</v>
      </c>
      <c r="C67" s="1">
        <v>23.0</v>
      </c>
      <c r="D67" s="1" t="s">
        <v>246</v>
      </c>
      <c r="E67" s="1" t="s">
        <v>128</v>
      </c>
      <c r="F67" s="1">
        <v>2.0</v>
      </c>
      <c r="G67" s="1" t="s">
        <v>251</v>
      </c>
      <c r="H67" s="1" t="s">
        <v>392</v>
      </c>
      <c r="I67" s="1">
        <v>0.0</v>
      </c>
      <c r="J67" s="1">
        <v>3.0</v>
      </c>
      <c r="K67" s="1" t="s">
        <v>393</v>
      </c>
      <c r="L67" s="1">
        <v>17.0</v>
      </c>
      <c r="M67" s="1">
        <v>20.0</v>
      </c>
      <c r="N67" s="1" t="s">
        <v>412</v>
      </c>
      <c r="O67" s="1">
        <v>24.0</v>
      </c>
      <c r="P67" s="1">
        <v>0.0</v>
      </c>
      <c r="Q67" s="1">
        <v>3.0</v>
      </c>
    </row>
    <row r="68">
      <c r="A68" s="1" t="s">
        <v>121</v>
      </c>
      <c r="C68" s="1">
        <v>63.0</v>
      </c>
      <c r="D68" s="1" t="s">
        <v>247</v>
      </c>
      <c r="E68" s="1" t="s">
        <v>98</v>
      </c>
      <c r="F68" s="1">
        <v>3.0</v>
      </c>
      <c r="G68" s="1" t="s">
        <v>245</v>
      </c>
      <c r="H68" s="1" t="s">
        <v>392</v>
      </c>
      <c r="I68" s="1">
        <v>2.0</v>
      </c>
      <c r="J68" s="1">
        <v>0.0</v>
      </c>
      <c r="K68" s="1" t="s">
        <v>395</v>
      </c>
      <c r="L68" s="1">
        <v>18.0</v>
      </c>
      <c r="M68" s="1">
        <v>20.0</v>
      </c>
      <c r="N68" s="1" t="s">
        <v>410</v>
      </c>
      <c r="O68" s="1">
        <v>21.0</v>
      </c>
      <c r="P68" s="1">
        <v>2.0</v>
      </c>
      <c r="Q68" s="1">
        <v>0.0</v>
      </c>
    </row>
    <row r="69">
      <c r="A69" s="1" t="s">
        <v>100</v>
      </c>
      <c r="C69" s="1">
        <v>253.0</v>
      </c>
      <c r="D69" s="1" t="s">
        <v>249</v>
      </c>
      <c r="E69" s="1" t="s">
        <v>98</v>
      </c>
      <c r="F69" s="1">
        <v>3.0</v>
      </c>
      <c r="G69" s="1" t="s">
        <v>245</v>
      </c>
      <c r="H69" s="1" t="s">
        <v>388</v>
      </c>
      <c r="I69" s="1">
        <v>1.0</v>
      </c>
      <c r="J69" s="1">
        <v>0.0</v>
      </c>
      <c r="K69" s="1" t="s">
        <v>389</v>
      </c>
      <c r="L69" s="1">
        <v>13.0</v>
      </c>
      <c r="M69" s="1">
        <v>14.0</v>
      </c>
      <c r="N69" s="1" t="s">
        <v>413</v>
      </c>
      <c r="O69" s="1">
        <v>29.0</v>
      </c>
      <c r="P69" s="1">
        <v>1.0</v>
      </c>
      <c r="Q69" s="1">
        <v>0.0</v>
      </c>
    </row>
    <row r="70">
      <c r="A70" s="1" t="s">
        <v>100</v>
      </c>
      <c r="C70" s="1">
        <v>254.0</v>
      </c>
      <c r="D70" s="1" t="s">
        <v>249</v>
      </c>
      <c r="E70" s="1" t="s">
        <v>98</v>
      </c>
      <c r="F70" s="1">
        <v>3.0</v>
      </c>
      <c r="G70" s="1" t="s">
        <v>251</v>
      </c>
      <c r="H70" s="1" t="s">
        <v>388</v>
      </c>
      <c r="I70" s="1">
        <v>0.0</v>
      </c>
      <c r="J70" s="1">
        <v>2.0</v>
      </c>
      <c r="K70" s="1" t="s">
        <v>395</v>
      </c>
      <c r="L70" s="1">
        <v>7.0</v>
      </c>
      <c r="M70" s="1">
        <v>9.0</v>
      </c>
      <c r="N70" s="1" t="s">
        <v>413</v>
      </c>
      <c r="O70" s="1">
        <v>29.0</v>
      </c>
      <c r="P70" s="1">
        <v>0.0</v>
      </c>
      <c r="Q70" s="1">
        <v>2.0</v>
      </c>
    </row>
    <row r="71">
      <c r="A71" s="1" t="s">
        <v>100</v>
      </c>
      <c r="C71" s="1">
        <v>255.0</v>
      </c>
      <c r="D71" s="1" t="s">
        <v>249</v>
      </c>
      <c r="E71" s="1" t="s">
        <v>98</v>
      </c>
      <c r="F71" s="1">
        <v>3.0</v>
      </c>
      <c r="G71" s="1" t="s">
        <v>251</v>
      </c>
      <c r="H71" s="1" t="s">
        <v>388</v>
      </c>
      <c r="I71" s="1">
        <v>0.0</v>
      </c>
      <c r="J71" s="1">
        <v>2.0</v>
      </c>
      <c r="K71" s="1" t="s">
        <v>397</v>
      </c>
      <c r="L71" s="1">
        <v>7.0</v>
      </c>
      <c r="M71" s="1">
        <v>9.0</v>
      </c>
      <c r="N71" s="1" t="s">
        <v>413</v>
      </c>
      <c r="O71" s="1">
        <v>29.0</v>
      </c>
      <c r="P71" s="1">
        <v>0.0</v>
      </c>
      <c r="Q71" s="1">
        <v>2.0</v>
      </c>
    </row>
    <row r="72">
      <c r="G72" s="1" t="s">
        <v>398</v>
      </c>
      <c r="I72" s="1">
        <v>3.0</v>
      </c>
      <c r="J72" s="1">
        <v>8.0</v>
      </c>
      <c r="L72" s="1" t="s">
        <v>399</v>
      </c>
      <c r="M72" s="1">
        <v>11.0</v>
      </c>
      <c r="P72" s="1">
        <v>3.0</v>
      </c>
      <c r="Q72" s="1">
        <v>8.0</v>
      </c>
    </row>
    <row r="73">
      <c r="P73" s="1">
        <v>0.0</v>
      </c>
      <c r="Q73" s="1">
        <v>0.0</v>
      </c>
    </row>
    <row r="74">
      <c r="A74" s="1" t="s">
        <v>378</v>
      </c>
      <c r="D74" s="1" t="s">
        <v>407</v>
      </c>
      <c r="E74" s="1" t="s">
        <v>24</v>
      </c>
      <c r="F74" s="1" t="s">
        <v>186</v>
      </c>
      <c r="G74" s="1" t="s">
        <v>187</v>
      </c>
      <c r="H74" s="1" t="s">
        <v>380</v>
      </c>
      <c r="I74" s="1" t="s">
        <v>381</v>
      </c>
      <c r="J74" s="1" t="s">
        <v>382</v>
      </c>
      <c r="K74" s="1" t="s">
        <v>383</v>
      </c>
      <c r="L74" s="1" t="s">
        <v>384</v>
      </c>
      <c r="M74" s="1" t="s">
        <v>385</v>
      </c>
      <c r="N74" s="1" t="s">
        <v>386</v>
      </c>
      <c r="O74" s="1" t="s">
        <v>387</v>
      </c>
      <c r="P74" s="1" t="s">
        <v>381</v>
      </c>
      <c r="Q74" s="1" t="s">
        <v>382</v>
      </c>
    </row>
    <row r="75">
      <c r="A75" s="1" t="s">
        <v>103</v>
      </c>
      <c r="C75" s="1">
        <v>18.0</v>
      </c>
      <c r="D75" s="1" t="s">
        <v>250</v>
      </c>
      <c r="E75" s="1" t="s">
        <v>168</v>
      </c>
      <c r="F75" s="1">
        <v>2.0</v>
      </c>
      <c r="G75" s="1" t="s">
        <v>251</v>
      </c>
      <c r="H75" s="1" t="s">
        <v>392</v>
      </c>
      <c r="I75" s="1">
        <v>0.0</v>
      </c>
      <c r="J75" s="1">
        <v>1.0</v>
      </c>
      <c r="K75" s="1" t="s">
        <v>397</v>
      </c>
      <c r="L75" s="1">
        <v>16.0</v>
      </c>
      <c r="M75" s="1">
        <v>17.0</v>
      </c>
      <c r="N75" s="1" t="s">
        <v>414</v>
      </c>
      <c r="O75" s="1">
        <v>46.0</v>
      </c>
      <c r="P75" s="1">
        <v>0.0</v>
      </c>
      <c r="Q75" s="1">
        <v>1.0</v>
      </c>
    </row>
    <row r="76">
      <c r="A76" s="1" t="s">
        <v>121</v>
      </c>
      <c r="C76" s="1">
        <v>99.0</v>
      </c>
      <c r="D76" s="1" t="s">
        <v>252</v>
      </c>
      <c r="E76" s="1" t="s">
        <v>253</v>
      </c>
      <c r="F76" s="1">
        <v>3.0</v>
      </c>
      <c r="G76" s="1" t="s">
        <v>245</v>
      </c>
      <c r="H76" s="1" t="s">
        <v>392</v>
      </c>
      <c r="I76" s="1">
        <v>2.0</v>
      </c>
      <c r="J76" s="1">
        <v>0.0</v>
      </c>
      <c r="K76" s="1" t="s">
        <v>393</v>
      </c>
      <c r="L76" s="1">
        <v>11.0</v>
      </c>
      <c r="M76" s="1">
        <v>13.0</v>
      </c>
      <c r="N76" s="1" t="s">
        <v>415</v>
      </c>
      <c r="O76" s="1">
        <v>40.0</v>
      </c>
      <c r="P76" s="1">
        <v>2.0</v>
      </c>
      <c r="Q76" s="1">
        <v>0.0</v>
      </c>
    </row>
    <row r="77">
      <c r="A77" s="1" t="s">
        <v>121</v>
      </c>
      <c r="C77" s="1">
        <v>100.0</v>
      </c>
      <c r="D77" s="1" t="s">
        <v>252</v>
      </c>
      <c r="E77" s="1" t="s">
        <v>253</v>
      </c>
      <c r="F77" s="1">
        <v>3.0</v>
      </c>
      <c r="G77" s="1" t="s">
        <v>251</v>
      </c>
      <c r="H77" s="1" t="s">
        <v>392</v>
      </c>
      <c r="I77" s="1">
        <v>0.0</v>
      </c>
      <c r="J77" s="1">
        <v>2.0</v>
      </c>
      <c r="K77" s="1" t="s">
        <v>389</v>
      </c>
      <c r="L77" s="1">
        <v>11.0</v>
      </c>
      <c r="M77" s="1">
        <v>13.0</v>
      </c>
      <c r="N77" s="1" t="s">
        <v>415</v>
      </c>
      <c r="O77" s="1">
        <v>40.0</v>
      </c>
      <c r="P77" s="1">
        <v>0.0</v>
      </c>
      <c r="Q77" s="1">
        <v>2.0</v>
      </c>
    </row>
    <row r="78">
      <c r="A78" s="1" t="s">
        <v>121</v>
      </c>
      <c r="C78" s="1">
        <v>140.0</v>
      </c>
      <c r="D78" s="1" t="s">
        <v>254</v>
      </c>
      <c r="E78" s="1" t="s">
        <v>29</v>
      </c>
      <c r="F78" s="1">
        <v>4.0</v>
      </c>
      <c r="G78" s="1" t="s">
        <v>245</v>
      </c>
      <c r="H78" s="1" t="s">
        <v>392</v>
      </c>
      <c r="I78" s="1">
        <v>2.0</v>
      </c>
      <c r="J78" s="1">
        <v>0.0</v>
      </c>
      <c r="K78" s="1" t="s">
        <v>395</v>
      </c>
      <c r="L78" s="1">
        <v>7.0</v>
      </c>
      <c r="M78" s="1">
        <v>9.0</v>
      </c>
      <c r="N78" s="1" t="s">
        <v>396</v>
      </c>
      <c r="O78" s="1">
        <v>40.0</v>
      </c>
      <c r="P78" s="1">
        <v>2.0</v>
      </c>
      <c r="Q78" s="1">
        <v>0.0</v>
      </c>
    </row>
    <row r="79">
      <c r="A79" s="1" t="s">
        <v>121</v>
      </c>
      <c r="C79" s="1">
        <v>141.0</v>
      </c>
      <c r="D79" s="1" t="s">
        <v>254</v>
      </c>
      <c r="E79" s="1" t="s">
        <v>29</v>
      </c>
      <c r="F79" s="1">
        <v>4.0</v>
      </c>
      <c r="G79" s="1" t="s">
        <v>245</v>
      </c>
      <c r="H79" s="1" t="s">
        <v>392</v>
      </c>
      <c r="I79" s="1">
        <v>1.0</v>
      </c>
      <c r="J79" s="1">
        <v>0.0</v>
      </c>
      <c r="K79" s="1" t="s">
        <v>391</v>
      </c>
      <c r="L79" s="1">
        <v>8.0</v>
      </c>
      <c r="M79" s="1">
        <v>9.0</v>
      </c>
      <c r="N79" s="1" t="s">
        <v>396</v>
      </c>
      <c r="O79" s="1">
        <v>40.0</v>
      </c>
      <c r="P79" s="1">
        <v>1.0</v>
      </c>
      <c r="Q79" s="1">
        <v>0.0</v>
      </c>
    </row>
    <row r="80">
      <c r="A80" s="1" t="s">
        <v>121</v>
      </c>
      <c r="C80" s="1">
        <v>142.0</v>
      </c>
      <c r="D80" s="1" t="s">
        <v>254</v>
      </c>
      <c r="E80" s="1" t="s">
        <v>29</v>
      </c>
      <c r="F80" s="1">
        <v>4.0</v>
      </c>
      <c r="G80" s="1" t="s">
        <v>251</v>
      </c>
      <c r="H80" s="1" t="s">
        <v>392</v>
      </c>
      <c r="I80" s="1">
        <v>0.0</v>
      </c>
      <c r="J80" s="1">
        <v>2.0</v>
      </c>
      <c r="K80" s="1" t="s">
        <v>397</v>
      </c>
      <c r="L80" s="1">
        <v>7.0</v>
      </c>
      <c r="M80" s="1">
        <v>9.0</v>
      </c>
      <c r="N80" s="1" t="s">
        <v>412</v>
      </c>
      <c r="O80" s="1">
        <v>40.0</v>
      </c>
      <c r="P80" s="1">
        <v>0.0</v>
      </c>
      <c r="Q80" s="1">
        <v>2.0</v>
      </c>
    </row>
    <row r="82">
      <c r="G82" s="1" t="s">
        <v>398</v>
      </c>
      <c r="I82" s="1">
        <v>5.0</v>
      </c>
      <c r="J82" s="1">
        <v>5.0</v>
      </c>
      <c r="L82" s="1" t="s">
        <v>399</v>
      </c>
      <c r="M82" s="1">
        <v>10.0</v>
      </c>
      <c r="P82" s="1">
        <v>5.0</v>
      </c>
      <c r="Q82" s="1">
        <v>5.0</v>
      </c>
    </row>
    <row r="83">
      <c r="P83" s="1">
        <v>0.0</v>
      </c>
      <c r="Q83" s="1">
        <v>0.0</v>
      </c>
    </row>
    <row r="84">
      <c r="A84" s="1" t="s">
        <v>378</v>
      </c>
      <c r="D84" s="1" t="s">
        <v>407</v>
      </c>
      <c r="E84" s="1" t="s">
        <v>153</v>
      </c>
      <c r="F84" s="1" t="s">
        <v>186</v>
      </c>
      <c r="G84" s="1" t="s">
        <v>187</v>
      </c>
      <c r="H84" s="1" t="s">
        <v>380</v>
      </c>
      <c r="I84" s="1" t="s">
        <v>381</v>
      </c>
      <c r="J84" s="1" t="s">
        <v>382</v>
      </c>
      <c r="K84" s="1" t="s">
        <v>383</v>
      </c>
      <c r="L84" s="1" t="s">
        <v>384</v>
      </c>
      <c r="M84" s="1" t="s">
        <v>385</v>
      </c>
      <c r="N84" s="1" t="s">
        <v>386</v>
      </c>
      <c r="O84" s="1" t="s">
        <v>387</v>
      </c>
      <c r="P84" s="1" t="s">
        <v>381</v>
      </c>
      <c r="Q84" s="1" t="s">
        <v>382</v>
      </c>
    </row>
    <row r="85">
      <c r="A85" s="1" t="s">
        <v>121</v>
      </c>
      <c r="C85" s="1">
        <v>73.0</v>
      </c>
      <c r="D85" s="1" t="s">
        <v>255</v>
      </c>
      <c r="E85" s="1" t="s">
        <v>44</v>
      </c>
      <c r="F85" s="1">
        <v>4.0</v>
      </c>
      <c r="G85" s="1" t="s">
        <v>245</v>
      </c>
      <c r="H85" s="1" t="s">
        <v>388</v>
      </c>
      <c r="I85" s="1">
        <v>2.0</v>
      </c>
      <c r="J85" s="1">
        <v>0.0</v>
      </c>
      <c r="K85" s="1" t="s">
        <v>397</v>
      </c>
      <c r="L85" s="1">
        <v>14.0</v>
      </c>
      <c r="M85" s="1">
        <v>16.0</v>
      </c>
      <c r="N85" s="1" t="s">
        <v>401</v>
      </c>
      <c r="O85" s="1">
        <v>40.0</v>
      </c>
      <c r="P85" s="1">
        <v>2.0</v>
      </c>
      <c r="Q85" s="1">
        <v>0.0</v>
      </c>
    </row>
    <row r="86">
      <c r="A86" s="1" t="s">
        <v>121</v>
      </c>
      <c r="C86" s="1">
        <v>74.0</v>
      </c>
      <c r="D86" s="1" t="s">
        <v>255</v>
      </c>
      <c r="E86" s="1" t="s">
        <v>44</v>
      </c>
      <c r="F86" s="1">
        <v>4.0</v>
      </c>
      <c r="G86" s="1" t="s">
        <v>245</v>
      </c>
      <c r="H86" s="1" t="s">
        <v>388</v>
      </c>
      <c r="I86" s="1">
        <v>1.0</v>
      </c>
      <c r="J86" s="1">
        <v>0.0</v>
      </c>
      <c r="K86" s="1" t="s">
        <v>391</v>
      </c>
      <c r="L86" s="1">
        <v>15.0</v>
      </c>
      <c r="M86" s="1">
        <v>16.0</v>
      </c>
      <c r="N86" s="1" t="s">
        <v>401</v>
      </c>
      <c r="O86" s="1">
        <v>40.0</v>
      </c>
      <c r="P86" s="1">
        <v>1.0</v>
      </c>
      <c r="Q86" s="1">
        <v>0.0</v>
      </c>
    </row>
    <row r="87">
      <c r="A87" s="1" t="s">
        <v>121</v>
      </c>
      <c r="C87" s="1">
        <v>75.0</v>
      </c>
      <c r="D87" s="1" t="s">
        <v>255</v>
      </c>
      <c r="E87" s="1" t="s">
        <v>44</v>
      </c>
      <c r="F87" s="1">
        <v>4.0</v>
      </c>
      <c r="G87" s="1" t="s">
        <v>251</v>
      </c>
      <c r="H87" s="1" t="s">
        <v>392</v>
      </c>
      <c r="I87" s="1">
        <v>0.0</v>
      </c>
      <c r="J87" s="1">
        <v>2.0</v>
      </c>
      <c r="K87" s="1" t="s">
        <v>395</v>
      </c>
      <c r="L87" s="1">
        <v>14.0</v>
      </c>
      <c r="M87" s="1">
        <v>16.0</v>
      </c>
      <c r="N87" s="1" t="s">
        <v>402</v>
      </c>
      <c r="O87" s="1">
        <v>20.0</v>
      </c>
      <c r="P87" s="1">
        <v>0.0</v>
      </c>
      <c r="Q87" s="1">
        <v>2.0</v>
      </c>
    </row>
    <row r="88">
      <c r="A88" s="1" t="s">
        <v>121</v>
      </c>
      <c r="C88" s="1">
        <v>129.0</v>
      </c>
      <c r="D88" s="1" t="s">
        <v>256</v>
      </c>
      <c r="E88" s="1" t="s">
        <v>146</v>
      </c>
      <c r="F88" s="1">
        <v>4.0</v>
      </c>
      <c r="G88" s="1" t="s">
        <v>245</v>
      </c>
      <c r="H88" s="1" t="s">
        <v>388</v>
      </c>
      <c r="I88" s="1">
        <v>2.0</v>
      </c>
      <c r="J88" s="1">
        <v>0.0</v>
      </c>
      <c r="K88" s="1" t="s">
        <v>397</v>
      </c>
      <c r="L88" s="1">
        <v>16.0</v>
      </c>
      <c r="M88" s="1">
        <v>18.0</v>
      </c>
      <c r="N88" s="1" t="s">
        <v>390</v>
      </c>
      <c r="O88" s="1">
        <v>41.0</v>
      </c>
      <c r="P88" s="1">
        <v>2.0</v>
      </c>
      <c r="Q88" s="1">
        <v>0.0</v>
      </c>
    </row>
    <row r="89">
      <c r="A89" s="1" t="s">
        <v>121</v>
      </c>
      <c r="C89" s="1">
        <v>130.0</v>
      </c>
      <c r="D89" s="1" t="s">
        <v>256</v>
      </c>
      <c r="E89" s="1" t="s">
        <v>146</v>
      </c>
      <c r="F89" s="1">
        <v>4.0</v>
      </c>
      <c r="G89" s="1" t="s">
        <v>245</v>
      </c>
      <c r="H89" s="1" t="s">
        <v>388</v>
      </c>
      <c r="I89" s="1">
        <v>1.0</v>
      </c>
      <c r="J89" s="1">
        <v>0.0</v>
      </c>
      <c r="K89" s="1" t="s">
        <v>391</v>
      </c>
      <c r="L89" s="1">
        <v>16.0</v>
      </c>
      <c r="M89" s="1">
        <v>17.0</v>
      </c>
      <c r="N89" s="1" t="s">
        <v>390</v>
      </c>
      <c r="O89" s="1">
        <v>41.0</v>
      </c>
      <c r="P89" s="1">
        <v>1.0</v>
      </c>
      <c r="Q89" s="1">
        <v>0.0</v>
      </c>
    </row>
    <row r="90">
      <c r="A90" s="1" t="s">
        <v>121</v>
      </c>
      <c r="C90" s="1">
        <v>131.0</v>
      </c>
      <c r="D90" s="1" t="s">
        <v>256</v>
      </c>
      <c r="E90" s="1" t="s">
        <v>146</v>
      </c>
      <c r="F90" s="1">
        <v>4.0</v>
      </c>
      <c r="G90" s="1" t="s">
        <v>251</v>
      </c>
      <c r="H90" s="1" t="s">
        <v>392</v>
      </c>
      <c r="I90" s="1">
        <v>0.0</v>
      </c>
      <c r="J90" s="1">
        <v>2.0</v>
      </c>
      <c r="K90" s="1" t="s">
        <v>395</v>
      </c>
      <c r="L90" s="1">
        <v>16.0</v>
      </c>
      <c r="M90" s="1">
        <v>18.0</v>
      </c>
      <c r="N90" s="1" t="s">
        <v>409</v>
      </c>
      <c r="O90" s="1">
        <v>41.0</v>
      </c>
      <c r="P90" s="1">
        <v>0.0</v>
      </c>
      <c r="Q90" s="1">
        <v>2.0</v>
      </c>
    </row>
    <row r="91">
      <c r="G91" s="1" t="s">
        <v>398</v>
      </c>
      <c r="I91" s="1">
        <v>6.0</v>
      </c>
      <c r="J91" s="1">
        <v>4.0</v>
      </c>
      <c r="L91" s="1" t="s">
        <v>399</v>
      </c>
      <c r="M91" s="1">
        <v>10.0</v>
      </c>
      <c r="P91" s="1">
        <v>6.0</v>
      </c>
      <c r="Q91" s="1">
        <v>4.0</v>
      </c>
    </row>
    <row r="92">
      <c r="P92" s="1">
        <v>0.0</v>
      </c>
      <c r="Q92" s="1">
        <v>0.0</v>
      </c>
    </row>
    <row r="93">
      <c r="A93" s="1" t="s">
        <v>378</v>
      </c>
      <c r="D93" s="1" t="s">
        <v>416</v>
      </c>
      <c r="E93" s="1" t="s">
        <v>60</v>
      </c>
      <c r="F93" s="1" t="s">
        <v>186</v>
      </c>
      <c r="G93" s="1" t="s">
        <v>187</v>
      </c>
      <c r="H93" s="1" t="s">
        <v>380</v>
      </c>
      <c r="I93" s="1" t="s">
        <v>381</v>
      </c>
      <c r="J93" s="1" t="s">
        <v>382</v>
      </c>
      <c r="K93" s="1" t="s">
        <v>383</v>
      </c>
      <c r="L93" s="1" t="s">
        <v>384</v>
      </c>
      <c r="M93" s="1" t="s">
        <v>385</v>
      </c>
      <c r="N93" s="1" t="s">
        <v>386</v>
      </c>
      <c r="O93" s="1" t="s">
        <v>387</v>
      </c>
      <c r="P93" s="1" t="s">
        <v>381</v>
      </c>
      <c r="Q93" s="1" t="s">
        <v>382</v>
      </c>
    </row>
    <row r="94">
      <c r="A94" s="1" t="s">
        <v>109</v>
      </c>
      <c r="C94" s="1">
        <v>79.0</v>
      </c>
      <c r="D94" s="1" t="s">
        <v>257</v>
      </c>
      <c r="E94" s="1" t="s">
        <v>128</v>
      </c>
      <c r="F94" s="1">
        <v>4.0</v>
      </c>
      <c r="G94" s="1" t="s">
        <v>245</v>
      </c>
      <c r="H94" s="1" t="s">
        <v>392</v>
      </c>
      <c r="I94" s="1">
        <v>2.0</v>
      </c>
      <c r="J94" s="1">
        <v>0.0</v>
      </c>
      <c r="K94" s="1" t="s">
        <v>395</v>
      </c>
      <c r="L94" s="1">
        <v>18.0</v>
      </c>
      <c r="M94" s="1">
        <v>20.0</v>
      </c>
      <c r="N94" s="1" t="s">
        <v>417</v>
      </c>
      <c r="O94" s="1">
        <v>43.0</v>
      </c>
      <c r="P94" s="1">
        <v>2.0</v>
      </c>
      <c r="Q94" s="1">
        <v>0.0</v>
      </c>
    </row>
    <row r="95">
      <c r="A95" s="1" t="s">
        <v>109</v>
      </c>
      <c r="C95" s="1">
        <v>80.0</v>
      </c>
      <c r="D95" s="1" t="s">
        <v>257</v>
      </c>
      <c r="E95" s="1" t="s">
        <v>128</v>
      </c>
      <c r="F95" s="1">
        <v>4.0</v>
      </c>
      <c r="G95" s="1" t="s">
        <v>245</v>
      </c>
      <c r="H95" s="1" t="s">
        <v>392</v>
      </c>
      <c r="I95" s="1">
        <v>1.0</v>
      </c>
      <c r="J95" s="1">
        <v>0.0</v>
      </c>
      <c r="K95" s="1" t="s">
        <v>391</v>
      </c>
      <c r="L95" s="1">
        <v>19.0</v>
      </c>
      <c r="M95" s="1">
        <v>20.0</v>
      </c>
      <c r="N95" s="1" t="s">
        <v>417</v>
      </c>
      <c r="O95" s="1">
        <v>43.0</v>
      </c>
      <c r="P95" s="1">
        <v>1.0</v>
      </c>
      <c r="Q95" s="1">
        <v>0.0</v>
      </c>
    </row>
    <row r="96">
      <c r="A96" s="1" t="s">
        <v>109</v>
      </c>
      <c r="C96" s="1">
        <v>81.0</v>
      </c>
      <c r="D96" s="1" t="s">
        <v>257</v>
      </c>
      <c r="E96" s="1" t="s">
        <v>128</v>
      </c>
      <c r="F96" s="1">
        <v>4.0</v>
      </c>
      <c r="G96" s="1" t="s">
        <v>251</v>
      </c>
      <c r="H96" s="1" t="s">
        <v>392</v>
      </c>
      <c r="I96" s="1">
        <v>0.0</v>
      </c>
      <c r="J96" s="1">
        <v>2.0</v>
      </c>
      <c r="K96" s="1" t="s">
        <v>397</v>
      </c>
      <c r="L96" s="1">
        <v>18.0</v>
      </c>
      <c r="M96" s="1">
        <v>20.0</v>
      </c>
      <c r="N96" s="1" t="s">
        <v>404</v>
      </c>
      <c r="O96" s="1">
        <v>22.0</v>
      </c>
      <c r="P96" s="1">
        <v>0.0</v>
      </c>
      <c r="Q96" s="1">
        <v>2.0</v>
      </c>
    </row>
    <row r="97">
      <c r="A97" s="1" t="s">
        <v>121</v>
      </c>
      <c r="C97" s="1">
        <v>149.0</v>
      </c>
      <c r="D97" s="1" t="s">
        <v>258</v>
      </c>
      <c r="E97" s="1" t="s">
        <v>71</v>
      </c>
      <c r="F97" s="1">
        <v>4.0</v>
      </c>
      <c r="G97" s="1" t="s">
        <v>245</v>
      </c>
      <c r="H97" s="1" t="s">
        <v>392</v>
      </c>
      <c r="I97" s="1">
        <v>2.0</v>
      </c>
      <c r="J97" s="1">
        <v>0.0</v>
      </c>
      <c r="K97" s="1" t="s">
        <v>395</v>
      </c>
      <c r="L97" s="1">
        <v>9.0</v>
      </c>
      <c r="M97" s="1">
        <v>11.0</v>
      </c>
      <c r="N97" s="1" t="s">
        <v>410</v>
      </c>
      <c r="O97" s="1">
        <v>35.0</v>
      </c>
      <c r="P97" s="1">
        <v>2.0</v>
      </c>
      <c r="Q97" s="1">
        <v>0.0</v>
      </c>
    </row>
    <row r="98">
      <c r="A98" s="1" t="s">
        <v>121</v>
      </c>
      <c r="C98" s="1">
        <v>150.0</v>
      </c>
      <c r="D98" s="1" t="s">
        <v>258</v>
      </c>
      <c r="E98" s="1" t="s">
        <v>71</v>
      </c>
      <c r="F98" s="1">
        <v>4.0</v>
      </c>
      <c r="G98" s="1" t="s">
        <v>245</v>
      </c>
      <c r="H98" s="1" t="s">
        <v>392</v>
      </c>
      <c r="I98" s="1">
        <v>1.0</v>
      </c>
      <c r="J98" s="1">
        <v>0.0</v>
      </c>
      <c r="K98" s="1" t="s">
        <v>391</v>
      </c>
      <c r="L98" s="1">
        <v>9.0</v>
      </c>
      <c r="M98" s="1">
        <v>10.0</v>
      </c>
      <c r="N98" s="1" t="s">
        <v>410</v>
      </c>
      <c r="O98" s="1">
        <v>35.0</v>
      </c>
      <c r="P98" s="1">
        <v>1.0</v>
      </c>
      <c r="Q98" s="1">
        <v>0.0</v>
      </c>
    </row>
    <row r="99">
      <c r="A99" s="1" t="s">
        <v>121</v>
      </c>
      <c r="C99" s="1">
        <v>151.0</v>
      </c>
      <c r="D99" s="1" t="s">
        <v>258</v>
      </c>
      <c r="E99" s="1" t="s">
        <v>71</v>
      </c>
      <c r="F99" s="1">
        <v>4.0</v>
      </c>
      <c r="G99" s="1" t="s">
        <v>251</v>
      </c>
      <c r="H99" s="1" t="s">
        <v>392</v>
      </c>
      <c r="I99" s="1">
        <v>0.0</v>
      </c>
      <c r="J99" s="1">
        <v>2.0</v>
      </c>
      <c r="K99" s="1" t="s">
        <v>397</v>
      </c>
      <c r="L99" s="1">
        <v>9.0</v>
      </c>
      <c r="M99" s="1">
        <v>11.0</v>
      </c>
      <c r="N99" s="1" t="s">
        <v>394</v>
      </c>
      <c r="O99" s="1">
        <v>18.0</v>
      </c>
      <c r="P99" s="1">
        <v>0.0</v>
      </c>
      <c r="Q99" s="1">
        <v>2.0</v>
      </c>
    </row>
    <row r="100">
      <c r="G100" s="1" t="s">
        <v>398</v>
      </c>
      <c r="I100" s="1">
        <v>6.0</v>
      </c>
      <c r="J100" s="1">
        <v>4.0</v>
      </c>
      <c r="L100" s="1" t="s">
        <v>399</v>
      </c>
      <c r="M100" s="1">
        <v>10.0</v>
      </c>
      <c r="P100" s="1">
        <v>6.0</v>
      </c>
      <c r="Q100" s="1">
        <v>4.0</v>
      </c>
    </row>
    <row r="101">
      <c r="P101" s="1">
        <v>0.0</v>
      </c>
      <c r="Q101" s="1">
        <v>0.0</v>
      </c>
    </row>
    <row r="102">
      <c r="A102" s="1" t="s">
        <v>378</v>
      </c>
      <c r="D102" s="1" t="s">
        <v>416</v>
      </c>
      <c r="E102" s="1" t="s">
        <v>175</v>
      </c>
      <c r="F102" s="1" t="s">
        <v>186</v>
      </c>
      <c r="G102" s="1" t="s">
        <v>187</v>
      </c>
      <c r="H102" s="1" t="s">
        <v>380</v>
      </c>
      <c r="I102" s="1" t="s">
        <v>381</v>
      </c>
      <c r="J102" s="1" t="s">
        <v>382</v>
      </c>
      <c r="K102" s="1" t="s">
        <v>383</v>
      </c>
      <c r="L102" s="1" t="s">
        <v>384</v>
      </c>
      <c r="M102" s="1" t="s">
        <v>385</v>
      </c>
      <c r="N102" s="1" t="s">
        <v>386</v>
      </c>
      <c r="O102" s="1" t="s">
        <v>387</v>
      </c>
      <c r="P102" s="1" t="s">
        <v>381</v>
      </c>
      <c r="Q102" s="1" t="s">
        <v>382</v>
      </c>
    </row>
    <row r="103">
      <c r="A103" s="1" t="s">
        <v>121</v>
      </c>
      <c r="C103" s="1">
        <v>242.0</v>
      </c>
      <c r="D103" s="1" t="s">
        <v>259</v>
      </c>
      <c r="E103" s="1" t="s">
        <v>164</v>
      </c>
      <c r="F103" s="1">
        <v>3.0</v>
      </c>
      <c r="G103" s="1" t="s">
        <v>245</v>
      </c>
      <c r="H103" s="1" t="s">
        <v>392</v>
      </c>
      <c r="I103" s="1">
        <v>2.0</v>
      </c>
      <c r="J103" s="1">
        <v>0.0</v>
      </c>
      <c r="K103" s="1" t="s">
        <v>393</v>
      </c>
      <c r="L103" s="1">
        <v>11.0</v>
      </c>
      <c r="M103" s="1">
        <v>13.0</v>
      </c>
      <c r="N103" s="1" t="s">
        <v>403</v>
      </c>
      <c r="O103" s="1">
        <v>28.0</v>
      </c>
      <c r="P103" s="1">
        <v>2.0</v>
      </c>
      <c r="Q103" s="1">
        <v>0.0</v>
      </c>
    </row>
    <row r="104">
      <c r="A104" s="1" t="s">
        <v>121</v>
      </c>
      <c r="C104" s="1">
        <v>243.0</v>
      </c>
      <c r="D104" s="1" t="s">
        <v>259</v>
      </c>
      <c r="E104" s="1" t="s">
        <v>164</v>
      </c>
      <c r="F104" s="1">
        <v>3.0</v>
      </c>
      <c r="G104" s="1" t="s">
        <v>251</v>
      </c>
      <c r="H104" s="1" t="s">
        <v>392</v>
      </c>
      <c r="I104" s="1">
        <v>0.0</v>
      </c>
      <c r="J104" s="1">
        <v>2.0</v>
      </c>
      <c r="K104" s="1" t="s">
        <v>389</v>
      </c>
      <c r="L104" s="1">
        <v>11.0</v>
      </c>
      <c r="M104" s="1">
        <v>13.0</v>
      </c>
      <c r="N104" s="1" t="s">
        <v>403</v>
      </c>
      <c r="O104" s="1">
        <v>28.0</v>
      </c>
      <c r="P104" s="1">
        <v>0.0</v>
      </c>
      <c r="Q104" s="1">
        <v>2.0</v>
      </c>
    </row>
    <row r="105">
      <c r="A105" s="1" t="s">
        <v>121</v>
      </c>
      <c r="C105" s="1">
        <v>246.0</v>
      </c>
      <c r="D105" s="1" t="s">
        <v>418</v>
      </c>
      <c r="E105" s="1" t="s">
        <v>166</v>
      </c>
      <c r="F105" s="1">
        <v>3.0</v>
      </c>
      <c r="G105" s="1" t="s">
        <v>245</v>
      </c>
      <c r="H105" s="1" t="s">
        <v>392</v>
      </c>
      <c r="I105" s="1">
        <v>2.0</v>
      </c>
      <c r="J105" s="1">
        <v>0.0</v>
      </c>
      <c r="K105" s="1" t="s">
        <v>391</v>
      </c>
      <c r="L105" s="1">
        <v>12.0</v>
      </c>
      <c r="M105" s="1">
        <v>14.0</v>
      </c>
      <c r="N105" s="1" t="s">
        <v>401</v>
      </c>
      <c r="O105" s="1">
        <v>25.0</v>
      </c>
      <c r="P105" s="1">
        <v>2.0</v>
      </c>
      <c r="Q105" s="1">
        <v>0.0</v>
      </c>
    </row>
    <row r="106">
      <c r="A106" s="1" t="s">
        <v>121</v>
      </c>
      <c r="C106" s="1">
        <v>247.0</v>
      </c>
      <c r="D106" s="1" t="s">
        <v>418</v>
      </c>
      <c r="E106" s="1" t="s">
        <v>166</v>
      </c>
      <c r="F106" s="1">
        <v>3.0</v>
      </c>
      <c r="G106" s="1" t="s">
        <v>251</v>
      </c>
      <c r="H106" s="1" t="s">
        <v>392</v>
      </c>
      <c r="I106" s="1">
        <v>0.0</v>
      </c>
      <c r="J106" s="1">
        <v>2.0</v>
      </c>
      <c r="K106" s="1" t="s">
        <v>419</v>
      </c>
      <c r="L106" s="1">
        <v>9.0</v>
      </c>
      <c r="M106" s="1">
        <v>11.0</v>
      </c>
      <c r="N106" s="1" t="s">
        <v>401</v>
      </c>
      <c r="O106" s="1">
        <v>25.0</v>
      </c>
      <c r="P106" s="1">
        <v>0.0</v>
      </c>
      <c r="Q106" s="1">
        <v>2.0</v>
      </c>
    </row>
    <row r="107">
      <c r="A107" s="1" t="s">
        <v>420</v>
      </c>
      <c r="C107" s="1">
        <v>328.0</v>
      </c>
      <c r="D107" s="1" t="s">
        <v>361</v>
      </c>
      <c r="E107" s="1" t="s">
        <v>262</v>
      </c>
      <c r="F107" s="1">
        <v>3.0</v>
      </c>
      <c r="G107" s="1" t="s">
        <v>245</v>
      </c>
      <c r="H107" s="1" t="s">
        <v>392</v>
      </c>
      <c r="I107" s="1">
        <v>2.0</v>
      </c>
      <c r="J107" s="1">
        <v>0.0</v>
      </c>
      <c r="K107" s="1" t="s">
        <v>395</v>
      </c>
      <c r="L107" s="1">
        <v>14.0</v>
      </c>
      <c r="M107" s="1">
        <v>16.0</v>
      </c>
      <c r="N107" s="1" t="s">
        <v>411</v>
      </c>
      <c r="O107" s="1">
        <v>42.0</v>
      </c>
      <c r="P107" s="1">
        <v>2.0</v>
      </c>
      <c r="Q107" s="1">
        <v>0.0</v>
      </c>
    </row>
    <row r="108">
      <c r="G108" s="1" t="s">
        <v>398</v>
      </c>
      <c r="I108" s="1">
        <v>6.0</v>
      </c>
      <c r="J108" s="1">
        <v>4.0</v>
      </c>
      <c r="L108" s="1" t="s">
        <v>399</v>
      </c>
      <c r="M108" s="1">
        <v>10.0</v>
      </c>
      <c r="P108" s="1">
        <v>6.0</v>
      </c>
      <c r="Q108" s="1">
        <v>4.0</v>
      </c>
    </row>
    <row r="109">
      <c r="P109" s="1">
        <v>0.0</v>
      </c>
      <c r="Q109" s="1">
        <v>0.0</v>
      </c>
    </row>
    <row r="110">
      <c r="A110" s="1" t="s">
        <v>378</v>
      </c>
      <c r="D110" s="1" t="s">
        <v>421</v>
      </c>
      <c r="E110" s="1" t="s">
        <v>422</v>
      </c>
      <c r="F110" s="1" t="s">
        <v>186</v>
      </c>
      <c r="G110" s="1" t="s">
        <v>187</v>
      </c>
      <c r="H110" s="1" t="s">
        <v>380</v>
      </c>
      <c r="I110" s="1" t="s">
        <v>381</v>
      </c>
      <c r="J110" s="1" t="s">
        <v>382</v>
      </c>
      <c r="K110" s="1" t="s">
        <v>383</v>
      </c>
      <c r="L110" s="1" t="s">
        <v>384</v>
      </c>
      <c r="M110" s="1" t="s">
        <v>385</v>
      </c>
      <c r="N110" s="1" t="s">
        <v>386</v>
      </c>
      <c r="O110" s="1" t="s">
        <v>387</v>
      </c>
      <c r="P110" s="1" t="s">
        <v>381</v>
      </c>
      <c r="Q110" s="1" t="s">
        <v>382</v>
      </c>
    </row>
    <row r="111">
      <c r="A111" s="1" t="s">
        <v>121</v>
      </c>
      <c r="C111" s="1">
        <v>218.0</v>
      </c>
      <c r="D111" s="1" t="s">
        <v>270</v>
      </c>
      <c r="E111" s="1" t="s">
        <v>180</v>
      </c>
      <c r="F111" s="1">
        <v>4.0</v>
      </c>
      <c r="G111" s="1" t="s">
        <v>245</v>
      </c>
      <c r="H111" s="1" t="s">
        <v>392</v>
      </c>
      <c r="I111" s="1">
        <v>2.0</v>
      </c>
      <c r="J111" s="1">
        <v>0.0</v>
      </c>
      <c r="K111" s="1" t="s">
        <v>397</v>
      </c>
      <c r="L111" s="1">
        <v>9.0</v>
      </c>
      <c r="M111" s="1">
        <v>11.0</v>
      </c>
      <c r="N111" s="1" t="s">
        <v>401</v>
      </c>
      <c r="O111" s="1">
        <v>41.0</v>
      </c>
      <c r="P111" s="1">
        <v>2.0</v>
      </c>
      <c r="Q111" s="1">
        <v>0.0</v>
      </c>
    </row>
    <row r="112">
      <c r="A112" s="1" t="s">
        <v>121</v>
      </c>
      <c r="C112" s="1">
        <v>219.0</v>
      </c>
      <c r="D112" s="1" t="s">
        <v>270</v>
      </c>
      <c r="E112" s="1" t="s">
        <v>180</v>
      </c>
      <c r="F112" s="1">
        <v>4.0</v>
      </c>
      <c r="G112" s="1" t="s">
        <v>245</v>
      </c>
      <c r="H112" s="1" t="s">
        <v>392</v>
      </c>
      <c r="I112" s="1">
        <v>1.0</v>
      </c>
      <c r="J112" s="1">
        <v>0.0</v>
      </c>
      <c r="K112" s="1" t="s">
        <v>391</v>
      </c>
      <c r="L112" s="1">
        <v>9.0</v>
      </c>
      <c r="M112" s="1">
        <v>10.0</v>
      </c>
      <c r="N112" s="1" t="s">
        <v>401</v>
      </c>
      <c r="O112" s="1">
        <v>41.0</v>
      </c>
      <c r="P112" s="1">
        <v>1.0</v>
      </c>
      <c r="Q112" s="1">
        <v>0.0</v>
      </c>
    </row>
    <row r="113">
      <c r="A113" s="1" t="s">
        <v>121</v>
      </c>
      <c r="C113" s="1">
        <v>220.0</v>
      </c>
      <c r="D113" s="1" t="s">
        <v>270</v>
      </c>
      <c r="E113" s="1" t="s">
        <v>180</v>
      </c>
      <c r="F113" s="1">
        <v>4.0</v>
      </c>
      <c r="G113" s="1" t="s">
        <v>251</v>
      </c>
      <c r="H113" s="1" t="s">
        <v>392</v>
      </c>
      <c r="I113" s="1">
        <v>0.0</v>
      </c>
      <c r="J113" s="1">
        <v>2.0</v>
      </c>
      <c r="K113" s="1" t="s">
        <v>395</v>
      </c>
      <c r="L113" s="1">
        <v>9.0</v>
      </c>
      <c r="M113" s="1">
        <v>11.0</v>
      </c>
      <c r="N113" s="1" t="s">
        <v>394</v>
      </c>
      <c r="O113" s="1">
        <v>41.0</v>
      </c>
      <c r="P113" s="1">
        <v>0.0</v>
      </c>
      <c r="Q113" s="1">
        <v>2.0</v>
      </c>
    </row>
    <row r="114">
      <c r="A114" s="1" t="s">
        <v>121</v>
      </c>
      <c r="C114" s="1">
        <v>225.0</v>
      </c>
      <c r="D114" s="1" t="s">
        <v>271</v>
      </c>
      <c r="E114" s="1" t="s">
        <v>53</v>
      </c>
      <c r="F114" s="1">
        <v>4.0</v>
      </c>
      <c r="G114" s="1" t="s">
        <v>245</v>
      </c>
      <c r="H114" s="1" t="s">
        <v>392</v>
      </c>
      <c r="I114" s="1">
        <v>2.0</v>
      </c>
      <c r="J114" s="1">
        <v>0.0</v>
      </c>
      <c r="K114" s="1" t="s">
        <v>393</v>
      </c>
      <c r="L114" s="1">
        <v>9.0</v>
      </c>
      <c r="M114" s="1">
        <v>11.0</v>
      </c>
      <c r="N114" s="1" t="s">
        <v>423</v>
      </c>
      <c r="O114" s="1">
        <v>31.0</v>
      </c>
      <c r="P114" s="1">
        <v>2.0</v>
      </c>
      <c r="Q114" s="1">
        <v>0.0</v>
      </c>
    </row>
    <row r="115">
      <c r="A115" s="1" t="s">
        <v>121</v>
      </c>
      <c r="C115" s="1">
        <v>226.0</v>
      </c>
      <c r="D115" s="1" t="s">
        <v>271</v>
      </c>
      <c r="E115" s="1" t="s">
        <v>53</v>
      </c>
      <c r="F115" s="1">
        <v>4.0</v>
      </c>
      <c r="G115" s="1" t="s">
        <v>245</v>
      </c>
      <c r="H115" s="1" t="s">
        <v>392</v>
      </c>
      <c r="I115" s="1">
        <v>1.0</v>
      </c>
      <c r="J115" s="1">
        <v>0.0</v>
      </c>
      <c r="K115" s="1" t="s">
        <v>391</v>
      </c>
      <c r="L115" s="1">
        <v>10.0</v>
      </c>
      <c r="M115" s="1">
        <v>11.0</v>
      </c>
      <c r="N115" s="1" t="s">
        <v>423</v>
      </c>
      <c r="O115" s="1">
        <v>31.0</v>
      </c>
      <c r="P115" s="1">
        <v>1.0</v>
      </c>
      <c r="Q115" s="1">
        <v>0.0</v>
      </c>
    </row>
    <row r="116">
      <c r="A116" s="1" t="s">
        <v>121</v>
      </c>
      <c r="C116" s="1">
        <v>227.0</v>
      </c>
      <c r="D116" s="1" t="s">
        <v>271</v>
      </c>
      <c r="E116" s="1" t="s">
        <v>53</v>
      </c>
      <c r="F116" s="1">
        <v>4.0</v>
      </c>
      <c r="G116" s="1" t="s">
        <v>251</v>
      </c>
      <c r="H116" s="1" t="s">
        <v>392</v>
      </c>
      <c r="I116" s="1">
        <v>0.0</v>
      </c>
      <c r="J116" s="1">
        <v>2.0</v>
      </c>
      <c r="K116" s="1" t="s">
        <v>389</v>
      </c>
      <c r="L116" s="1">
        <v>9.0</v>
      </c>
      <c r="M116" s="1">
        <v>11.0</v>
      </c>
      <c r="N116" s="1" t="s">
        <v>424</v>
      </c>
      <c r="O116" s="1">
        <v>31.0</v>
      </c>
      <c r="P116" s="1">
        <v>0.0</v>
      </c>
      <c r="Q116" s="1">
        <v>2.0</v>
      </c>
    </row>
    <row r="117">
      <c r="G117" s="1" t="s">
        <v>398</v>
      </c>
      <c r="I117" s="1">
        <v>6.0</v>
      </c>
      <c r="J117" s="1">
        <v>4.0</v>
      </c>
      <c r="L117" s="1" t="s">
        <v>399</v>
      </c>
      <c r="M117" s="1">
        <v>10.0</v>
      </c>
      <c r="P117" s="1">
        <v>6.0</v>
      </c>
      <c r="Q117" s="1">
        <v>4.0</v>
      </c>
    </row>
    <row r="118">
      <c r="P118" s="1">
        <v>0.0</v>
      </c>
      <c r="Q118" s="1">
        <v>0.0</v>
      </c>
    </row>
    <row r="119">
      <c r="A119" s="1" t="s">
        <v>378</v>
      </c>
      <c r="D119" s="1" t="s">
        <v>421</v>
      </c>
      <c r="E119" s="1" t="s">
        <v>117</v>
      </c>
      <c r="F119" s="1" t="s">
        <v>186</v>
      </c>
      <c r="G119" s="1" t="s">
        <v>187</v>
      </c>
      <c r="H119" s="1" t="s">
        <v>380</v>
      </c>
      <c r="I119" s="1" t="s">
        <v>381</v>
      </c>
      <c r="J119" s="1" t="s">
        <v>382</v>
      </c>
      <c r="K119" s="1" t="s">
        <v>383</v>
      </c>
      <c r="L119" s="1" t="s">
        <v>384</v>
      </c>
      <c r="M119" s="1" t="s">
        <v>385</v>
      </c>
      <c r="N119" s="1" t="s">
        <v>386</v>
      </c>
      <c r="O119" s="1" t="s">
        <v>387</v>
      </c>
      <c r="P119" s="1" t="s">
        <v>381</v>
      </c>
      <c r="Q119" s="1" t="s">
        <v>382</v>
      </c>
    </row>
    <row r="120">
      <c r="A120" s="1" t="s">
        <v>121</v>
      </c>
      <c r="C120" s="1">
        <v>222.0</v>
      </c>
      <c r="D120" s="1" t="s">
        <v>273</v>
      </c>
      <c r="E120" s="1" t="s">
        <v>152</v>
      </c>
      <c r="F120" s="1">
        <v>4.0</v>
      </c>
      <c r="G120" s="1" t="s">
        <v>245</v>
      </c>
      <c r="H120" s="1" t="s">
        <v>392</v>
      </c>
      <c r="I120" s="1">
        <v>2.0</v>
      </c>
      <c r="J120" s="1">
        <v>0.0</v>
      </c>
      <c r="K120" s="1" t="s">
        <v>395</v>
      </c>
      <c r="L120" s="1">
        <v>9.0</v>
      </c>
      <c r="M120" s="1">
        <v>11.0</v>
      </c>
      <c r="N120" s="1" t="s">
        <v>423</v>
      </c>
      <c r="O120" s="1">
        <v>25.0</v>
      </c>
      <c r="P120" s="1">
        <v>2.0</v>
      </c>
      <c r="Q120" s="1">
        <v>0.0</v>
      </c>
    </row>
    <row r="121">
      <c r="A121" s="1" t="s">
        <v>121</v>
      </c>
      <c r="C121" s="1">
        <v>223.0</v>
      </c>
      <c r="D121" s="1" t="s">
        <v>273</v>
      </c>
      <c r="E121" s="1" t="s">
        <v>152</v>
      </c>
      <c r="F121" s="1">
        <v>4.0</v>
      </c>
      <c r="G121" s="1" t="s">
        <v>245</v>
      </c>
      <c r="H121" s="1" t="s">
        <v>392</v>
      </c>
      <c r="I121" s="1">
        <v>1.0</v>
      </c>
      <c r="J121" s="1">
        <v>0.0</v>
      </c>
      <c r="K121" s="1" t="s">
        <v>391</v>
      </c>
      <c r="L121" s="1">
        <v>9.0</v>
      </c>
      <c r="M121" s="1">
        <v>10.0</v>
      </c>
      <c r="N121" s="1" t="s">
        <v>423</v>
      </c>
      <c r="O121" s="1">
        <v>25.0</v>
      </c>
      <c r="P121" s="1">
        <v>1.0</v>
      </c>
      <c r="Q121" s="1">
        <v>0.0</v>
      </c>
    </row>
    <row r="122">
      <c r="A122" s="1" t="s">
        <v>121</v>
      </c>
      <c r="C122" s="1">
        <v>224.0</v>
      </c>
      <c r="D122" s="1" t="s">
        <v>273</v>
      </c>
      <c r="E122" s="1" t="s">
        <v>152</v>
      </c>
      <c r="F122" s="1">
        <v>4.0</v>
      </c>
      <c r="G122" s="1" t="s">
        <v>251</v>
      </c>
      <c r="H122" s="1" t="s">
        <v>392</v>
      </c>
      <c r="I122" s="1">
        <v>0.0</v>
      </c>
      <c r="J122" s="1">
        <v>2.0</v>
      </c>
      <c r="K122" s="1" t="s">
        <v>397</v>
      </c>
      <c r="L122" s="1">
        <v>9.0</v>
      </c>
      <c r="M122" s="1">
        <v>11.0</v>
      </c>
      <c r="N122" s="1" t="s">
        <v>423</v>
      </c>
      <c r="O122" s="1">
        <v>25.0</v>
      </c>
      <c r="P122" s="1">
        <v>0.0</v>
      </c>
      <c r="Q122" s="1">
        <v>2.0</v>
      </c>
    </row>
    <row r="123">
      <c r="A123" s="1" t="s">
        <v>121</v>
      </c>
      <c r="C123" s="1">
        <v>235.0</v>
      </c>
      <c r="D123" s="1" t="s">
        <v>272</v>
      </c>
      <c r="E123" s="1" t="s">
        <v>104</v>
      </c>
      <c r="F123" s="1">
        <v>4.0</v>
      </c>
      <c r="G123" s="1" t="s">
        <v>245</v>
      </c>
      <c r="H123" s="1" t="s">
        <v>392</v>
      </c>
      <c r="I123" s="1">
        <v>2.0</v>
      </c>
      <c r="J123" s="1">
        <v>0.0</v>
      </c>
      <c r="K123" s="1" t="s">
        <v>393</v>
      </c>
      <c r="L123" s="1">
        <v>7.0</v>
      </c>
      <c r="M123" s="1">
        <v>9.0</v>
      </c>
      <c r="N123" s="1" t="s">
        <v>403</v>
      </c>
      <c r="O123" s="1">
        <v>18.0</v>
      </c>
      <c r="P123" s="1">
        <v>2.0</v>
      </c>
      <c r="Q123" s="1">
        <v>0.0</v>
      </c>
    </row>
    <row r="124">
      <c r="A124" s="1" t="s">
        <v>121</v>
      </c>
      <c r="C124" s="1">
        <v>236.0</v>
      </c>
      <c r="D124" s="1" t="s">
        <v>272</v>
      </c>
      <c r="E124" s="1" t="s">
        <v>104</v>
      </c>
      <c r="F124" s="1">
        <v>4.0</v>
      </c>
      <c r="G124" s="1" t="s">
        <v>245</v>
      </c>
      <c r="H124" s="1" t="s">
        <v>392</v>
      </c>
      <c r="I124" s="1">
        <v>1.0</v>
      </c>
      <c r="J124" s="1">
        <v>0.0</v>
      </c>
      <c r="K124" s="1" t="s">
        <v>391</v>
      </c>
      <c r="L124" s="1">
        <v>7.0</v>
      </c>
      <c r="M124" s="1">
        <v>8.0</v>
      </c>
      <c r="N124" s="1" t="s">
        <v>403</v>
      </c>
      <c r="O124" s="1">
        <v>18.0</v>
      </c>
      <c r="P124" s="1">
        <v>1.0</v>
      </c>
      <c r="Q124" s="1">
        <v>0.0</v>
      </c>
    </row>
    <row r="125">
      <c r="A125" s="1" t="s">
        <v>121</v>
      </c>
      <c r="C125" s="1">
        <v>237.0</v>
      </c>
      <c r="D125" s="1" t="s">
        <v>272</v>
      </c>
      <c r="E125" s="1" t="s">
        <v>104</v>
      </c>
      <c r="F125" s="1">
        <v>4.0</v>
      </c>
      <c r="G125" s="1" t="s">
        <v>251</v>
      </c>
      <c r="H125" s="1" t="s">
        <v>392</v>
      </c>
      <c r="I125" s="1">
        <v>0.0</v>
      </c>
      <c r="J125" s="1">
        <v>2.0</v>
      </c>
      <c r="K125" s="1" t="s">
        <v>389</v>
      </c>
      <c r="L125" s="1">
        <v>7.0</v>
      </c>
      <c r="M125" s="1">
        <v>9.0</v>
      </c>
      <c r="N125" s="1" t="s">
        <v>404</v>
      </c>
      <c r="O125" s="1">
        <v>18.0</v>
      </c>
      <c r="P125" s="1">
        <v>0.0</v>
      </c>
      <c r="Q125" s="1">
        <v>2.0</v>
      </c>
    </row>
    <row r="126">
      <c r="G126" s="1" t="s">
        <v>398</v>
      </c>
      <c r="I126" s="1">
        <v>6.0</v>
      </c>
      <c r="J126" s="1">
        <v>4.0</v>
      </c>
      <c r="L126" s="1" t="s">
        <v>399</v>
      </c>
      <c r="M126" s="1">
        <v>10.0</v>
      </c>
      <c r="P126" s="1">
        <v>6.0</v>
      </c>
      <c r="Q126" s="1">
        <v>4.0</v>
      </c>
    </row>
    <row r="127">
      <c r="P127" s="1">
        <v>0.0</v>
      </c>
      <c r="Q127" s="1">
        <v>0.0</v>
      </c>
    </row>
    <row r="128">
      <c r="A128" s="1" t="s">
        <v>378</v>
      </c>
      <c r="D128" s="1" t="s">
        <v>421</v>
      </c>
      <c r="E128" s="1" t="s">
        <v>147</v>
      </c>
      <c r="F128" s="1" t="s">
        <v>186</v>
      </c>
      <c r="G128" s="1" t="s">
        <v>187</v>
      </c>
      <c r="H128" s="1" t="s">
        <v>380</v>
      </c>
      <c r="I128" s="1" t="s">
        <v>381</v>
      </c>
      <c r="J128" s="1" t="s">
        <v>382</v>
      </c>
      <c r="K128" s="1" t="s">
        <v>383</v>
      </c>
      <c r="L128" s="1" t="s">
        <v>384</v>
      </c>
      <c r="M128" s="1" t="s">
        <v>385</v>
      </c>
      <c r="N128" s="1" t="s">
        <v>386</v>
      </c>
      <c r="O128" s="1" t="s">
        <v>387</v>
      </c>
      <c r="P128" s="1" t="s">
        <v>381</v>
      </c>
      <c r="Q128" s="1" t="s">
        <v>382</v>
      </c>
    </row>
    <row r="129">
      <c r="A129" s="1" t="s">
        <v>121</v>
      </c>
      <c r="C129" s="1">
        <v>36.0</v>
      </c>
      <c r="D129" s="1" t="s">
        <v>274</v>
      </c>
      <c r="E129" s="1" t="s">
        <v>275</v>
      </c>
      <c r="F129" s="1">
        <v>4.0</v>
      </c>
      <c r="G129" s="1" t="s">
        <v>245</v>
      </c>
      <c r="H129" s="1" t="s">
        <v>392</v>
      </c>
      <c r="I129" s="1">
        <v>2.0</v>
      </c>
      <c r="J129" s="1">
        <v>0.0</v>
      </c>
      <c r="K129" s="1" t="s">
        <v>393</v>
      </c>
      <c r="L129" s="1">
        <v>9.0</v>
      </c>
      <c r="M129" s="1">
        <v>11.0</v>
      </c>
      <c r="N129" s="1" t="s">
        <v>415</v>
      </c>
      <c r="O129" s="1">
        <v>40.0</v>
      </c>
      <c r="P129" s="1">
        <v>2.0</v>
      </c>
      <c r="Q129" s="1">
        <v>0.0</v>
      </c>
    </row>
    <row r="130">
      <c r="A130" s="1" t="s">
        <v>121</v>
      </c>
      <c r="C130" s="1">
        <v>37.0</v>
      </c>
      <c r="D130" s="1" t="s">
        <v>274</v>
      </c>
      <c r="E130" s="1" t="s">
        <v>275</v>
      </c>
      <c r="F130" s="1">
        <v>4.0</v>
      </c>
      <c r="G130" s="1" t="s">
        <v>245</v>
      </c>
      <c r="H130" s="1" t="s">
        <v>392</v>
      </c>
      <c r="I130" s="1">
        <v>1.0</v>
      </c>
      <c r="J130" s="1">
        <v>0.0</v>
      </c>
      <c r="K130" s="1" t="s">
        <v>391</v>
      </c>
      <c r="L130" s="1">
        <v>10.0</v>
      </c>
      <c r="M130" s="1">
        <v>11.0</v>
      </c>
      <c r="N130" s="1" t="s">
        <v>415</v>
      </c>
      <c r="O130" s="1">
        <v>40.0</v>
      </c>
      <c r="P130" s="1">
        <v>1.0</v>
      </c>
      <c r="Q130" s="1">
        <v>0.0</v>
      </c>
    </row>
    <row r="131">
      <c r="A131" s="1" t="s">
        <v>121</v>
      </c>
      <c r="C131" s="1">
        <v>38.0</v>
      </c>
      <c r="D131" s="1" t="s">
        <v>274</v>
      </c>
      <c r="E131" s="1" t="s">
        <v>275</v>
      </c>
      <c r="F131" s="1">
        <v>4.0</v>
      </c>
      <c r="G131" s="1" t="s">
        <v>251</v>
      </c>
      <c r="H131" s="1" t="s">
        <v>392</v>
      </c>
      <c r="I131" s="1">
        <v>0.0</v>
      </c>
      <c r="J131" s="1">
        <v>2.0</v>
      </c>
      <c r="K131" s="1" t="s">
        <v>389</v>
      </c>
      <c r="L131" s="1">
        <v>9.0</v>
      </c>
      <c r="M131" s="1">
        <v>11.0</v>
      </c>
      <c r="N131" s="1" t="s">
        <v>415</v>
      </c>
      <c r="O131" s="1">
        <v>40.0</v>
      </c>
      <c r="P131" s="1">
        <v>0.0</v>
      </c>
      <c r="Q131" s="1">
        <v>2.0</v>
      </c>
    </row>
    <row r="132">
      <c r="A132" s="1" t="s">
        <v>121</v>
      </c>
      <c r="C132" s="1">
        <v>210.0</v>
      </c>
      <c r="D132" s="1" t="s">
        <v>276</v>
      </c>
      <c r="E132" s="1" t="s">
        <v>122</v>
      </c>
      <c r="F132" s="1">
        <v>4.0</v>
      </c>
      <c r="G132" s="1" t="s">
        <v>245</v>
      </c>
      <c r="H132" s="1" t="s">
        <v>392</v>
      </c>
      <c r="I132" s="1">
        <v>2.0</v>
      </c>
      <c r="J132" s="1">
        <v>0.0</v>
      </c>
      <c r="K132" s="1" t="s">
        <v>389</v>
      </c>
      <c r="L132" s="1">
        <v>11.0</v>
      </c>
      <c r="M132" s="1">
        <v>13.0</v>
      </c>
      <c r="N132" s="1" t="s">
        <v>401</v>
      </c>
      <c r="O132" s="1">
        <v>55.0</v>
      </c>
      <c r="P132" s="1">
        <v>2.0</v>
      </c>
      <c r="Q132" s="1">
        <v>0.0</v>
      </c>
    </row>
    <row r="133">
      <c r="A133" s="1" t="s">
        <v>121</v>
      </c>
      <c r="C133" s="1">
        <v>211.0</v>
      </c>
      <c r="D133" s="1" t="s">
        <v>276</v>
      </c>
      <c r="E133" s="1" t="s">
        <v>122</v>
      </c>
      <c r="F133" s="1">
        <v>4.0</v>
      </c>
      <c r="G133" s="1" t="s">
        <v>245</v>
      </c>
      <c r="H133" s="1" t="s">
        <v>392</v>
      </c>
      <c r="I133" s="1">
        <v>1.0</v>
      </c>
      <c r="J133" s="1">
        <v>0.0</v>
      </c>
      <c r="K133" s="1" t="s">
        <v>391</v>
      </c>
      <c r="L133" s="1">
        <v>11.0</v>
      </c>
      <c r="M133" s="1">
        <v>12.0</v>
      </c>
      <c r="N133" s="1" t="s">
        <v>401</v>
      </c>
      <c r="O133" s="1">
        <v>55.0</v>
      </c>
      <c r="P133" s="1">
        <v>1.0</v>
      </c>
      <c r="Q133" s="1">
        <v>0.0</v>
      </c>
    </row>
    <row r="134">
      <c r="A134" s="1" t="s">
        <v>121</v>
      </c>
      <c r="C134" s="1">
        <v>212.0</v>
      </c>
      <c r="D134" s="1" t="s">
        <v>276</v>
      </c>
      <c r="E134" s="1" t="s">
        <v>122</v>
      </c>
      <c r="F134" s="1">
        <v>4.0</v>
      </c>
      <c r="G134" s="1" t="s">
        <v>251</v>
      </c>
      <c r="H134" s="1" t="s">
        <v>392</v>
      </c>
      <c r="I134" s="1">
        <v>0.0</v>
      </c>
      <c r="J134" s="1">
        <v>2.0</v>
      </c>
      <c r="K134" s="1" t="s">
        <v>393</v>
      </c>
      <c r="L134" s="1">
        <v>11.0</v>
      </c>
      <c r="M134" s="1">
        <v>13.0</v>
      </c>
      <c r="N134" s="1" t="s">
        <v>394</v>
      </c>
      <c r="O134" s="1">
        <v>15.0</v>
      </c>
      <c r="P134" s="1">
        <v>0.0</v>
      </c>
      <c r="Q134" s="1">
        <v>2.0</v>
      </c>
    </row>
    <row r="135">
      <c r="G135" s="1" t="s">
        <v>398</v>
      </c>
      <c r="I135" s="1">
        <v>6.0</v>
      </c>
      <c r="J135" s="1">
        <v>4.0</v>
      </c>
      <c r="L135" s="1" t="s">
        <v>399</v>
      </c>
      <c r="M135" s="1">
        <v>10.0</v>
      </c>
      <c r="P135" s="1">
        <v>6.0</v>
      </c>
      <c r="Q135" s="1">
        <v>4.0</v>
      </c>
    </row>
    <row r="136">
      <c r="P136" s="1">
        <v>0.0</v>
      </c>
      <c r="Q136" s="1">
        <v>0.0</v>
      </c>
    </row>
    <row r="137">
      <c r="A137" s="1" t="s">
        <v>378</v>
      </c>
      <c r="D137" s="1" t="s">
        <v>421</v>
      </c>
      <c r="E137" s="1" t="s">
        <v>167</v>
      </c>
      <c r="F137" s="1" t="s">
        <v>186</v>
      </c>
      <c r="G137" s="1" t="s">
        <v>187</v>
      </c>
      <c r="H137" s="1" t="s">
        <v>380</v>
      </c>
      <c r="I137" s="1" t="s">
        <v>381</v>
      </c>
      <c r="J137" s="1" t="s">
        <v>382</v>
      </c>
      <c r="K137" s="1" t="s">
        <v>383</v>
      </c>
      <c r="L137" s="1" t="s">
        <v>384</v>
      </c>
      <c r="M137" s="1" t="s">
        <v>385</v>
      </c>
      <c r="N137" s="1" t="s">
        <v>386</v>
      </c>
      <c r="O137" s="1" t="s">
        <v>387</v>
      </c>
      <c r="P137" s="1" t="s">
        <v>381</v>
      </c>
      <c r="Q137" s="1" t="s">
        <v>382</v>
      </c>
    </row>
    <row r="138">
      <c r="A138" s="1" t="s">
        <v>79</v>
      </c>
      <c r="C138" s="1">
        <v>13.0</v>
      </c>
      <c r="D138" s="1" t="s">
        <v>277</v>
      </c>
      <c r="E138" s="1" t="s">
        <v>125</v>
      </c>
      <c r="F138" s="1">
        <v>4.0</v>
      </c>
      <c r="G138" s="1" t="s">
        <v>245</v>
      </c>
      <c r="H138" s="1" t="s">
        <v>392</v>
      </c>
      <c r="I138" s="1">
        <v>2.0</v>
      </c>
      <c r="J138" s="1">
        <v>0.0</v>
      </c>
      <c r="K138" s="1" t="s">
        <v>393</v>
      </c>
      <c r="L138" s="1">
        <v>7.0</v>
      </c>
      <c r="M138" s="1">
        <v>9.0</v>
      </c>
      <c r="N138" s="1" t="s">
        <v>425</v>
      </c>
      <c r="O138" s="1">
        <v>15.0</v>
      </c>
      <c r="P138" s="1">
        <v>2.0</v>
      </c>
      <c r="Q138" s="1">
        <v>0.0</v>
      </c>
    </row>
    <row r="139">
      <c r="A139" s="1" t="s">
        <v>79</v>
      </c>
      <c r="C139" s="1">
        <v>14.0</v>
      </c>
      <c r="D139" s="1" t="s">
        <v>277</v>
      </c>
      <c r="E139" s="1" t="s">
        <v>125</v>
      </c>
      <c r="F139" s="1">
        <v>4.0</v>
      </c>
      <c r="G139" s="1" t="s">
        <v>245</v>
      </c>
      <c r="H139" s="1" t="s">
        <v>392</v>
      </c>
      <c r="I139" s="1">
        <v>1.0</v>
      </c>
      <c r="J139" s="1">
        <v>0.0</v>
      </c>
      <c r="K139" s="1" t="s">
        <v>391</v>
      </c>
      <c r="L139" s="1">
        <v>7.0</v>
      </c>
      <c r="M139" s="1">
        <v>8.0</v>
      </c>
      <c r="N139" s="1" t="s">
        <v>425</v>
      </c>
      <c r="O139" s="1">
        <v>15.0</v>
      </c>
      <c r="P139" s="1">
        <v>1.0</v>
      </c>
      <c r="Q139" s="1">
        <v>0.0</v>
      </c>
    </row>
    <row r="140">
      <c r="A140" s="1" t="s">
        <v>79</v>
      </c>
      <c r="C140" s="1">
        <v>15.0</v>
      </c>
      <c r="D140" s="1" t="s">
        <v>277</v>
      </c>
      <c r="E140" s="1" t="s">
        <v>125</v>
      </c>
      <c r="F140" s="1">
        <v>4.0</v>
      </c>
      <c r="G140" s="1" t="s">
        <v>251</v>
      </c>
      <c r="H140" s="1" t="s">
        <v>392</v>
      </c>
      <c r="I140" s="1">
        <v>0.0</v>
      </c>
      <c r="J140" s="1">
        <v>2.0</v>
      </c>
      <c r="K140" s="1" t="s">
        <v>389</v>
      </c>
      <c r="L140" s="1">
        <v>7.0</v>
      </c>
      <c r="M140" s="1">
        <v>9.0</v>
      </c>
      <c r="N140" s="1" t="s">
        <v>425</v>
      </c>
      <c r="O140" s="1">
        <v>15.0</v>
      </c>
      <c r="P140" s="1">
        <v>0.0</v>
      </c>
      <c r="Q140" s="1">
        <v>2.0</v>
      </c>
    </row>
    <row r="141">
      <c r="A141" s="1" t="s">
        <v>121</v>
      </c>
      <c r="C141" s="1">
        <v>91.0</v>
      </c>
      <c r="D141" s="1" t="s">
        <v>278</v>
      </c>
      <c r="E141" s="1" t="s">
        <v>68</v>
      </c>
      <c r="F141" s="1">
        <v>4.0</v>
      </c>
      <c r="G141" s="1" t="s">
        <v>245</v>
      </c>
      <c r="H141" s="1" t="s">
        <v>388</v>
      </c>
      <c r="I141" s="1">
        <v>2.0</v>
      </c>
      <c r="J141" s="1">
        <v>0.0</v>
      </c>
      <c r="K141" s="1" t="s">
        <v>393</v>
      </c>
      <c r="L141" s="1">
        <v>18.0</v>
      </c>
      <c r="M141" s="1">
        <v>20.0</v>
      </c>
      <c r="N141" s="1" t="s">
        <v>405</v>
      </c>
      <c r="O141" s="1">
        <v>19.0</v>
      </c>
      <c r="P141" s="1">
        <v>2.0</v>
      </c>
      <c r="Q141" s="1">
        <v>0.0</v>
      </c>
    </row>
    <row r="142">
      <c r="A142" s="1" t="s">
        <v>121</v>
      </c>
      <c r="C142" s="1">
        <v>92.0</v>
      </c>
      <c r="D142" s="1" t="s">
        <v>278</v>
      </c>
      <c r="E142" s="1" t="s">
        <v>68</v>
      </c>
      <c r="F142" s="1">
        <v>4.0</v>
      </c>
      <c r="G142" s="1" t="s">
        <v>245</v>
      </c>
      <c r="H142" s="1" t="s">
        <v>388</v>
      </c>
      <c r="I142" s="1">
        <v>1.0</v>
      </c>
      <c r="J142" s="1">
        <v>0.0</v>
      </c>
      <c r="K142" s="1" t="s">
        <v>391</v>
      </c>
      <c r="L142" s="1">
        <v>18.0</v>
      </c>
      <c r="M142" s="1">
        <v>19.0</v>
      </c>
      <c r="N142" s="1" t="s">
        <v>405</v>
      </c>
      <c r="O142" s="1">
        <v>19.0</v>
      </c>
      <c r="P142" s="1">
        <v>1.0</v>
      </c>
      <c r="Q142" s="1">
        <v>0.0</v>
      </c>
    </row>
    <row r="143">
      <c r="A143" s="1" t="s">
        <v>121</v>
      </c>
      <c r="C143" s="1">
        <v>93.0</v>
      </c>
      <c r="D143" s="1" t="s">
        <v>278</v>
      </c>
      <c r="E143" s="1" t="s">
        <v>68</v>
      </c>
      <c r="F143" s="1">
        <v>4.0</v>
      </c>
      <c r="G143" s="1" t="s">
        <v>251</v>
      </c>
      <c r="H143" s="1" t="s">
        <v>392</v>
      </c>
      <c r="I143" s="1">
        <v>0.0</v>
      </c>
      <c r="J143" s="1">
        <v>2.0</v>
      </c>
      <c r="K143" s="1" t="s">
        <v>389</v>
      </c>
      <c r="L143" s="1">
        <v>18.0</v>
      </c>
      <c r="M143" s="1">
        <v>20.0</v>
      </c>
      <c r="N143" s="1" t="s">
        <v>394</v>
      </c>
      <c r="O143" s="1">
        <v>19.0</v>
      </c>
      <c r="P143" s="1">
        <v>0.0</v>
      </c>
      <c r="Q143" s="1">
        <v>2.0</v>
      </c>
    </row>
    <row r="144">
      <c r="G144" s="1" t="s">
        <v>398</v>
      </c>
      <c r="I144" s="1">
        <v>6.0</v>
      </c>
      <c r="J144" s="1">
        <v>4.0</v>
      </c>
      <c r="L144" s="1" t="s">
        <v>399</v>
      </c>
      <c r="M144" s="1">
        <v>10.0</v>
      </c>
      <c r="P144" s="1">
        <v>6.0</v>
      </c>
      <c r="Q144" s="1">
        <v>4.0</v>
      </c>
    </row>
    <row r="145">
      <c r="P145" s="1">
        <v>0.0</v>
      </c>
      <c r="Q145" s="1">
        <v>0.0</v>
      </c>
    </row>
    <row r="146">
      <c r="A146" s="1" t="s">
        <v>378</v>
      </c>
      <c r="D146" s="1" t="s">
        <v>421</v>
      </c>
      <c r="E146" s="1" t="s">
        <v>96</v>
      </c>
      <c r="F146" s="1" t="s">
        <v>186</v>
      </c>
      <c r="G146" s="1" t="s">
        <v>187</v>
      </c>
      <c r="H146" s="1" t="s">
        <v>380</v>
      </c>
      <c r="I146" s="1" t="s">
        <v>381</v>
      </c>
      <c r="J146" s="1" t="s">
        <v>382</v>
      </c>
      <c r="K146" s="1" t="s">
        <v>383</v>
      </c>
      <c r="L146" s="1" t="s">
        <v>384</v>
      </c>
      <c r="M146" s="1" t="s">
        <v>385</v>
      </c>
      <c r="N146" s="1" t="s">
        <v>386</v>
      </c>
      <c r="O146" s="1" t="s">
        <v>387</v>
      </c>
      <c r="P146" s="1" t="s">
        <v>381</v>
      </c>
      <c r="Q146" s="1" t="s">
        <v>382</v>
      </c>
    </row>
    <row r="147">
      <c r="A147" s="1" t="s">
        <v>121</v>
      </c>
      <c r="C147" s="1">
        <v>39.0</v>
      </c>
      <c r="D147" s="1" t="s">
        <v>279</v>
      </c>
      <c r="E147" s="1" t="s">
        <v>275</v>
      </c>
      <c r="F147" s="1">
        <v>4.0</v>
      </c>
      <c r="G147" s="1" t="s">
        <v>245</v>
      </c>
      <c r="H147" s="1" t="s">
        <v>388</v>
      </c>
      <c r="I147" s="1">
        <v>2.0</v>
      </c>
      <c r="J147" s="1">
        <v>0.0</v>
      </c>
      <c r="K147" s="1" t="s">
        <v>393</v>
      </c>
      <c r="L147" s="1">
        <v>16.0</v>
      </c>
      <c r="M147" s="1">
        <v>18.0</v>
      </c>
      <c r="N147" s="1" t="s">
        <v>415</v>
      </c>
      <c r="O147" s="1">
        <v>20.0</v>
      </c>
      <c r="P147" s="1">
        <v>2.0</v>
      </c>
      <c r="Q147" s="1">
        <v>0.0</v>
      </c>
    </row>
    <row r="148">
      <c r="A148" s="1" t="s">
        <v>121</v>
      </c>
      <c r="C148" s="1">
        <v>40.0</v>
      </c>
      <c r="D148" s="1" t="s">
        <v>279</v>
      </c>
      <c r="E148" s="1" t="s">
        <v>275</v>
      </c>
      <c r="F148" s="1">
        <v>4.0</v>
      </c>
      <c r="G148" s="1" t="s">
        <v>245</v>
      </c>
      <c r="H148" s="1" t="s">
        <v>388</v>
      </c>
      <c r="I148" s="1">
        <v>1.0</v>
      </c>
      <c r="J148" s="1">
        <v>0.0</v>
      </c>
      <c r="K148" s="1" t="s">
        <v>391</v>
      </c>
      <c r="L148" s="1">
        <v>16.0</v>
      </c>
      <c r="M148" s="1">
        <v>17.0</v>
      </c>
      <c r="N148" s="1" t="s">
        <v>415</v>
      </c>
      <c r="O148" s="1">
        <v>20.0</v>
      </c>
      <c r="P148" s="1">
        <v>1.0</v>
      </c>
      <c r="Q148" s="1">
        <v>0.0</v>
      </c>
    </row>
    <row r="149">
      <c r="A149" s="1" t="s">
        <v>121</v>
      </c>
      <c r="C149" s="1">
        <v>41.0</v>
      </c>
      <c r="D149" s="1" t="s">
        <v>279</v>
      </c>
      <c r="E149" s="1" t="s">
        <v>275</v>
      </c>
      <c r="F149" s="1">
        <v>4.0</v>
      </c>
      <c r="G149" s="1" t="s">
        <v>251</v>
      </c>
      <c r="H149" s="1" t="s">
        <v>392</v>
      </c>
      <c r="I149" s="1">
        <v>0.0</v>
      </c>
      <c r="J149" s="1">
        <v>2.0</v>
      </c>
      <c r="K149" s="1" t="s">
        <v>389</v>
      </c>
      <c r="L149" s="1">
        <v>16.0</v>
      </c>
      <c r="M149" s="1">
        <v>18.0</v>
      </c>
      <c r="N149" s="1" t="s">
        <v>415</v>
      </c>
      <c r="O149" s="1">
        <v>20.0</v>
      </c>
      <c r="P149" s="1">
        <v>0.0</v>
      </c>
      <c r="Q149" s="1">
        <v>2.0</v>
      </c>
    </row>
    <row r="150">
      <c r="A150" s="1" t="s">
        <v>121</v>
      </c>
      <c r="C150" s="1">
        <v>153.0</v>
      </c>
      <c r="D150" s="1" t="s">
        <v>280</v>
      </c>
      <c r="E150" s="1" t="s">
        <v>71</v>
      </c>
      <c r="F150" s="1">
        <v>4.0</v>
      </c>
      <c r="G150" s="1" t="s">
        <v>245</v>
      </c>
      <c r="H150" s="1" t="s">
        <v>388</v>
      </c>
      <c r="I150" s="1">
        <v>2.0</v>
      </c>
      <c r="J150" s="1">
        <v>0.0</v>
      </c>
      <c r="K150" s="1" t="s">
        <v>395</v>
      </c>
      <c r="L150" s="1">
        <v>16.0</v>
      </c>
      <c r="M150" s="1">
        <v>18.0</v>
      </c>
      <c r="N150" s="1" t="s">
        <v>410</v>
      </c>
      <c r="O150" s="1">
        <v>20.0</v>
      </c>
      <c r="P150" s="1">
        <v>2.0</v>
      </c>
      <c r="Q150" s="1">
        <v>0.0</v>
      </c>
    </row>
    <row r="151">
      <c r="A151" s="1" t="s">
        <v>121</v>
      </c>
      <c r="C151" s="1">
        <v>154.0</v>
      </c>
      <c r="D151" s="1" t="s">
        <v>280</v>
      </c>
      <c r="E151" s="1" t="s">
        <v>71</v>
      </c>
      <c r="F151" s="1">
        <v>4.0</v>
      </c>
      <c r="G151" s="1" t="s">
        <v>245</v>
      </c>
      <c r="H151" s="1" t="s">
        <v>388</v>
      </c>
      <c r="I151" s="1">
        <v>1.0</v>
      </c>
      <c r="J151" s="1">
        <v>0.0</v>
      </c>
      <c r="K151" s="1" t="s">
        <v>391</v>
      </c>
      <c r="L151" s="1">
        <v>17.0</v>
      </c>
      <c r="M151" s="1">
        <v>18.0</v>
      </c>
      <c r="N151" s="1" t="s">
        <v>410</v>
      </c>
      <c r="O151" s="1">
        <v>20.0</v>
      </c>
      <c r="P151" s="1">
        <v>1.0</v>
      </c>
      <c r="Q151" s="1">
        <v>0.0</v>
      </c>
    </row>
    <row r="152">
      <c r="A152" s="1" t="s">
        <v>121</v>
      </c>
      <c r="C152" s="1">
        <v>155.0</v>
      </c>
      <c r="D152" s="1" t="s">
        <v>280</v>
      </c>
      <c r="E152" s="1" t="s">
        <v>71</v>
      </c>
      <c r="F152" s="1">
        <v>4.0</v>
      </c>
      <c r="G152" s="1" t="s">
        <v>251</v>
      </c>
      <c r="H152" s="1" t="s">
        <v>392</v>
      </c>
      <c r="I152" s="1">
        <v>0.0</v>
      </c>
      <c r="J152" s="1">
        <v>2.0</v>
      </c>
      <c r="K152" s="1" t="s">
        <v>397</v>
      </c>
      <c r="L152" s="1">
        <v>16.0</v>
      </c>
      <c r="M152" s="1">
        <v>18.0</v>
      </c>
      <c r="N152" s="1" t="s">
        <v>404</v>
      </c>
      <c r="O152" s="1">
        <v>20.0</v>
      </c>
      <c r="P152" s="1">
        <v>0.0</v>
      </c>
      <c r="Q152" s="1">
        <v>2.0</v>
      </c>
    </row>
    <row r="153">
      <c r="G153" s="1" t="s">
        <v>398</v>
      </c>
      <c r="I153" s="1">
        <v>6.0</v>
      </c>
      <c r="J153" s="1">
        <v>4.0</v>
      </c>
      <c r="L153" s="1" t="s">
        <v>399</v>
      </c>
      <c r="M153" s="1">
        <v>10.0</v>
      </c>
      <c r="P153" s="1">
        <v>6.0</v>
      </c>
      <c r="Q153" s="1">
        <v>4.0</v>
      </c>
    </row>
    <row r="154">
      <c r="P154" s="1">
        <v>0.0</v>
      </c>
      <c r="Q154" s="1">
        <v>0.0</v>
      </c>
    </row>
    <row r="155">
      <c r="A155" s="1" t="s">
        <v>378</v>
      </c>
      <c r="D155" s="1" t="s">
        <v>416</v>
      </c>
      <c r="E155" s="1" t="s">
        <v>426</v>
      </c>
      <c r="F155" s="1" t="s">
        <v>186</v>
      </c>
      <c r="G155" s="1" t="s">
        <v>187</v>
      </c>
      <c r="H155" s="1" t="s">
        <v>380</v>
      </c>
      <c r="I155" s="1" t="s">
        <v>381</v>
      </c>
      <c r="J155" s="1" t="s">
        <v>382</v>
      </c>
      <c r="K155" s="1" t="s">
        <v>383</v>
      </c>
      <c r="L155" s="1" t="s">
        <v>384</v>
      </c>
      <c r="M155" s="1" t="s">
        <v>385</v>
      </c>
      <c r="N155" s="1" t="s">
        <v>386</v>
      </c>
      <c r="O155" s="1" t="s">
        <v>387</v>
      </c>
      <c r="P155" s="1" t="s">
        <v>381</v>
      </c>
      <c r="Q155" s="1" t="s">
        <v>382</v>
      </c>
    </row>
    <row r="156">
      <c r="A156" s="1" t="s">
        <v>121</v>
      </c>
      <c r="C156" s="1">
        <v>114.0</v>
      </c>
      <c r="D156" s="1" t="s">
        <v>263</v>
      </c>
      <c r="E156" s="1" t="s">
        <v>62</v>
      </c>
      <c r="F156" s="1">
        <v>3.0</v>
      </c>
      <c r="G156" s="1" t="s">
        <v>245</v>
      </c>
      <c r="H156" s="1" t="s">
        <v>392</v>
      </c>
      <c r="I156" s="1">
        <v>2.0</v>
      </c>
      <c r="J156" s="1">
        <v>0.0</v>
      </c>
      <c r="K156" s="1" t="s">
        <v>393</v>
      </c>
      <c r="L156" s="1">
        <v>14.0</v>
      </c>
      <c r="M156" s="1">
        <v>16.0</v>
      </c>
      <c r="N156" s="1" t="s">
        <v>390</v>
      </c>
      <c r="O156" s="1">
        <v>30.0</v>
      </c>
      <c r="P156" s="1">
        <v>2.0</v>
      </c>
      <c r="Q156" s="1">
        <v>0.0</v>
      </c>
    </row>
    <row r="157">
      <c r="A157" s="1" t="s">
        <v>121</v>
      </c>
      <c r="C157" s="1">
        <v>115.0</v>
      </c>
      <c r="D157" s="1" t="s">
        <v>263</v>
      </c>
      <c r="E157" s="1" t="s">
        <v>62</v>
      </c>
      <c r="F157" s="1">
        <v>3.0</v>
      </c>
      <c r="G157" s="1" t="s">
        <v>251</v>
      </c>
      <c r="H157" s="1" t="s">
        <v>392</v>
      </c>
      <c r="I157" s="1">
        <v>0.0</v>
      </c>
      <c r="J157" s="1">
        <v>2.0</v>
      </c>
      <c r="K157" s="1" t="s">
        <v>389</v>
      </c>
      <c r="L157" s="1">
        <v>14.0</v>
      </c>
      <c r="M157" s="1">
        <v>16.0</v>
      </c>
      <c r="N157" s="1" t="s">
        <v>390</v>
      </c>
      <c r="O157" s="1">
        <v>30.0</v>
      </c>
      <c r="P157" s="1">
        <v>0.0</v>
      </c>
      <c r="Q157" s="1">
        <v>2.0</v>
      </c>
    </row>
    <row r="158">
      <c r="A158" s="1" t="s">
        <v>427</v>
      </c>
      <c r="C158" s="1">
        <v>270.0</v>
      </c>
      <c r="D158" s="1" t="s">
        <v>264</v>
      </c>
      <c r="E158" s="1" t="s">
        <v>262</v>
      </c>
      <c r="F158" s="1">
        <v>3.0</v>
      </c>
      <c r="G158" s="1" t="s">
        <v>245</v>
      </c>
      <c r="H158" s="1" t="s">
        <v>392</v>
      </c>
      <c r="I158" s="1">
        <v>2.0</v>
      </c>
      <c r="J158" s="1">
        <v>0.0</v>
      </c>
      <c r="K158" s="1" t="s">
        <v>395</v>
      </c>
      <c r="L158" s="1">
        <v>7.0</v>
      </c>
      <c r="M158" s="1">
        <v>9.0</v>
      </c>
      <c r="N158" s="1" t="s">
        <v>411</v>
      </c>
      <c r="O158" s="1">
        <v>65.0</v>
      </c>
      <c r="P158" s="1">
        <v>2.0</v>
      </c>
      <c r="Q158" s="1">
        <v>0.0</v>
      </c>
    </row>
    <row r="159">
      <c r="A159" s="1" t="s">
        <v>64</v>
      </c>
      <c r="C159" s="1">
        <v>290.0</v>
      </c>
      <c r="D159" s="1" t="s">
        <v>265</v>
      </c>
      <c r="E159" s="1" t="s">
        <v>262</v>
      </c>
      <c r="F159" s="1">
        <v>3.0</v>
      </c>
      <c r="G159" s="1" t="s">
        <v>245</v>
      </c>
      <c r="H159" s="1" t="s">
        <v>392</v>
      </c>
      <c r="I159" s="1">
        <v>2.0</v>
      </c>
      <c r="J159" s="1">
        <v>0.0</v>
      </c>
      <c r="K159" s="1" t="s">
        <v>397</v>
      </c>
      <c r="L159" s="1">
        <v>9.0</v>
      </c>
      <c r="M159" s="1">
        <v>11.0</v>
      </c>
      <c r="N159" s="1" t="s">
        <v>411</v>
      </c>
      <c r="O159" s="1">
        <v>66.0</v>
      </c>
      <c r="P159" s="1">
        <v>2.0</v>
      </c>
      <c r="Q159" s="1">
        <v>0.0</v>
      </c>
    </row>
    <row r="160">
      <c r="A160" s="1" t="s">
        <v>64</v>
      </c>
      <c r="C160" s="1">
        <v>291.0</v>
      </c>
      <c r="D160" s="1" t="s">
        <v>265</v>
      </c>
      <c r="E160" s="1" t="s">
        <v>262</v>
      </c>
      <c r="F160" s="1">
        <v>3.0</v>
      </c>
      <c r="G160" s="1" t="s">
        <v>251</v>
      </c>
      <c r="H160" s="1" t="s">
        <v>392</v>
      </c>
      <c r="I160" s="1">
        <v>0.0</v>
      </c>
      <c r="J160" s="1">
        <v>2.0</v>
      </c>
      <c r="K160" s="1" t="s">
        <v>395</v>
      </c>
      <c r="L160" s="1">
        <v>9.0</v>
      </c>
      <c r="M160" s="1">
        <v>11.0</v>
      </c>
      <c r="N160" s="1" t="s">
        <v>411</v>
      </c>
      <c r="O160" s="1">
        <v>33.0</v>
      </c>
      <c r="P160" s="1">
        <v>0.0</v>
      </c>
      <c r="Q160" s="1">
        <v>2.0</v>
      </c>
    </row>
    <row r="161">
      <c r="G161" s="1" t="s">
        <v>398</v>
      </c>
      <c r="I161" s="1">
        <v>6.0</v>
      </c>
      <c r="J161" s="1">
        <v>4.0</v>
      </c>
      <c r="L161" s="1" t="s">
        <v>399</v>
      </c>
      <c r="M161" s="1">
        <v>10.0</v>
      </c>
      <c r="P161" s="1">
        <v>6.0</v>
      </c>
      <c r="Q161" s="1">
        <v>4.0</v>
      </c>
    </row>
    <row r="162">
      <c r="P162" s="1">
        <v>0.0</v>
      </c>
      <c r="Q162" s="1">
        <v>0.0</v>
      </c>
    </row>
    <row r="163">
      <c r="A163" s="1" t="s">
        <v>378</v>
      </c>
      <c r="D163" s="1" t="s">
        <v>416</v>
      </c>
      <c r="E163" s="1" t="s">
        <v>155</v>
      </c>
      <c r="F163" s="1" t="s">
        <v>186</v>
      </c>
      <c r="G163" s="1" t="s">
        <v>187</v>
      </c>
      <c r="H163" s="1" t="s">
        <v>380</v>
      </c>
      <c r="I163" s="1" t="s">
        <v>381</v>
      </c>
      <c r="J163" s="1" t="s">
        <v>382</v>
      </c>
      <c r="K163" s="1" t="s">
        <v>383</v>
      </c>
      <c r="L163" s="1" t="s">
        <v>384</v>
      </c>
      <c r="M163" s="1" t="s">
        <v>385</v>
      </c>
      <c r="N163" s="1" t="s">
        <v>386</v>
      </c>
      <c r="O163" s="1" t="s">
        <v>387</v>
      </c>
      <c r="P163" s="1" t="s">
        <v>381</v>
      </c>
      <c r="Q163" s="1" t="s">
        <v>382</v>
      </c>
    </row>
    <row r="164">
      <c r="A164" s="1" t="s">
        <v>64</v>
      </c>
      <c r="C164" s="1">
        <v>296.0</v>
      </c>
      <c r="D164" s="1" t="s">
        <v>267</v>
      </c>
      <c r="E164" s="1" t="s">
        <v>262</v>
      </c>
      <c r="F164" s="1">
        <v>3.0</v>
      </c>
      <c r="G164" s="1" t="s">
        <v>245</v>
      </c>
      <c r="H164" s="1" t="s">
        <v>428</v>
      </c>
      <c r="I164" s="1">
        <v>2.0</v>
      </c>
      <c r="J164" s="1">
        <v>0.0</v>
      </c>
      <c r="K164" s="1" t="s">
        <v>393</v>
      </c>
      <c r="L164" s="1">
        <v>14.0</v>
      </c>
      <c r="M164" s="1">
        <v>16.0</v>
      </c>
      <c r="N164" s="1" t="s">
        <v>411</v>
      </c>
      <c r="O164" s="1">
        <v>66.0</v>
      </c>
      <c r="P164" s="1">
        <v>2.0</v>
      </c>
      <c r="Q164" s="1">
        <v>0.0</v>
      </c>
    </row>
    <row r="165">
      <c r="A165" s="1" t="s">
        <v>64</v>
      </c>
      <c r="C165" s="1">
        <v>297.0</v>
      </c>
      <c r="D165" s="1" t="s">
        <v>267</v>
      </c>
      <c r="E165" s="1" t="s">
        <v>262</v>
      </c>
      <c r="F165" s="1">
        <v>3.0</v>
      </c>
      <c r="G165" s="1" t="s">
        <v>251</v>
      </c>
      <c r="H165" s="1" t="s">
        <v>392</v>
      </c>
      <c r="I165" s="1">
        <v>0.0</v>
      </c>
      <c r="J165" s="1">
        <v>2.0</v>
      </c>
      <c r="K165" s="1" t="s">
        <v>389</v>
      </c>
      <c r="L165" s="1">
        <v>14.0</v>
      </c>
      <c r="M165" s="1">
        <v>16.0</v>
      </c>
      <c r="N165" s="1" t="s">
        <v>411</v>
      </c>
      <c r="O165" s="1">
        <v>33.0</v>
      </c>
      <c r="P165" s="1">
        <v>0.0</v>
      </c>
      <c r="Q165" s="1">
        <v>2.0</v>
      </c>
    </row>
    <row r="166">
      <c r="A166" s="1" t="s">
        <v>429</v>
      </c>
      <c r="C166" s="1">
        <v>307.0</v>
      </c>
      <c r="D166" s="1" t="s">
        <v>268</v>
      </c>
      <c r="E166" s="1" t="s">
        <v>262</v>
      </c>
      <c r="F166" s="1">
        <v>3.0</v>
      </c>
      <c r="G166" s="1" t="s">
        <v>245</v>
      </c>
      <c r="H166" s="1" t="s">
        <v>392</v>
      </c>
      <c r="I166" s="1">
        <v>2.0</v>
      </c>
      <c r="J166" s="1">
        <v>0.0</v>
      </c>
      <c r="K166" s="1" t="s">
        <v>393</v>
      </c>
      <c r="L166" s="1">
        <v>7.0</v>
      </c>
      <c r="M166" s="1">
        <v>9.0</v>
      </c>
      <c r="N166" s="1" t="s">
        <v>411</v>
      </c>
      <c r="O166" s="1">
        <v>58.0</v>
      </c>
      <c r="P166" s="1">
        <v>2.0</v>
      </c>
      <c r="Q166" s="1">
        <v>0.0</v>
      </c>
    </row>
    <row r="167">
      <c r="A167" s="1" t="s">
        <v>429</v>
      </c>
      <c r="C167" s="1">
        <v>308.0</v>
      </c>
      <c r="D167" s="1" t="s">
        <v>268</v>
      </c>
      <c r="E167" s="1" t="s">
        <v>262</v>
      </c>
      <c r="F167" s="1">
        <v>3.0</v>
      </c>
      <c r="G167" s="1" t="s">
        <v>251</v>
      </c>
      <c r="H167" s="1" t="s">
        <v>392</v>
      </c>
      <c r="I167" s="1">
        <v>0.0</v>
      </c>
      <c r="J167" s="1">
        <v>2.0</v>
      </c>
      <c r="K167" s="1" t="s">
        <v>389</v>
      </c>
      <c r="L167" s="1">
        <v>7.0</v>
      </c>
      <c r="M167" s="1">
        <v>9.0</v>
      </c>
      <c r="N167" s="1" t="s">
        <v>411</v>
      </c>
      <c r="O167" s="1">
        <v>58.0</v>
      </c>
      <c r="P167" s="1">
        <v>0.0</v>
      </c>
      <c r="Q167" s="1">
        <v>2.0</v>
      </c>
    </row>
    <row r="168">
      <c r="A168" s="1" t="s">
        <v>100</v>
      </c>
      <c r="C168" s="1">
        <v>316.0</v>
      </c>
      <c r="D168" s="1" t="s">
        <v>269</v>
      </c>
      <c r="E168" s="1" t="s">
        <v>262</v>
      </c>
      <c r="F168" s="1">
        <v>3.0</v>
      </c>
      <c r="G168" s="1" t="s">
        <v>251</v>
      </c>
      <c r="H168" s="1" t="s">
        <v>388</v>
      </c>
      <c r="I168" s="1">
        <v>0.0</v>
      </c>
      <c r="J168" s="1">
        <v>2.0</v>
      </c>
      <c r="K168" s="1" t="s">
        <v>397</v>
      </c>
      <c r="L168" s="1">
        <v>14.0</v>
      </c>
      <c r="M168" s="1">
        <v>16.0</v>
      </c>
      <c r="N168" s="1" t="s">
        <v>411</v>
      </c>
      <c r="O168" s="1">
        <v>34.0</v>
      </c>
      <c r="P168" s="1">
        <v>0.0</v>
      </c>
      <c r="Q168" s="1">
        <v>2.0</v>
      </c>
    </row>
    <row r="170">
      <c r="G170" s="1" t="s">
        <v>398</v>
      </c>
      <c r="I170" s="1">
        <v>4.0</v>
      </c>
      <c r="J170" s="1">
        <v>6.0</v>
      </c>
      <c r="L170" s="1" t="s">
        <v>399</v>
      </c>
      <c r="M170" s="1">
        <v>10.0</v>
      </c>
      <c r="P170" s="1">
        <v>4.0</v>
      </c>
      <c r="Q170" s="1">
        <v>6.0</v>
      </c>
    </row>
    <row r="171">
      <c r="P171" s="1">
        <v>0.0</v>
      </c>
      <c r="Q171" s="1">
        <v>0.0</v>
      </c>
    </row>
    <row r="172">
      <c r="A172" s="1" t="s">
        <v>378</v>
      </c>
      <c r="D172" s="1" t="s">
        <v>421</v>
      </c>
      <c r="E172" s="1" t="s">
        <v>161</v>
      </c>
      <c r="F172" s="1" t="s">
        <v>186</v>
      </c>
      <c r="G172" s="1" t="s">
        <v>187</v>
      </c>
      <c r="H172" s="1" t="s">
        <v>380</v>
      </c>
      <c r="I172" s="1" t="s">
        <v>381</v>
      </c>
      <c r="J172" s="1" t="s">
        <v>382</v>
      </c>
      <c r="K172" s="1" t="s">
        <v>383</v>
      </c>
      <c r="L172" s="1" t="s">
        <v>384</v>
      </c>
      <c r="M172" s="1" t="s">
        <v>385</v>
      </c>
      <c r="N172" s="1" t="s">
        <v>386</v>
      </c>
      <c r="O172" s="1" t="s">
        <v>387</v>
      </c>
      <c r="P172" s="1" t="s">
        <v>381</v>
      </c>
      <c r="Q172" s="1" t="s">
        <v>382</v>
      </c>
    </row>
    <row r="173">
      <c r="A173" s="1" t="s">
        <v>121</v>
      </c>
      <c r="C173" s="1">
        <v>103.0</v>
      </c>
      <c r="D173" s="1" t="s">
        <v>281</v>
      </c>
      <c r="E173" s="1" t="s">
        <v>83</v>
      </c>
      <c r="F173" s="1">
        <v>3.0</v>
      </c>
      <c r="G173" s="1" t="s">
        <v>245</v>
      </c>
      <c r="H173" s="1" t="s">
        <v>392</v>
      </c>
      <c r="I173" s="1">
        <v>2.0</v>
      </c>
      <c r="J173" s="1">
        <v>0.0</v>
      </c>
      <c r="K173" s="1" t="s">
        <v>389</v>
      </c>
      <c r="L173" s="1">
        <v>11.0</v>
      </c>
      <c r="M173" s="1">
        <v>13.0</v>
      </c>
      <c r="N173" s="1" t="s">
        <v>396</v>
      </c>
      <c r="O173" s="1">
        <v>40.0</v>
      </c>
      <c r="P173" s="1">
        <v>2.0</v>
      </c>
      <c r="Q173" s="1">
        <v>0.0</v>
      </c>
    </row>
    <row r="174">
      <c r="A174" s="1" t="s">
        <v>121</v>
      </c>
      <c r="C174" s="1">
        <v>104.0</v>
      </c>
      <c r="D174" s="1" t="s">
        <v>281</v>
      </c>
      <c r="E174" s="1" t="s">
        <v>83</v>
      </c>
      <c r="F174" s="1">
        <v>3.0</v>
      </c>
      <c r="G174" s="1" t="s">
        <v>251</v>
      </c>
      <c r="H174" s="1" t="s">
        <v>392</v>
      </c>
      <c r="I174" s="1">
        <v>0.0</v>
      </c>
      <c r="J174" s="1">
        <v>2.0</v>
      </c>
      <c r="K174" s="1" t="s">
        <v>393</v>
      </c>
      <c r="L174" s="1">
        <v>11.0</v>
      </c>
      <c r="M174" s="1">
        <v>13.0</v>
      </c>
      <c r="N174" s="1" t="s">
        <v>412</v>
      </c>
      <c r="O174" s="1">
        <v>20.0</v>
      </c>
      <c r="P174" s="1">
        <v>0.0</v>
      </c>
      <c r="Q174" s="1">
        <v>2.0</v>
      </c>
    </row>
    <row r="175">
      <c r="A175" s="1" t="s">
        <v>121</v>
      </c>
      <c r="C175" s="1">
        <v>106.0</v>
      </c>
      <c r="D175" s="1" t="s">
        <v>282</v>
      </c>
      <c r="E175" s="1" t="s">
        <v>283</v>
      </c>
      <c r="F175" s="1">
        <v>3.0</v>
      </c>
      <c r="G175" s="1" t="s">
        <v>245</v>
      </c>
      <c r="H175" s="1" t="s">
        <v>392</v>
      </c>
      <c r="I175" s="1">
        <v>2.0</v>
      </c>
      <c r="J175" s="1">
        <v>0.0</v>
      </c>
      <c r="K175" s="1" t="s">
        <v>391</v>
      </c>
      <c r="L175" s="1">
        <v>11.0</v>
      </c>
      <c r="M175" s="1">
        <v>13.0</v>
      </c>
      <c r="N175" s="1" t="s">
        <v>403</v>
      </c>
      <c r="O175" s="1">
        <v>29.0</v>
      </c>
      <c r="P175" s="1">
        <v>2.0</v>
      </c>
      <c r="Q175" s="1">
        <v>0.0</v>
      </c>
    </row>
    <row r="176">
      <c r="A176" s="1" t="s">
        <v>121</v>
      </c>
      <c r="C176" s="1">
        <v>107.0</v>
      </c>
      <c r="D176" s="1" t="s">
        <v>282</v>
      </c>
      <c r="E176" s="1" t="s">
        <v>283</v>
      </c>
      <c r="F176" s="1">
        <v>3.0</v>
      </c>
      <c r="G176" s="1" t="s">
        <v>251</v>
      </c>
      <c r="H176" s="1" t="s">
        <v>392</v>
      </c>
      <c r="I176" s="1">
        <v>0.0</v>
      </c>
      <c r="J176" s="1">
        <v>2.0</v>
      </c>
      <c r="K176" s="1" t="s">
        <v>430</v>
      </c>
      <c r="L176" s="1">
        <v>7.0</v>
      </c>
      <c r="M176" s="1">
        <v>9.0</v>
      </c>
      <c r="N176" s="1" t="s">
        <v>403</v>
      </c>
      <c r="O176" s="1">
        <v>29.0</v>
      </c>
      <c r="P176" s="1">
        <v>0.0</v>
      </c>
      <c r="Q176" s="1">
        <v>2.0</v>
      </c>
    </row>
    <row r="177">
      <c r="A177" s="1" t="s">
        <v>431</v>
      </c>
      <c r="C177" s="1">
        <v>259.0</v>
      </c>
      <c r="D177" s="1" t="s">
        <v>284</v>
      </c>
      <c r="E177" s="1" t="s">
        <v>262</v>
      </c>
      <c r="F177" s="1">
        <v>3.0</v>
      </c>
      <c r="G177" s="1" t="s">
        <v>245</v>
      </c>
      <c r="H177" s="1" t="s">
        <v>392</v>
      </c>
      <c r="I177" s="1">
        <v>2.0</v>
      </c>
      <c r="J177" s="1">
        <v>0.0</v>
      </c>
      <c r="K177" s="1" t="s">
        <v>397</v>
      </c>
      <c r="L177" s="1">
        <v>9.0</v>
      </c>
      <c r="M177" s="1">
        <v>11.0</v>
      </c>
      <c r="N177" s="1" t="s">
        <v>411</v>
      </c>
      <c r="O177" s="1">
        <v>56.0</v>
      </c>
      <c r="P177" s="1">
        <v>2.0</v>
      </c>
      <c r="Q177" s="1">
        <v>0.0</v>
      </c>
    </row>
    <row r="179">
      <c r="G179" s="1" t="s">
        <v>398</v>
      </c>
      <c r="I179" s="1">
        <v>6.0</v>
      </c>
      <c r="J179" s="1">
        <v>4.0</v>
      </c>
      <c r="L179" s="1" t="s">
        <v>399</v>
      </c>
      <c r="M179" s="1">
        <v>10.0</v>
      </c>
      <c r="P179" s="1">
        <v>6.0</v>
      </c>
      <c r="Q179" s="1">
        <v>4.0</v>
      </c>
    </row>
    <row r="180">
      <c r="P180" s="1">
        <v>0.0</v>
      </c>
      <c r="Q180" s="1">
        <v>0.0</v>
      </c>
    </row>
    <row r="181">
      <c r="A181" s="1" t="s">
        <v>378</v>
      </c>
      <c r="D181" s="1" t="s">
        <v>432</v>
      </c>
      <c r="E181" s="1" t="s">
        <v>120</v>
      </c>
      <c r="F181" s="1" t="s">
        <v>186</v>
      </c>
      <c r="G181" s="1" t="s">
        <v>187</v>
      </c>
      <c r="H181" s="1" t="s">
        <v>380</v>
      </c>
      <c r="I181" s="1" t="s">
        <v>381</v>
      </c>
      <c r="J181" s="1" t="s">
        <v>382</v>
      </c>
      <c r="K181" s="1" t="s">
        <v>383</v>
      </c>
      <c r="L181" s="1" t="s">
        <v>384</v>
      </c>
      <c r="M181" s="1" t="s">
        <v>385</v>
      </c>
      <c r="N181" s="1" t="s">
        <v>386</v>
      </c>
      <c r="O181" s="1" t="s">
        <v>387</v>
      </c>
      <c r="P181" s="1" t="s">
        <v>381</v>
      </c>
      <c r="Q181" s="1" t="s">
        <v>382</v>
      </c>
    </row>
    <row r="182">
      <c r="A182" s="1" t="s">
        <v>121</v>
      </c>
      <c r="C182" s="1">
        <v>108.0</v>
      </c>
      <c r="D182" s="1" t="s">
        <v>285</v>
      </c>
      <c r="E182" s="1" t="s">
        <v>283</v>
      </c>
      <c r="F182" s="1">
        <v>3.0</v>
      </c>
      <c r="G182" s="1" t="s">
        <v>245</v>
      </c>
      <c r="H182" s="1" t="s">
        <v>388</v>
      </c>
      <c r="I182" s="1">
        <v>2.0</v>
      </c>
      <c r="J182" s="1">
        <v>0.0</v>
      </c>
      <c r="K182" s="1" t="s">
        <v>395</v>
      </c>
      <c r="L182" s="1">
        <v>18.0</v>
      </c>
      <c r="M182" s="1">
        <v>20.0</v>
      </c>
      <c r="N182" s="1" t="s">
        <v>403</v>
      </c>
      <c r="O182" s="1">
        <v>14.0</v>
      </c>
      <c r="P182" s="1">
        <v>2.0</v>
      </c>
      <c r="Q182" s="1">
        <v>0.0</v>
      </c>
    </row>
    <row r="183">
      <c r="A183" s="1" t="s">
        <v>121</v>
      </c>
      <c r="C183" s="1">
        <v>109.0</v>
      </c>
      <c r="D183" s="1" t="s">
        <v>285</v>
      </c>
      <c r="E183" s="1" t="s">
        <v>283</v>
      </c>
      <c r="F183" s="1">
        <v>3.0</v>
      </c>
      <c r="G183" s="1" t="s">
        <v>251</v>
      </c>
      <c r="H183" s="1" t="s">
        <v>392</v>
      </c>
      <c r="I183" s="1">
        <v>0.0</v>
      </c>
      <c r="J183" s="1">
        <v>2.0</v>
      </c>
      <c r="K183" s="1" t="s">
        <v>397</v>
      </c>
      <c r="L183" s="1">
        <v>18.0</v>
      </c>
      <c r="M183" s="1">
        <v>20.0</v>
      </c>
      <c r="N183" s="1" t="s">
        <v>403</v>
      </c>
      <c r="O183" s="1">
        <v>14.0</v>
      </c>
      <c r="P183" s="1">
        <v>0.0</v>
      </c>
      <c r="Q183" s="1">
        <v>2.0</v>
      </c>
    </row>
    <row r="184">
      <c r="A184" s="1" t="s">
        <v>121</v>
      </c>
      <c r="C184" s="1">
        <v>123.0</v>
      </c>
      <c r="D184" s="1" t="s">
        <v>286</v>
      </c>
      <c r="E184" s="1" t="s">
        <v>174</v>
      </c>
      <c r="F184" s="1">
        <v>4.0</v>
      </c>
      <c r="G184" s="1" t="s">
        <v>245</v>
      </c>
      <c r="H184" s="1" t="s">
        <v>388</v>
      </c>
      <c r="I184" s="1">
        <v>2.0</v>
      </c>
      <c r="J184" s="1">
        <v>0.0</v>
      </c>
      <c r="K184" s="1" t="s">
        <v>393</v>
      </c>
      <c r="L184" s="1">
        <v>16.0</v>
      </c>
      <c r="M184" s="1">
        <v>18.0</v>
      </c>
      <c r="N184" s="1" t="s">
        <v>410</v>
      </c>
      <c r="O184" s="1">
        <v>24.0</v>
      </c>
      <c r="P184" s="1">
        <v>2.0</v>
      </c>
      <c r="Q184" s="1">
        <v>0.0</v>
      </c>
    </row>
    <row r="185">
      <c r="A185" s="1" t="s">
        <v>121</v>
      </c>
      <c r="C185" s="1">
        <v>124.0</v>
      </c>
      <c r="D185" s="1" t="s">
        <v>286</v>
      </c>
      <c r="E185" s="1" t="s">
        <v>174</v>
      </c>
      <c r="F185" s="1">
        <v>4.0</v>
      </c>
      <c r="G185" s="1" t="s">
        <v>245</v>
      </c>
      <c r="H185" s="1" t="s">
        <v>388</v>
      </c>
      <c r="I185" s="1">
        <v>1.0</v>
      </c>
      <c r="J185" s="1">
        <v>0.0</v>
      </c>
      <c r="K185" s="1" t="s">
        <v>391</v>
      </c>
      <c r="L185" s="1">
        <v>16.0</v>
      </c>
      <c r="M185" s="1">
        <v>17.0</v>
      </c>
      <c r="N185" s="1" t="s">
        <v>410</v>
      </c>
      <c r="O185" s="1">
        <v>24.0</v>
      </c>
      <c r="P185" s="1">
        <v>1.0</v>
      </c>
      <c r="Q185" s="1">
        <v>0.0</v>
      </c>
    </row>
    <row r="186">
      <c r="A186" s="1" t="s">
        <v>121</v>
      </c>
      <c r="C186" s="1">
        <v>125.0</v>
      </c>
      <c r="D186" s="1" t="s">
        <v>286</v>
      </c>
      <c r="E186" s="1" t="s">
        <v>174</v>
      </c>
      <c r="F186" s="1">
        <v>4.0</v>
      </c>
      <c r="G186" s="1" t="s">
        <v>251</v>
      </c>
      <c r="H186" s="1" t="s">
        <v>392</v>
      </c>
      <c r="I186" s="1">
        <v>0.0</v>
      </c>
      <c r="J186" s="1">
        <v>2.0</v>
      </c>
      <c r="K186" s="1" t="s">
        <v>389</v>
      </c>
      <c r="L186" s="1">
        <v>16.0</v>
      </c>
      <c r="M186" s="1">
        <v>18.0</v>
      </c>
      <c r="N186" s="1" t="s">
        <v>394</v>
      </c>
      <c r="O186" s="1">
        <v>24.0</v>
      </c>
      <c r="P186" s="1">
        <v>0.0</v>
      </c>
      <c r="Q186" s="1">
        <v>2.0</v>
      </c>
    </row>
    <row r="187">
      <c r="A187" s="1" t="s">
        <v>133</v>
      </c>
      <c r="C187" s="1">
        <v>334.0</v>
      </c>
      <c r="D187" s="1" t="s">
        <v>287</v>
      </c>
      <c r="E187" s="1" t="s">
        <v>262</v>
      </c>
      <c r="F187" s="1">
        <v>3.0</v>
      </c>
      <c r="G187" s="1" t="s">
        <v>245</v>
      </c>
      <c r="H187" s="1" t="s">
        <v>392</v>
      </c>
      <c r="I187" s="1">
        <v>2.0</v>
      </c>
      <c r="J187" s="1">
        <v>0.0</v>
      </c>
      <c r="K187" s="1" t="s">
        <v>397</v>
      </c>
      <c r="L187" s="1">
        <v>16.0</v>
      </c>
      <c r="M187" s="1">
        <v>18.0</v>
      </c>
      <c r="N187" s="1" t="s">
        <v>411</v>
      </c>
      <c r="O187" s="1">
        <v>59.0</v>
      </c>
      <c r="P187" s="1">
        <v>2.0</v>
      </c>
      <c r="Q187" s="1">
        <v>0.0</v>
      </c>
    </row>
    <row r="188">
      <c r="G188" s="1" t="s">
        <v>398</v>
      </c>
      <c r="I188" s="1">
        <v>7.0</v>
      </c>
      <c r="J188" s="1">
        <v>4.0</v>
      </c>
      <c r="L188" s="1" t="s">
        <v>399</v>
      </c>
      <c r="M188" s="1">
        <v>11.0</v>
      </c>
      <c r="P188" s="1">
        <v>7.0</v>
      </c>
      <c r="Q188" s="1">
        <v>4.0</v>
      </c>
    </row>
    <row r="189">
      <c r="P189" s="1">
        <v>0.0</v>
      </c>
      <c r="Q189" s="1">
        <v>0.0</v>
      </c>
    </row>
    <row r="190">
      <c r="A190" s="1" t="s">
        <v>378</v>
      </c>
      <c r="D190" s="1" t="s">
        <v>433</v>
      </c>
      <c r="E190" s="1" t="s">
        <v>87</v>
      </c>
      <c r="F190" s="1" t="s">
        <v>186</v>
      </c>
      <c r="G190" s="1" t="s">
        <v>187</v>
      </c>
      <c r="H190" s="1" t="s">
        <v>380</v>
      </c>
      <c r="I190" s="1" t="s">
        <v>381</v>
      </c>
      <c r="J190" s="1" t="s">
        <v>382</v>
      </c>
      <c r="K190" s="1" t="s">
        <v>383</v>
      </c>
      <c r="L190" s="1" t="s">
        <v>384</v>
      </c>
      <c r="M190" s="1" t="s">
        <v>385</v>
      </c>
      <c r="N190" s="1" t="s">
        <v>386</v>
      </c>
      <c r="O190" s="1" t="s">
        <v>387</v>
      </c>
      <c r="P190" s="1" t="s">
        <v>381</v>
      </c>
      <c r="Q190" s="1" t="s">
        <v>382</v>
      </c>
    </row>
    <row r="191">
      <c r="A191" s="1" t="s">
        <v>121</v>
      </c>
      <c r="C191" s="1">
        <v>66.0</v>
      </c>
      <c r="D191" s="1" t="s">
        <v>288</v>
      </c>
      <c r="E191" s="1" t="s">
        <v>41</v>
      </c>
      <c r="F191" s="1">
        <v>4.0</v>
      </c>
      <c r="G191" s="1" t="s">
        <v>245</v>
      </c>
      <c r="H191" s="1" t="s">
        <v>392</v>
      </c>
      <c r="I191" s="1">
        <v>2.0</v>
      </c>
      <c r="J191" s="1">
        <v>0.0</v>
      </c>
      <c r="K191" s="1" t="s">
        <v>393</v>
      </c>
      <c r="L191" s="1">
        <v>11.0</v>
      </c>
      <c r="M191" s="1">
        <v>13.0</v>
      </c>
      <c r="N191" s="1" t="s">
        <v>410</v>
      </c>
      <c r="O191" s="1">
        <v>36.0</v>
      </c>
      <c r="P191" s="1">
        <v>2.0</v>
      </c>
      <c r="Q191" s="1">
        <v>0.0</v>
      </c>
    </row>
    <row r="192">
      <c r="A192" s="1" t="s">
        <v>121</v>
      </c>
      <c r="C192" s="1">
        <v>67.0</v>
      </c>
      <c r="D192" s="1" t="s">
        <v>288</v>
      </c>
      <c r="E192" s="1" t="s">
        <v>41</v>
      </c>
      <c r="F192" s="1">
        <v>4.0</v>
      </c>
      <c r="G192" s="1" t="s">
        <v>245</v>
      </c>
      <c r="H192" s="1" t="s">
        <v>392</v>
      </c>
      <c r="I192" s="1">
        <v>1.0</v>
      </c>
      <c r="J192" s="1">
        <v>0.0</v>
      </c>
      <c r="K192" s="1" t="s">
        <v>391</v>
      </c>
      <c r="L192" s="1">
        <v>11.0</v>
      </c>
      <c r="M192" s="1">
        <v>12.0</v>
      </c>
      <c r="N192" s="1" t="s">
        <v>410</v>
      </c>
      <c r="O192" s="1">
        <v>36.0</v>
      </c>
      <c r="P192" s="1">
        <v>1.0</v>
      </c>
      <c r="Q192" s="1">
        <v>0.0</v>
      </c>
    </row>
    <row r="193">
      <c r="A193" s="1" t="s">
        <v>121</v>
      </c>
      <c r="C193" s="1">
        <v>68.0</v>
      </c>
      <c r="D193" s="1" t="s">
        <v>288</v>
      </c>
      <c r="E193" s="1" t="s">
        <v>41</v>
      </c>
      <c r="F193" s="1">
        <v>4.0</v>
      </c>
      <c r="G193" s="1" t="s">
        <v>251</v>
      </c>
      <c r="H193" s="1" t="s">
        <v>392</v>
      </c>
      <c r="I193" s="1">
        <v>0.0</v>
      </c>
      <c r="J193" s="1">
        <v>2.0</v>
      </c>
      <c r="K193" s="1" t="s">
        <v>389</v>
      </c>
      <c r="L193" s="1">
        <v>11.0</v>
      </c>
      <c r="M193" s="1">
        <v>13.0</v>
      </c>
      <c r="N193" s="1" t="s">
        <v>394</v>
      </c>
      <c r="O193" s="1">
        <v>36.0</v>
      </c>
      <c r="P193" s="1">
        <v>0.0</v>
      </c>
      <c r="Q193" s="1">
        <v>2.0</v>
      </c>
    </row>
    <row r="194">
      <c r="A194" s="1" t="s">
        <v>121</v>
      </c>
      <c r="C194" s="1">
        <v>207.0</v>
      </c>
      <c r="D194" s="1" t="s">
        <v>289</v>
      </c>
      <c r="E194" s="1" t="s">
        <v>156</v>
      </c>
      <c r="F194" s="1">
        <v>4.0</v>
      </c>
      <c r="G194" s="1" t="s">
        <v>245</v>
      </c>
      <c r="H194" s="1" t="s">
        <v>392</v>
      </c>
      <c r="I194" s="1">
        <v>2.0</v>
      </c>
      <c r="J194" s="1">
        <v>0.0</v>
      </c>
      <c r="K194" s="1" t="s">
        <v>389</v>
      </c>
      <c r="L194" s="1">
        <v>9.0</v>
      </c>
      <c r="M194" s="1">
        <v>11.0</v>
      </c>
      <c r="N194" s="1" t="s">
        <v>401</v>
      </c>
      <c r="O194" s="1">
        <v>23.0</v>
      </c>
      <c r="P194" s="1">
        <v>2.0</v>
      </c>
      <c r="Q194" s="1">
        <v>0.0</v>
      </c>
    </row>
    <row r="195">
      <c r="A195" s="1" t="s">
        <v>121</v>
      </c>
      <c r="C195" s="1">
        <v>208.0</v>
      </c>
      <c r="D195" s="1" t="s">
        <v>289</v>
      </c>
      <c r="E195" s="1" t="s">
        <v>156</v>
      </c>
      <c r="F195" s="1">
        <v>4.0</v>
      </c>
      <c r="G195" s="1" t="s">
        <v>245</v>
      </c>
      <c r="H195" s="1" t="s">
        <v>392</v>
      </c>
      <c r="I195" s="1">
        <v>1.0</v>
      </c>
      <c r="J195" s="1">
        <v>0.0</v>
      </c>
      <c r="K195" s="1" t="s">
        <v>391</v>
      </c>
      <c r="L195" s="1">
        <v>10.0</v>
      </c>
      <c r="M195" s="1">
        <v>11.0</v>
      </c>
      <c r="N195" s="1" t="s">
        <v>401</v>
      </c>
      <c r="O195" s="1">
        <v>23.0</v>
      </c>
      <c r="P195" s="1">
        <v>1.0</v>
      </c>
      <c r="Q195" s="1">
        <v>0.0</v>
      </c>
    </row>
    <row r="196">
      <c r="A196" s="1" t="s">
        <v>121</v>
      </c>
      <c r="C196" s="1">
        <v>209.0</v>
      </c>
      <c r="D196" s="1" t="s">
        <v>289</v>
      </c>
      <c r="E196" s="1" t="s">
        <v>156</v>
      </c>
      <c r="F196" s="1">
        <v>4.0</v>
      </c>
      <c r="G196" s="1" t="s">
        <v>251</v>
      </c>
      <c r="H196" s="1" t="s">
        <v>392</v>
      </c>
      <c r="I196" s="1">
        <v>0.0</v>
      </c>
      <c r="J196" s="1">
        <v>2.0</v>
      </c>
      <c r="K196" s="1" t="s">
        <v>393</v>
      </c>
      <c r="L196" s="1">
        <v>9.0</v>
      </c>
      <c r="M196" s="1">
        <v>11.0</v>
      </c>
      <c r="N196" s="1" t="s">
        <v>434</v>
      </c>
      <c r="O196" s="1">
        <v>23.0</v>
      </c>
      <c r="P196" s="1">
        <v>0.0</v>
      </c>
      <c r="Q196" s="1">
        <v>2.0</v>
      </c>
    </row>
    <row r="198">
      <c r="G198" s="1" t="s">
        <v>398</v>
      </c>
      <c r="I198" s="1">
        <v>6.0</v>
      </c>
      <c r="J198" s="1">
        <v>4.0</v>
      </c>
      <c r="L198" s="1" t="s">
        <v>399</v>
      </c>
      <c r="M198" s="1">
        <v>10.0</v>
      </c>
      <c r="P198" s="1">
        <v>6.0</v>
      </c>
      <c r="Q198" s="1">
        <v>4.0</v>
      </c>
    </row>
    <row r="199">
      <c r="P199" s="1">
        <v>0.0</v>
      </c>
      <c r="Q199" s="1">
        <v>0.0</v>
      </c>
    </row>
    <row r="200">
      <c r="A200" s="1" t="s">
        <v>378</v>
      </c>
      <c r="D200" s="1" t="s">
        <v>433</v>
      </c>
      <c r="E200" s="1" t="s">
        <v>102</v>
      </c>
      <c r="F200" s="1" t="s">
        <v>186</v>
      </c>
      <c r="G200" s="1" t="s">
        <v>187</v>
      </c>
      <c r="H200" s="1" t="s">
        <v>380</v>
      </c>
      <c r="I200" s="1" t="s">
        <v>381</v>
      </c>
      <c r="J200" s="1" t="s">
        <v>382</v>
      </c>
      <c r="K200" s="1" t="s">
        <v>383</v>
      </c>
      <c r="L200" s="1" t="s">
        <v>384</v>
      </c>
      <c r="M200" s="1" t="s">
        <v>385</v>
      </c>
      <c r="N200" s="1" t="s">
        <v>386</v>
      </c>
      <c r="O200" s="1" t="s">
        <v>387</v>
      </c>
      <c r="P200" s="1" t="s">
        <v>381</v>
      </c>
      <c r="Q200" s="1" t="s">
        <v>382</v>
      </c>
    </row>
    <row r="201">
      <c r="A201" s="1" t="s">
        <v>121</v>
      </c>
      <c r="C201" s="1">
        <v>64.0</v>
      </c>
      <c r="D201" s="1" t="s">
        <v>247</v>
      </c>
      <c r="E201" s="1" t="s">
        <v>98</v>
      </c>
      <c r="F201" s="1">
        <v>3.0</v>
      </c>
      <c r="G201" s="1" t="s">
        <v>251</v>
      </c>
      <c r="H201" s="1" t="s">
        <v>392</v>
      </c>
      <c r="I201" s="1">
        <v>0.0</v>
      </c>
      <c r="J201" s="1">
        <v>2.0</v>
      </c>
      <c r="K201" s="1" t="s">
        <v>397</v>
      </c>
      <c r="L201" s="1">
        <v>18.0</v>
      </c>
      <c r="M201" s="1">
        <v>20.0</v>
      </c>
      <c r="N201" s="1" t="s">
        <v>394</v>
      </c>
      <c r="O201" s="1">
        <v>21.0</v>
      </c>
      <c r="P201" s="1">
        <v>0.0</v>
      </c>
      <c r="Q201" s="1">
        <v>2.0</v>
      </c>
    </row>
    <row r="202">
      <c r="A202" s="1" t="s">
        <v>100</v>
      </c>
      <c r="C202" s="1">
        <v>250.0</v>
      </c>
      <c r="D202" s="1" t="s">
        <v>358</v>
      </c>
      <c r="E202" s="1" t="s">
        <v>98</v>
      </c>
      <c r="F202" s="1">
        <v>3.0</v>
      </c>
      <c r="G202" s="1" t="s">
        <v>245</v>
      </c>
      <c r="H202" s="1" t="s">
        <v>392</v>
      </c>
      <c r="I202" s="1">
        <v>1.0</v>
      </c>
      <c r="J202" s="1">
        <v>0.0</v>
      </c>
      <c r="K202" s="1" t="s">
        <v>389</v>
      </c>
      <c r="L202" s="1">
        <v>13.0</v>
      </c>
      <c r="M202" s="1">
        <v>14.0</v>
      </c>
      <c r="N202" s="1" t="s">
        <v>435</v>
      </c>
      <c r="O202" s="1">
        <v>33.0</v>
      </c>
      <c r="P202" s="1">
        <v>1.0</v>
      </c>
      <c r="Q202" s="1">
        <v>0.0</v>
      </c>
    </row>
    <row r="203">
      <c r="A203" s="1" t="s">
        <v>436</v>
      </c>
      <c r="C203" s="1">
        <v>275.0</v>
      </c>
      <c r="D203" s="1" t="s">
        <v>290</v>
      </c>
      <c r="E203" s="1" t="s">
        <v>262</v>
      </c>
      <c r="F203" s="1">
        <v>3.0</v>
      </c>
      <c r="G203" s="1" t="s">
        <v>245</v>
      </c>
      <c r="H203" s="1" t="s">
        <v>392</v>
      </c>
      <c r="I203" s="1">
        <v>2.0</v>
      </c>
      <c r="J203" s="1">
        <v>0.0</v>
      </c>
      <c r="K203" s="1" t="s">
        <v>397</v>
      </c>
      <c r="L203" s="1">
        <v>9.0</v>
      </c>
      <c r="M203" s="1">
        <v>11.0</v>
      </c>
      <c r="N203" s="1" t="s">
        <v>411</v>
      </c>
      <c r="O203" s="1">
        <v>56.0</v>
      </c>
      <c r="P203" s="1">
        <v>2.0</v>
      </c>
      <c r="Q203" s="1">
        <v>0.0</v>
      </c>
    </row>
    <row r="204">
      <c r="A204" s="1" t="s">
        <v>436</v>
      </c>
      <c r="C204" s="1">
        <v>276.0</v>
      </c>
      <c r="D204" s="1" t="s">
        <v>290</v>
      </c>
      <c r="E204" s="1" t="s">
        <v>262</v>
      </c>
      <c r="F204" s="1">
        <v>3.0</v>
      </c>
      <c r="G204" s="1" t="s">
        <v>251</v>
      </c>
      <c r="H204" s="1" t="s">
        <v>392</v>
      </c>
      <c r="I204" s="1">
        <v>0.0</v>
      </c>
      <c r="J204" s="1">
        <v>2.0</v>
      </c>
      <c r="K204" s="1" t="s">
        <v>395</v>
      </c>
      <c r="L204" s="1">
        <v>9.0</v>
      </c>
      <c r="M204" s="1">
        <v>11.0</v>
      </c>
      <c r="N204" s="1" t="s">
        <v>411</v>
      </c>
      <c r="O204" s="1">
        <v>56.0</v>
      </c>
      <c r="P204" s="1">
        <v>0.0</v>
      </c>
      <c r="Q204" s="1">
        <v>2.0</v>
      </c>
    </row>
    <row r="205">
      <c r="A205" s="1" t="s">
        <v>437</v>
      </c>
      <c r="C205" s="1">
        <v>287.0</v>
      </c>
      <c r="D205" s="1" t="s">
        <v>291</v>
      </c>
      <c r="E205" s="1" t="s">
        <v>262</v>
      </c>
      <c r="F205" s="1">
        <v>3.0</v>
      </c>
      <c r="G205" s="1" t="s">
        <v>251</v>
      </c>
      <c r="H205" s="1" t="s">
        <v>388</v>
      </c>
      <c r="I205" s="1">
        <v>0.0</v>
      </c>
      <c r="J205" s="1">
        <v>2.0</v>
      </c>
      <c r="K205" s="1" t="s">
        <v>397</v>
      </c>
      <c r="L205" s="1">
        <v>7.0</v>
      </c>
      <c r="M205" s="1">
        <v>9.0</v>
      </c>
      <c r="N205" s="1" t="s">
        <v>411</v>
      </c>
      <c r="O205" s="1">
        <v>33.0</v>
      </c>
      <c r="P205" s="1">
        <v>0.0</v>
      </c>
      <c r="Q205" s="1">
        <v>2.0</v>
      </c>
    </row>
    <row r="206">
      <c r="A206" s="1" t="s">
        <v>100</v>
      </c>
      <c r="C206" s="1">
        <v>315.0</v>
      </c>
      <c r="D206" s="1" t="s">
        <v>269</v>
      </c>
      <c r="E206" s="1" t="s">
        <v>262</v>
      </c>
      <c r="F206" s="1">
        <v>3.0</v>
      </c>
      <c r="G206" s="1" t="s">
        <v>251</v>
      </c>
      <c r="H206" s="1" t="s">
        <v>392</v>
      </c>
      <c r="I206" s="1">
        <v>0.0</v>
      </c>
      <c r="J206" s="1">
        <v>2.0</v>
      </c>
      <c r="K206" s="1" t="s">
        <v>397</v>
      </c>
      <c r="L206" s="1">
        <v>14.0</v>
      </c>
      <c r="M206" s="1">
        <v>16.0</v>
      </c>
      <c r="N206" s="1" t="s">
        <v>411</v>
      </c>
      <c r="O206" s="1">
        <v>35.0</v>
      </c>
      <c r="P206" s="1">
        <v>0.0</v>
      </c>
      <c r="Q206" s="1">
        <v>2.0</v>
      </c>
    </row>
    <row r="208">
      <c r="G208" s="1" t="s">
        <v>398</v>
      </c>
      <c r="I208" s="1">
        <v>3.0</v>
      </c>
      <c r="J208" s="1">
        <v>8.0</v>
      </c>
      <c r="L208" s="1" t="s">
        <v>399</v>
      </c>
      <c r="M208" s="1">
        <v>11.0</v>
      </c>
      <c r="P208" s="1">
        <v>3.0</v>
      </c>
      <c r="Q208" s="1">
        <v>8.0</v>
      </c>
    </row>
    <row r="209">
      <c r="P209" s="1">
        <v>0.0</v>
      </c>
      <c r="Q209" s="1">
        <v>0.0</v>
      </c>
    </row>
    <row r="210">
      <c r="A210" s="1" t="s">
        <v>378</v>
      </c>
      <c r="D210" s="1" t="s">
        <v>433</v>
      </c>
      <c r="E210" s="1" t="s">
        <v>438</v>
      </c>
      <c r="F210" s="1" t="s">
        <v>186</v>
      </c>
      <c r="G210" s="1" t="s">
        <v>187</v>
      </c>
      <c r="H210" s="1" t="s">
        <v>380</v>
      </c>
      <c r="I210" s="1" t="s">
        <v>381</v>
      </c>
      <c r="J210" s="1" t="s">
        <v>382</v>
      </c>
      <c r="K210" s="1" t="s">
        <v>383</v>
      </c>
      <c r="L210" s="1" t="s">
        <v>384</v>
      </c>
      <c r="M210" s="1" t="s">
        <v>385</v>
      </c>
      <c r="N210" s="1" t="s">
        <v>386</v>
      </c>
      <c r="O210" s="1" t="s">
        <v>387</v>
      </c>
      <c r="P210" s="1" t="s">
        <v>381</v>
      </c>
      <c r="Q210" s="1" t="s">
        <v>382</v>
      </c>
    </row>
    <row r="211">
      <c r="A211" s="1" t="s">
        <v>136</v>
      </c>
      <c r="C211" s="1">
        <v>94.0</v>
      </c>
      <c r="D211" s="1" t="s">
        <v>292</v>
      </c>
      <c r="E211" s="1" t="s">
        <v>89</v>
      </c>
      <c r="F211" s="1">
        <v>4.0</v>
      </c>
      <c r="G211" s="1" t="s">
        <v>245</v>
      </c>
      <c r="H211" s="1" t="s">
        <v>392</v>
      </c>
      <c r="I211" s="1">
        <v>2.0</v>
      </c>
      <c r="J211" s="1">
        <v>0.0</v>
      </c>
      <c r="K211" s="1" t="s">
        <v>395</v>
      </c>
      <c r="L211" s="1">
        <v>7.0</v>
      </c>
      <c r="M211" s="1">
        <v>9.0</v>
      </c>
      <c r="N211" s="1" t="s">
        <v>439</v>
      </c>
      <c r="O211" s="1">
        <v>27.0</v>
      </c>
      <c r="P211" s="1">
        <v>2.0</v>
      </c>
      <c r="Q211" s="1">
        <v>0.0</v>
      </c>
    </row>
    <row r="212">
      <c r="A212" s="1" t="s">
        <v>136</v>
      </c>
      <c r="C212" s="1">
        <v>95.0</v>
      </c>
      <c r="D212" s="1" t="s">
        <v>292</v>
      </c>
      <c r="E212" s="1" t="s">
        <v>89</v>
      </c>
      <c r="F212" s="1">
        <v>4.0</v>
      </c>
      <c r="G212" s="1" t="s">
        <v>245</v>
      </c>
      <c r="H212" s="1" t="s">
        <v>392</v>
      </c>
      <c r="I212" s="1">
        <v>1.0</v>
      </c>
      <c r="J212" s="1">
        <v>0.0</v>
      </c>
      <c r="K212" s="1" t="s">
        <v>391</v>
      </c>
      <c r="L212" s="1">
        <v>12.0</v>
      </c>
      <c r="M212" s="1">
        <v>13.0</v>
      </c>
      <c r="N212" s="1" t="s">
        <v>439</v>
      </c>
      <c r="O212" s="1">
        <v>27.0</v>
      </c>
      <c r="P212" s="1">
        <v>1.0</v>
      </c>
      <c r="Q212" s="1">
        <v>0.0</v>
      </c>
    </row>
    <row r="213">
      <c r="A213" s="1" t="s">
        <v>440</v>
      </c>
      <c r="C213" s="1">
        <v>280.0</v>
      </c>
      <c r="D213" s="1" t="s">
        <v>293</v>
      </c>
      <c r="E213" s="1" t="s">
        <v>262</v>
      </c>
      <c r="F213" s="1">
        <v>3.0</v>
      </c>
      <c r="G213" s="1" t="s">
        <v>245</v>
      </c>
      <c r="H213" s="1" t="s">
        <v>392</v>
      </c>
      <c r="I213" s="1">
        <v>2.0</v>
      </c>
      <c r="J213" s="1">
        <v>0.0</v>
      </c>
      <c r="K213" s="1" t="s">
        <v>389</v>
      </c>
      <c r="L213" s="1">
        <v>18.0</v>
      </c>
      <c r="M213" s="1">
        <v>20.0</v>
      </c>
      <c r="N213" s="1" t="s">
        <v>411</v>
      </c>
      <c r="O213" s="1">
        <v>52.0</v>
      </c>
      <c r="P213" s="1">
        <v>2.0</v>
      </c>
      <c r="Q213" s="1">
        <v>0.0</v>
      </c>
    </row>
    <row r="214">
      <c r="A214" s="1" t="s">
        <v>440</v>
      </c>
      <c r="C214" s="1">
        <v>281.0</v>
      </c>
      <c r="D214" s="1" t="s">
        <v>293</v>
      </c>
      <c r="E214" s="1" t="s">
        <v>262</v>
      </c>
      <c r="F214" s="1">
        <v>3.0</v>
      </c>
      <c r="G214" s="1" t="s">
        <v>251</v>
      </c>
      <c r="H214" s="1" t="s">
        <v>392</v>
      </c>
      <c r="I214" s="1">
        <v>0.0</v>
      </c>
      <c r="J214" s="1">
        <v>2.0</v>
      </c>
      <c r="K214" s="1" t="s">
        <v>393</v>
      </c>
      <c r="L214" s="1">
        <v>18.0</v>
      </c>
      <c r="M214" s="1">
        <v>20.0</v>
      </c>
      <c r="N214" s="1" t="s">
        <v>411</v>
      </c>
      <c r="O214" s="1">
        <v>52.0</v>
      </c>
      <c r="P214" s="1">
        <v>0.0</v>
      </c>
      <c r="Q214" s="1">
        <v>2.0</v>
      </c>
    </row>
    <row r="215">
      <c r="A215" s="1" t="s">
        <v>64</v>
      </c>
      <c r="C215" s="1">
        <v>293.0</v>
      </c>
      <c r="D215" s="1" t="s">
        <v>294</v>
      </c>
      <c r="E215" s="1" t="s">
        <v>262</v>
      </c>
      <c r="F215" s="1">
        <v>3.0</v>
      </c>
      <c r="G215" s="1" t="s">
        <v>245</v>
      </c>
      <c r="H215" s="1" t="s">
        <v>388</v>
      </c>
      <c r="I215" s="1">
        <v>2.0</v>
      </c>
      <c r="J215" s="1">
        <v>0.0</v>
      </c>
      <c r="K215" s="1" t="s">
        <v>397</v>
      </c>
      <c r="L215" s="1">
        <v>9.0</v>
      </c>
      <c r="M215" s="1">
        <v>11.0</v>
      </c>
      <c r="N215" s="1" t="s">
        <v>411</v>
      </c>
      <c r="O215" s="1">
        <v>67.0</v>
      </c>
      <c r="P215" s="1">
        <v>2.0</v>
      </c>
      <c r="Q215" s="1">
        <v>0.0</v>
      </c>
    </row>
    <row r="216">
      <c r="A216" s="1" t="s">
        <v>64</v>
      </c>
      <c r="C216" s="1">
        <v>294.0</v>
      </c>
      <c r="D216" s="1" t="s">
        <v>294</v>
      </c>
      <c r="E216" s="1" t="s">
        <v>262</v>
      </c>
      <c r="F216" s="1">
        <v>3.0</v>
      </c>
      <c r="G216" s="1" t="s">
        <v>251</v>
      </c>
      <c r="H216" s="1" t="s">
        <v>392</v>
      </c>
      <c r="I216" s="1">
        <v>0.0</v>
      </c>
      <c r="J216" s="1">
        <v>2.0</v>
      </c>
      <c r="K216" s="1" t="s">
        <v>395</v>
      </c>
      <c r="L216" s="1">
        <v>9.0</v>
      </c>
      <c r="M216" s="1">
        <v>11.0</v>
      </c>
      <c r="N216" s="1" t="s">
        <v>411</v>
      </c>
      <c r="O216" s="1">
        <v>34.0</v>
      </c>
      <c r="P216" s="1">
        <v>0.0</v>
      </c>
      <c r="Q216" s="1">
        <v>2.0</v>
      </c>
    </row>
    <row r="217">
      <c r="G217" s="1" t="s">
        <v>398</v>
      </c>
      <c r="I217" s="1">
        <v>7.0</v>
      </c>
      <c r="J217" s="1">
        <v>4.0</v>
      </c>
      <c r="L217" s="1" t="s">
        <v>399</v>
      </c>
      <c r="M217" s="1">
        <v>11.0</v>
      </c>
      <c r="P217" s="1">
        <v>7.0</v>
      </c>
      <c r="Q217" s="1">
        <v>4.0</v>
      </c>
    </row>
    <row r="218">
      <c r="P218" s="1">
        <v>0.0</v>
      </c>
      <c r="Q218" s="1">
        <v>0.0</v>
      </c>
    </row>
    <row r="219">
      <c r="A219" s="1" t="s">
        <v>378</v>
      </c>
      <c r="D219" s="1" t="s">
        <v>433</v>
      </c>
      <c r="E219" s="1" t="s">
        <v>171</v>
      </c>
      <c r="F219" s="1" t="s">
        <v>186</v>
      </c>
      <c r="G219" s="1" t="s">
        <v>187</v>
      </c>
      <c r="H219" s="1" t="s">
        <v>380</v>
      </c>
      <c r="I219" s="1" t="s">
        <v>381</v>
      </c>
      <c r="J219" s="1" t="s">
        <v>382</v>
      </c>
      <c r="K219" s="1" t="s">
        <v>383</v>
      </c>
      <c r="L219" s="1" t="s">
        <v>384</v>
      </c>
      <c r="M219" s="1" t="s">
        <v>385</v>
      </c>
      <c r="N219" s="1" t="s">
        <v>386</v>
      </c>
      <c r="O219" s="1" t="s">
        <v>387</v>
      </c>
      <c r="P219" s="1" t="s">
        <v>381</v>
      </c>
      <c r="Q219" s="1" t="s">
        <v>382</v>
      </c>
    </row>
    <row r="220">
      <c r="A220" s="1" t="s">
        <v>121</v>
      </c>
      <c r="C220" s="1">
        <v>170.0</v>
      </c>
      <c r="D220" s="1" t="s">
        <v>295</v>
      </c>
      <c r="E220" s="1" t="s">
        <v>59</v>
      </c>
      <c r="F220" s="1">
        <v>2.0</v>
      </c>
      <c r="G220" s="1" t="s">
        <v>251</v>
      </c>
      <c r="H220" s="1" t="s">
        <v>392</v>
      </c>
      <c r="I220" s="1">
        <v>0.0</v>
      </c>
      <c r="J220" s="1">
        <v>2.0</v>
      </c>
      <c r="K220" s="1" t="s">
        <v>395</v>
      </c>
      <c r="L220" s="1">
        <v>9.0</v>
      </c>
      <c r="M220" s="1">
        <v>11.0</v>
      </c>
      <c r="N220" s="1" t="s">
        <v>404</v>
      </c>
      <c r="O220" s="1">
        <v>21.0</v>
      </c>
      <c r="P220" s="1">
        <v>0.0</v>
      </c>
      <c r="Q220" s="1">
        <v>2.0</v>
      </c>
    </row>
    <row r="221">
      <c r="A221" s="1" t="s">
        <v>121</v>
      </c>
      <c r="C221" s="1">
        <v>171.0</v>
      </c>
      <c r="D221" s="1" t="s">
        <v>295</v>
      </c>
      <c r="E221" s="1" t="s">
        <v>59</v>
      </c>
      <c r="F221" s="1">
        <v>2.0</v>
      </c>
      <c r="G221" s="1" t="s">
        <v>251</v>
      </c>
      <c r="H221" s="1" t="s">
        <v>392</v>
      </c>
      <c r="I221" s="1">
        <v>0.0</v>
      </c>
      <c r="J221" s="1">
        <v>2.0</v>
      </c>
      <c r="K221" s="1" t="s">
        <v>397</v>
      </c>
      <c r="L221" s="1">
        <v>9.0</v>
      </c>
      <c r="M221" s="1">
        <v>11.0</v>
      </c>
      <c r="N221" s="1" t="s">
        <v>404</v>
      </c>
      <c r="O221" s="1">
        <v>21.0</v>
      </c>
      <c r="P221" s="1">
        <v>0.0</v>
      </c>
      <c r="Q221" s="1">
        <v>2.0</v>
      </c>
    </row>
    <row r="222">
      <c r="A222" s="1" t="s">
        <v>121</v>
      </c>
      <c r="C222" s="1">
        <v>172.0</v>
      </c>
      <c r="D222" s="1" t="s">
        <v>296</v>
      </c>
      <c r="E222" s="1" t="s">
        <v>80</v>
      </c>
      <c r="F222" s="1">
        <v>4.0</v>
      </c>
      <c r="G222" s="1" t="s">
        <v>245</v>
      </c>
      <c r="H222" s="1" t="s">
        <v>392</v>
      </c>
      <c r="I222" s="1">
        <v>2.0</v>
      </c>
      <c r="J222" s="1">
        <v>0.0</v>
      </c>
      <c r="K222" s="1" t="s">
        <v>389</v>
      </c>
      <c r="L222" s="1">
        <v>9.0</v>
      </c>
      <c r="M222" s="1">
        <v>11.0</v>
      </c>
      <c r="N222" s="1" t="s">
        <v>406</v>
      </c>
      <c r="O222" s="1">
        <v>44.0</v>
      </c>
      <c r="P222" s="1">
        <v>2.0</v>
      </c>
      <c r="Q222" s="1">
        <v>0.0</v>
      </c>
    </row>
    <row r="223">
      <c r="A223" s="1" t="s">
        <v>121</v>
      </c>
      <c r="C223" s="1">
        <v>173.0</v>
      </c>
      <c r="D223" s="1" t="s">
        <v>296</v>
      </c>
      <c r="E223" s="1" t="s">
        <v>80</v>
      </c>
      <c r="F223" s="1">
        <v>4.0</v>
      </c>
      <c r="G223" s="1" t="s">
        <v>245</v>
      </c>
      <c r="H223" s="1" t="s">
        <v>392</v>
      </c>
      <c r="I223" s="1">
        <v>1.0</v>
      </c>
      <c r="J223" s="1">
        <v>0.0</v>
      </c>
      <c r="K223" s="1" t="s">
        <v>391</v>
      </c>
      <c r="L223" s="1">
        <v>10.0</v>
      </c>
      <c r="M223" s="1">
        <v>11.0</v>
      </c>
      <c r="N223" s="1" t="s">
        <v>406</v>
      </c>
      <c r="O223" s="1">
        <v>44.0</v>
      </c>
      <c r="P223" s="1">
        <v>1.0</v>
      </c>
      <c r="Q223" s="1">
        <v>0.0</v>
      </c>
    </row>
    <row r="224">
      <c r="A224" s="1" t="s">
        <v>121</v>
      </c>
      <c r="C224" s="1">
        <v>174.0</v>
      </c>
      <c r="D224" s="1" t="s">
        <v>296</v>
      </c>
      <c r="E224" s="1" t="s">
        <v>80</v>
      </c>
      <c r="F224" s="1">
        <v>4.0</v>
      </c>
      <c r="G224" s="1" t="s">
        <v>251</v>
      </c>
      <c r="H224" s="1" t="s">
        <v>392</v>
      </c>
      <c r="I224" s="1">
        <v>0.0</v>
      </c>
      <c r="J224" s="1">
        <v>2.0</v>
      </c>
      <c r="K224" s="1" t="s">
        <v>393</v>
      </c>
      <c r="L224" s="1">
        <v>9.0</v>
      </c>
      <c r="M224" s="1">
        <v>11.0</v>
      </c>
      <c r="N224" s="1" t="s">
        <v>402</v>
      </c>
      <c r="O224" s="1">
        <v>22.0</v>
      </c>
      <c r="P224" s="1">
        <v>0.0</v>
      </c>
      <c r="Q224" s="1">
        <v>2.0</v>
      </c>
    </row>
    <row r="225">
      <c r="A225" s="1" t="s">
        <v>13</v>
      </c>
      <c r="C225" s="1">
        <v>261.0</v>
      </c>
      <c r="D225" s="1" t="s">
        <v>297</v>
      </c>
      <c r="E225" s="1" t="s">
        <v>262</v>
      </c>
      <c r="F225" s="1">
        <v>3.0</v>
      </c>
      <c r="G225" s="1" t="s">
        <v>245</v>
      </c>
      <c r="H225" s="1" t="s">
        <v>392</v>
      </c>
      <c r="I225" s="1">
        <v>2.0</v>
      </c>
      <c r="J225" s="1">
        <v>0.0</v>
      </c>
      <c r="K225" s="1" t="s">
        <v>395</v>
      </c>
      <c r="L225" s="1">
        <v>11.0</v>
      </c>
      <c r="M225" s="1">
        <v>13.0</v>
      </c>
      <c r="N225" s="1" t="s">
        <v>411</v>
      </c>
      <c r="O225" s="1">
        <v>34.0</v>
      </c>
      <c r="P225" s="1">
        <v>2.0</v>
      </c>
      <c r="Q225" s="1">
        <v>0.0</v>
      </c>
    </row>
    <row r="226">
      <c r="G226" s="1" t="s">
        <v>398</v>
      </c>
      <c r="I226" s="1">
        <v>5.0</v>
      </c>
      <c r="J226" s="1">
        <v>6.0</v>
      </c>
      <c r="L226" s="1" t="s">
        <v>399</v>
      </c>
      <c r="M226" s="1">
        <v>11.0</v>
      </c>
      <c r="P226" s="1">
        <v>5.0</v>
      </c>
      <c r="Q226" s="1">
        <v>6.0</v>
      </c>
    </row>
    <row r="227">
      <c r="P227" s="1">
        <v>0.0</v>
      </c>
      <c r="Q227" s="1">
        <v>0.0</v>
      </c>
    </row>
    <row r="228">
      <c r="A228" s="1" t="s">
        <v>378</v>
      </c>
      <c r="D228" s="1" t="s">
        <v>433</v>
      </c>
      <c r="E228" s="1" t="s">
        <v>63</v>
      </c>
      <c r="F228" s="1" t="s">
        <v>186</v>
      </c>
      <c r="G228" s="1" t="s">
        <v>187</v>
      </c>
      <c r="H228" s="1" t="s">
        <v>380</v>
      </c>
      <c r="I228" s="1" t="s">
        <v>381</v>
      </c>
      <c r="J228" s="1" t="s">
        <v>382</v>
      </c>
      <c r="K228" s="1" t="s">
        <v>383</v>
      </c>
      <c r="L228" s="1" t="s">
        <v>384</v>
      </c>
      <c r="M228" s="1" t="s">
        <v>385</v>
      </c>
      <c r="N228" s="1" t="s">
        <v>386</v>
      </c>
      <c r="O228" s="1" t="s">
        <v>387</v>
      </c>
      <c r="P228" s="1" t="s">
        <v>381</v>
      </c>
      <c r="Q228" s="1" t="s">
        <v>382</v>
      </c>
    </row>
    <row r="229">
      <c r="A229" s="1" t="s">
        <v>121</v>
      </c>
      <c r="C229" s="1">
        <v>244.0</v>
      </c>
      <c r="D229" s="1" t="s">
        <v>298</v>
      </c>
      <c r="E229" s="1" t="s">
        <v>164</v>
      </c>
      <c r="F229" s="1">
        <v>3.0</v>
      </c>
      <c r="G229" s="1" t="s">
        <v>245</v>
      </c>
      <c r="H229" s="1" t="s">
        <v>388</v>
      </c>
      <c r="I229" s="1">
        <v>2.0</v>
      </c>
      <c r="J229" s="1">
        <v>0.0</v>
      </c>
      <c r="K229" s="1" t="s">
        <v>393</v>
      </c>
      <c r="L229" s="1">
        <v>18.0</v>
      </c>
      <c r="M229" s="1">
        <v>20.0</v>
      </c>
      <c r="N229" s="1" t="s">
        <v>403</v>
      </c>
      <c r="O229" s="1">
        <v>42.0</v>
      </c>
      <c r="P229" s="1">
        <v>2.0</v>
      </c>
      <c r="Q229" s="1">
        <v>0.0</v>
      </c>
    </row>
    <row r="230">
      <c r="A230" s="1" t="s">
        <v>121</v>
      </c>
      <c r="C230" s="1">
        <v>245.0</v>
      </c>
      <c r="D230" s="1" t="s">
        <v>298</v>
      </c>
      <c r="E230" s="1" t="s">
        <v>164</v>
      </c>
      <c r="F230" s="1">
        <v>3.0</v>
      </c>
      <c r="G230" s="1" t="s">
        <v>251</v>
      </c>
      <c r="H230" s="1" t="s">
        <v>392</v>
      </c>
      <c r="I230" s="1">
        <v>0.0</v>
      </c>
      <c r="J230" s="1">
        <v>2.0</v>
      </c>
      <c r="K230" s="1" t="s">
        <v>389</v>
      </c>
      <c r="L230" s="1">
        <v>18.0</v>
      </c>
      <c r="M230" s="1">
        <v>20.0</v>
      </c>
      <c r="N230" s="1" t="s">
        <v>403</v>
      </c>
      <c r="O230" s="1">
        <v>42.0</v>
      </c>
      <c r="P230" s="1">
        <v>0.0</v>
      </c>
      <c r="Q230" s="1">
        <v>2.0</v>
      </c>
    </row>
    <row r="231">
      <c r="G231" s="1" t="s">
        <v>398</v>
      </c>
      <c r="I231" s="1">
        <v>2.0</v>
      </c>
      <c r="J231" s="1">
        <v>2.0</v>
      </c>
      <c r="L231" s="1" t="s">
        <v>399</v>
      </c>
      <c r="M231" s="1">
        <v>4.0</v>
      </c>
      <c r="P231" s="1">
        <v>2.0</v>
      </c>
      <c r="Q231" s="1">
        <v>2.0</v>
      </c>
    </row>
    <row r="232">
      <c r="P232" s="1">
        <v>0.0</v>
      </c>
      <c r="Q232" s="1">
        <v>0.0</v>
      </c>
    </row>
    <row r="233">
      <c r="A233" s="1" t="s">
        <v>378</v>
      </c>
      <c r="D233" s="1" t="s">
        <v>433</v>
      </c>
      <c r="E233" s="1" t="s">
        <v>441</v>
      </c>
      <c r="F233" s="1" t="s">
        <v>186</v>
      </c>
      <c r="G233" s="1" t="s">
        <v>187</v>
      </c>
      <c r="H233" s="1" t="s">
        <v>380</v>
      </c>
      <c r="I233" s="1" t="s">
        <v>381</v>
      </c>
      <c r="J233" s="1" t="s">
        <v>382</v>
      </c>
      <c r="K233" s="1" t="s">
        <v>383</v>
      </c>
      <c r="L233" s="1" t="s">
        <v>384</v>
      </c>
      <c r="M233" s="1" t="s">
        <v>385</v>
      </c>
      <c r="N233" s="1" t="s">
        <v>386</v>
      </c>
      <c r="O233" s="1" t="s">
        <v>387</v>
      </c>
      <c r="P233" s="1" t="s">
        <v>381</v>
      </c>
      <c r="Q233" s="1" t="s">
        <v>382</v>
      </c>
    </row>
    <row r="234">
      <c r="A234" s="1" t="s">
        <v>109</v>
      </c>
      <c r="C234" s="1">
        <v>16.0</v>
      </c>
      <c r="D234" s="1" t="s">
        <v>300</v>
      </c>
      <c r="E234" s="1" t="s">
        <v>23</v>
      </c>
      <c r="F234" s="1">
        <v>3.0</v>
      </c>
      <c r="G234" s="1" t="s">
        <v>245</v>
      </c>
      <c r="H234" s="1" t="s">
        <v>392</v>
      </c>
      <c r="I234" s="1">
        <v>2.0</v>
      </c>
      <c r="J234" s="1">
        <v>0.0</v>
      </c>
      <c r="K234" s="1" t="s">
        <v>395</v>
      </c>
      <c r="L234" s="1">
        <v>9.0</v>
      </c>
      <c r="M234" s="1">
        <v>11.0</v>
      </c>
      <c r="N234" s="1" t="s">
        <v>417</v>
      </c>
      <c r="O234" s="1">
        <v>29.0</v>
      </c>
      <c r="P234" s="1">
        <v>2.0</v>
      </c>
      <c r="Q234" s="1">
        <v>0.0</v>
      </c>
    </row>
    <row r="235">
      <c r="A235" s="1" t="s">
        <v>109</v>
      </c>
      <c r="C235" s="1">
        <v>17.0</v>
      </c>
      <c r="D235" s="1" t="s">
        <v>300</v>
      </c>
      <c r="E235" s="1" t="s">
        <v>23</v>
      </c>
      <c r="F235" s="1">
        <v>3.0</v>
      </c>
      <c r="G235" s="1" t="s">
        <v>251</v>
      </c>
      <c r="H235" s="1" t="s">
        <v>392</v>
      </c>
      <c r="I235" s="1">
        <v>0.0</v>
      </c>
      <c r="J235" s="1">
        <v>2.0</v>
      </c>
      <c r="K235" s="1" t="s">
        <v>397</v>
      </c>
      <c r="L235" s="1">
        <v>9.0</v>
      </c>
      <c r="M235" s="1">
        <v>11.0</v>
      </c>
      <c r="N235" s="1" t="s">
        <v>417</v>
      </c>
      <c r="O235" s="1">
        <v>29.0</v>
      </c>
      <c r="P235" s="1">
        <v>0.0</v>
      </c>
      <c r="Q235" s="1">
        <v>2.0</v>
      </c>
    </row>
    <row r="236">
      <c r="A236" s="1" t="s">
        <v>136</v>
      </c>
      <c r="C236" s="1">
        <v>97.0</v>
      </c>
      <c r="D236" s="1" t="s">
        <v>301</v>
      </c>
      <c r="E236" s="1" t="s">
        <v>98</v>
      </c>
      <c r="F236" s="1">
        <v>3.0</v>
      </c>
      <c r="G236" s="1" t="s">
        <v>245</v>
      </c>
      <c r="H236" s="1" t="s">
        <v>392</v>
      </c>
      <c r="I236" s="1">
        <v>2.0</v>
      </c>
      <c r="J236" s="1">
        <v>0.0</v>
      </c>
      <c r="K236" s="1" t="s">
        <v>395</v>
      </c>
      <c r="L236" s="1">
        <v>11.0</v>
      </c>
      <c r="M236" s="1">
        <v>13.0</v>
      </c>
      <c r="N236" s="1" t="s">
        <v>442</v>
      </c>
      <c r="O236" s="1">
        <v>6.0</v>
      </c>
      <c r="P236" s="1">
        <v>2.0</v>
      </c>
      <c r="Q236" s="1">
        <v>0.0</v>
      </c>
    </row>
    <row r="237">
      <c r="A237" s="1" t="s">
        <v>31</v>
      </c>
      <c r="C237" s="1">
        <v>266.0</v>
      </c>
      <c r="D237" s="1" t="s">
        <v>302</v>
      </c>
      <c r="E237" s="1" t="s">
        <v>262</v>
      </c>
      <c r="F237" s="1">
        <v>3.0</v>
      </c>
      <c r="G237" s="1" t="s">
        <v>245</v>
      </c>
      <c r="H237" s="1" t="s">
        <v>392</v>
      </c>
      <c r="I237" s="1">
        <v>2.0</v>
      </c>
      <c r="J237" s="1">
        <v>0.0</v>
      </c>
      <c r="K237" s="1" t="s">
        <v>395</v>
      </c>
      <c r="L237" s="1">
        <v>18.0</v>
      </c>
      <c r="M237" s="1">
        <v>20.0</v>
      </c>
      <c r="N237" s="1" t="s">
        <v>411</v>
      </c>
      <c r="O237" s="1">
        <v>55.0</v>
      </c>
      <c r="P237" s="1">
        <v>2.0</v>
      </c>
      <c r="Q237" s="1">
        <v>0.0</v>
      </c>
    </row>
    <row r="238">
      <c r="A238" s="1" t="s">
        <v>443</v>
      </c>
      <c r="C238" s="1">
        <v>269.0</v>
      </c>
      <c r="D238" s="1" t="s">
        <v>303</v>
      </c>
      <c r="E238" s="1" t="s">
        <v>262</v>
      </c>
      <c r="F238" s="1">
        <v>3.0</v>
      </c>
      <c r="G238" s="1" t="s">
        <v>251</v>
      </c>
      <c r="H238" s="1" t="s">
        <v>392</v>
      </c>
      <c r="I238" s="1">
        <v>0.0</v>
      </c>
      <c r="J238" s="1">
        <v>2.0</v>
      </c>
      <c r="K238" s="1" t="s">
        <v>397</v>
      </c>
      <c r="L238" s="1">
        <v>18.0</v>
      </c>
      <c r="M238" s="1">
        <v>20.0</v>
      </c>
      <c r="N238" s="1" t="s">
        <v>411</v>
      </c>
      <c r="O238" s="1">
        <v>55.0</v>
      </c>
      <c r="P238" s="1">
        <v>0.0</v>
      </c>
      <c r="Q238" s="1">
        <v>2.0</v>
      </c>
    </row>
    <row r="239">
      <c r="A239" s="1" t="s">
        <v>444</v>
      </c>
      <c r="C239" s="1">
        <v>320.0</v>
      </c>
      <c r="D239" s="1" t="s">
        <v>304</v>
      </c>
      <c r="E239" s="1" t="s">
        <v>262</v>
      </c>
      <c r="F239" s="1">
        <v>3.0</v>
      </c>
      <c r="G239" s="1" t="s">
        <v>245</v>
      </c>
      <c r="H239" s="1" t="s">
        <v>392</v>
      </c>
      <c r="I239" s="1">
        <v>2.0</v>
      </c>
      <c r="J239" s="1">
        <v>0.0</v>
      </c>
      <c r="K239" s="1" t="s">
        <v>397</v>
      </c>
      <c r="L239" s="1">
        <v>16.0</v>
      </c>
      <c r="M239" s="1">
        <v>18.0</v>
      </c>
      <c r="N239" s="1" t="s">
        <v>411</v>
      </c>
      <c r="O239" s="1">
        <v>54.0</v>
      </c>
      <c r="P239" s="1">
        <v>2.0</v>
      </c>
      <c r="Q239" s="1">
        <v>0.0</v>
      </c>
    </row>
    <row r="240">
      <c r="G240" s="1" t="s">
        <v>398</v>
      </c>
      <c r="I240" s="1">
        <v>8.0</v>
      </c>
      <c r="J240" s="1">
        <v>4.0</v>
      </c>
      <c r="L240" s="1" t="s">
        <v>399</v>
      </c>
      <c r="M240" s="1">
        <v>12.0</v>
      </c>
      <c r="P240" s="1">
        <v>8.0</v>
      </c>
      <c r="Q240" s="1">
        <v>4.0</v>
      </c>
    </row>
    <row r="241">
      <c r="P241" s="1">
        <v>0.0</v>
      </c>
      <c r="Q241" s="1">
        <v>0.0</v>
      </c>
    </row>
    <row r="242">
      <c r="A242" s="1" t="s">
        <v>378</v>
      </c>
      <c r="D242" s="1" t="s">
        <v>433</v>
      </c>
      <c r="E242" s="1" t="s">
        <v>36</v>
      </c>
      <c r="F242" s="1" t="s">
        <v>186</v>
      </c>
      <c r="G242" s="1" t="s">
        <v>187</v>
      </c>
      <c r="H242" s="1" t="s">
        <v>380</v>
      </c>
      <c r="I242" s="1" t="s">
        <v>381</v>
      </c>
      <c r="J242" s="1" t="s">
        <v>382</v>
      </c>
      <c r="K242" s="1" t="s">
        <v>383</v>
      </c>
      <c r="L242" s="1" t="s">
        <v>384</v>
      </c>
      <c r="M242" s="1" t="s">
        <v>385</v>
      </c>
      <c r="N242" s="1" t="s">
        <v>386</v>
      </c>
      <c r="O242" s="1" t="s">
        <v>387</v>
      </c>
      <c r="P242" s="1" t="s">
        <v>381</v>
      </c>
      <c r="Q242" s="1" t="s">
        <v>382</v>
      </c>
    </row>
    <row r="243">
      <c r="A243" s="1" t="s">
        <v>121</v>
      </c>
      <c r="C243" s="1">
        <v>30.0</v>
      </c>
      <c r="D243" s="1" t="s">
        <v>305</v>
      </c>
      <c r="E243" s="1" t="s">
        <v>137</v>
      </c>
      <c r="F243" s="1">
        <v>2.0</v>
      </c>
      <c r="G243" s="1" t="s">
        <v>251</v>
      </c>
      <c r="H243" s="1" t="s">
        <v>392</v>
      </c>
      <c r="I243" s="1">
        <v>0.0</v>
      </c>
      <c r="J243" s="1">
        <v>2.0</v>
      </c>
      <c r="K243" s="1" t="s">
        <v>393</v>
      </c>
      <c r="L243" s="1">
        <v>9.0</v>
      </c>
      <c r="M243" s="1">
        <v>11.0</v>
      </c>
      <c r="N243" s="1" t="s">
        <v>412</v>
      </c>
      <c r="O243" s="1">
        <v>21.0</v>
      </c>
      <c r="P243" s="1">
        <v>0.0</v>
      </c>
      <c r="Q243" s="1">
        <v>2.0</v>
      </c>
    </row>
    <row r="244">
      <c r="A244" s="1" t="s">
        <v>121</v>
      </c>
      <c r="C244" s="1">
        <v>31.0</v>
      </c>
      <c r="D244" s="1" t="s">
        <v>305</v>
      </c>
      <c r="E244" s="1" t="s">
        <v>137</v>
      </c>
      <c r="F244" s="1">
        <v>2.0</v>
      </c>
      <c r="G244" s="1" t="s">
        <v>251</v>
      </c>
      <c r="H244" s="1" t="s">
        <v>392</v>
      </c>
      <c r="I244" s="1">
        <v>0.0</v>
      </c>
      <c r="J244" s="1">
        <v>2.0</v>
      </c>
      <c r="K244" s="1" t="s">
        <v>389</v>
      </c>
      <c r="L244" s="1">
        <v>9.0</v>
      </c>
      <c r="M244" s="1">
        <v>11.0</v>
      </c>
      <c r="N244" s="1" t="s">
        <v>412</v>
      </c>
      <c r="O244" s="1">
        <v>21.0</v>
      </c>
      <c r="P244" s="1">
        <v>0.0</v>
      </c>
      <c r="Q244" s="1">
        <v>2.0</v>
      </c>
    </row>
    <row r="245">
      <c r="A245" s="1" t="s">
        <v>121</v>
      </c>
      <c r="C245" s="1">
        <v>126.0</v>
      </c>
      <c r="D245" s="1" t="s">
        <v>307</v>
      </c>
      <c r="E245" s="1" t="s">
        <v>146</v>
      </c>
      <c r="F245" s="1">
        <v>4.0</v>
      </c>
      <c r="G245" s="1" t="s">
        <v>245</v>
      </c>
      <c r="H245" s="1" t="s">
        <v>392</v>
      </c>
      <c r="I245" s="1">
        <v>2.0</v>
      </c>
      <c r="J245" s="1">
        <v>0.0</v>
      </c>
      <c r="K245" s="1" t="s">
        <v>397</v>
      </c>
      <c r="L245" s="1">
        <v>9.0</v>
      </c>
      <c r="M245" s="1">
        <v>11.0</v>
      </c>
      <c r="N245" s="1" t="s">
        <v>390</v>
      </c>
      <c r="O245" s="1">
        <v>16.0</v>
      </c>
      <c r="P245" s="1">
        <v>2.0</v>
      </c>
      <c r="Q245" s="1">
        <v>0.0</v>
      </c>
    </row>
    <row r="246">
      <c r="A246" s="1" t="s">
        <v>121</v>
      </c>
      <c r="C246" s="1">
        <v>127.0</v>
      </c>
      <c r="D246" s="1" t="s">
        <v>307</v>
      </c>
      <c r="E246" s="1" t="s">
        <v>146</v>
      </c>
      <c r="F246" s="1">
        <v>4.0</v>
      </c>
      <c r="G246" s="1" t="s">
        <v>245</v>
      </c>
      <c r="H246" s="1" t="s">
        <v>392</v>
      </c>
      <c r="I246" s="1">
        <v>1.0</v>
      </c>
      <c r="J246" s="1">
        <v>0.0</v>
      </c>
      <c r="K246" s="1" t="s">
        <v>391</v>
      </c>
      <c r="L246" s="1">
        <v>9.0</v>
      </c>
      <c r="M246" s="1">
        <v>10.0</v>
      </c>
      <c r="N246" s="1" t="s">
        <v>390</v>
      </c>
      <c r="O246" s="1">
        <v>16.0</v>
      </c>
      <c r="P246" s="1">
        <v>1.0</v>
      </c>
      <c r="Q246" s="1">
        <v>0.0</v>
      </c>
    </row>
    <row r="247">
      <c r="A247" s="1" t="s">
        <v>121</v>
      </c>
      <c r="C247" s="1">
        <v>128.0</v>
      </c>
      <c r="D247" s="1" t="s">
        <v>307</v>
      </c>
      <c r="E247" s="1" t="s">
        <v>146</v>
      </c>
      <c r="F247" s="1">
        <v>4.0</v>
      </c>
      <c r="G247" s="1" t="s">
        <v>251</v>
      </c>
      <c r="H247" s="1" t="s">
        <v>392</v>
      </c>
      <c r="I247" s="1">
        <v>0.0</v>
      </c>
      <c r="J247" s="1">
        <v>2.0</v>
      </c>
      <c r="K247" s="1" t="s">
        <v>395</v>
      </c>
      <c r="L247" s="1">
        <v>9.0</v>
      </c>
      <c r="M247" s="1">
        <v>11.0</v>
      </c>
      <c r="N247" s="1" t="s">
        <v>409</v>
      </c>
      <c r="O247" s="1">
        <v>16.0</v>
      </c>
      <c r="P247" s="1">
        <v>0.0</v>
      </c>
      <c r="Q247" s="1">
        <v>2.0</v>
      </c>
    </row>
    <row r="248">
      <c r="A248" s="1" t="s">
        <v>445</v>
      </c>
      <c r="C248" s="1">
        <v>309.0</v>
      </c>
      <c r="D248" s="1" t="s">
        <v>308</v>
      </c>
      <c r="E248" s="1" t="s">
        <v>262</v>
      </c>
      <c r="F248" s="1">
        <v>3.0</v>
      </c>
      <c r="G248" s="1" t="s">
        <v>245</v>
      </c>
      <c r="H248" s="1" t="s">
        <v>392</v>
      </c>
      <c r="I248" s="1">
        <v>2.0</v>
      </c>
      <c r="J248" s="1">
        <v>0.0</v>
      </c>
      <c r="K248" s="1" t="s">
        <v>395</v>
      </c>
      <c r="L248" s="1">
        <v>18.0</v>
      </c>
      <c r="M248" s="1">
        <v>20.0</v>
      </c>
      <c r="N248" s="1" t="s">
        <v>411</v>
      </c>
      <c r="O248" s="1">
        <v>58.0</v>
      </c>
      <c r="P248" s="1">
        <v>2.0</v>
      </c>
      <c r="Q248" s="1">
        <v>0.0</v>
      </c>
    </row>
    <row r="249">
      <c r="G249" s="1" t="s">
        <v>398</v>
      </c>
      <c r="I249" s="1">
        <v>5.0</v>
      </c>
      <c r="J249" s="1">
        <v>6.0</v>
      </c>
      <c r="L249" s="1" t="s">
        <v>399</v>
      </c>
      <c r="M249" s="1">
        <v>11.0</v>
      </c>
      <c r="P249" s="1">
        <v>5.0</v>
      </c>
      <c r="Q249" s="1">
        <v>6.0</v>
      </c>
    </row>
    <row r="250">
      <c r="P250" s="1">
        <v>0.0</v>
      </c>
      <c r="Q250" s="1">
        <v>0.0</v>
      </c>
    </row>
    <row r="251">
      <c r="A251" s="1" t="s">
        <v>378</v>
      </c>
      <c r="D251" s="1" t="s">
        <v>446</v>
      </c>
      <c r="E251" s="1" t="s">
        <v>21</v>
      </c>
      <c r="F251" s="1" t="s">
        <v>186</v>
      </c>
      <c r="G251" s="1" t="s">
        <v>187</v>
      </c>
      <c r="H251" s="1" t="s">
        <v>380</v>
      </c>
      <c r="I251" s="1" t="s">
        <v>381</v>
      </c>
      <c r="J251" s="1" t="s">
        <v>382</v>
      </c>
      <c r="K251" s="1" t="s">
        <v>383</v>
      </c>
      <c r="L251" s="1" t="s">
        <v>384</v>
      </c>
      <c r="M251" s="1" t="s">
        <v>385</v>
      </c>
      <c r="N251" s="1" t="s">
        <v>386</v>
      </c>
      <c r="O251" s="1" t="s">
        <v>387</v>
      </c>
      <c r="P251" s="1" t="s">
        <v>381</v>
      </c>
      <c r="Q251" s="1" t="s">
        <v>382</v>
      </c>
    </row>
    <row r="252">
      <c r="A252" s="1" t="s">
        <v>121</v>
      </c>
      <c r="C252" s="1">
        <v>101.0</v>
      </c>
      <c r="D252" s="1" t="s">
        <v>309</v>
      </c>
      <c r="E252" s="1" t="s">
        <v>253</v>
      </c>
      <c r="F252" s="1">
        <v>3.0</v>
      </c>
      <c r="G252" s="1" t="s">
        <v>245</v>
      </c>
      <c r="H252" s="1" t="s">
        <v>388</v>
      </c>
      <c r="I252" s="1">
        <v>2.0</v>
      </c>
      <c r="J252" s="1">
        <v>0.0</v>
      </c>
      <c r="K252" s="1" t="s">
        <v>393</v>
      </c>
      <c r="L252" s="1">
        <v>18.0</v>
      </c>
      <c r="M252" s="1">
        <v>20.0</v>
      </c>
      <c r="N252" s="1" t="s">
        <v>415</v>
      </c>
      <c r="O252" s="1">
        <v>9.0</v>
      </c>
      <c r="P252" s="1">
        <v>2.0</v>
      </c>
      <c r="Q252" s="1">
        <v>0.0</v>
      </c>
    </row>
    <row r="253">
      <c r="A253" s="1" t="s">
        <v>121</v>
      </c>
      <c r="C253" s="1">
        <v>102.0</v>
      </c>
      <c r="D253" s="1" t="s">
        <v>309</v>
      </c>
      <c r="E253" s="1" t="s">
        <v>253</v>
      </c>
      <c r="F253" s="1">
        <v>3.0</v>
      </c>
      <c r="G253" s="1" t="s">
        <v>251</v>
      </c>
      <c r="H253" s="1" t="s">
        <v>392</v>
      </c>
      <c r="I253" s="1">
        <v>0.0</v>
      </c>
      <c r="J253" s="1">
        <v>2.0</v>
      </c>
      <c r="K253" s="1" t="s">
        <v>389</v>
      </c>
      <c r="L253" s="1">
        <v>18.0</v>
      </c>
      <c r="M253" s="1">
        <v>20.0</v>
      </c>
      <c r="N253" s="1" t="s">
        <v>415</v>
      </c>
      <c r="O253" s="1">
        <v>9.0</v>
      </c>
      <c r="P253" s="1">
        <v>0.0</v>
      </c>
      <c r="Q253" s="1">
        <v>2.0</v>
      </c>
    </row>
    <row r="254">
      <c r="A254" s="1" t="s">
        <v>121</v>
      </c>
      <c r="C254" s="1">
        <v>105.0</v>
      </c>
      <c r="D254" s="1" t="s">
        <v>281</v>
      </c>
      <c r="E254" s="1" t="s">
        <v>83</v>
      </c>
      <c r="F254" s="1">
        <v>3.0</v>
      </c>
      <c r="G254" s="1" t="s">
        <v>251</v>
      </c>
      <c r="H254" s="1" t="s">
        <v>388</v>
      </c>
      <c r="I254" s="1">
        <v>0.0</v>
      </c>
      <c r="J254" s="1">
        <v>2.0</v>
      </c>
      <c r="K254" s="1" t="s">
        <v>393</v>
      </c>
      <c r="L254" s="1">
        <v>11.0</v>
      </c>
      <c r="M254" s="1">
        <v>13.0</v>
      </c>
      <c r="N254" s="1" t="s">
        <v>447</v>
      </c>
      <c r="O254" s="1">
        <v>20.0</v>
      </c>
      <c r="P254" s="1">
        <v>0.0</v>
      </c>
      <c r="Q254" s="1">
        <v>2.0</v>
      </c>
    </row>
    <row r="255">
      <c r="A255" s="1" t="s">
        <v>443</v>
      </c>
      <c r="C255" s="1">
        <v>268.0</v>
      </c>
      <c r="D255" s="1" t="s">
        <v>303</v>
      </c>
      <c r="E255" s="1" t="s">
        <v>262</v>
      </c>
      <c r="F255" s="1">
        <v>3.0</v>
      </c>
      <c r="G255" s="1" t="s">
        <v>245</v>
      </c>
      <c r="H255" s="1" t="s">
        <v>392</v>
      </c>
      <c r="I255" s="1">
        <v>2.0</v>
      </c>
      <c r="J255" s="1">
        <v>0.0</v>
      </c>
      <c r="K255" s="1" t="s">
        <v>395</v>
      </c>
      <c r="L255" s="1">
        <v>18.0</v>
      </c>
      <c r="M255" s="1">
        <v>20.0</v>
      </c>
      <c r="N255" s="1" t="s">
        <v>411</v>
      </c>
      <c r="O255" s="1">
        <v>55.0</v>
      </c>
      <c r="P255" s="1">
        <v>2.0</v>
      </c>
      <c r="Q255" s="1">
        <v>0.0</v>
      </c>
    </row>
    <row r="256">
      <c r="A256" s="1" t="s">
        <v>448</v>
      </c>
      <c r="C256" s="1">
        <v>330.0</v>
      </c>
      <c r="D256" s="1" t="s">
        <v>310</v>
      </c>
      <c r="E256" s="1" t="s">
        <v>262</v>
      </c>
      <c r="F256" s="1">
        <v>3.0</v>
      </c>
      <c r="G256" s="1" t="s">
        <v>245</v>
      </c>
      <c r="H256" s="1" t="s">
        <v>392</v>
      </c>
      <c r="I256" s="1">
        <v>2.0</v>
      </c>
      <c r="J256" s="1">
        <v>0.0</v>
      </c>
      <c r="K256" s="1" t="s">
        <v>397</v>
      </c>
      <c r="L256" s="1">
        <v>16.0</v>
      </c>
      <c r="M256" s="1">
        <v>18.0</v>
      </c>
      <c r="N256" s="1" t="s">
        <v>411</v>
      </c>
      <c r="O256" s="1">
        <v>53.0</v>
      </c>
      <c r="P256" s="1">
        <v>2.0</v>
      </c>
      <c r="Q256" s="1">
        <v>0.0</v>
      </c>
    </row>
    <row r="257">
      <c r="G257" s="1" t="s">
        <v>398</v>
      </c>
      <c r="I257" s="1">
        <v>6.0</v>
      </c>
      <c r="J257" s="1">
        <v>4.0</v>
      </c>
      <c r="L257" s="1" t="s">
        <v>399</v>
      </c>
      <c r="M257" s="1">
        <v>10.0</v>
      </c>
      <c r="P257" s="1">
        <v>6.0</v>
      </c>
      <c r="Q257" s="1">
        <v>4.0</v>
      </c>
    </row>
    <row r="258">
      <c r="P258" s="1">
        <v>0.0</v>
      </c>
      <c r="Q258" s="1">
        <v>0.0</v>
      </c>
    </row>
    <row r="259">
      <c r="A259" s="1" t="s">
        <v>378</v>
      </c>
      <c r="D259" s="1" t="s">
        <v>446</v>
      </c>
      <c r="E259" s="1" t="s">
        <v>27</v>
      </c>
      <c r="F259" s="1" t="s">
        <v>186</v>
      </c>
      <c r="G259" s="1" t="s">
        <v>187</v>
      </c>
      <c r="H259" s="1" t="s">
        <v>380</v>
      </c>
      <c r="I259" s="1" t="s">
        <v>381</v>
      </c>
      <c r="J259" s="1" t="s">
        <v>382</v>
      </c>
      <c r="K259" s="1" t="s">
        <v>383</v>
      </c>
      <c r="L259" s="1" t="s">
        <v>384</v>
      </c>
      <c r="M259" s="1" t="s">
        <v>385</v>
      </c>
      <c r="N259" s="1" t="s">
        <v>386</v>
      </c>
      <c r="O259" s="1" t="s">
        <v>387</v>
      </c>
      <c r="P259" s="1" t="s">
        <v>381</v>
      </c>
      <c r="Q259" s="1" t="s">
        <v>382</v>
      </c>
    </row>
    <row r="260">
      <c r="A260" s="1" t="s">
        <v>121</v>
      </c>
      <c r="C260" s="1">
        <v>76.0</v>
      </c>
      <c r="D260" s="1" t="s">
        <v>255</v>
      </c>
      <c r="E260" s="1" t="s">
        <v>44</v>
      </c>
      <c r="F260" s="1">
        <v>4.0</v>
      </c>
      <c r="G260" s="1" t="s">
        <v>251</v>
      </c>
      <c r="H260" s="1" t="s">
        <v>388</v>
      </c>
      <c r="I260" s="1">
        <v>0.0</v>
      </c>
      <c r="J260" s="1">
        <v>2.0</v>
      </c>
      <c r="K260" s="1" t="s">
        <v>395</v>
      </c>
      <c r="L260" s="1">
        <v>14.0</v>
      </c>
      <c r="M260" s="1">
        <v>16.0</v>
      </c>
      <c r="N260" s="1" t="s">
        <v>449</v>
      </c>
      <c r="O260" s="1">
        <v>20.0</v>
      </c>
      <c r="P260" s="1">
        <v>0.0</v>
      </c>
      <c r="Q260" s="1">
        <v>2.0</v>
      </c>
    </row>
    <row r="261">
      <c r="A261" s="1" t="s">
        <v>46</v>
      </c>
      <c r="C261" s="1">
        <v>277.0</v>
      </c>
      <c r="D261" s="1" t="s">
        <v>311</v>
      </c>
      <c r="E261" s="1" t="s">
        <v>262</v>
      </c>
      <c r="F261" s="1">
        <v>3.0</v>
      </c>
      <c r="G261" s="1" t="s">
        <v>245</v>
      </c>
      <c r="H261" s="1" t="s">
        <v>392</v>
      </c>
      <c r="I261" s="1">
        <v>2.0</v>
      </c>
      <c r="J261" s="1">
        <v>0.0</v>
      </c>
      <c r="K261" s="1" t="s">
        <v>389</v>
      </c>
      <c r="L261" s="1">
        <v>18.0</v>
      </c>
      <c r="M261" s="1">
        <v>20.0</v>
      </c>
      <c r="N261" s="1" t="s">
        <v>411</v>
      </c>
      <c r="O261" s="1">
        <v>60.0</v>
      </c>
      <c r="P261" s="1">
        <v>2.0</v>
      </c>
      <c r="Q261" s="1">
        <v>0.0</v>
      </c>
    </row>
    <row r="262">
      <c r="A262" s="1" t="s">
        <v>64</v>
      </c>
      <c r="C262" s="1">
        <v>299.0</v>
      </c>
      <c r="D262" s="1" t="s">
        <v>312</v>
      </c>
      <c r="E262" s="1" t="s">
        <v>262</v>
      </c>
      <c r="F262" s="1">
        <v>3.0</v>
      </c>
      <c r="G262" s="1" t="s">
        <v>245</v>
      </c>
      <c r="H262" s="1" t="s">
        <v>450</v>
      </c>
      <c r="I262" s="1">
        <v>2.0</v>
      </c>
      <c r="J262" s="1">
        <v>0.0</v>
      </c>
      <c r="K262" s="1" t="s">
        <v>393</v>
      </c>
      <c r="L262" s="1">
        <v>14.0</v>
      </c>
      <c r="M262" s="1">
        <v>16.0</v>
      </c>
      <c r="N262" s="1" t="s">
        <v>411</v>
      </c>
      <c r="O262" s="1">
        <v>69.0</v>
      </c>
      <c r="P262" s="1">
        <v>2.0</v>
      </c>
      <c r="Q262" s="1">
        <v>0.0</v>
      </c>
    </row>
    <row r="263">
      <c r="A263" s="1" t="s">
        <v>70</v>
      </c>
      <c r="C263" s="1">
        <v>302.0</v>
      </c>
      <c r="D263" s="1" t="s">
        <v>313</v>
      </c>
      <c r="E263" s="1" t="s">
        <v>262</v>
      </c>
      <c r="F263" s="1">
        <v>3.0</v>
      </c>
      <c r="G263" s="1" t="s">
        <v>245</v>
      </c>
      <c r="H263" s="1" t="s">
        <v>392</v>
      </c>
      <c r="I263" s="1">
        <v>2.0</v>
      </c>
      <c r="J263" s="1">
        <v>0.0</v>
      </c>
      <c r="K263" s="1" t="s">
        <v>389</v>
      </c>
      <c r="L263" s="1">
        <v>16.0</v>
      </c>
      <c r="M263" s="1">
        <v>18.0</v>
      </c>
      <c r="N263" s="1" t="s">
        <v>411</v>
      </c>
      <c r="O263" s="1">
        <v>54.0</v>
      </c>
      <c r="P263" s="1">
        <v>2.0</v>
      </c>
      <c r="Q263" s="1">
        <v>0.0</v>
      </c>
    </row>
    <row r="264">
      <c r="A264" s="1" t="s">
        <v>445</v>
      </c>
      <c r="C264" s="1">
        <v>310.0</v>
      </c>
      <c r="D264" s="1" t="s">
        <v>308</v>
      </c>
      <c r="E264" s="1" t="s">
        <v>262</v>
      </c>
      <c r="F264" s="1">
        <v>3.0</v>
      </c>
      <c r="G264" s="1" t="s">
        <v>251</v>
      </c>
      <c r="H264" s="1" t="s">
        <v>392</v>
      </c>
      <c r="I264" s="1">
        <v>0.0</v>
      </c>
      <c r="J264" s="1">
        <v>2.0</v>
      </c>
      <c r="K264" s="1" t="s">
        <v>397</v>
      </c>
      <c r="L264" s="1">
        <v>18.0</v>
      </c>
      <c r="M264" s="1">
        <v>20.0</v>
      </c>
      <c r="N264" s="1" t="s">
        <v>411</v>
      </c>
      <c r="O264" s="1">
        <v>58.0</v>
      </c>
      <c r="P264" s="1">
        <v>0.0</v>
      </c>
      <c r="Q264" s="1">
        <v>2.0</v>
      </c>
    </row>
    <row r="265">
      <c r="G265" s="1" t="s">
        <v>398</v>
      </c>
      <c r="I265" s="1">
        <v>6.0</v>
      </c>
      <c r="J265" s="1">
        <v>4.0</v>
      </c>
      <c r="L265" s="1" t="s">
        <v>399</v>
      </c>
      <c r="M265" s="1">
        <v>10.0</v>
      </c>
      <c r="P265" s="1">
        <v>6.0</v>
      </c>
      <c r="Q265" s="1">
        <v>4.0</v>
      </c>
    </row>
    <row r="266">
      <c r="P266" s="1">
        <v>0.0</v>
      </c>
      <c r="Q266" s="1">
        <v>0.0</v>
      </c>
    </row>
    <row r="267">
      <c r="A267" s="1" t="s">
        <v>378</v>
      </c>
      <c r="D267" s="1" t="s">
        <v>446</v>
      </c>
      <c r="E267" s="1" t="s">
        <v>157</v>
      </c>
      <c r="F267" s="1" t="s">
        <v>186</v>
      </c>
      <c r="G267" s="1" t="s">
        <v>187</v>
      </c>
      <c r="H267" s="1" t="s">
        <v>380</v>
      </c>
      <c r="I267" s="1" t="s">
        <v>381</v>
      </c>
      <c r="J267" s="1" t="s">
        <v>382</v>
      </c>
      <c r="K267" s="1" t="s">
        <v>383</v>
      </c>
      <c r="L267" s="1" t="s">
        <v>384</v>
      </c>
      <c r="M267" s="1" t="s">
        <v>385</v>
      </c>
      <c r="N267" s="1" t="s">
        <v>386</v>
      </c>
      <c r="O267" s="1" t="s">
        <v>387</v>
      </c>
      <c r="P267" s="1" t="s">
        <v>381</v>
      </c>
      <c r="Q267" s="1" t="s">
        <v>382</v>
      </c>
    </row>
    <row r="268">
      <c r="A268" s="1" t="s">
        <v>121</v>
      </c>
      <c r="C268" s="1">
        <v>136.0</v>
      </c>
      <c r="D268" s="1" t="s">
        <v>314</v>
      </c>
      <c r="E268" s="1" t="s">
        <v>170</v>
      </c>
      <c r="F268" s="1">
        <v>4.0</v>
      </c>
      <c r="G268" s="1" t="s">
        <v>245</v>
      </c>
      <c r="H268" s="1" t="s">
        <v>392</v>
      </c>
      <c r="I268" s="1">
        <v>2.0</v>
      </c>
      <c r="J268" s="1">
        <v>0.0</v>
      </c>
      <c r="K268" s="1" t="s">
        <v>395</v>
      </c>
      <c r="L268" s="1">
        <v>9.0</v>
      </c>
      <c r="M268" s="1">
        <v>11.0</v>
      </c>
      <c r="N268" s="1" t="s">
        <v>415</v>
      </c>
      <c r="O268" s="1">
        <v>52.0</v>
      </c>
      <c r="P268" s="1">
        <v>2.0</v>
      </c>
      <c r="Q268" s="1">
        <v>0.0</v>
      </c>
    </row>
    <row r="269">
      <c r="A269" s="1" t="s">
        <v>121</v>
      </c>
      <c r="C269" s="1">
        <v>137.0</v>
      </c>
      <c r="D269" s="1" t="s">
        <v>314</v>
      </c>
      <c r="E269" s="1" t="s">
        <v>170</v>
      </c>
      <c r="F269" s="1">
        <v>4.0</v>
      </c>
      <c r="G269" s="1" t="s">
        <v>245</v>
      </c>
      <c r="H269" s="1" t="s">
        <v>392</v>
      </c>
      <c r="I269" s="1">
        <v>1.0</v>
      </c>
      <c r="J269" s="1">
        <v>0.0</v>
      </c>
      <c r="K269" s="1" t="s">
        <v>391</v>
      </c>
      <c r="L269" s="1">
        <v>9.0</v>
      </c>
      <c r="M269" s="1">
        <v>10.0</v>
      </c>
      <c r="N269" s="1" t="s">
        <v>415</v>
      </c>
      <c r="O269" s="1">
        <v>52.0</v>
      </c>
      <c r="P269" s="1">
        <v>1.0</v>
      </c>
      <c r="Q269" s="1">
        <v>0.0</v>
      </c>
    </row>
    <row r="270">
      <c r="A270" s="1" t="s">
        <v>121</v>
      </c>
      <c r="C270" s="1">
        <v>138.0</v>
      </c>
      <c r="D270" s="1" t="s">
        <v>314</v>
      </c>
      <c r="E270" s="1" t="s">
        <v>170</v>
      </c>
      <c r="F270" s="1">
        <v>4.0</v>
      </c>
      <c r="G270" s="1" t="s">
        <v>251</v>
      </c>
      <c r="H270" s="1" t="s">
        <v>392</v>
      </c>
      <c r="I270" s="1">
        <v>0.0</v>
      </c>
      <c r="J270" s="1">
        <v>2.0</v>
      </c>
      <c r="K270" s="1" t="s">
        <v>397</v>
      </c>
      <c r="L270" s="1">
        <v>9.0</v>
      </c>
      <c r="M270" s="1">
        <v>11.0</v>
      </c>
      <c r="N270" s="1" t="s">
        <v>409</v>
      </c>
      <c r="O270" s="1">
        <v>26.0</v>
      </c>
      <c r="P270" s="1">
        <v>0.0</v>
      </c>
      <c r="Q270" s="1">
        <v>2.0</v>
      </c>
    </row>
    <row r="271">
      <c r="A271" s="1" t="s">
        <v>451</v>
      </c>
      <c r="C271" s="1">
        <v>273.0</v>
      </c>
      <c r="D271" s="1" t="s">
        <v>315</v>
      </c>
      <c r="E271" s="1" t="s">
        <v>262</v>
      </c>
      <c r="F271" s="1">
        <v>3.0</v>
      </c>
      <c r="G271" s="1" t="s">
        <v>245</v>
      </c>
      <c r="H271" s="1" t="s">
        <v>392</v>
      </c>
      <c r="I271" s="1">
        <v>2.0</v>
      </c>
      <c r="J271" s="1">
        <v>0.0</v>
      </c>
      <c r="K271" s="1" t="s">
        <v>389</v>
      </c>
      <c r="L271" s="1">
        <v>18.0</v>
      </c>
      <c r="M271" s="1">
        <v>20.0</v>
      </c>
      <c r="N271" s="1" t="s">
        <v>411</v>
      </c>
      <c r="O271" s="1">
        <v>53.0</v>
      </c>
      <c r="P271" s="1">
        <v>2.0</v>
      </c>
      <c r="Q271" s="1">
        <v>0.0</v>
      </c>
    </row>
    <row r="272">
      <c r="A272" s="1" t="s">
        <v>452</v>
      </c>
      <c r="C272" s="1">
        <v>304.0</v>
      </c>
      <c r="D272" s="1" t="s">
        <v>316</v>
      </c>
      <c r="E272" s="1" t="s">
        <v>262</v>
      </c>
      <c r="F272" s="1">
        <v>3.0</v>
      </c>
      <c r="G272" s="1" t="s">
        <v>245</v>
      </c>
      <c r="H272" s="1" t="s">
        <v>392</v>
      </c>
      <c r="I272" s="1">
        <v>2.0</v>
      </c>
      <c r="J272" s="1">
        <v>0.0</v>
      </c>
      <c r="K272" s="1" t="s">
        <v>389</v>
      </c>
      <c r="L272" s="1">
        <v>16.0</v>
      </c>
      <c r="M272" s="1">
        <v>18.0</v>
      </c>
      <c r="N272" s="1" t="s">
        <v>411</v>
      </c>
      <c r="O272" s="1">
        <v>70.0</v>
      </c>
      <c r="P272" s="1">
        <v>2.0</v>
      </c>
      <c r="Q272" s="1">
        <v>0.0</v>
      </c>
    </row>
    <row r="273">
      <c r="A273" s="1" t="s">
        <v>452</v>
      </c>
      <c r="C273" s="1">
        <v>305.0</v>
      </c>
      <c r="D273" s="1" t="s">
        <v>316</v>
      </c>
      <c r="E273" s="1" t="s">
        <v>262</v>
      </c>
      <c r="F273" s="1">
        <v>3.0</v>
      </c>
      <c r="G273" s="1" t="s">
        <v>251</v>
      </c>
      <c r="H273" s="1" t="s">
        <v>392</v>
      </c>
      <c r="I273" s="1">
        <v>0.0</v>
      </c>
      <c r="J273" s="1">
        <v>2.0</v>
      </c>
      <c r="K273" s="1" t="s">
        <v>393</v>
      </c>
      <c r="L273" s="1">
        <v>16.0</v>
      </c>
      <c r="M273" s="1">
        <v>18.0</v>
      </c>
      <c r="N273" s="1" t="s">
        <v>411</v>
      </c>
      <c r="O273" s="1">
        <v>35.0</v>
      </c>
      <c r="P273" s="1">
        <v>0.0</v>
      </c>
      <c r="Q273" s="1">
        <v>2.0</v>
      </c>
    </row>
    <row r="274">
      <c r="G274" s="1" t="s">
        <v>398</v>
      </c>
      <c r="I274" s="1">
        <v>7.0</v>
      </c>
      <c r="J274" s="1">
        <v>4.0</v>
      </c>
      <c r="L274" s="1" t="s">
        <v>399</v>
      </c>
      <c r="M274" s="1">
        <v>11.0</v>
      </c>
      <c r="P274" s="1">
        <v>7.0</v>
      </c>
      <c r="Q274" s="1">
        <v>4.0</v>
      </c>
    </row>
    <row r="275">
      <c r="P275" s="1">
        <v>0.0</v>
      </c>
      <c r="Q275" s="1">
        <v>0.0</v>
      </c>
    </row>
    <row r="276">
      <c r="A276" s="1" t="s">
        <v>378</v>
      </c>
      <c r="D276" s="1" t="s">
        <v>453</v>
      </c>
      <c r="E276" s="1" t="s">
        <v>12</v>
      </c>
      <c r="F276" s="1" t="s">
        <v>186</v>
      </c>
      <c r="G276" s="1" t="s">
        <v>187</v>
      </c>
      <c r="H276" s="1" t="s">
        <v>380</v>
      </c>
      <c r="I276" s="1" t="s">
        <v>381</v>
      </c>
      <c r="J276" s="1" t="s">
        <v>382</v>
      </c>
      <c r="K276" s="1" t="s">
        <v>383</v>
      </c>
      <c r="L276" s="1" t="s">
        <v>384</v>
      </c>
      <c r="M276" s="1" t="s">
        <v>385</v>
      </c>
      <c r="N276" s="1" t="s">
        <v>386</v>
      </c>
      <c r="O276" s="1" t="s">
        <v>387</v>
      </c>
      <c r="P276" s="1" t="s">
        <v>381</v>
      </c>
      <c r="Q276" s="1" t="s">
        <v>382</v>
      </c>
    </row>
    <row r="277">
      <c r="A277" s="1" t="s">
        <v>121</v>
      </c>
      <c r="C277" s="1">
        <v>46.0</v>
      </c>
      <c r="D277" s="1" t="s">
        <v>317</v>
      </c>
      <c r="E277" s="1" t="s">
        <v>140</v>
      </c>
      <c r="F277" s="1">
        <v>2.0</v>
      </c>
      <c r="G277" s="1" t="s">
        <v>251</v>
      </c>
      <c r="H277" s="1" t="s">
        <v>428</v>
      </c>
      <c r="I277" s="1">
        <v>0.0</v>
      </c>
      <c r="J277" s="1">
        <v>2.0</v>
      </c>
      <c r="K277" s="1" t="s">
        <v>395</v>
      </c>
      <c r="L277" s="1">
        <v>16.0</v>
      </c>
      <c r="M277" s="1">
        <v>18.0</v>
      </c>
      <c r="N277" s="1" t="s">
        <v>447</v>
      </c>
      <c r="O277" s="1">
        <v>19.0</v>
      </c>
      <c r="P277" s="1">
        <v>0.0</v>
      </c>
      <c r="Q277" s="1">
        <v>2.0</v>
      </c>
    </row>
    <row r="278">
      <c r="A278" s="1" t="s">
        <v>121</v>
      </c>
      <c r="C278" s="1">
        <v>47.0</v>
      </c>
      <c r="D278" s="1" t="s">
        <v>317</v>
      </c>
      <c r="E278" s="1" t="s">
        <v>140</v>
      </c>
      <c r="F278" s="1">
        <v>2.0</v>
      </c>
      <c r="G278" s="1" t="s">
        <v>251</v>
      </c>
      <c r="H278" s="1" t="s">
        <v>428</v>
      </c>
      <c r="I278" s="1">
        <v>0.0</v>
      </c>
      <c r="J278" s="1">
        <v>2.0</v>
      </c>
      <c r="K278" s="1" t="s">
        <v>397</v>
      </c>
      <c r="L278" s="1">
        <v>16.0</v>
      </c>
      <c r="M278" s="1">
        <v>18.0</v>
      </c>
      <c r="N278" s="1" t="s">
        <v>447</v>
      </c>
      <c r="O278" s="1">
        <v>19.0</v>
      </c>
      <c r="P278" s="1">
        <v>0.0</v>
      </c>
      <c r="Q278" s="1">
        <v>2.0</v>
      </c>
    </row>
    <row r="279">
      <c r="A279" s="1" t="s">
        <v>121</v>
      </c>
      <c r="C279" s="1">
        <v>77.0</v>
      </c>
      <c r="D279" s="1" t="s">
        <v>318</v>
      </c>
      <c r="E279" s="1" t="s">
        <v>38</v>
      </c>
      <c r="F279" s="1">
        <v>3.0</v>
      </c>
      <c r="G279" s="1" t="s">
        <v>245</v>
      </c>
      <c r="H279" s="1" t="s">
        <v>392</v>
      </c>
      <c r="I279" s="1">
        <v>2.0</v>
      </c>
      <c r="J279" s="1">
        <v>0.0</v>
      </c>
      <c r="K279" s="1" t="s">
        <v>395</v>
      </c>
      <c r="L279" s="1">
        <v>18.0</v>
      </c>
      <c r="M279" s="1">
        <v>20.0</v>
      </c>
      <c r="N279" s="1" t="s">
        <v>390</v>
      </c>
      <c r="O279" s="1">
        <v>30.0</v>
      </c>
      <c r="P279" s="1">
        <v>2.0</v>
      </c>
      <c r="Q279" s="1">
        <v>0.0</v>
      </c>
    </row>
    <row r="280">
      <c r="A280" s="1" t="s">
        <v>121</v>
      </c>
      <c r="C280" s="1">
        <v>187.0</v>
      </c>
      <c r="D280" s="1" t="s">
        <v>319</v>
      </c>
      <c r="E280" s="1" t="s">
        <v>107</v>
      </c>
      <c r="F280" s="1">
        <v>4.0</v>
      </c>
      <c r="G280" s="1" t="s">
        <v>245</v>
      </c>
      <c r="H280" s="1" t="s">
        <v>388</v>
      </c>
      <c r="I280" s="1">
        <v>2.0</v>
      </c>
      <c r="J280" s="1">
        <v>0.0</v>
      </c>
      <c r="K280" s="1" t="s">
        <v>395</v>
      </c>
      <c r="L280" s="1">
        <v>14.0</v>
      </c>
      <c r="M280" s="1">
        <v>16.0</v>
      </c>
      <c r="N280" s="1" t="s">
        <v>396</v>
      </c>
      <c r="O280" s="1">
        <v>27.0</v>
      </c>
      <c r="P280" s="1">
        <v>2.0</v>
      </c>
      <c r="Q280" s="1">
        <v>0.0</v>
      </c>
    </row>
    <row r="281">
      <c r="A281" s="1" t="s">
        <v>121</v>
      </c>
      <c r="C281" s="1">
        <v>188.0</v>
      </c>
      <c r="D281" s="1" t="s">
        <v>319</v>
      </c>
      <c r="E281" s="1" t="s">
        <v>107</v>
      </c>
      <c r="F281" s="1">
        <v>4.0</v>
      </c>
      <c r="G281" s="1" t="s">
        <v>245</v>
      </c>
      <c r="H281" s="1" t="s">
        <v>388</v>
      </c>
      <c r="I281" s="1">
        <v>1.0</v>
      </c>
      <c r="J281" s="1">
        <v>0.0</v>
      </c>
      <c r="K281" s="1" t="s">
        <v>391</v>
      </c>
      <c r="L281" s="1">
        <v>15.0</v>
      </c>
      <c r="M281" s="1">
        <v>16.0</v>
      </c>
      <c r="N281" s="1" t="s">
        <v>396</v>
      </c>
      <c r="O281" s="1">
        <v>27.0</v>
      </c>
      <c r="P281" s="1">
        <v>1.0</v>
      </c>
      <c r="Q281" s="1">
        <v>0.0</v>
      </c>
    </row>
    <row r="282">
      <c r="A282" s="1" t="s">
        <v>121</v>
      </c>
      <c r="C282" s="1">
        <v>189.0</v>
      </c>
      <c r="D282" s="1" t="s">
        <v>319</v>
      </c>
      <c r="E282" s="1" t="s">
        <v>107</v>
      </c>
      <c r="F282" s="1">
        <v>4.0</v>
      </c>
      <c r="G282" s="1" t="s">
        <v>251</v>
      </c>
      <c r="H282" s="1" t="s">
        <v>392</v>
      </c>
      <c r="I282" s="1">
        <v>0.0</v>
      </c>
      <c r="J282" s="1">
        <v>2.0</v>
      </c>
      <c r="K282" s="1" t="s">
        <v>397</v>
      </c>
      <c r="L282" s="1">
        <v>14.0</v>
      </c>
      <c r="M282" s="1">
        <v>16.0</v>
      </c>
      <c r="N282" s="1" t="s">
        <v>396</v>
      </c>
      <c r="O282" s="1">
        <v>27.0</v>
      </c>
      <c r="P282" s="1">
        <v>0.0</v>
      </c>
      <c r="Q282" s="1">
        <v>2.0</v>
      </c>
    </row>
    <row r="283">
      <c r="A283" s="1" t="s">
        <v>121</v>
      </c>
      <c r="C283" s="1">
        <v>194.0</v>
      </c>
      <c r="D283" s="1" t="s">
        <v>320</v>
      </c>
      <c r="E283" s="1" t="s">
        <v>86</v>
      </c>
      <c r="F283" s="1">
        <v>4.0</v>
      </c>
      <c r="G283" s="1" t="s">
        <v>245</v>
      </c>
      <c r="H283" s="1" t="s">
        <v>388</v>
      </c>
      <c r="I283" s="1">
        <v>2.0</v>
      </c>
      <c r="J283" s="1">
        <v>0.0</v>
      </c>
      <c r="K283" s="1" t="s">
        <v>389</v>
      </c>
      <c r="L283" s="1">
        <v>16.0</v>
      </c>
      <c r="M283" s="1">
        <v>18.0</v>
      </c>
      <c r="N283" s="1" t="s">
        <v>390</v>
      </c>
      <c r="O283" s="1">
        <v>27.0</v>
      </c>
      <c r="P283" s="1">
        <v>2.0</v>
      </c>
      <c r="Q283" s="1">
        <v>0.0</v>
      </c>
    </row>
    <row r="284">
      <c r="A284" s="1" t="s">
        <v>121</v>
      </c>
      <c r="C284" s="1">
        <v>195.0</v>
      </c>
      <c r="D284" s="1" t="s">
        <v>320</v>
      </c>
      <c r="E284" s="1" t="s">
        <v>86</v>
      </c>
      <c r="F284" s="1">
        <v>4.0</v>
      </c>
      <c r="G284" s="1" t="s">
        <v>245</v>
      </c>
      <c r="H284" s="1" t="s">
        <v>388</v>
      </c>
      <c r="I284" s="1">
        <v>1.0</v>
      </c>
      <c r="J284" s="1">
        <v>0.0</v>
      </c>
      <c r="K284" s="1" t="s">
        <v>391</v>
      </c>
      <c r="L284" s="1">
        <v>17.0</v>
      </c>
      <c r="M284" s="1">
        <v>18.0</v>
      </c>
      <c r="N284" s="1" t="s">
        <v>390</v>
      </c>
      <c r="O284" s="1">
        <v>27.0</v>
      </c>
      <c r="P284" s="1">
        <v>1.0</v>
      </c>
      <c r="Q284" s="1">
        <v>0.0</v>
      </c>
    </row>
    <row r="285">
      <c r="A285" s="1" t="s">
        <v>121</v>
      </c>
      <c r="C285" s="1">
        <v>196.0</v>
      </c>
      <c r="D285" s="1" t="s">
        <v>320</v>
      </c>
      <c r="E285" s="1" t="s">
        <v>86</v>
      </c>
      <c r="F285" s="1">
        <v>4.0</v>
      </c>
      <c r="G285" s="1" t="s">
        <v>251</v>
      </c>
      <c r="H285" s="1" t="s">
        <v>392</v>
      </c>
      <c r="I285" s="1">
        <v>0.0</v>
      </c>
      <c r="J285" s="1">
        <v>2.0</v>
      </c>
      <c r="K285" s="1" t="s">
        <v>393</v>
      </c>
      <c r="L285" s="1">
        <v>16.0</v>
      </c>
      <c r="M285" s="1">
        <v>18.0</v>
      </c>
      <c r="N285" s="1" t="s">
        <v>394</v>
      </c>
      <c r="O285" s="1">
        <v>27.0</v>
      </c>
      <c r="P285" s="1">
        <v>0.0</v>
      </c>
      <c r="Q285" s="1">
        <v>2.0</v>
      </c>
    </row>
    <row r="286">
      <c r="G286" s="1" t="s">
        <v>398</v>
      </c>
      <c r="I286" s="1">
        <v>8.0</v>
      </c>
      <c r="J286" s="1">
        <v>8.0</v>
      </c>
      <c r="L286" s="1" t="s">
        <v>399</v>
      </c>
      <c r="M286" s="1">
        <v>16.0</v>
      </c>
      <c r="P286" s="1">
        <v>8.0</v>
      </c>
      <c r="Q286" s="1">
        <v>8.0</v>
      </c>
    </row>
    <row r="287">
      <c r="P287" s="1">
        <v>0.0</v>
      </c>
      <c r="Q287" s="1">
        <v>0.0</v>
      </c>
    </row>
    <row r="288">
      <c r="A288" s="1" t="s">
        <v>378</v>
      </c>
      <c r="D288" s="1" t="s">
        <v>454</v>
      </c>
      <c r="E288" s="1" t="s">
        <v>15</v>
      </c>
      <c r="F288" s="1" t="s">
        <v>186</v>
      </c>
      <c r="G288" s="1" t="s">
        <v>187</v>
      </c>
      <c r="H288" s="1" t="s">
        <v>380</v>
      </c>
      <c r="I288" s="1" t="s">
        <v>381</v>
      </c>
      <c r="J288" s="1" t="s">
        <v>382</v>
      </c>
      <c r="K288" s="1" t="s">
        <v>383</v>
      </c>
      <c r="L288" s="1" t="s">
        <v>384</v>
      </c>
      <c r="M288" s="1" t="s">
        <v>385</v>
      </c>
      <c r="N288" s="1" t="s">
        <v>386</v>
      </c>
      <c r="O288" s="1" t="s">
        <v>387</v>
      </c>
      <c r="P288" s="1" t="s">
        <v>381</v>
      </c>
      <c r="Q288" s="1" t="s">
        <v>382</v>
      </c>
    </row>
    <row r="289">
      <c r="A289" s="1" t="s">
        <v>103</v>
      </c>
      <c r="C289" s="1">
        <v>20.0</v>
      </c>
      <c r="D289" s="1" t="s">
        <v>321</v>
      </c>
      <c r="E289" s="1" t="s">
        <v>128</v>
      </c>
      <c r="F289" s="1">
        <v>2.0</v>
      </c>
      <c r="G289" s="1" t="s">
        <v>245</v>
      </c>
      <c r="H289" s="1" t="s">
        <v>392</v>
      </c>
      <c r="I289" s="1">
        <v>0.0</v>
      </c>
      <c r="J289" s="1">
        <v>1.0</v>
      </c>
      <c r="K289" s="1" t="s">
        <v>393</v>
      </c>
      <c r="L289" s="1">
        <v>16.0</v>
      </c>
      <c r="M289" s="1">
        <v>17.0</v>
      </c>
      <c r="N289" s="1" t="s">
        <v>414</v>
      </c>
      <c r="O289" s="1">
        <v>45.0</v>
      </c>
      <c r="P289" s="1">
        <v>0.0</v>
      </c>
      <c r="Q289" s="1">
        <v>1.0</v>
      </c>
    </row>
    <row r="290">
      <c r="A290" s="1" t="s">
        <v>103</v>
      </c>
      <c r="C290" s="1">
        <v>21.0</v>
      </c>
      <c r="D290" s="1" t="s">
        <v>321</v>
      </c>
      <c r="E290" s="1" t="s">
        <v>128</v>
      </c>
      <c r="F290" s="1">
        <v>2.0</v>
      </c>
      <c r="G290" s="1" t="s">
        <v>251</v>
      </c>
      <c r="H290" s="1" t="s">
        <v>392</v>
      </c>
      <c r="I290" s="1">
        <v>0.0</v>
      </c>
      <c r="J290" s="1">
        <v>3.0</v>
      </c>
      <c r="K290" s="1" t="s">
        <v>393</v>
      </c>
      <c r="L290" s="1">
        <v>17.0</v>
      </c>
      <c r="M290" s="1">
        <v>20.0</v>
      </c>
      <c r="N290" s="1" t="s">
        <v>409</v>
      </c>
      <c r="O290" s="1">
        <v>45.0</v>
      </c>
      <c r="P290" s="1">
        <v>0.0</v>
      </c>
      <c r="Q290" s="1">
        <v>3.0</v>
      </c>
    </row>
    <row r="291">
      <c r="A291" s="1" t="s">
        <v>121</v>
      </c>
      <c r="C291" s="1">
        <v>239.0</v>
      </c>
      <c r="D291" s="1" t="s">
        <v>322</v>
      </c>
      <c r="E291" s="1" t="s">
        <v>104</v>
      </c>
      <c r="F291" s="1">
        <v>4.0</v>
      </c>
      <c r="G291" s="1" t="s">
        <v>245</v>
      </c>
      <c r="H291" s="1" t="s">
        <v>388</v>
      </c>
      <c r="I291" s="1">
        <v>2.0</v>
      </c>
      <c r="J291" s="1">
        <v>0.0</v>
      </c>
      <c r="K291" s="1" t="s">
        <v>393</v>
      </c>
      <c r="L291" s="1">
        <v>14.0</v>
      </c>
      <c r="M291" s="1">
        <v>16.0</v>
      </c>
      <c r="N291" s="1" t="s">
        <v>403</v>
      </c>
      <c r="O291" s="1">
        <v>22.0</v>
      </c>
      <c r="P291" s="1">
        <v>2.0</v>
      </c>
      <c r="Q291" s="1">
        <v>0.0</v>
      </c>
    </row>
    <row r="292">
      <c r="A292" s="1" t="s">
        <v>121</v>
      </c>
      <c r="C292" s="1">
        <v>240.0</v>
      </c>
      <c r="D292" s="1" t="s">
        <v>322</v>
      </c>
      <c r="E292" s="1" t="s">
        <v>104</v>
      </c>
      <c r="F292" s="1">
        <v>4.0</v>
      </c>
      <c r="G292" s="1" t="s">
        <v>245</v>
      </c>
      <c r="H292" s="1" t="s">
        <v>388</v>
      </c>
      <c r="I292" s="1">
        <v>1.0</v>
      </c>
      <c r="J292" s="1">
        <v>0.0</v>
      </c>
      <c r="K292" s="1" t="s">
        <v>391</v>
      </c>
      <c r="L292" s="1">
        <v>14.0</v>
      </c>
      <c r="M292" s="1">
        <v>15.0</v>
      </c>
      <c r="N292" s="1" t="s">
        <v>403</v>
      </c>
      <c r="O292" s="1">
        <v>22.0</v>
      </c>
      <c r="P292" s="1">
        <v>1.0</v>
      </c>
      <c r="Q292" s="1">
        <v>0.0</v>
      </c>
    </row>
    <row r="293">
      <c r="A293" s="1" t="s">
        <v>121</v>
      </c>
      <c r="C293" s="1">
        <v>241.0</v>
      </c>
      <c r="D293" s="1" t="s">
        <v>322</v>
      </c>
      <c r="E293" s="1" t="s">
        <v>104</v>
      </c>
      <c r="F293" s="1">
        <v>4.0</v>
      </c>
      <c r="G293" s="1" t="s">
        <v>251</v>
      </c>
      <c r="H293" s="1" t="s">
        <v>392</v>
      </c>
      <c r="I293" s="1">
        <v>0.0</v>
      </c>
      <c r="J293" s="1">
        <v>2.0</v>
      </c>
      <c r="K293" s="1" t="s">
        <v>389</v>
      </c>
      <c r="L293" s="1">
        <v>14.0</v>
      </c>
      <c r="M293" s="1">
        <v>16.0</v>
      </c>
      <c r="N293" s="1" t="s">
        <v>402</v>
      </c>
      <c r="O293" s="1">
        <v>22.0</v>
      </c>
      <c r="P293" s="1">
        <v>0.0</v>
      </c>
      <c r="Q293" s="1">
        <v>2.0</v>
      </c>
    </row>
    <row r="294">
      <c r="A294" s="1" t="s">
        <v>31</v>
      </c>
      <c r="C294" s="1">
        <v>267.0</v>
      </c>
      <c r="D294" s="1" t="s">
        <v>302</v>
      </c>
      <c r="E294" s="1" t="s">
        <v>262</v>
      </c>
      <c r="F294" s="1">
        <v>3.0</v>
      </c>
      <c r="G294" s="1" t="s">
        <v>251</v>
      </c>
      <c r="H294" s="1" t="s">
        <v>392</v>
      </c>
      <c r="I294" s="1">
        <v>0.0</v>
      </c>
      <c r="J294" s="1">
        <v>2.0</v>
      </c>
      <c r="K294" s="1" t="s">
        <v>397</v>
      </c>
      <c r="L294" s="1">
        <v>18.0</v>
      </c>
      <c r="M294" s="1">
        <v>20.0</v>
      </c>
      <c r="N294" s="1" t="s">
        <v>411</v>
      </c>
      <c r="O294" s="1">
        <v>55.0</v>
      </c>
      <c r="P294" s="1">
        <v>0.0</v>
      </c>
      <c r="Q294" s="1">
        <v>2.0</v>
      </c>
    </row>
    <row r="295">
      <c r="A295" s="1" t="s">
        <v>455</v>
      </c>
      <c r="C295" s="1">
        <v>288.0</v>
      </c>
      <c r="D295" s="1" t="s">
        <v>323</v>
      </c>
      <c r="E295" s="1" t="s">
        <v>262</v>
      </c>
      <c r="F295" s="1">
        <v>3.0</v>
      </c>
      <c r="G295" s="1" t="s">
        <v>245</v>
      </c>
      <c r="H295" s="1" t="s">
        <v>392</v>
      </c>
      <c r="I295" s="1">
        <v>2.0</v>
      </c>
      <c r="J295" s="1">
        <v>0.0</v>
      </c>
      <c r="K295" s="1" t="s">
        <v>395</v>
      </c>
      <c r="L295" s="1">
        <v>14.0</v>
      </c>
      <c r="M295" s="1">
        <v>16.0</v>
      </c>
      <c r="N295" s="1" t="s">
        <v>411</v>
      </c>
      <c r="O295" s="1">
        <v>59.0</v>
      </c>
      <c r="P295" s="1">
        <v>2.0</v>
      </c>
      <c r="Q295" s="1">
        <v>0.0</v>
      </c>
    </row>
    <row r="296">
      <c r="A296" s="1" t="s">
        <v>88</v>
      </c>
      <c r="C296" s="1">
        <v>311.0</v>
      </c>
      <c r="D296" s="1" t="s">
        <v>324</v>
      </c>
      <c r="E296" s="1" t="s">
        <v>262</v>
      </c>
      <c r="F296" s="1">
        <v>3.0</v>
      </c>
      <c r="G296" s="1" t="s">
        <v>245</v>
      </c>
      <c r="H296" s="1" t="s">
        <v>392</v>
      </c>
      <c r="I296" s="1">
        <v>2.0</v>
      </c>
      <c r="J296" s="1">
        <v>0.0</v>
      </c>
      <c r="K296" s="1" t="s">
        <v>395</v>
      </c>
      <c r="L296" s="1">
        <v>7.0</v>
      </c>
      <c r="M296" s="1">
        <v>9.0</v>
      </c>
      <c r="N296" s="1" t="s">
        <v>411</v>
      </c>
      <c r="O296" s="1">
        <v>67.0</v>
      </c>
      <c r="P296" s="1">
        <v>2.0</v>
      </c>
      <c r="Q296" s="1">
        <v>0.0</v>
      </c>
    </row>
    <row r="297">
      <c r="A297" s="1" t="s">
        <v>88</v>
      </c>
      <c r="C297" s="1">
        <v>312.0</v>
      </c>
      <c r="D297" s="1" t="s">
        <v>324</v>
      </c>
      <c r="E297" s="1" t="s">
        <v>262</v>
      </c>
      <c r="F297" s="1">
        <v>3.0</v>
      </c>
      <c r="G297" s="1" t="s">
        <v>251</v>
      </c>
      <c r="H297" s="1" t="s">
        <v>392</v>
      </c>
      <c r="I297" s="1">
        <v>0.0</v>
      </c>
      <c r="J297" s="1">
        <v>2.0</v>
      </c>
      <c r="K297" s="1" t="s">
        <v>397</v>
      </c>
      <c r="L297" s="1">
        <v>7.0</v>
      </c>
      <c r="M297" s="1">
        <v>9.0</v>
      </c>
      <c r="N297" s="1" t="s">
        <v>411</v>
      </c>
      <c r="O297" s="1">
        <v>34.0</v>
      </c>
      <c r="P297" s="1">
        <v>0.0</v>
      </c>
      <c r="Q297" s="1">
        <v>2.0</v>
      </c>
    </row>
    <row r="298">
      <c r="G298" s="1" t="s">
        <v>398</v>
      </c>
      <c r="I298" s="1">
        <v>7.0</v>
      </c>
      <c r="J298" s="1">
        <v>10.0</v>
      </c>
      <c r="L298" s="1" t="s">
        <v>399</v>
      </c>
      <c r="M298" s="1">
        <v>17.0</v>
      </c>
      <c r="P298" s="1">
        <v>7.0</v>
      </c>
      <c r="Q298" s="1">
        <v>10.0</v>
      </c>
    </row>
    <row r="299">
      <c r="P299" s="1">
        <v>0.0</v>
      </c>
      <c r="Q299" s="1">
        <v>0.0</v>
      </c>
    </row>
    <row r="300">
      <c r="A300" s="1" t="s">
        <v>378</v>
      </c>
      <c r="D300" s="1" t="s">
        <v>454</v>
      </c>
      <c r="E300" s="1" t="s">
        <v>9</v>
      </c>
      <c r="F300" s="1" t="s">
        <v>186</v>
      </c>
      <c r="G300" s="1" t="s">
        <v>187</v>
      </c>
      <c r="H300" s="1" t="s">
        <v>380</v>
      </c>
      <c r="I300" s="1" t="s">
        <v>381</v>
      </c>
      <c r="J300" s="1" t="s">
        <v>382</v>
      </c>
      <c r="K300" s="1" t="s">
        <v>383</v>
      </c>
      <c r="L300" s="1" t="s">
        <v>384</v>
      </c>
      <c r="M300" s="1" t="s">
        <v>385</v>
      </c>
      <c r="N300" s="1" t="s">
        <v>386</v>
      </c>
      <c r="O300" s="1" t="s">
        <v>387</v>
      </c>
      <c r="P300" s="1" t="s">
        <v>381</v>
      </c>
      <c r="Q300" s="1" t="s">
        <v>382</v>
      </c>
    </row>
    <row r="301">
      <c r="A301" s="1" t="s">
        <v>121</v>
      </c>
      <c r="C301" s="1">
        <v>44.0</v>
      </c>
      <c r="D301" s="1" t="s">
        <v>325</v>
      </c>
      <c r="E301" s="1" t="s">
        <v>140</v>
      </c>
      <c r="F301" s="1">
        <v>2.0</v>
      </c>
      <c r="G301" s="1" t="s">
        <v>251</v>
      </c>
      <c r="H301" s="1" t="s">
        <v>388</v>
      </c>
      <c r="I301" s="1">
        <v>0.0</v>
      </c>
      <c r="J301" s="1">
        <v>2.0</v>
      </c>
      <c r="K301" s="1" t="s">
        <v>395</v>
      </c>
      <c r="L301" s="1">
        <v>9.0</v>
      </c>
      <c r="M301" s="1">
        <v>11.0</v>
      </c>
      <c r="N301" s="1" t="s">
        <v>447</v>
      </c>
      <c r="O301" s="1">
        <v>19.0</v>
      </c>
      <c r="P301" s="1">
        <v>0.0</v>
      </c>
      <c r="Q301" s="1">
        <v>2.0</v>
      </c>
    </row>
    <row r="302">
      <c r="A302" s="1" t="s">
        <v>121</v>
      </c>
      <c r="C302" s="1">
        <v>45.0</v>
      </c>
      <c r="D302" s="1" t="s">
        <v>325</v>
      </c>
      <c r="E302" s="1" t="s">
        <v>140</v>
      </c>
      <c r="F302" s="1">
        <v>2.0</v>
      </c>
      <c r="G302" s="1" t="s">
        <v>251</v>
      </c>
      <c r="H302" s="1" t="s">
        <v>388</v>
      </c>
      <c r="I302" s="1">
        <v>0.0</v>
      </c>
      <c r="J302" s="1">
        <v>2.0</v>
      </c>
      <c r="K302" s="1" t="s">
        <v>397</v>
      </c>
      <c r="L302" s="1">
        <v>9.0</v>
      </c>
      <c r="M302" s="1">
        <v>11.0</v>
      </c>
      <c r="N302" s="1" t="s">
        <v>447</v>
      </c>
      <c r="O302" s="1">
        <v>19.0</v>
      </c>
      <c r="P302" s="1">
        <v>0.0</v>
      </c>
      <c r="Q302" s="1">
        <v>2.0</v>
      </c>
    </row>
    <row r="303">
      <c r="A303" s="1" t="s">
        <v>121</v>
      </c>
      <c r="C303" s="1">
        <v>50.0</v>
      </c>
      <c r="D303" s="1" t="s">
        <v>326</v>
      </c>
      <c r="E303" s="1" t="s">
        <v>14</v>
      </c>
      <c r="F303" s="1">
        <v>4.0</v>
      </c>
      <c r="G303" s="1" t="s">
        <v>245</v>
      </c>
      <c r="H303" s="1" t="s">
        <v>392</v>
      </c>
      <c r="I303" s="1">
        <v>2.0</v>
      </c>
      <c r="J303" s="1">
        <v>0.0</v>
      </c>
      <c r="K303" s="1" t="s">
        <v>393</v>
      </c>
      <c r="L303" s="1">
        <v>9.0</v>
      </c>
      <c r="M303" s="1">
        <v>11.0</v>
      </c>
      <c r="N303" s="1" t="s">
        <v>410</v>
      </c>
      <c r="O303" s="1">
        <v>30.0</v>
      </c>
      <c r="P303" s="1">
        <v>2.0</v>
      </c>
      <c r="Q303" s="1">
        <v>0.0</v>
      </c>
    </row>
    <row r="304">
      <c r="A304" s="1" t="s">
        <v>121</v>
      </c>
      <c r="C304" s="1">
        <v>51.0</v>
      </c>
      <c r="D304" s="1" t="s">
        <v>326</v>
      </c>
      <c r="E304" s="1" t="s">
        <v>14</v>
      </c>
      <c r="F304" s="1">
        <v>4.0</v>
      </c>
      <c r="G304" s="1" t="s">
        <v>245</v>
      </c>
      <c r="H304" s="1" t="s">
        <v>392</v>
      </c>
      <c r="I304" s="1">
        <v>1.0</v>
      </c>
      <c r="J304" s="1">
        <v>0.0</v>
      </c>
      <c r="K304" s="1" t="s">
        <v>391</v>
      </c>
      <c r="L304" s="1">
        <v>10.0</v>
      </c>
      <c r="M304" s="1">
        <v>11.0</v>
      </c>
      <c r="N304" s="1" t="s">
        <v>410</v>
      </c>
      <c r="O304" s="1">
        <v>30.0</v>
      </c>
      <c r="P304" s="1">
        <v>1.0</v>
      </c>
      <c r="Q304" s="1">
        <v>0.0</v>
      </c>
    </row>
    <row r="305">
      <c r="A305" s="1" t="s">
        <v>121</v>
      </c>
      <c r="C305" s="1">
        <v>52.0</v>
      </c>
      <c r="D305" s="1" t="s">
        <v>326</v>
      </c>
      <c r="E305" s="1" t="s">
        <v>14</v>
      </c>
      <c r="F305" s="1">
        <v>4.0</v>
      </c>
      <c r="G305" s="1" t="s">
        <v>251</v>
      </c>
      <c r="H305" s="1" t="s">
        <v>392</v>
      </c>
      <c r="I305" s="1">
        <v>0.0</v>
      </c>
      <c r="J305" s="1">
        <v>2.0</v>
      </c>
      <c r="K305" s="1" t="s">
        <v>389</v>
      </c>
      <c r="L305" s="1">
        <v>9.0</v>
      </c>
      <c r="M305" s="1">
        <v>11.0</v>
      </c>
      <c r="N305" s="1" t="s">
        <v>402</v>
      </c>
      <c r="O305" s="1">
        <v>30.0</v>
      </c>
      <c r="P305" s="1">
        <v>0.0</v>
      </c>
      <c r="Q305" s="1">
        <v>2.0</v>
      </c>
    </row>
    <row r="306">
      <c r="A306" s="1" t="s">
        <v>121</v>
      </c>
      <c r="C306" s="1">
        <v>85.0</v>
      </c>
      <c r="D306" s="1" t="s">
        <v>327</v>
      </c>
      <c r="E306" s="1" t="s">
        <v>26</v>
      </c>
      <c r="F306" s="1">
        <v>3.0</v>
      </c>
      <c r="G306" s="1" t="s">
        <v>245</v>
      </c>
      <c r="H306" s="1" t="s">
        <v>388</v>
      </c>
      <c r="I306" s="1">
        <v>2.0</v>
      </c>
      <c r="J306" s="1">
        <v>0.0</v>
      </c>
      <c r="K306" s="1" t="s">
        <v>397</v>
      </c>
      <c r="L306" s="1">
        <v>14.0</v>
      </c>
      <c r="M306" s="1">
        <v>16.0</v>
      </c>
      <c r="N306" s="1" t="s">
        <v>390</v>
      </c>
      <c r="O306" s="1">
        <v>20.0</v>
      </c>
      <c r="P306" s="1">
        <v>2.0</v>
      </c>
      <c r="Q306" s="1">
        <v>0.0</v>
      </c>
    </row>
    <row r="307">
      <c r="A307" s="1" t="s">
        <v>121</v>
      </c>
      <c r="C307" s="1">
        <v>86.0</v>
      </c>
      <c r="D307" s="1" t="s">
        <v>327</v>
      </c>
      <c r="E307" s="1" t="s">
        <v>26</v>
      </c>
      <c r="F307" s="1">
        <v>3.0</v>
      </c>
      <c r="G307" s="1" t="s">
        <v>251</v>
      </c>
      <c r="H307" s="1" t="s">
        <v>392</v>
      </c>
      <c r="I307" s="1">
        <v>0.0</v>
      </c>
      <c r="J307" s="1">
        <v>2.0</v>
      </c>
      <c r="K307" s="1" t="s">
        <v>395</v>
      </c>
      <c r="L307" s="1">
        <v>14.0</v>
      </c>
      <c r="M307" s="1">
        <v>16.0</v>
      </c>
      <c r="N307" s="1" t="s">
        <v>394</v>
      </c>
      <c r="O307" s="1">
        <v>20.0</v>
      </c>
      <c r="P307" s="1">
        <v>0.0</v>
      </c>
      <c r="Q307" s="1">
        <v>2.0</v>
      </c>
    </row>
    <row r="308">
      <c r="A308" s="1" t="s">
        <v>456</v>
      </c>
      <c r="C308" s="1">
        <v>258.0</v>
      </c>
      <c r="D308" s="1" t="s">
        <v>328</v>
      </c>
      <c r="E308" s="1" t="s">
        <v>262</v>
      </c>
      <c r="F308" s="1">
        <v>3.0</v>
      </c>
      <c r="G308" s="1" t="s">
        <v>251</v>
      </c>
      <c r="H308" s="1" t="s">
        <v>388</v>
      </c>
      <c r="I308" s="1">
        <v>0.0</v>
      </c>
      <c r="J308" s="1">
        <v>2.0</v>
      </c>
      <c r="K308" s="1" t="s">
        <v>389</v>
      </c>
      <c r="L308" s="1">
        <v>14.0</v>
      </c>
      <c r="M308" s="1">
        <v>16.0</v>
      </c>
      <c r="N308" s="1" t="s">
        <v>411</v>
      </c>
      <c r="O308" s="1">
        <v>37.0</v>
      </c>
      <c r="P308" s="1">
        <v>0.0</v>
      </c>
      <c r="Q308" s="1">
        <v>2.0</v>
      </c>
    </row>
    <row r="309">
      <c r="A309" s="1" t="s">
        <v>55</v>
      </c>
      <c r="C309" s="1">
        <v>283.0</v>
      </c>
      <c r="D309" s="1" t="s">
        <v>329</v>
      </c>
      <c r="E309" s="1" t="s">
        <v>262</v>
      </c>
      <c r="F309" s="1">
        <v>3.0</v>
      </c>
      <c r="G309" s="1" t="s">
        <v>251</v>
      </c>
      <c r="H309" s="1" t="s">
        <v>392</v>
      </c>
      <c r="I309" s="1">
        <v>0.0</v>
      </c>
      <c r="J309" s="1">
        <v>2.0</v>
      </c>
      <c r="K309" s="1" t="s">
        <v>397</v>
      </c>
      <c r="L309" s="1">
        <v>11.0</v>
      </c>
      <c r="M309" s="1">
        <v>13.0</v>
      </c>
      <c r="N309" s="1" t="s">
        <v>411</v>
      </c>
      <c r="O309" s="1">
        <v>30.0</v>
      </c>
      <c r="P309" s="1">
        <v>0.0</v>
      </c>
      <c r="Q309" s="1">
        <v>2.0</v>
      </c>
    </row>
    <row r="310">
      <c r="G310" s="1" t="s">
        <v>398</v>
      </c>
      <c r="I310" s="1">
        <v>5.0</v>
      </c>
      <c r="J310" s="1">
        <v>12.0</v>
      </c>
      <c r="L310" s="1" t="s">
        <v>399</v>
      </c>
      <c r="M310" s="1">
        <v>17.0</v>
      </c>
      <c r="P310" s="1">
        <v>5.0</v>
      </c>
      <c r="Q310" s="1">
        <v>12.0</v>
      </c>
    </row>
    <row r="311">
      <c r="P311" s="1">
        <v>0.0</v>
      </c>
      <c r="Q311" s="1">
        <v>0.0</v>
      </c>
    </row>
    <row r="312">
      <c r="A312" s="1" t="s">
        <v>378</v>
      </c>
      <c r="D312" s="1" t="s">
        <v>454</v>
      </c>
      <c r="E312" s="1" t="s">
        <v>330</v>
      </c>
      <c r="F312" s="1" t="s">
        <v>186</v>
      </c>
      <c r="G312" s="1" t="s">
        <v>187</v>
      </c>
      <c r="H312" s="1" t="s">
        <v>380</v>
      </c>
      <c r="I312" s="1" t="s">
        <v>381</v>
      </c>
      <c r="J312" s="1" t="s">
        <v>382</v>
      </c>
      <c r="K312" s="1" t="s">
        <v>383</v>
      </c>
      <c r="L312" s="1" t="s">
        <v>384</v>
      </c>
      <c r="M312" s="1" t="s">
        <v>385</v>
      </c>
      <c r="N312" s="1" t="s">
        <v>386</v>
      </c>
      <c r="O312" s="1" t="s">
        <v>387</v>
      </c>
      <c r="P312" s="1" t="s">
        <v>381</v>
      </c>
      <c r="Q312" s="1" t="s">
        <v>382</v>
      </c>
    </row>
    <row r="313">
      <c r="A313" s="1" t="s">
        <v>112</v>
      </c>
      <c r="C313" s="1">
        <v>11.0</v>
      </c>
      <c r="D313" s="1" t="s">
        <v>331</v>
      </c>
      <c r="E313" s="1" t="s">
        <v>134</v>
      </c>
      <c r="F313" s="1">
        <v>3.0</v>
      </c>
      <c r="G313" s="1" t="s">
        <v>245</v>
      </c>
      <c r="H313" s="1" t="s">
        <v>392</v>
      </c>
      <c r="I313" s="1">
        <v>2.0</v>
      </c>
      <c r="J313" s="1">
        <v>0.0</v>
      </c>
      <c r="K313" s="1" t="s">
        <v>395</v>
      </c>
      <c r="L313" s="1">
        <v>17.0</v>
      </c>
      <c r="M313" s="1">
        <v>19.0</v>
      </c>
      <c r="N313" s="1" t="s">
        <v>405</v>
      </c>
      <c r="O313" s="1">
        <v>36.0</v>
      </c>
      <c r="P313" s="1">
        <v>2.0</v>
      </c>
      <c r="Q313" s="1">
        <v>0.0</v>
      </c>
    </row>
    <row r="314">
      <c r="A314" s="1" t="s">
        <v>112</v>
      </c>
      <c r="C314" s="1">
        <v>12.0</v>
      </c>
      <c r="D314" s="1" t="s">
        <v>331</v>
      </c>
      <c r="E314" s="1" t="s">
        <v>134</v>
      </c>
      <c r="F314" s="1">
        <v>3.0</v>
      </c>
      <c r="G314" s="1" t="s">
        <v>251</v>
      </c>
      <c r="H314" s="1" t="s">
        <v>392</v>
      </c>
      <c r="I314" s="1">
        <v>0.0</v>
      </c>
      <c r="J314" s="1">
        <v>2.0</v>
      </c>
      <c r="K314" s="1" t="s">
        <v>397</v>
      </c>
      <c r="L314" s="1">
        <v>17.0</v>
      </c>
      <c r="M314" s="1">
        <v>19.0</v>
      </c>
      <c r="N314" s="1" t="s">
        <v>412</v>
      </c>
      <c r="O314" s="1">
        <v>36.0</v>
      </c>
      <c r="P314" s="1">
        <v>0.0</v>
      </c>
      <c r="Q314" s="1">
        <v>2.0</v>
      </c>
    </row>
    <row r="315">
      <c r="A315" s="1" t="s">
        <v>121</v>
      </c>
      <c r="C315" s="1">
        <v>183.0</v>
      </c>
      <c r="D315" s="1" t="s">
        <v>332</v>
      </c>
      <c r="E315" s="1" t="s">
        <v>333</v>
      </c>
      <c r="F315" s="1">
        <v>3.0</v>
      </c>
      <c r="G315" s="1" t="s">
        <v>251</v>
      </c>
      <c r="H315" s="1" t="s">
        <v>388</v>
      </c>
      <c r="I315" s="1">
        <v>0.0</v>
      </c>
      <c r="J315" s="1">
        <v>2.0</v>
      </c>
      <c r="K315" s="1" t="s">
        <v>397</v>
      </c>
      <c r="L315" s="1">
        <v>14.0</v>
      </c>
      <c r="M315" s="1">
        <v>16.0</v>
      </c>
      <c r="N315" s="1" t="s">
        <v>404</v>
      </c>
      <c r="O315" s="1">
        <v>24.0</v>
      </c>
      <c r="P315" s="1">
        <v>0.0</v>
      </c>
      <c r="Q315" s="1">
        <v>2.0</v>
      </c>
    </row>
    <row r="316">
      <c r="A316" s="1" t="s">
        <v>121</v>
      </c>
      <c r="C316" s="1">
        <v>248.0</v>
      </c>
      <c r="D316" s="1" t="s">
        <v>260</v>
      </c>
      <c r="E316" s="1" t="s">
        <v>166</v>
      </c>
      <c r="F316" s="1">
        <v>3.0</v>
      </c>
      <c r="G316" s="1" t="s">
        <v>245</v>
      </c>
      <c r="H316" s="1" t="s">
        <v>388</v>
      </c>
      <c r="I316" s="1">
        <v>2.0</v>
      </c>
      <c r="J316" s="1">
        <v>0.0</v>
      </c>
      <c r="K316" s="1" t="s">
        <v>393</v>
      </c>
      <c r="L316" s="1">
        <v>7.0</v>
      </c>
      <c r="M316" s="1">
        <v>9.0</v>
      </c>
      <c r="N316" s="1" t="s">
        <v>405</v>
      </c>
      <c r="O316" s="1">
        <v>40.0</v>
      </c>
      <c r="P316" s="1">
        <v>2.0</v>
      </c>
      <c r="Q316" s="1">
        <v>0.0</v>
      </c>
    </row>
    <row r="317">
      <c r="A317" s="1" t="s">
        <v>121</v>
      </c>
      <c r="C317" s="1">
        <v>249.0</v>
      </c>
      <c r="D317" s="1" t="s">
        <v>260</v>
      </c>
      <c r="E317" s="1" t="s">
        <v>166</v>
      </c>
      <c r="F317" s="1">
        <v>3.0</v>
      </c>
      <c r="G317" s="1" t="s">
        <v>251</v>
      </c>
      <c r="H317" s="1" t="s">
        <v>392</v>
      </c>
      <c r="I317" s="1">
        <v>0.0</v>
      </c>
      <c r="J317" s="1">
        <v>2.0</v>
      </c>
      <c r="K317" s="1" t="s">
        <v>389</v>
      </c>
      <c r="L317" s="1">
        <v>7.0</v>
      </c>
      <c r="M317" s="1">
        <v>9.0</v>
      </c>
      <c r="N317" s="1" t="s">
        <v>405</v>
      </c>
      <c r="O317" s="1">
        <v>40.0</v>
      </c>
      <c r="P317" s="1">
        <v>0.0</v>
      </c>
      <c r="Q317" s="1">
        <v>2.0</v>
      </c>
    </row>
    <row r="318">
      <c r="A318" s="1" t="s">
        <v>46</v>
      </c>
      <c r="C318" s="1">
        <v>278.0</v>
      </c>
      <c r="D318" s="1" t="s">
        <v>311</v>
      </c>
      <c r="E318" s="1" t="s">
        <v>262</v>
      </c>
      <c r="F318" s="1">
        <v>3.0</v>
      </c>
      <c r="G318" s="1" t="s">
        <v>251</v>
      </c>
      <c r="H318" s="1" t="s">
        <v>392</v>
      </c>
      <c r="I318" s="1">
        <v>0.0</v>
      </c>
      <c r="J318" s="1">
        <v>2.0</v>
      </c>
      <c r="K318" s="1" t="s">
        <v>393</v>
      </c>
      <c r="L318" s="1">
        <v>18.0</v>
      </c>
      <c r="M318" s="1">
        <v>20.0</v>
      </c>
      <c r="N318" s="1" t="s">
        <v>411</v>
      </c>
      <c r="O318" s="1">
        <v>30.0</v>
      </c>
      <c r="P318" s="1">
        <v>0.0</v>
      </c>
      <c r="Q318" s="1">
        <v>2.0</v>
      </c>
    </row>
    <row r="319">
      <c r="A319" s="1" t="s">
        <v>55</v>
      </c>
      <c r="C319" s="1">
        <v>282.0</v>
      </c>
      <c r="D319" s="1" t="s">
        <v>329</v>
      </c>
      <c r="E319" s="1" t="s">
        <v>262</v>
      </c>
      <c r="F319" s="1">
        <v>3.0</v>
      </c>
      <c r="G319" s="1" t="s">
        <v>245</v>
      </c>
      <c r="H319" s="1" t="s">
        <v>392</v>
      </c>
      <c r="I319" s="1">
        <v>2.0</v>
      </c>
      <c r="J319" s="1">
        <v>0.0</v>
      </c>
      <c r="K319" s="1" t="s">
        <v>395</v>
      </c>
      <c r="L319" s="1">
        <v>11.0</v>
      </c>
      <c r="M319" s="1">
        <v>13.0</v>
      </c>
      <c r="N319" s="1" t="s">
        <v>411</v>
      </c>
      <c r="O319" s="1">
        <v>60.0</v>
      </c>
      <c r="P319" s="1">
        <v>2.0</v>
      </c>
      <c r="Q319" s="1">
        <v>0.0</v>
      </c>
    </row>
    <row r="320">
      <c r="A320" s="1" t="s">
        <v>457</v>
      </c>
      <c r="C320" s="1">
        <v>317.0</v>
      </c>
      <c r="D320" s="1" t="s">
        <v>334</v>
      </c>
      <c r="E320" s="1" t="s">
        <v>262</v>
      </c>
      <c r="F320" s="1">
        <v>3.0</v>
      </c>
      <c r="G320" s="1" t="s">
        <v>245</v>
      </c>
      <c r="H320" s="1" t="s">
        <v>392</v>
      </c>
      <c r="I320" s="1">
        <v>2.0</v>
      </c>
      <c r="J320" s="1">
        <v>0.0</v>
      </c>
      <c r="K320" s="1" t="s">
        <v>395</v>
      </c>
      <c r="L320" s="1">
        <v>14.0</v>
      </c>
      <c r="M320" s="1">
        <v>16.0</v>
      </c>
      <c r="N320" s="1" t="s">
        <v>411</v>
      </c>
      <c r="O320" s="1">
        <v>71.0</v>
      </c>
      <c r="P320" s="1">
        <v>2.0</v>
      </c>
      <c r="Q320" s="1">
        <v>0.0</v>
      </c>
    </row>
    <row r="322">
      <c r="G322" s="1" t="s">
        <v>398</v>
      </c>
      <c r="I322" s="1">
        <v>8.0</v>
      </c>
      <c r="J322" s="1">
        <v>8.0</v>
      </c>
      <c r="L322" s="1" t="s">
        <v>399</v>
      </c>
      <c r="M322" s="1">
        <v>16.0</v>
      </c>
      <c r="P322" s="1">
        <v>8.0</v>
      </c>
      <c r="Q322" s="1">
        <v>8.0</v>
      </c>
    </row>
    <row r="323">
      <c r="P323" s="1">
        <v>0.0</v>
      </c>
      <c r="Q323" s="1">
        <v>0.0</v>
      </c>
    </row>
    <row r="324">
      <c r="A324" s="1" t="s">
        <v>378</v>
      </c>
      <c r="D324" s="1" t="s">
        <v>454</v>
      </c>
      <c r="E324" s="1" t="s">
        <v>66</v>
      </c>
      <c r="F324" s="1" t="s">
        <v>186</v>
      </c>
      <c r="G324" s="1" t="s">
        <v>187</v>
      </c>
      <c r="H324" s="1" t="s">
        <v>380</v>
      </c>
      <c r="I324" s="1" t="s">
        <v>381</v>
      </c>
      <c r="J324" s="1" t="s">
        <v>382</v>
      </c>
      <c r="K324" s="1" t="s">
        <v>383</v>
      </c>
      <c r="L324" s="1" t="s">
        <v>384</v>
      </c>
      <c r="M324" s="1" t="s">
        <v>385</v>
      </c>
      <c r="N324" s="1" t="s">
        <v>386</v>
      </c>
      <c r="O324" s="1" t="s">
        <v>387</v>
      </c>
      <c r="P324" s="1" t="s">
        <v>381</v>
      </c>
      <c r="Q324" s="1" t="s">
        <v>382</v>
      </c>
    </row>
    <row r="325">
      <c r="A325" s="1" t="s">
        <v>121</v>
      </c>
      <c r="C325" s="1">
        <v>42.0</v>
      </c>
      <c r="D325" s="1" t="s">
        <v>335</v>
      </c>
      <c r="E325" s="1" t="s">
        <v>140</v>
      </c>
      <c r="F325" s="1">
        <v>2.0</v>
      </c>
      <c r="G325" s="1" t="s">
        <v>251</v>
      </c>
      <c r="H325" s="1" t="s">
        <v>392</v>
      </c>
      <c r="I325" s="1">
        <v>0.0</v>
      </c>
      <c r="J325" s="1">
        <v>2.0</v>
      </c>
      <c r="K325" s="1" t="s">
        <v>395</v>
      </c>
      <c r="L325" s="1">
        <v>9.0</v>
      </c>
      <c r="M325" s="1">
        <v>11.0</v>
      </c>
      <c r="N325" s="1" t="s">
        <v>412</v>
      </c>
      <c r="O325" s="1">
        <v>24.0</v>
      </c>
      <c r="P325" s="1">
        <v>0.0</v>
      </c>
      <c r="Q325" s="1">
        <v>2.0</v>
      </c>
    </row>
    <row r="326">
      <c r="A326" s="1" t="s">
        <v>121</v>
      </c>
      <c r="C326" s="1">
        <v>43.0</v>
      </c>
      <c r="D326" s="1" t="s">
        <v>335</v>
      </c>
      <c r="E326" s="1" t="s">
        <v>140</v>
      </c>
      <c r="F326" s="1">
        <v>2.0</v>
      </c>
      <c r="G326" s="1" t="s">
        <v>251</v>
      </c>
      <c r="H326" s="1" t="s">
        <v>392</v>
      </c>
      <c r="I326" s="1">
        <v>0.0</v>
      </c>
      <c r="J326" s="1">
        <v>2.0</v>
      </c>
      <c r="K326" s="1" t="s">
        <v>397</v>
      </c>
      <c r="L326" s="1">
        <v>9.0</v>
      </c>
      <c r="M326" s="1">
        <v>11.0</v>
      </c>
      <c r="N326" s="1" t="s">
        <v>412</v>
      </c>
      <c r="O326" s="1">
        <v>24.0</v>
      </c>
      <c r="P326" s="1">
        <v>0.0</v>
      </c>
      <c r="Q326" s="1">
        <v>2.0</v>
      </c>
    </row>
    <row r="327">
      <c r="A327" s="1" t="s">
        <v>121</v>
      </c>
      <c r="C327" s="1">
        <v>48.0</v>
      </c>
      <c r="D327" s="1" t="s">
        <v>336</v>
      </c>
      <c r="E327" s="1" t="s">
        <v>178</v>
      </c>
      <c r="F327" s="1">
        <v>3.0</v>
      </c>
      <c r="G327" s="1" t="s">
        <v>245</v>
      </c>
      <c r="H327" s="1" t="s">
        <v>392</v>
      </c>
      <c r="I327" s="1">
        <v>2.0</v>
      </c>
      <c r="J327" s="1">
        <v>0.0</v>
      </c>
      <c r="K327" s="1" t="s">
        <v>393</v>
      </c>
      <c r="L327" s="1">
        <v>7.0</v>
      </c>
      <c r="M327" s="1">
        <v>9.0</v>
      </c>
      <c r="N327" s="1" t="s">
        <v>396</v>
      </c>
      <c r="O327" s="1">
        <v>44.0</v>
      </c>
      <c r="P327" s="1">
        <v>2.0</v>
      </c>
      <c r="Q327" s="1">
        <v>0.0</v>
      </c>
    </row>
    <row r="328">
      <c r="A328" s="1" t="s">
        <v>121</v>
      </c>
      <c r="C328" s="1">
        <v>49.0</v>
      </c>
      <c r="D328" s="1" t="s">
        <v>336</v>
      </c>
      <c r="E328" s="1" t="s">
        <v>178</v>
      </c>
      <c r="F328" s="1">
        <v>3.0</v>
      </c>
      <c r="G328" s="1" t="s">
        <v>251</v>
      </c>
      <c r="H328" s="1" t="s">
        <v>392</v>
      </c>
      <c r="I328" s="1">
        <v>0.0</v>
      </c>
      <c r="J328" s="1">
        <v>2.0</v>
      </c>
      <c r="K328" s="1" t="s">
        <v>389</v>
      </c>
      <c r="L328" s="1">
        <v>7.0</v>
      </c>
      <c r="M328" s="1">
        <v>9.0</v>
      </c>
      <c r="N328" s="1" t="s">
        <v>396</v>
      </c>
      <c r="O328" s="1">
        <v>44.0</v>
      </c>
      <c r="P328" s="1">
        <v>0.0</v>
      </c>
      <c r="Q328" s="1">
        <v>2.0</v>
      </c>
    </row>
    <row r="329">
      <c r="A329" s="1" t="s">
        <v>121</v>
      </c>
      <c r="C329" s="1">
        <v>144.0</v>
      </c>
      <c r="D329" s="1" t="s">
        <v>337</v>
      </c>
      <c r="E329" s="1" t="s">
        <v>95</v>
      </c>
      <c r="F329" s="1">
        <v>3.0</v>
      </c>
      <c r="G329" s="1" t="s">
        <v>245</v>
      </c>
      <c r="H329" s="1" t="s">
        <v>392</v>
      </c>
      <c r="I329" s="1">
        <v>2.0</v>
      </c>
      <c r="J329" s="1">
        <v>0.0</v>
      </c>
      <c r="K329" s="1" t="s">
        <v>395</v>
      </c>
      <c r="L329" s="1">
        <v>7.0</v>
      </c>
      <c r="M329" s="1">
        <v>9.0</v>
      </c>
      <c r="N329" s="1" t="s">
        <v>410</v>
      </c>
      <c r="O329" s="1">
        <v>24.0</v>
      </c>
      <c r="P329" s="1">
        <v>2.0</v>
      </c>
      <c r="Q329" s="1">
        <v>0.0</v>
      </c>
    </row>
    <row r="330">
      <c r="A330" s="1" t="s">
        <v>121</v>
      </c>
      <c r="C330" s="1">
        <v>145.0</v>
      </c>
      <c r="D330" s="1" t="s">
        <v>337</v>
      </c>
      <c r="E330" s="1" t="s">
        <v>95</v>
      </c>
      <c r="F330" s="1">
        <v>3.0</v>
      </c>
      <c r="G330" s="1" t="s">
        <v>251</v>
      </c>
      <c r="H330" s="1" t="s">
        <v>392</v>
      </c>
      <c r="I330" s="1">
        <v>0.0</v>
      </c>
      <c r="J330" s="1">
        <v>2.0</v>
      </c>
      <c r="K330" s="1" t="s">
        <v>397</v>
      </c>
      <c r="L330" s="1">
        <v>7.0</v>
      </c>
      <c r="M330" s="1">
        <v>9.0</v>
      </c>
      <c r="N330" s="1" t="s">
        <v>394</v>
      </c>
      <c r="O330" s="1">
        <v>24.0</v>
      </c>
      <c r="P330" s="1">
        <v>0.0</v>
      </c>
      <c r="Q330" s="1">
        <v>2.0</v>
      </c>
    </row>
    <row r="331">
      <c r="A331" s="1" t="s">
        <v>456</v>
      </c>
      <c r="C331" s="1">
        <v>256.0</v>
      </c>
      <c r="D331" s="1" t="s">
        <v>328</v>
      </c>
      <c r="E331" s="1" t="s">
        <v>262</v>
      </c>
      <c r="F331" s="1">
        <v>3.0</v>
      </c>
      <c r="G331" s="1" t="s">
        <v>245</v>
      </c>
      <c r="H331" s="1" t="s">
        <v>392</v>
      </c>
      <c r="I331" s="1">
        <v>2.0</v>
      </c>
      <c r="J331" s="1">
        <v>0.0</v>
      </c>
      <c r="K331" s="1" t="s">
        <v>393</v>
      </c>
      <c r="L331" s="1">
        <v>14.0</v>
      </c>
      <c r="M331" s="1">
        <v>16.0</v>
      </c>
      <c r="N331" s="1" t="s">
        <v>411</v>
      </c>
      <c r="O331" s="1">
        <v>75.0</v>
      </c>
      <c r="P331" s="1">
        <v>2.0</v>
      </c>
      <c r="Q331" s="1">
        <v>0.0</v>
      </c>
    </row>
    <row r="332">
      <c r="A332" s="1" t="s">
        <v>458</v>
      </c>
      <c r="C332" s="1">
        <v>322.0</v>
      </c>
      <c r="D332" s="1" t="s">
        <v>338</v>
      </c>
      <c r="E332" s="1" t="s">
        <v>262</v>
      </c>
      <c r="F332" s="1">
        <v>3.0</v>
      </c>
      <c r="G332" s="1" t="s">
        <v>245</v>
      </c>
      <c r="H332" s="1" t="s">
        <v>392</v>
      </c>
      <c r="I332" s="1">
        <v>2.0</v>
      </c>
      <c r="J332" s="1">
        <v>0.0</v>
      </c>
      <c r="K332" s="1" t="s">
        <v>395</v>
      </c>
      <c r="L332" s="1">
        <v>14.0</v>
      </c>
      <c r="M332" s="1">
        <v>16.0</v>
      </c>
      <c r="N332" s="1" t="s">
        <v>411</v>
      </c>
      <c r="O332" s="1">
        <v>71.0</v>
      </c>
      <c r="P332" s="1">
        <v>2.0</v>
      </c>
      <c r="Q332" s="1">
        <v>0.0</v>
      </c>
    </row>
    <row r="333">
      <c r="G333" s="1" t="s">
        <v>398</v>
      </c>
      <c r="I333" s="1">
        <v>8.0</v>
      </c>
      <c r="J333" s="1">
        <v>8.0</v>
      </c>
      <c r="L333" s="1" t="s">
        <v>399</v>
      </c>
      <c r="M333" s="1">
        <v>16.0</v>
      </c>
      <c r="P333" s="1">
        <v>8.0</v>
      </c>
      <c r="Q333" s="1">
        <v>8.0</v>
      </c>
    </row>
    <row r="334">
      <c r="P334" s="1">
        <v>0.0</v>
      </c>
      <c r="Q334" s="1">
        <v>0.0</v>
      </c>
    </row>
    <row r="335">
      <c r="A335" s="1" t="s">
        <v>378</v>
      </c>
      <c r="D335" s="1" t="s">
        <v>454</v>
      </c>
      <c r="E335" s="1" t="s">
        <v>108</v>
      </c>
      <c r="F335" s="1" t="s">
        <v>186</v>
      </c>
      <c r="G335" s="1" t="s">
        <v>187</v>
      </c>
      <c r="H335" s="1" t="s">
        <v>380</v>
      </c>
      <c r="I335" s="1" t="s">
        <v>381</v>
      </c>
      <c r="J335" s="1" t="s">
        <v>382</v>
      </c>
      <c r="K335" s="1" t="s">
        <v>383</v>
      </c>
      <c r="L335" s="1" t="s">
        <v>384</v>
      </c>
      <c r="M335" s="1" t="s">
        <v>385</v>
      </c>
      <c r="N335" s="1" t="s">
        <v>386</v>
      </c>
      <c r="O335" s="1" t="s">
        <v>387</v>
      </c>
      <c r="P335" s="1" t="s">
        <v>381</v>
      </c>
      <c r="Q335" s="1" t="s">
        <v>382</v>
      </c>
    </row>
    <row r="336">
      <c r="A336" s="1" t="s">
        <v>121</v>
      </c>
      <c r="C336" s="1">
        <v>7.0</v>
      </c>
      <c r="D336" s="1" t="s">
        <v>339</v>
      </c>
      <c r="E336" s="1" t="s">
        <v>176</v>
      </c>
      <c r="F336" s="1">
        <v>2.0</v>
      </c>
      <c r="G336" s="1" t="s">
        <v>251</v>
      </c>
      <c r="H336" s="1" t="s">
        <v>392</v>
      </c>
      <c r="I336" s="1">
        <v>0.0</v>
      </c>
      <c r="J336" s="1">
        <v>2.0</v>
      </c>
      <c r="K336" s="1" t="s">
        <v>397</v>
      </c>
      <c r="L336" s="1">
        <v>11.0</v>
      </c>
      <c r="M336" s="1">
        <v>13.0</v>
      </c>
      <c r="N336" s="1" t="s">
        <v>401</v>
      </c>
      <c r="O336" s="1">
        <v>39.0</v>
      </c>
      <c r="P336" s="1">
        <v>0.0</v>
      </c>
      <c r="Q336" s="1">
        <v>2.0</v>
      </c>
    </row>
    <row r="337">
      <c r="A337" s="1" t="s">
        <v>121</v>
      </c>
      <c r="C337" s="1">
        <v>8.0</v>
      </c>
      <c r="D337" s="1" t="s">
        <v>339</v>
      </c>
      <c r="E337" s="1" t="s">
        <v>176</v>
      </c>
      <c r="F337" s="1">
        <v>2.0</v>
      </c>
      <c r="G337" s="1" t="s">
        <v>251</v>
      </c>
      <c r="H337" s="1" t="s">
        <v>392</v>
      </c>
      <c r="I337" s="1">
        <v>0.0</v>
      </c>
      <c r="J337" s="1">
        <v>2.0</v>
      </c>
      <c r="K337" s="1" t="s">
        <v>430</v>
      </c>
      <c r="L337" s="1">
        <v>7.0</v>
      </c>
      <c r="M337" s="1">
        <v>9.0</v>
      </c>
      <c r="N337" s="1" t="s">
        <v>401</v>
      </c>
      <c r="O337" s="1">
        <v>39.0</v>
      </c>
      <c r="P337" s="1">
        <v>0.0</v>
      </c>
      <c r="Q337" s="1">
        <v>2.0</v>
      </c>
    </row>
    <row r="338">
      <c r="A338" s="1" t="s">
        <v>121</v>
      </c>
      <c r="C338" s="1">
        <v>156.0</v>
      </c>
      <c r="D338" s="1" t="s">
        <v>340</v>
      </c>
      <c r="E338" s="1" t="s">
        <v>56</v>
      </c>
      <c r="F338" s="1">
        <v>2.0</v>
      </c>
      <c r="G338" s="1" t="s">
        <v>251</v>
      </c>
      <c r="H338" s="1" t="s">
        <v>392</v>
      </c>
      <c r="I338" s="1">
        <v>0.0</v>
      </c>
      <c r="J338" s="1">
        <v>2.0</v>
      </c>
      <c r="K338" s="1" t="s">
        <v>393</v>
      </c>
      <c r="L338" s="1">
        <v>7.0</v>
      </c>
      <c r="M338" s="1">
        <v>9.0</v>
      </c>
      <c r="N338" s="1" t="s">
        <v>402</v>
      </c>
      <c r="O338" s="1">
        <v>24.0</v>
      </c>
      <c r="P338" s="1">
        <v>0.0</v>
      </c>
      <c r="Q338" s="1">
        <v>2.0</v>
      </c>
    </row>
    <row r="339">
      <c r="A339" s="1" t="s">
        <v>121</v>
      </c>
      <c r="C339" s="1">
        <v>157.0</v>
      </c>
      <c r="D339" s="1" t="s">
        <v>340</v>
      </c>
      <c r="E339" s="1" t="s">
        <v>56</v>
      </c>
      <c r="F339" s="1">
        <v>2.0</v>
      </c>
      <c r="G339" s="1" t="s">
        <v>251</v>
      </c>
      <c r="H339" s="1" t="s">
        <v>392</v>
      </c>
      <c r="I339" s="1">
        <v>0.0</v>
      </c>
      <c r="J339" s="1">
        <v>2.0</v>
      </c>
      <c r="K339" s="1" t="s">
        <v>389</v>
      </c>
      <c r="L339" s="1">
        <v>7.0</v>
      </c>
      <c r="M339" s="1">
        <v>9.0</v>
      </c>
      <c r="N339" s="1" t="s">
        <v>402</v>
      </c>
      <c r="O339" s="1">
        <v>24.0</v>
      </c>
      <c r="P339" s="1">
        <v>0.0</v>
      </c>
      <c r="Q339" s="1">
        <v>2.0</v>
      </c>
    </row>
    <row r="340">
      <c r="A340" s="1" t="s">
        <v>121</v>
      </c>
      <c r="C340" s="1">
        <v>179.0</v>
      </c>
      <c r="D340" s="1" t="s">
        <v>341</v>
      </c>
      <c r="E340" s="1" t="s">
        <v>333</v>
      </c>
      <c r="F340" s="1">
        <v>3.0</v>
      </c>
      <c r="G340" s="1" t="s">
        <v>245</v>
      </c>
      <c r="H340" s="1" t="s">
        <v>392</v>
      </c>
      <c r="I340" s="1">
        <v>2.0</v>
      </c>
      <c r="J340" s="1">
        <v>0.0</v>
      </c>
      <c r="K340" s="1" t="s">
        <v>395</v>
      </c>
      <c r="L340" s="1">
        <v>7.0</v>
      </c>
      <c r="M340" s="1">
        <v>9.0</v>
      </c>
      <c r="N340" s="1" t="s">
        <v>390</v>
      </c>
      <c r="O340" s="1">
        <v>49.0</v>
      </c>
      <c r="P340" s="1">
        <v>2.0</v>
      </c>
      <c r="Q340" s="1">
        <v>0.0</v>
      </c>
    </row>
    <row r="341">
      <c r="A341" s="1" t="s">
        <v>121</v>
      </c>
      <c r="C341" s="1">
        <v>180.0</v>
      </c>
      <c r="D341" s="1" t="s">
        <v>341</v>
      </c>
      <c r="E341" s="1" t="s">
        <v>333</v>
      </c>
      <c r="F341" s="1">
        <v>3.0</v>
      </c>
      <c r="G341" s="1" t="s">
        <v>251</v>
      </c>
      <c r="H341" s="1" t="s">
        <v>392</v>
      </c>
      <c r="I341" s="1">
        <v>0.0</v>
      </c>
      <c r="J341" s="1">
        <v>2.0</v>
      </c>
      <c r="K341" s="1" t="s">
        <v>397</v>
      </c>
      <c r="L341" s="1">
        <v>7.0</v>
      </c>
      <c r="M341" s="1">
        <v>9.0</v>
      </c>
      <c r="N341" s="1" t="s">
        <v>402</v>
      </c>
      <c r="O341" s="1">
        <v>49.0</v>
      </c>
      <c r="P341" s="1">
        <v>0.0</v>
      </c>
      <c r="Q341" s="1">
        <v>2.0</v>
      </c>
    </row>
    <row r="342">
      <c r="A342" s="1" t="s">
        <v>459</v>
      </c>
      <c r="C342" s="1">
        <v>336.0</v>
      </c>
      <c r="D342" s="1" t="s">
        <v>342</v>
      </c>
      <c r="E342" s="1" t="s">
        <v>262</v>
      </c>
      <c r="F342" s="1">
        <v>3.0</v>
      </c>
      <c r="G342" s="1" t="s">
        <v>245</v>
      </c>
      <c r="H342" s="1" t="s">
        <v>392</v>
      </c>
      <c r="I342" s="1">
        <v>2.0</v>
      </c>
      <c r="J342" s="1">
        <v>0.0</v>
      </c>
      <c r="K342" s="1" t="s">
        <v>389</v>
      </c>
      <c r="L342" s="1">
        <v>16.0</v>
      </c>
      <c r="M342" s="1">
        <v>18.0</v>
      </c>
      <c r="N342" s="1" t="s">
        <v>411</v>
      </c>
      <c r="O342" s="1">
        <v>52.0</v>
      </c>
      <c r="P342" s="1">
        <v>2.0</v>
      </c>
      <c r="Q342" s="1">
        <v>0.0</v>
      </c>
    </row>
    <row r="343">
      <c r="A343" s="1" t="s">
        <v>459</v>
      </c>
      <c r="C343" s="1">
        <v>337.0</v>
      </c>
      <c r="D343" s="1" t="s">
        <v>342</v>
      </c>
      <c r="E343" s="1" t="s">
        <v>262</v>
      </c>
      <c r="F343" s="1">
        <v>3.0</v>
      </c>
      <c r="G343" s="1" t="s">
        <v>251</v>
      </c>
      <c r="H343" s="1" t="s">
        <v>392</v>
      </c>
      <c r="I343" s="1">
        <v>0.0</v>
      </c>
      <c r="J343" s="1">
        <v>2.0</v>
      </c>
      <c r="K343" s="1" t="s">
        <v>393</v>
      </c>
      <c r="L343" s="1">
        <v>16.0</v>
      </c>
      <c r="M343" s="1">
        <v>18.0</v>
      </c>
      <c r="N343" s="1" t="s">
        <v>411</v>
      </c>
      <c r="O343" s="1">
        <v>52.0</v>
      </c>
      <c r="P343" s="1">
        <v>0.0</v>
      </c>
      <c r="Q343" s="1">
        <v>2.0</v>
      </c>
    </row>
    <row r="344">
      <c r="G344" s="1" t="s">
        <v>398</v>
      </c>
      <c r="I344" s="1">
        <v>4.0</v>
      </c>
      <c r="J344" s="1">
        <v>12.0</v>
      </c>
      <c r="L344" s="1" t="s">
        <v>399</v>
      </c>
      <c r="M344" s="1">
        <v>16.0</v>
      </c>
      <c r="P344" s="1">
        <v>4.0</v>
      </c>
      <c r="Q344" s="1">
        <v>12.0</v>
      </c>
    </row>
    <row r="345">
      <c r="P345" s="1">
        <v>0.0</v>
      </c>
      <c r="Q345" s="1">
        <v>0.0</v>
      </c>
    </row>
    <row r="346">
      <c r="A346" s="1" t="s">
        <v>378</v>
      </c>
      <c r="D346" s="1" t="s">
        <v>454</v>
      </c>
      <c r="E346" s="1" t="s">
        <v>114</v>
      </c>
      <c r="F346" s="1" t="s">
        <v>186</v>
      </c>
      <c r="G346" s="1" t="s">
        <v>187</v>
      </c>
      <c r="H346" s="1" t="s">
        <v>380</v>
      </c>
      <c r="I346" s="1" t="s">
        <v>381</v>
      </c>
      <c r="J346" s="1" t="s">
        <v>382</v>
      </c>
      <c r="K346" s="1" t="s">
        <v>383</v>
      </c>
      <c r="L346" s="1" t="s">
        <v>384</v>
      </c>
      <c r="M346" s="1" t="s">
        <v>385</v>
      </c>
      <c r="N346" s="1" t="s">
        <v>386</v>
      </c>
      <c r="O346" s="1" t="s">
        <v>387</v>
      </c>
      <c r="P346" s="1" t="s">
        <v>381</v>
      </c>
      <c r="Q346" s="1" t="s">
        <v>382</v>
      </c>
    </row>
    <row r="347">
      <c r="A347" s="1" t="s">
        <v>121</v>
      </c>
      <c r="C347" s="1">
        <v>32.0</v>
      </c>
      <c r="D347" s="1" t="s">
        <v>343</v>
      </c>
      <c r="E347" s="1" t="s">
        <v>137</v>
      </c>
      <c r="F347" s="1">
        <v>2.0</v>
      </c>
      <c r="G347" s="1" t="s">
        <v>251</v>
      </c>
      <c r="H347" s="1" t="s">
        <v>388</v>
      </c>
      <c r="I347" s="1">
        <v>0.0</v>
      </c>
      <c r="J347" s="1">
        <v>2.0</v>
      </c>
      <c r="K347" s="1" t="s">
        <v>393</v>
      </c>
      <c r="L347" s="1">
        <v>9.0</v>
      </c>
      <c r="M347" s="1">
        <v>11.0</v>
      </c>
      <c r="N347" s="1" t="s">
        <v>447</v>
      </c>
      <c r="O347" s="1">
        <v>24.0</v>
      </c>
      <c r="P347" s="1">
        <v>0.0</v>
      </c>
      <c r="Q347" s="1">
        <v>2.0</v>
      </c>
    </row>
    <row r="348">
      <c r="A348" s="1" t="s">
        <v>121</v>
      </c>
      <c r="C348" s="1">
        <v>33.0</v>
      </c>
      <c r="D348" s="1" t="s">
        <v>343</v>
      </c>
      <c r="E348" s="1" t="s">
        <v>137</v>
      </c>
      <c r="F348" s="1">
        <v>2.0</v>
      </c>
      <c r="G348" s="1" t="s">
        <v>251</v>
      </c>
      <c r="H348" s="1" t="s">
        <v>388</v>
      </c>
      <c r="I348" s="1">
        <v>0.0</v>
      </c>
      <c r="J348" s="1">
        <v>2.0</v>
      </c>
      <c r="K348" s="1" t="s">
        <v>389</v>
      </c>
      <c r="L348" s="1">
        <v>9.0</v>
      </c>
      <c r="M348" s="1">
        <v>11.0</v>
      </c>
      <c r="N348" s="1" t="s">
        <v>447</v>
      </c>
      <c r="O348" s="1">
        <v>24.0</v>
      </c>
      <c r="P348" s="1">
        <v>0.0</v>
      </c>
      <c r="Q348" s="1">
        <v>2.0</v>
      </c>
    </row>
    <row r="349">
      <c r="A349" s="1" t="s">
        <v>121</v>
      </c>
      <c r="C349" s="1">
        <v>158.0</v>
      </c>
      <c r="D349" s="1" t="s">
        <v>345</v>
      </c>
      <c r="E349" s="1" t="s">
        <v>56</v>
      </c>
      <c r="F349" s="1">
        <v>2.0</v>
      </c>
      <c r="G349" s="1" t="s">
        <v>251</v>
      </c>
      <c r="H349" s="1" t="s">
        <v>388</v>
      </c>
      <c r="I349" s="1">
        <v>0.0</v>
      </c>
      <c r="J349" s="1">
        <v>2.0</v>
      </c>
      <c r="K349" s="1" t="s">
        <v>393</v>
      </c>
      <c r="L349" s="1">
        <v>7.0</v>
      </c>
      <c r="M349" s="1">
        <v>9.0</v>
      </c>
      <c r="N349" s="1" t="s">
        <v>449</v>
      </c>
      <c r="O349" s="1">
        <v>12.0</v>
      </c>
      <c r="P349" s="1">
        <v>0.0</v>
      </c>
      <c r="Q349" s="1">
        <v>2.0</v>
      </c>
    </row>
    <row r="350">
      <c r="A350" s="1" t="s">
        <v>121</v>
      </c>
      <c r="C350" s="1">
        <v>159.0</v>
      </c>
      <c r="D350" s="1" t="s">
        <v>345</v>
      </c>
      <c r="E350" s="1" t="s">
        <v>56</v>
      </c>
      <c r="F350" s="1">
        <v>2.0</v>
      </c>
      <c r="G350" s="1" t="s">
        <v>251</v>
      </c>
      <c r="H350" s="1" t="s">
        <v>388</v>
      </c>
      <c r="I350" s="1">
        <v>0.0</v>
      </c>
      <c r="J350" s="1">
        <v>2.0</v>
      </c>
      <c r="K350" s="1" t="s">
        <v>389</v>
      </c>
      <c r="L350" s="1">
        <v>7.0</v>
      </c>
      <c r="M350" s="1">
        <v>9.0</v>
      </c>
      <c r="N350" s="1" t="s">
        <v>449</v>
      </c>
      <c r="O350" s="1">
        <v>12.0</v>
      </c>
      <c r="P350" s="1">
        <v>0.0</v>
      </c>
      <c r="Q350" s="1">
        <v>2.0</v>
      </c>
    </row>
    <row r="351">
      <c r="A351" s="1" t="s">
        <v>121</v>
      </c>
      <c r="C351" s="1">
        <v>160.0</v>
      </c>
      <c r="D351" s="1" t="s">
        <v>346</v>
      </c>
      <c r="E351" s="1" t="s">
        <v>56</v>
      </c>
      <c r="F351" s="1">
        <v>2.0</v>
      </c>
      <c r="G351" s="1" t="s">
        <v>251</v>
      </c>
      <c r="H351" s="1" t="s">
        <v>428</v>
      </c>
      <c r="I351" s="1">
        <v>0.0</v>
      </c>
      <c r="J351" s="1">
        <v>2.0</v>
      </c>
      <c r="K351" s="1" t="s">
        <v>393</v>
      </c>
      <c r="L351" s="1">
        <v>14.0</v>
      </c>
      <c r="M351" s="1">
        <v>16.0</v>
      </c>
      <c r="N351" s="1" t="s">
        <v>408</v>
      </c>
      <c r="O351" s="1">
        <v>23.0</v>
      </c>
      <c r="P351" s="1">
        <v>0.0</v>
      </c>
      <c r="Q351" s="1">
        <v>2.0</v>
      </c>
    </row>
    <row r="352">
      <c r="A352" s="1" t="s">
        <v>121</v>
      </c>
      <c r="C352" s="1">
        <v>161.0</v>
      </c>
      <c r="D352" s="1" t="s">
        <v>346</v>
      </c>
      <c r="E352" s="1" t="s">
        <v>56</v>
      </c>
      <c r="F352" s="1">
        <v>2.0</v>
      </c>
      <c r="G352" s="1" t="s">
        <v>251</v>
      </c>
      <c r="H352" s="1" t="s">
        <v>428</v>
      </c>
      <c r="I352" s="1">
        <v>0.0</v>
      </c>
      <c r="J352" s="1">
        <v>2.0</v>
      </c>
      <c r="K352" s="1" t="s">
        <v>389</v>
      </c>
      <c r="L352" s="1">
        <v>14.0</v>
      </c>
      <c r="M352" s="1">
        <v>16.0</v>
      </c>
      <c r="N352" s="1" t="s">
        <v>408</v>
      </c>
      <c r="O352" s="1">
        <v>23.0</v>
      </c>
      <c r="P352" s="1">
        <v>0.0</v>
      </c>
      <c r="Q352" s="1">
        <v>2.0</v>
      </c>
    </row>
    <row r="353">
      <c r="A353" s="1" t="s">
        <v>100</v>
      </c>
      <c r="C353" s="1">
        <v>314.0</v>
      </c>
      <c r="D353" s="1" t="s">
        <v>269</v>
      </c>
      <c r="E353" s="1" t="s">
        <v>262</v>
      </c>
      <c r="F353" s="1">
        <v>3.0</v>
      </c>
      <c r="G353" s="1" t="s">
        <v>245</v>
      </c>
      <c r="H353" s="1" t="s">
        <v>392</v>
      </c>
      <c r="I353" s="1">
        <v>2.0</v>
      </c>
      <c r="J353" s="1">
        <v>0.0</v>
      </c>
      <c r="K353" s="1" t="s">
        <v>395</v>
      </c>
      <c r="L353" s="1">
        <v>14.0</v>
      </c>
      <c r="M353" s="1">
        <v>16.0</v>
      </c>
      <c r="N353" s="1" t="s">
        <v>411</v>
      </c>
      <c r="O353" s="1">
        <v>69.0</v>
      </c>
      <c r="P353" s="1">
        <v>2.0</v>
      </c>
      <c r="Q353" s="1">
        <v>0.0</v>
      </c>
    </row>
    <row r="354">
      <c r="A354" s="1" t="s">
        <v>133</v>
      </c>
      <c r="C354" s="1">
        <v>335.0</v>
      </c>
      <c r="D354" s="1" t="s">
        <v>287</v>
      </c>
      <c r="E354" s="1" t="s">
        <v>262</v>
      </c>
      <c r="F354" s="1">
        <v>3.0</v>
      </c>
      <c r="G354" s="1" t="s">
        <v>251</v>
      </c>
      <c r="H354" s="1" t="s">
        <v>392</v>
      </c>
      <c r="I354" s="1">
        <v>0.0</v>
      </c>
      <c r="J354" s="1">
        <v>2.0</v>
      </c>
      <c r="K354" s="1" t="s">
        <v>395</v>
      </c>
      <c r="L354" s="1">
        <v>16.0</v>
      </c>
      <c r="M354" s="1">
        <v>18.0</v>
      </c>
      <c r="N354" s="1" t="s">
        <v>411</v>
      </c>
      <c r="O354" s="1">
        <v>59.0</v>
      </c>
      <c r="P354" s="1">
        <v>0.0</v>
      </c>
      <c r="Q354" s="1">
        <v>2.0</v>
      </c>
    </row>
    <row r="356">
      <c r="G356" s="1" t="s">
        <v>398</v>
      </c>
      <c r="I356" s="1">
        <v>2.0</v>
      </c>
      <c r="J356" s="1">
        <v>14.0</v>
      </c>
      <c r="L356" s="1" t="s">
        <v>399</v>
      </c>
      <c r="M356" s="1">
        <v>16.0</v>
      </c>
      <c r="P356" s="1">
        <v>2.0</v>
      </c>
      <c r="Q356" s="1">
        <v>14.0</v>
      </c>
    </row>
    <row r="357">
      <c r="P357" s="1">
        <v>0.0</v>
      </c>
      <c r="Q357" s="1">
        <v>0.0</v>
      </c>
    </row>
    <row r="358">
      <c r="A358" s="1" t="s">
        <v>378</v>
      </c>
      <c r="D358" s="1" t="s">
        <v>460</v>
      </c>
      <c r="E358" s="1" t="s">
        <v>461</v>
      </c>
      <c r="F358" s="1" t="s">
        <v>186</v>
      </c>
      <c r="G358" s="1" t="s">
        <v>187</v>
      </c>
      <c r="H358" s="1" t="s">
        <v>380</v>
      </c>
      <c r="I358" s="1" t="s">
        <v>381</v>
      </c>
      <c r="J358" s="1" t="s">
        <v>382</v>
      </c>
      <c r="K358" s="1" t="s">
        <v>383</v>
      </c>
      <c r="L358" s="1" t="s">
        <v>384</v>
      </c>
      <c r="M358" s="1" t="s">
        <v>385</v>
      </c>
      <c r="N358" s="1" t="s">
        <v>386</v>
      </c>
      <c r="O358" s="1" t="s">
        <v>387</v>
      </c>
      <c r="P358" s="1" t="s">
        <v>381</v>
      </c>
      <c r="Q358" s="1" t="s">
        <v>382</v>
      </c>
    </row>
    <row r="359">
      <c r="A359" s="1" t="s">
        <v>121</v>
      </c>
      <c r="C359" s="1">
        <v>147.0</v>
      </c>
      <c r="D359" s="1" t="s">
        <v>350</v>
      </c>
      <c r="E359" s="1" t="s">
        <v>95</v>
      </c>
      <c r="F359" s="1">
        <v>3.0</v>
      </c>
      <c r="G359" s="1" t="s">
        <v>245</v>
      </c>
      <c r="H359" s="1" t="s">
        <v>388</v>
      </c>
      <c r="I359" s="1">
        <v>2.0</v>
      </c>
      <c r="J359" s="1">
        <v>0.0</v>
      </c>
      <c r="K359" s="1" t="s">
        <v>395</v>
      </c>
      <c r="L359" s="1">
        <v>14.0</v>
      </c>
      <c r="M359" s="1">
        <v>16.0</v>
      </c>
      <c r="N359" s="1" t="s">
        <v>410</v>
      </c>
      <c r="O359" s="1">
        <v>18.0</v>
      </c>
      <c r="P359" s="1">
        <v>2.0</v>
      </c>
      <c r="Q359" s="1">
        <v>0.0</v>
      </c>
    </row>
    <row r="360">
      <c r="A360" s="1" t="s">
        <v>121</v>
      </c>
      <c r="C360" s="1">
        <v>148.0</v>
      </c>
      <c r="D360" s="1" t="s">
        <v>350</v>
      </c>
      <c r="E360" s="1" t="s">
        <v>95</v>
      </c>
      <c r="F360" s="1">
        <v>3.0</v>
      </c>
      <c r="G360" s="1" t="s">
        <v>251</v>
      </c>
      <c r="H360" s="1" t="s">
        <v>392</v>
      </c>
      <c r="I360" s="1">
        <v>0.0</v>
      </c>
      <c r="J360" s="1">
        <v>2.0</v>
      </c>
      <c r="K360" s="1" t="s">
        <v>397</v>
      </c>
      <c r="L360" s="1">
        <v>14.0</v>
      </c>
      <c r="M360" s="1">
        <v>16.0</v>
      </c>
      <c r="N360" s="1" t="s">
        <v>462</v>
      </c>
      <c r="O360" s="1">
        <v>18.0</v>
      </c>
      <c r="P360" s="1">
        <v>0.0</v>
      </c>
      <c r="Q360" s="1">
        <v>2.0</v>
      </c>
    </row>
    <row r="361">
      <c r="A361" s="1" t="s">
        <v>437</v>
      </c>
      <c r="C361" s="1">
        <v>285.0</v>
      </c>
      <c r="D361" s="1" t="s">
        <v>291</v>
      </c>
      <c r="E361" s="1" t="s">
        <v>262</v>
      </c>
      <c r="F361" s="1">
        <v>3.0</v>
      </c>
      <c r="G361" s="1" t="s">
        <v>245</v>
      </c>
      <c r="H361" s="1" t="s">
        <v>392</v>
      </c>
      <c r="I361" s="1">
        <v>2.0</v>
      </c>
      <c r="J361" s="1">
        <v>0.0</v>
      </c>
      <c r="K361" s="1" t="s">
        <v>395</v>
      </c>
      <c r="L361" s="1">
        <v>7.0</v>
      </c>
      <c r="M361" s="1">
        <v>9.0</v>
      </c>
      <c r="N361" s="1" t="s">
        <v>411</v>
      </c>
      <c r="O361" s="1">
        <v>66.0</v>
      </c>
      <c r="P361" s="1">
        <v>2.0</v>
      </c>
      <c r="Q361" s="1">
        <v>0.0</v>
      </c>
    </row>
    <row r="362">
      <c r="A362" s="1" t="s">
        <v>437</v>
      </c>
      <c r="C362" s="1">
        <v>286.0</v>
      </c>
      <c r="D362" s="1" t="s">
        <v>291</v>
      </c>
      <c r="E362" s="1" t="s">
        <v>262</v>
      </c>
      <c r="F362" s="1">
        <v>3.0</v>
      </c>
      <c r="G362" s="1" t="s">
        <v>251</v>
      </c>
      <c r="H362" s="1" t="s">
        <v>392</v>
      </c>
      <c r="I362" s="1">
        <v>0.0</v>
      </c>
      <c r="J362" s="1">
        <v>2.0</v>
      </c>
      <c r="K362" s="1" t="s">
        <v>397</v>
      </c>
      <c r="L362" s="1">
        <v>7.0</v>
      </c>
      <c r="M362" s="1">
        <v>9.0</v>
      </c>
      <c r="N362" s="1" t="s">
        <v>411</v>
      </c>
      <c r="O362" s="1">
        <v>33.0</v>
      </c>
      <c r="P362" s="1">
        <v>0.0</v>
      </c>
      <c r="Q362" s="1">
        <v>2.0</v>
      </c>
    </row>
    <row r="363">
      <c r="G363" s="1" t="s">
        <v>398</v>
      </c>
      <c r="I363" s="1">
        <v>4.0</v>
      </c>
      <c r="J363" s="1">
        <v>4.0</v>
      </c>
      <c r="L363" s="1" t="s">
        <v>399</v>
      </c>
      <c r="M363" s="1">
        <v>8.0</v>
      </c>
      <c r="P363" s="1">
        <v>4.0</v>
      </c>
      <c r="Q363" s="1">
        <v>4.0</v>
      </c>
    </row>
    <row r="364">
      <c r="P364" s="1">
        <v>0.0</v>
      </c>
      <c r="Q364" s="1">
        <v>0.0</v>
      </c>
    </row>
    <row r="365">
      <c r="A365" s="1" t="s">
        <v>378</v>
      </c>
      <c r="D365" s="1" t="s">
        <v>460</v>
      </c>
      <c r="E365" s="1" t="s">
        <v>69</v>
      </c>
      <c r="F365" s="1" t="s">
        <v>186</v>
      </c>
      <c r="G365" s="1" t="s">
        <v>187</v>
      </c>
      <c r="H365" s="1" t="s">
        <v>380</v>
      </c>
      <c r="I365" s="1" t="s">
        <v>381</v>
      </c>
      <c r="J365" s="1" t="s">
        <v>382</v>
      </c>
      <c r="K365" s="1" t="s">
        <v>383</v>
      </c>
      <c r="L365" s="1" t="s">
        <v>384</v>
      </c>
      <c r="M365" s="1" t="s">
        <v>385</v>
      </c>
      <c r="N365" s="1" t="s">
        <v>386</v>
      </c>
      <c r="O365" s="1" t="s">
        <v>387</v>
      </c>
      <c r="P365" s="1" t="s">
        <v>381</v>
      </c>
      <c r="Q365" s="1" t="s">
        <v>382</v>
      </c>
    </row>
    <row r="366">
      <c r="A366" s="1" t="s">
        <v>121</v>
      </c>
      <c r="C366" s="1">
        <v>166.0</v>
      </c>
      <c r="D366" s="1" t="s">
        <v>351</v>
      </c>
      <c r="E366" s="1" t="s">
        <v>77</v>
      </c>
      <c r="F366" s="1">
        <v>4.0</v>
      </c>
      <c r="G366" s="1" t="s">
        <v>245</v>
      </c>
      <c r="H366" s="1" t="s">
        <v>388</v>
      </c>
      <c r="I366" s="1">
        <v>2.0</v>
      </c>
      <c r="J366" s="1">
        <v>0.0</v>
      </c>
      <c r="K366" s="1" t="s">
        <v>393</v>
      </c>
      <c r="L366" s="1">
        <v>16.0</v>
      </c>
      <c r="M366" s="1">
        <v>18.0</v>
      </c>
      <c r="N366" s="1" t="s">
        <v>403</v>
      </c>
      <c r="O366" s="1">
        <v>29.0</v>
      </c>
      <c r="P366" s="1">
        <v>2.0</v>
      </c>
      <c r="Q366" s="1">
        <v>0.0</v>
      </c>
    </row>
    <row r="367">
      <c r="A367" s="1" t="s">
        <v>121</v>
      </c>
      <c r="C367" s="1">
        <v>167.0</v>
      </c>
      <c r="D367" s="1" t="s">
        <v>351</v>
      </c>
      <c r="E367" s="1" t="s">
        <v>77</v>
      </c>
      <c r="F367" s="1">
        <v>4.0</v>
      </c>
      <c r="G367" s="1" t="s">
        <v>245</v>
      </c>
      <c r="H367" s="1" t="s">
        <v>388</v>
      </c>
      <c r="I367" s="1">
        <v>1.0</v>
      </c>
      <c r="J367" s="1">
        <v>0.0</v>
      </c>
      <c r="K367" s="1" t="s">
        <v>391</v>
      </c>
      <c r="L367" s="1">
        <v>16.0</v>
      </c>
      <c r="M367" s="1">
        <v>17.0</v>
      </c>
      <c r="N367" s="1" t="s">
        <v>403</v>
      </c>
      <c r="O367" s="1">
        <v>29.0</v>
      </c>
      <c r="P367" s="1">
        <v>1.0</v>
      </c>
      <c r="Q367" s="1">
        <v>0.0</v>
      </c>
    </row>
    <row r="368">
      <c r="A368" s="1" t="s">
        <v>121</v>
      </c>
      <c r="C368" s="1">
        <v>168.0</v>
      </c>
      <c r="D368" s="1" t="s">
        <v>351</v>
      </c>
      <c r="E368" s="1" t="s">
        <v>77</v>
      </c>
      <c r="F368" s="1">
        <v>4.0</v>
      </c>
      <c r="G368" s="1" t="s">
        <v>251</v>
      </c>
      <c r="H368" s="1" t="s">
        <v>392</v>
      </c>
      <c r="I368" s="1">
        <v>0.0</v>
      </c>
      <c r="J368" s="1">
        <v>2.0</v>
      </c>
      <c r="K368" s="1" t="s">
        <v>389</v>
      </c>
      <c r="L368" s="1">
        <v>16.0</v>
      </c>
      <c r="M368" s="1">
        <v>18.0</v>
      </c>
      <c r="N368" s="1" t="s">
        <v>408</v>
      </c>
      <c r="O368" s="1">
        <v>29.0</v>
      </c>
      <c r="P368" s="1">
        <v>0.0</v>
      </c>
      <c r="Q368" s="1">
        <v>2.0</v>
      </c>
    </row>
    <row r="369">
      <c r="A369" s="1" t="s">
        <v>463</v>
      </c>
      <c r="C369" s="1">
        <v>325.0</v>
      </c>
      <c r="D369" s="1" t="s">
        <v>352</v>
      </c>
      <c r="E369" s="1" t="s">
        <v>262</v>
      </c>
      <c r="F369" s="1">
        <v>3.0</v>
      </c>
      <c r="G369" s="1" t="s">
        <v>245</v>
      </c>
      <c r="H369" s="1" t="s">
        <v>392</v>
      </c>
      <c r="I369" s="1">
        <v>2.0</v>
      </c>
      <c r="J369" s="1">
        <v>0.0</v>
      </c>
      <c r="K369" s="1" t="s">
        <v>395</v>
      </c>
      <c r="L369" s="1">
        <v>14.0</v>
      </c>
      <c r="M369" s="1">
        <v>16.0</v>
      </c>
      <c r="N369" s="1" t="s">
        <v>411</v>
      </c>
      <c r="O369" s="1">
        <v>65.0</v>
      </c>
      <c r="P369" s="1">
        <v>2.0</v>
      </c>
      <c r="Q369" s="1">
        <v>0.0</v>
      </c>
    </row>
    <row r="370">
      <c r="A370" s="1" t="s">
        <v>463</v>
      </c>
      <c r="C370" s="1">
        <v>326.0</v>
      </c>
      <c r="D370" s="1" t="s">
        <v>352</v>
      </c>
      <c r="E370" s="1" t="s">
        <v>262</v>
      </c>
      <c r="F370" s="1">
        <v>3.0</v>
      </c>
      <c r="G370" s="1" t="s">
        <v>251</v>
      </c>
      <c r="H370" s="1" t="s">
        <v>392</v>
      </c>
      <c r="I370" s="1">
        <v>0.0</v>
      </c>
      <c r="J370" s="1">
        <v>2.0</v>
      </c>
      <c r="K370" s="1" t="s">
        <v>397</v>
      </c>
      <c r="L370" s="1">
        <v>14.0</v>
      </c>
      <c r="M370" s="1">
        <v>16.0</v>
      </c>
      <c r="N370" s="1" t="s">
        <v>411</v>
      </c>
      <c r="O370" s="1">
        <v>33.0</v>
      </c>
      <c r="P370" s="1">
        <v>0.0</v>
      </c>
      <c r="Q370" s="1">
        <v>2.0</v>
      </c>
    </row>
    <row r="371">
      <c r="G371" s="1" t="s">
        <v>398</v>
      </c>
      <c r="I371" s="1">
        <v>5.0</v>
      </c>
      <c r="J371" s="1">
        <v>4.0</v>
      </c>
      <c r="L371" s="1" t="s">
        <v>399</v>
      </c>
      <c r="M371" s="1">
        <v>9.0</v>
      </c>
      <c r="P371" s="1">
        <v>5.0</v>
      </c>
      <c r="Q371" s="1">
        <v>4.0</v>
      </c>
    </row>
    <row r="372">
      <c r="P372" s="1">
        <v>0.0</v>
      </c>
      <c r="Q372" s="1">
        <v>0.0</v>
      </c>
    </row>
    <row r="373">
      <c r="A373" s="1" t="s">
        <v>378</v>
      </c>
      <c r="D373" s="1" t="s">
        <v>464</v>
      </c>
      <c r="E373" s="1" t="s">
        <v>3</v>
      </c>
      <c r="F373" s="1" t="s">
        <v>186</v>
      </c>
      <c r="G373" s="1" t="s">
        <v>187</v>
      </c>
      <c r="H373" s="1" t="s">
        <v>380</v>
      </c>
      <c r="I373" s="1" t="s">
        <v>381</v>
      </c>
      <c r="J373" s="1" t="s">
        <v>382</v>
      </c>
      <c r="K373" s="1" t="s">
        <v>383</v>
      </c>
      <c r="L373" s="1" t="s">
        <v>384</v>
      </c>
      <c r="M373" s="1" t="s">
        <v>385</v>
      </c>
      <c r="N373" s="1" t="s">
        <v>386</v>
      </c>
      <c r="O373" s="1" t="s">
        <v>387</v>
      </c>
      <c r="P373" s="1" t="s">
        <v>381</v>
      </c>
      <c r="Q373" s="1" t="s">
        <v>382</v>
      </c>
    </row>
    <row r="374">
      <c r="A374" s="1" t="s">
        <v>22</v>
      </c>
      <c r="C374" s="1">
        <v>263.0</v>
      </c>
      <c r="D374" s="1" t="s">
        <v>353</v>
      </c>
      <c r="E374" s="1" t="s">
        <v>262</v>
      </c>
      <c r="F374" s="1">
        <v>3.0</v>
      </c>
      <c r="G374" s="1" t="s">
        <v>245</v>
      </c>
      <c r="H374" s="1" t="s">
        <v>392</v>
      </c>
      <c r="I374" s="1">
        <v>2.0</v>
      </c>
      <c r="J374" s="1">
        <v>0.0</v>
      </c>
      <c r="K374" s="1" t="s">
        <v>395</v>
      </c>
      <c r="L374" s="1">
        <v>14.0</v>
      </c>
      <c r="M374" s="1">
        <v>16.0</v>
      </c>
      <c r="N374" s="1" t="s">
        <v>411</v>
      </c>
      <c r="O374" s="1">
        <v>64.0</v>
      </c>
      <c r="P374" s="1">
        <v>2.0</v>
      </c>
      <c r="Q374" s="1">
        <v>0.0</v>
      </c>
    </row>
    <row r="375">
      <c r="A375" s="1" t="s">
        <v>22</v>
      </c>
      <c r="C375" s="1">
        <v>264.0</v>
      </c>
      <c r="D375" s="1" t="s">
        <v>353</v>
      </c>
      <c r="E375" s="1" t="s">
        <v>262</v>
      </c>
      <c r="F375" s="1">
        <v>3.0</v>
      </c>
      <c r="G375" s="1" t="s">
        <v>251</v>
      </c>
      <c r="H375" s="1" t="s">
        <v>392</v>
      </c>
      <c r="I375" s="1">
        <v>0.0</v>
      </c>
      <c r="J375" s="1">
        <v>2.0</v>
      </c>
      <c r="K375" s="1" t="s">
        <v>397</v>
      </c>
      <c r="L375" s="1">
        <v>14.0</v>
      </c>
      <c r="M375" s="1">
        <v>16.0</v>
      </c>
      <c r="N375" s="1" t="s">
        <v>411</v>
      </c>
      <c r="O375" s="1">
        <v>32.0</v>
      </c>
      <c r="P375" s="1">
        <v>0.0</v>
      </c>
      <c r="Q375" s="1">
        <v>2.0</v>
      </c>
    </row>
    <row r="376">
      <c r="G376" s="1" t="s">
        <v>398</v>
      </c>
      <c r="I376" s="1">
        <v>2.0</v>
      </c>
      <c r="J376" s="1">
        <v>2.0</v>
      </c>
      <c r="L376" s="1" t="s">
        <v>399</v>
      </c>
      <c r="M376" s="1">
        <v>4.0</v>
      </c>
      <c r="P376" s="1">
        <v>2.0</v>
      </c>
      <c r="Q376" s="1">
        <v>2.0</v>
      </c>
    </row>
    <row r="377">
      <c r="P377" s="1">
        <v>0.0</v>
      </c>
      <c r="Q377" s="1">
        <v>0.0</v>
      </c>
    </row>
    <row r="378">
      <c r="A378" s="1" t="s">
        <v>378</v>
      </c>
      <c r="D378" s="1" t="s">
        <v>464</v>
      </c>
      <c r="E378" s="1" t="s">
        <v>141</v>
      </c>
      <c r="F378" s="1" t="s">
        <v>186</v>
      </c>
      <c r="G378" s="1" t="s">
        <v>187</v>
      </c>
      <c r="H378" s="1" t="s">
        <v>380</v>
      </c>
      <c r="I378" s="1" t="s">
        <v>381</v>
      </c>
      <c r="J378" s="1" t="s">
        <v>382</v>
      </c>
      <c r="K378" s="1" t="s">
        <v>383</v>
      </c>
      <c r="L378" s="1" t="s">
        <v>384</v>
      </c>
      <c r="M378" s="1" t="s">
        <v>385</v>
      </c>
      <c r="N378" s="1" t="s">
        <v>386</v>
      </c>
      <c r="O378" s="1" t="s">
        <v>387</v>
      </c>
      <c r="P378" s="1" t="s">
        <v>381</v>
      </c>
      <c r="Q378" s="1" t="s">
        <v>382</v>
      </c>
    </row>
    <row r="379">
      <c r="A379" s="1" t="s">
        <v>121</v>
      </c>
      <c r="C379" s="1">
        <v>83.0</v>
      </c>
      <c r="D379" s="1" t="s">
        <v>354</v>
      </c>
      <c r="E379" s="1" t="s">
        <v>26</v>
      </c>
      <c r="F379" s="1">
        <v>3.0</v>
      </c>
      <c r="G379" s="1" t="s">
        <v>245</v>
      </c>
      <c r="H379" s="1" t="s">
        <v>392</v>
      </c>
      <c r="I379" s="1">
        <v>2.0</v>
      </c>
      <c r="J379" s="1">
        <v>0.0</v>
      </c>
      <c r="K379" s="1" t="s">
        <v>397</v>
      </c>
      <c r="L379" s="1">
        <v>7.0</v>
      </c>
      <c r="M379" s="1">
        <v>9.0</v>
      </c>
      <c r="N379" s="1" t="s">
        <v>390</v>
      </c>
      <c r="O379" s="1">
        <v>18.0</v>
      </c>
      <c r="P379" s="1">
        <v>2.0</v>
      </c>
      <c r="Q379" s="1">
        <v>0.0</v>
      </c>
    </row>
    <row r="380">
      <c r="A380" s="1" t="s">
        <v>121</v>
      </c>
      <c r="C380" s="1">
        <v>84.0</v>
      </c>
      <c r="D380" s="1" t="s">
        <v>354</v>
      </c>
      <c r="E380" s="1" t="s">
        <v>26</v>
      </c>
      <c r="F380" s="1">
        <v>3.0</v>
      </c>
      <c r="G380" s="1" t="s">
        <v>251</v>
      </c>
      <c r="H380" s="1" t="s">
        <v>392</v>
      </c>
      <c r="I380" s="1">
        <v>0.0</v>
      </c>
      <c r="J380" s="1">
        <v>2.0</v>
      </c>
      <c r="K380" s="1" t="s">
        <v>395</v>
      </c>
      <c r="L380" s="1">
        <v>7.0</v>
      </c>
      <c r="M380" s="1">
        <v>9.0</v>
      </c>
      <c r="N380" s="1" t="s">
        <v>394</v>
      </c>
      <c r="O380" s="1">
        <v>18.0</v>
      </c>
      <c r="P380" s="1">
        <v>0.0</v>
      </c>
      <c r="Q380" s="1">
        <v>2.0</v>
      </c>
    </row>
    <row r="381">
      <c r="G381" s="1" t="s">
        <v>398</v>
      </c>
      <c r="I381" s="1">
        <v>2.0</v>
      </c>
      <c r="J381" s="1">
        <v>2.0</v>
      </c>
      <c r="L381" s="1" t="s">
        <v>399</v>
      </c>
      <c r="M381" s="1">
        <v>4.0</v>
      </c>
      <c r="P381" s="1">
        <v>2.0</v>
      </c>
      <c r="Q381" s="1">
        <v>2.0</v>
      </c>
    </row>
    <row r="382">
      <c r="P382" s="1">
        <v>0.0</v>
      </c>
      <c r="Q382" s="1">
        <v>0.0</v>
      </c>
    </row>
    <row r="383">
      <c r="A383" s="1" t="s">
        <v>378</v>
      </c>
      <c r="D383" s="1" t="s">
        <v>465</v>
      </c>
      <c r="E383" s="1" t="s">
        <v>51</v>
      </c>
      <c r="F383" s="1" t="s">
        <v>186</v>
      </c>
      <c r="G383" s="1" t="s">
        <v>187</v>
      </c>
      <c r="H383" s="1" t="s">
        <v>380</v>
      </c>
      <c r="I383" s="1" t="s">
        <v>381</v>
      </c>
      <c r="J383" s="1" t="s">
        <v>382</v>
      </c>
      <c r="K383" s="1" t="s">
        <v>383</v>
      </c>
      <c r="L383" s="1" t="s">
        <v>384</v>
      </c>
      <c r="M383" s="1" t="s">
        <v>385</v>
      </c>
      <c r="N383" s="1" t="s">
        <v>386</v>
      </c>
      <c r="O383" s="1" t="s">
        <v>387</v>
      </c>
      <c r="P383" s="1" t="s">
        <v>381</v>
      </c>
      <c r="Q383" s="1" t="s">
        <v>382</v>
      </c>
    </row>
    <row r="384">
      <c r="A384" s="1" t="s">
        <v>121</v>
      </c>
      <c r="C384" s="1">
        <v>193.0</v>
      </c>
      <c r="D384" s="1" t="s">
        <v>236</v>
      </c>
      <c r="E384" s="1" t="s">
        <v>86</v>
      </c>
      <c r="F384" s="1">
        <v>4.0</v>
      </c>
      <c r="G384" s="1" t="s">
        <v>251</v>
      </c>
      <c r="H384" s="1" t="s">
        <v>388</v>
      </c>
      <c r="I384" s="1">
        <v>0.0</v>
      </c>
      <c r="J384" s="1">
        <v>2.0</v>
      </c>
      <c r="K384" s="1" t="s">
        <v>393</v>
      </c>
      <c r="L384" s="1">
        <v>9.0</v>
      </c>
      <c r="M384" s="1">
        <v>11.0</v>
      </c>
      <c r="N384" s="1" t="s">
        <v>408</v>
      </c>
      <c r="O384" s="1">
        <v>17.0</v>
      </c>
      <c r="P384" s="1">
        <v>0.0</v>
      </c>
      <c r="Q384" s="1">
        <v>2.0</v>
      </c>
    </row>
    <row r="385">
      <c r="A385" s="1" t="s">
        <v>121</v>
      </c>
      <c r="C385" s="1">
        <v>200.0</v>
      </c>
      <c r="D385" s="1" t="s">
        <v>237</v>
      </c>
      <c r="E385" s="1" t="s">
        <v>32</v>
      </c>
      <c r="F385" s="1">
        <v>4.0</v>
      </c>
      <c r="G385" s="1" t="s">
        <v>251</v>
      </c>
      <c r="H385" s="1" t="s">
        <v>388</v>
      </c>
      <c r="I385" s="1">
        <v>0.0</v>
      </c>
      <c r="J385" s="1">
        <v>2.0</v>
      </c>
      <c r="K385" s="1" t="s">
        <v>389</v>
      </c>
      <c r="L385" s="1">
        <v>9.0</v>
      </c>
      <c r="M385" s="1">
        <v>11.0</v>
      </c>
      <c r="N385" s="1" t="s">
        <v>462</v>
      </c>
      <c r="O385" s="1">
        <v>14.0</v>
      </c>
      <c r="P385" s="1">
        <v>0.0</v>
      </c>
      <c r="Q385" s="1">
        <v>2.0</v>
      </c>
    </row>
    <row r="386">
      <c r="A386" s="1" t="s">
        <v>121</v>
      </c>
      <c r="C386" s="1">
        <v>213.0</v>
      </c>
      <c r="D386" s="1" t="s">
        <v>276</v>
      </c>
      <c r="E386" s="1" t="s">
        <v>122</v>
      </c>
      <c r="F386" s="1">
        <v>4.0</v>
      </c>
      <c r="G386" s="1" t="s">
        <v>251</v>
      </c>
      <c r="H386" s="1" t="s">
        <v>388</v>
      </c>
      <c r="I386" s="1">
        <v>0.0</v>
      </c>
      <c r="J386" s="1">
        <v>2.0</v>
      </c>
      <c r="K386" s="1" t="s">
        <v>393</v>
      </c>
      <c r="L386" s="1">
        <v>11.0</v>
      </c>
      <c r="M386" s="1">
        <v>13.0</v>
      </c>
      <c r="N386" s="1" t="s">
        <v>408</v>
      </c>
      <c r="O386" s="1">
        <v>14.0</v>
      </c>
      <c r="P386" s="1">
        <v>0.0</v>
      </c>
      <c r="Q386" s="1">
        <v>2.0</v>
      </c>
    </row>
    <row r="387">
      <c r="A387" s="1" t="s">
        <v>431</v>
      </c>
      <c r="C387" s="1">
        <v>260.0</v>
      </c>
      <c r="D387" s="1" t="s">
        <v>284</v>
      </c>
      <c r="E387" s="1" t="s">
        <v>262</v>
      </c>
      <c r="F387" s="1">
        <v>3.0</v>
      </c>
      <c r="G387" s="1" t="s">
        <v>251</v>
      </c>
      <c r="H387" s="1" t="s">
        <v>392</v>
      </c>
      <c r="I387" s="1">
        <v>0.0</v>
      </c>
      <c r="J387" s="1">
        <v>2.0</v>
      </c>
      <c r="K387" s="1" t="s">
        <v>395</v>
      </c>
      <c r="L387" s="1">
        <v>9.0</v>
      </c>
      <c r="M387" s="1">
        <v>11.0</v>
      </c>
      <c r="N387" s="1" t="s">
        <v>411</v>
      </c>
      <c r="O387" s="1">
        <v>56.0</v>
      </c>
      <c r="P387" s="1">
        <v>0.0</v>
      </c>
      <c r="Q387" s="1">
        <v>2.0</v>
      </c>
    </row>
    <row r="388">
      <c r="A388" s="1" t="s">
        <v>427</v>
      </c>
      <c r="C388" s="1">
        <v>272.0</v>
      </c>
      <c r="D388" s="1" t="s">
        <v>264</v>
      </c>
      <c r="E388" s="1" t="s">
        <v>262</v>
      </c>
      <c r="F388" s="1">
        <v>3.0</v>
      </c>
      <c r="G388" s="1" t="s">
        <v>251</v>
      </c>
      <c r="H388" s="1" t="s">
        <v>388</v>
      </c>
      <c r="I388" s="1">
        <v>0.0</v>
      </c>
      <c r="J388" s="1">
        <v>2.0</v>
      </c>
      <c r="K388" s="1" t="s">
        <v>397</v>
      </c>
      <c r="L388" s="1">
        <v>7.0</v>
      </c>
      <c r="M388" s="1">
        <v>9.0</v>
      </c>
      <c r="N388" s="1" t="s">
        <v>411</v>
      </c>
      <c r="O388" s="1">
        <v>32.0</v>
      </c>
      <c r="P388" s="1">
        <v>0.0</v>
      </c>
      <c r="Q388" s="1">
        <v>2.0</v>
      </c>
    </row>
    <row r="389">
      <c r="A389" s="1" t="s">
        <v>451</v>
      </c>
      <c r="C389" s="1">
        <v>274.0</v>
      </c>
      <c r="D389" s="1" t="s">
        <v>315</v>
      </c>
      <c r="E389" s="1" t="s">
        <v>262</v>
      </c>
      <c r="F389" s="1">
        <v>3.0</v>
      </c>
      <c r="G389" s="1" t="s">
        <v>251</v>
      </c>
      <c r="H389" s="1" t="s">
        <v>392</v>
      </c>
      <c r="I389" s="1">
        <v>0.0</v>
      </c>
      <c r="J389" s="1">
        <v>2.0</v>
      </c>
      <c r="K389" s="1" t="s">
        <v>393</v>
      </c>
      <c r="L389" s="1">
        <v>18.0</v>
      </c>
      <c r="M389" s="1">
        <v>20.0</v>
      </c>
      <c r="N389" s="1" t="s">
        <v>411</v>
      </c>
      <c r="O389" s="1">
        <v>53.0</v>
      </c>
      <c r="P389" s="1">
        <v>0.0</v>
      </c>
      <c r="Q389" s="1">
        <v>2.0</v>
      </c>
    </row>
    <row r="390">
      <c r="A390" s="1" t="s">
        <v>70</v>
      </c>
      <c r="C390" s="1">
        <v>303.0</v>
      </c>
      <c r="D390" s="1" t="s">
        <v>313</v>
      </c>
      <c r="E390" s="1" t="s">
        <v>262</v>
      </c>
      <c r="F390" s="1">
        <v>3.0</v>
      </c>
      <c r="G390" s="1" t="s">
        <v>251</v>
      </c>
      <c r="H390" s="1" t="s">
        <v>392</v>
      </c>
      <c r="I390" s="1">
        <v>0.0</v>
      </c>
      <c r="J390" s="1">
        <v>2.0</v>
      </c>
      <c r="K390" s="1" t="s">
        <v>393</v>
      </c>
      <c r="L390" s="1">
        <v>16.0</v>
      </c>
      <c r="M390" s="1">
        <v>18.0</v>
      </c>
      <c r="N390" s="1" t="s">
        <v>411</v>
      </c>
      <c r="O390" s="1">
        <v>54.0</v>
      </c>
      <c r="P390" s="1">
        <v>0.0</v>
      </c>
      <c r="Q390" s="1">
        <v>2.0</v>
      </c>
    </row>
    <row r="391">
      <c r="A391" s="1" t="s">
        <v>444</v>
      </c>
      <c r="C391" s="1">
        <v>321.0</v>
      </c>
      <c r="D391" s="1" t="s">
        <v>304</v>
      </c>
      <c r="E391" s="1" t="s">
        <v>262</v>
      </c>
      <c r="F391" s="1">
        <v>3.0</v>
      </c>
      <c r="G391" s="1" t="s">
        <v>251</v>
      </c>
      <c r="H391" s="1" t="s">
        <v>392</v>
      </c>
      <c r="I391" s="1">
        <v>0.0</v>
      </c>
      <c r="J391" s="1">
        <v>2.0</v>
      </c>
      <c r="K391" s="1" t="s">
        <v>395</v>
      </c>
      <c r="L391" s="1">
        <v>16.0</v>
      </c>
      <c r="M391" s="1">
        <v>18.0</v>
      </c>
      <c r="N391" s="1" t="s">
        <v>411</v>
      </c>
      <c r="O391" s="1">
        <v>54.0</v>
      </c>
      <c r="P391" s="1">
        <v>0.0</v>
      </c>
      <c r="Q391" s="1">
        <v>2.0</v>
      </c>
    </row>
    <row r="392">
      <c r="G392" s="1" t="s">
        <v>398</v>
      </c>
      <c r="I392" s="1">
        <v>0.0</v>
      </c>
      <c r="J392" s="1">
        <v>16.0</v>
      </c>
      <c r="L392" s="1" t="s">
        <v>399</v>
      </c>
      <c r="M392" s="1">
        <v>16.0</v>
      </c>
      <c r="P392" s="1">
        <v>0.0</v>
      </c>
      <c r="Q392" s="1">
        <v>16.0</v>
      </c>
    </row>
    <row r="393">
      <c r="P393" s="1">
        <v>0.0</v>
      </c>
      <c r="Q393" s="1">
        <v>0.0</v>
      </c>
    </row>
    <row r="394">
      <c r="A394" s="1" t="s">
        <v>378</v>
      </c>
      <c r="D394" s="1" t="s">
        <v>460</v>
      </c>
      <c r="E394" s="1" t="s">
        <v>126</v>
      </c>
      <c r="F394" s="1" t="s">
        <v>186</v>
      </c>
      <c r="G394" s="1" t="s">
        <v>187</v>
      </c>
      <c r="H394" s="1" t="s">
        <v>380</v>
      </c>
      <c r="I394" s="1" t="s">
        <v>381</v>
      </c>
      <c r="J394" s="1" t="s">
        <v>382</v>
      </c>
      <c r="K394" s="1" t="s">
        <v>383</v>
      </c>
      <c r="L394" s="1" t="s">
        <v>384</v>
      </c>
      <c r="M394" s="1" t="s">
        <v>385</v>
      </c>
      <c r="N394" s="1" t="s">
        <v>386</v>
      </c>
      <c r="O394" s="1" t="s">
        <v>387</v>
      </c>
      <c r="P394" s="1" t="s">
        <v>381</v>
      </c>
      <c r="Q394" s="1" t="s">
        <v>382</v>
      </c>
    </row>
    <row r="395">
      <c r="A395" s="1" t="s">
        <v>103</v>
      </c>
      <c r="C395" s="1">
        <v>19.0</v>
      </c>
      <c r="D395" s="1" t="s">
        <v>250</v>
      </c>
      <c r="E395" s="1" t="s">
        <v>168</v>
      </c>
      <c r="F395" s="1">
        <v>2.0</v>
      </c>
      <c r="G395" s="1" t="s">
        <v>251</v>
      </c>
      <c r="H395" s="1" t="s">
        <v>392</v>
      </c>
      <c r="I395" s="1">
        <v>0.0</v>
      </c>
      <c r="J395" s="1">
        <v>3.0</v>
      </c>
      <c r="K395" s="1" t="s">
        <v>397</v>
      </c>
      <c r="L395" s="1">
        <v>17.0</v>
      </c>
      <c r="M395" s="1">
        <v>20.0</v>
      </c>
      <c r="N395" s="1" t="s">
        <v>414</v>
      </c>
      <c r="O395" s="1">
        <v>46.0</v>
      </c>
      <c r="P395" s="1">
        <v>0.0</v>
      </c>
      <c r="Q395" s="1">
        <v>3.0</v>
      </c>
    </row>
    <row r="396">
      <c r="A396" s="1" t="s">
        <v>121</v>
      </c>
      <c r="C396" s="1">
        <v>162.0</v>
      </c>
      <c r="D396" s="1" t="s">
        <v>355</v>
      </c>
      <c r="E396" s="1" t="s">
        <v>77</v>
      </c>
      <c r="F396" s="1">
        <v>4.0</v>
      </c>
      <c r="G396" s="1" t="s">
        <v>245</v>
      </c>
      <c r="H396" s="1" t="s">
        <v>392</v>
      </c>
      <c r="I396" s="1">
        <v>2.0</v>
      </c>
      <c r="J396" s="1">
        <v>0.0</v>
      </c>
      <c r="K396" s="1" t="s">
        <v>395</v>
      </c>
      <c r="L396" s="1">
        <v>7.0</v>
      </c>
      <c r="M396" s="1">
        <v>9.0</v>
      </c>
      <c r="N396" s="1" t="s">
        <v>403</v>
      </c>
      <c r="O396" s="1">
        <v>31.0</v>
      </c>
      <c r="P396" s="1">
        <v>2.0</v>
      </c>
      <c r="Q396" s="1">
        <v>0.0</v>
      </c>
    </row>
    <row r="397">
      <c r="A397" s="1" t="s">
        <v>121</v>
      </c>
      <c r="C397" s="1">
        <v>163.0</v>
      </c>
      <c r="D397" s="1" t="s">
        <v>355</v>
      </c>
      <c r="E397" s="1" t="s">
        <v>77</v>
      </c>
      <c r="F397" s="1">
        <v>4.0</v>
      </c>
      <c r="G397" s="1" t="s">
        <v>245</v>
      </c>
      <c r="H397" s="1" t="s">
        <v>392</v>
      </c>
      <c r="I397" s="1">
        <v>1.0</v>
      </c>
      <c r="J397" s="1">
        <v>0.0</v>
      </c>
      <c r="K397" s="1" t="s">
        <v>391</v>
      </c>
      <c r="L397" s="1">
        <v>8.0</v>
      </c>
      <c r="M397" s="1">
        <v>9.0</v>
      </c>
      <c r="N397" s="1" t="s">
        <v>403</v>
      </c>
      <c r="O397" s="1">
        <v>31.0</v>
      </c>
      <c r="P397" s="1">
        <v>1.0</v>
      </c>
      <c r="Q397" s="1">
        <v>0.0</v>
      </c>
    </row>
    <row r="398">
      <c r="A398" s="1" t="s">
        <v>121</v>
      </c>
      <c r="C398" s="1">
        <v>164.0</v>
      </c>
      <c r="D398" s="1" t="s">
        <v>355</v>
      </c>
      <c r="E398" s="1" t="s">
        <v>77</v>
      </c>
      <c r="F398" s="1">
        <v>4.0</v>
      </c>
      <c r="G398" s="1" t="s">
        <v>251</v>
      </c>
      <c r="H398" s="1" t="s">
        <v>392</v>
      </c>
      <c r="I398" s="1">
        <v>0.0</v>
      </c>
      <c r="J398" s="1">
        <v>2.0</v>
      </c>
      <c r="K398" s="1" t="s">
        <v>397</v>
      </c>
      <c r="L398" s="1">
        <v>7.0</v>
      </c>
      <c r="M398" s="1">
        <v>9.0</v>
      </c>
      <c r="N398" s="1" t="s">
        <v>404</v>
      </c>
      <c r="O398" s="1">
        <v>16.0</v>
      </c>
      <c r="P398" s="1">
        <v>0.0</v>
      </c>
      <c r="Q398" s="1">
        <v>2.0</v>
      </c>
    </row>
    <row r="399">
      <c r="G399" s="1" t="s">
        <v>398</v>
      </c>
      <c r="I399" s="1">
        <v>3.0</v>
      </c>
      <c r="J399" s="1">
        <v>5.0</v>
      </c>
      <c r="L399" s="1" t="s">
        <v>399</v>
      </c>
      <c r="M399" s="1">
        <v>8.0</v>
      </c>
      <c r="P399" s="1">
        <v>3.0</v>
      </c>
      <c r="Q399" s="1">
        <v>5.0</v>
      </c>
    </row>
    <row r="400">
      <c r="P400" s="1">
        <v>0.0</v>
      </c>
      <c r="Q400" s="1">
        <v>0.0</v>
      </c>
    </row>
    <row r="401">
      <c r="A401" s="1" t="s">
        <v>378</v>
      </c>
      <c r="D401" s="1" t="s">
        <v>460</v>
      </c>
      <c r="E401" s="1" t="s">
        <v>163</v>
      </c>
      <c r="F401" s="1" t="s">
        <v>186</v>
      </c>
      <c r="G401" s="1" t="s">
        <v>187</v>
      </c>
      <c r="H401" s="1" t="s">
        <v>380</v>
      </c>
      <c r="I401" s="1" t="s">
        <v>381</v>
      </c>
      <c r="J401" s="1" t="s">
        <v>382</v>
      </c>
      <c r="K401" s="1" t="s">
        <v>383</v>
      </c>
      <c r="L401" s="1" t="s">
        <v>384</v>
      </c>
      <c r="M401" s="1" t="s">
        <v>385</v>
      </c>
      <c r="N401" s="1" t="s">
        <v>386</v>
      </c>
      <c r="O401" s="1" t="s">
        <v>387</v>
      </c>
      <c r="P401" s="1" t="s">
        <v>381</v>
      </c>
      <c r="Q401" s="1" t="s">
        <v>382</v>
      </c>
    </row>
    <row r="402">
      <c r="A402" s="1" t="s">
        <v>121</v>
      </c>
      <c r="C402" s="1">
        <v>152.0</v>
      </c>
      <c r="D402" s="1" t="s">
        <v>258</v>
      </c>
      <c r="E402" s="1" t="s">
        <v>71</v>
      </c>
      <c r="F402" s="1">
        <v>4.0</v>
      </c>
      <c r="G402" s="1" t="s">
        <v>251</v>
      </c>
      <c r="H402" s="1" t="s">
        <v>388</v>
      </c>
      <c r="I402" s="1">
        <v>0.0</v>
      </c>
      <c r="J402" s="1">
        <v>2.0</v>
      </c>
      <c r="K402" s="1" t="s">
        <v>397</v>
      </c>
      <c r="L402" s="1">
        <v>9.0</v>
      </c>
      <c r="M402" s="1">
        <v>11.0</v>
      </c>
      <c r="N402" s="1" t="s">
        <v>408</v>
      </c>
      <c r="O402" s="1">
        <v>17.0</v>
      </c>
      <c r="P402" s="1">
        <v>0.0</v>
      </c>
      <c r="Q402" s="1">
        <v>2.0</v>
      </c>
    </row>
    <row r="403">
      <c r="A403" s="1" t="s">
        <v>121</v>
      </c>
      <c r="C403" s="1">
        <v>175.0</v>
      </c>
      <c r="D403" s="1" t="s">
        <v>296</v>
      </c>
      <c r="E403" s="1" t="s">
        <v>80</v>
      </c>
      <c r="F403" s="1">
        <v>4.0</v>
      </c>
      <c r="G403" s="1" t="s">
        <v>251</v>
      </c>
      <c r="H403" s="1" t="s">
        <v>388</v>
      </c>
      <c r="I403" s="1">
        <v>0.0</v>
      </c>
      <c r="J403" s="1">
        <v>2.0</v>
      </c>
      <c r="K403" s="1" t="s">
        <v>393</v>
      </c>
      <c r="L403" s="1">
        <v>9.0</v>
      </c>
      <c r="M403" s="1">
        <v>11.0</v>
      </c>
      <c r="N403" s="1" t="s">
        <v>449</v>
      </c>
      <c r="O403" s="1">
        <v>22.0</v>
      </c>
      <c r="P403" s="1">
        <v>0.0</v>
      </c>
      <c r="Q403" s="1">
        <v>2.0</v>
      </c>
    </row>
    <row r="404">
      <c r="A404" s="1" t="s">
        <v>121</v>
      </c>
      <c r="C404" s="1">
        <v>181.0</v>
      </c>
      <c r="D404" s="1" t="s">
        <v>332</v>
      </c>
      <c r="E404" s="1" t="s">
        <v>333</v>
      </c>
      <c r="F404" s="1">
        <v>3.0</v>
      </c>
      <c r="G404" s="1" t="s">
        <v>245</v>
      </c>
      <c r="H404" s="1" t="s">
        <v>388</v>
      </c>
      <c r="I404" s="1">
        <v>2.0</v>
      </c>
      <c r="J404" s="1">
        <v>0.0</v>
      </c>
      <c r="K404" s="1" t="s">
        <v>395</v>
      </c>
      <c r="L404" s="1">
        <v>14.0</v>
      </c>
      <c r="M404" s="1">
        <v>16.0</v>
      </c>
      <c r="N404" s="1" t="s">
        <v>390</v>
      </c>
      <c r="O404" s="1">
        <v>48.0</v>
      </c>
      <c r="P404" s="1">
        <v>2.0</v>
      </c>
      <c r="Q404" s="1">
        <v>0.0</v>
      </c>
    </row>
    <row r="405">
      <c r="A405" s="1" t="s">
        <v>121</v>
      </c>
      <c r="C405" s="1">
        <v>182.0</v>
      </c>
      <c r="D405" s="1" t="s">
        <v>332</v>
      </c>
      <c r="E405" s="1" t="s">
        <v>333</v>
      </c>
      <c r="F405" s="1">
        <v>3.0</v>
      </c>
      <c r="G405" s="1" t="s">
        <v>251</v>
      </c>
      <c r="H405" s="1" t="s">
        <v>392</v>
      </c>
      <c r="I405" s="1">
        <v>0.0</v>
      </c>
      <c r="J405" s="1">
        <v>2.0</v>
      </c>
      <c r="K405" s="1" t="s">
        <v>397</v>
      </c>
      <c r="L405" s="1">
        <v>14.0</v>
      </c>
      <c r="M405" s="1">
        <v>16.0</v>
      </c>
      <c r="N405" s="1" t="s">
        <v>402</v>
      </c>
      <c r="O405" s="1">
        <v>24.0</v>
      </c>
      <c r="P405" s="1">
        <v>0.0</v>
      </c>
      <c r="Q405" s="1">
        <v>2.0</v>
      </c>
    </row>
    <row r="406">
      <c r="G406" s="1" t="s">
        <v>398</v>
      </c>
      <c r="I406" s="1">
        <v>2.0</v>
      </c>
      <c r="J406" s="1">
        <v>6.0</v>
      </c>
      <c r="L406" s="1" t="s">
        <v>399</v>
      </c>
      <c r="M406" s="1">
        <v>8.0</v>
      </c>
      <c r="P406" s="1">
        <v>2.0</v>
      </c>
      <c r="Q406" s="1">
        <v>6.0</v>
      </c>
    </row>
    <row r="407">
      <c r="P407" s="1">
        <v>0.0</v>
      </c>
      <c r="Q407" s="1">
        <v>0.0</v>
      </c>
    </row>
    <row r="408">
      <c r="A408" s="1" t="s">
        <v>378</v>
      </c>
      <c r="D408" s="1" t="s">
        <v>464</v>
      </c>
      <c r="E408" s="1" t="s">
        <v>93</v>
      </c>
      <c r="F408" s="1" t="s">
        <v>186</v>
      </c>
      <c r="G408" s="1" t="s">
        <v>187</v>
      </c>
      <c r="H408" s="1" t="s">
        <v>380</v>
      </c>
      <c r="I408" s="1" t="s">
        <v>381</v>
      </c>
      <c r="J408" s="1" t="s">
        <v>382</v>
      </c>
      <c r="K408" s="1" t="s">
        <v>383</v>
      </c>
      <c r="L408" s="1" t="s">
        <v>384</v>
      </c>
      <c r="M408" s="1" t="s">
        <v>385</v>
      </c>
      <c r="N408" s="1" t="s">
        <v>386</v>
      </c>
      <c r="O408" s="1" t="s">
        <v>387</v>
      </c>
      <c r="P408" s="1" t="s">
        <v>381</v>
      </c>
      <c r="Q408" s="1" t="s">
        <v>382</v>
      </c>
    </row>
    <row r="409">
      <c r="A409" s="1" t="s">
        <v>121</v>
      </c>
      <c r="C409" s="1">
        <v>54.0</v>
      </c>
      <c r="D409" s="1" t="s">
        <v>356</v>
      </c>
      <c r="E409" s="1" t="s">
        <v>14</v>
      </c>
      <c r="F409" s="1">
        <v>4.0</v>
      </c>
      <c r="G409" s="1" t="s">
        <v>245</v>
      </c>
      <c r="H409" s="1" t="s">
        <v>388</v>
      </c>
      <c r="I409" s="1">
        <v>2.0</v>
      </c>
      <c r="J409" s="1">
        <v>0.0</v>
      </c>
      <c r="K409" s="1" t="s">
        <v>393</v>
      </c>
      <c r="L409" s="1">
        <v>14.0</v>
      </c>
      <c r="M409" s="1">
        <v>16.0</v>
      </c>
      <c r="N409" s="1" t="s">
        <v>410</v>
      </c>
      <c r="O409" s="1">
        <v>15.0</v>
      </c>
      <c r="P409" s="1">
        <v>2.0</v>
      </c>
      <c r="Q409" s="1">
        <v>0.0</v>
      </c>
    </row>
    <row r="410">
      <c r="A410" s="1" t="s">
        <v>121</v>
      </c>
      <c r="C410" s="1">
        <v>55.0</v>
      </c>
      <c r="D410" s="1" t="s">
        <v>356</v>
      </c>
      <c r="E410" s="1" t="s">
        <v>14</v>
      </c>
      <c r="F410" s="1">
        <v>4.0</v>
      </c>
      <c r="G410" s="1" t="s">
        <v>245</v>
      </c>
      <c r="H410" s="1" t="s">
        <v>388</v>
      </c>
      <c r="I410" s="1">
        <v>1.0</v>
      </c>
      <c r="J410" s="1">
        <v>0.0</v>
      </c>
      <c r="K410" s="1" t="s">
        <v>391</v>
      </c>
      <c r="L410" s="1">
        <v>15.0</v>
      </c>
      <c r="M410" s="1">
        <v>16.0</v>
      </c>
      <c r="N410" s="1" t="s">
        <v>410</v>
      </c>
      <c r="O410" s="1">
        <v>15.0</v>
      </c>
      <c r="P410" s="1">
        <v>1.0</v>
      </c>
      <c r="Q410" s="1">
        <v>0.0</v>
      </c>
    </row>
    <row r="411">
      <c r="A411" s="1" t="s">
        <v>121</v>
      </c>
      <c r="C411" s="1">
        <v>56.0</v>
      </c>
      <c r="D411" s="1" t="s">
        <v>356</v>
      </c>
      <c r="E411" s="1" t="s">
        <v>14</v>
      </c>
      <c r="F411" s="1">
        <v>4.0</v>
      </c>
      <c r="G411" s="1" t="s">
        <v>251</v>
      </c>
      <c r="H411" s="1" t="s">
        <v>392</v>
      </c>
      <c r="I411" s="1">
        <v>0.0</v>
      </c>
      <c r="J411" s="1">
        <v>2.0</v>
      </c>
      <c r="K411" s="1" t="s">
        <v>389</v>
      </c>
      <c r="L411" s="1">
        <v>14.0</v>
      </c>
      <c r="M411" s="1">
        <v>16.0</v>
      </c>
      <c r="N411" s="1" t="s">
        <v>394</v>
      </c>
      <c r="O411" s="1">
        <v>15.0</v>
      </c>
      <c r="P411" s="1">
        <v>0.0</v>
      </c>
      <c r="Q411" s="1">
        <v>2.0</v>
      </c>
    </row>
    <row r="412">
      <c r="G412" s="1" t="s">
        <v>398</v>
      </c>
      <c r="I412" s="1">
        <v>3.0</v>
      </c>
      <c r="J412" s="1">
        <v>2.0</v>
      </c>
      <c r="L412" s="1" t="s">
        <v>399</v>
      </c>
      <c r="M412" s="1">
        <v>5.0</v>
      </c>
      <c r="P412" s="1">
        <v>3.0</v>
      </c>
      <c r="Q412" s="1">
        <v>2.0</v>
      </c>
    </row>
    <row r="413">
      <c r="P413" s="1">
        <v>0.0</v>
      </c>
      <c r="Q413" s="1">
        <v>0.0</v>
      </c>
    </row>
    <row r="414">
      <c r="A414" s="1" t="s">
        <v>378</v>
      </c>
      <c r="D414" s="1" t="s">
        <v>460</v>
      </c>
      <c r="E414" s="1" t="s">
        <v>39</v>
      </c>
      <c r="F414" s="1" t="s">
        <v>186</v>
      </c>
      <c r="G414" s="1" t="s">
        <v>187</v>
      </c>
      <c r="H414" s="1" t="s">
        <v>380</v>
      </c>
      <c r="I414" s="1" t="s">
        <v>381</v>
      </c>
      <c r="J414" s="1" t="s">
        <v>382</v>
      </c>
      <c r="K414" s="1" t="s">
        <v>383</v>
      </c>
      <c r="L414" s="1" t="s">
        <v>384</v>
      </c>
      <c r="M414" s="1" t="s">
        <v>385</v>
      </c>
      <c r="N414" s="1" t="s">
        <v>386</v>
      </c>
      <c r="O414" s="1" t="s">
        <v>387</v>
      </c>
      <c r="P414" s="1" t="s">
        <v>381</v>
      </c>
      <c r="Q414" s="1" t="s">
        <v>382</v>
      </c>
    </row>
    <row r="415">
      <c r="A415" s="1" t="s">
        <v>112</v>
      </c>
      <c r="C415" s="1">
        <v>9.0</v>
      </c>
      <c r="D415" s="1" t="s">
        <v>357</v>
      </c>
      <c r="E415" s="1" t="s">
        <v>131</v>
      </c>
      <c r="F415" s="1">
        <v>3.0</v>
      </c>
      <c r="G415" s="1" t="s">
        <v>245</v>
      </c>
      <c r="H415" s="1" t="s">
        <v>392</v>
      </c>
      <c r="I415" s="1">
        <v>2.0</v>
      </c>
      <c r="J415" s="1">
        <v>0.0</v>
      </c>
      <c r="K415" s="1" t="s">
        <v>395</v>
      </c>
      <c r="L415" s="1">
        <v>11.0</v>
      </c>
      <c r="M415" s="1">
        <v>13.0</v>
      </c>
      <c r="N415" s="1" t="s">
        <v>466</v>
      </c>
      <c r="O415" s="1">
        <v>53.0</v>
      </c>
      <c r="P415" s="1">
        <v>2.0</v>
      </c>
      <c r="Q415" s="1">
        <v>0.0</v>
      </c>
    </row>
    <row r="416">
      <c r="A416" s="1" t="s">
        <v>112</v>
      </c>
      <c r="C416" s="1">
        <v>10.0</v>
      </c>
      <c r="D416" s="1" t="s">
        <v>357</v>
      </c>
      <c r="E416" s="1" t="s">
        <v>131</v>
      </c>
      <c r="F416" s="1">
        <v>3.0</v>
      </c>
      <c r="G416" s="1" t="s">
        <v>251</v>
      </c>
      <c r="H416" s="1" t="s">
        <v>392</v>
      </c>
      <c r="I416" s="1">
        <v>0.0</v>
      </c>
      <c r="J416" s="1">
        <v>2.0</v>
      </c>
      <c r="K416" s="1" t="s">
        <v>397</v>
      </c>
      <c r="L416" s="1">
        <v>11.0</v>
      </c>
      <c r="M416" s="1">
        <v>13.0</v>
      </c>
      <c r="N416" s="1" t="s">
        <v>466</v>
      </c>
      <c r="O416" s="1">
        <v>53.0</v>
      </c>
      <c r="P416" s="1">
        <v>0.0</v>
      </c>
      <c r="Q416" s="1">
        <v>2.0</v>
      </c>
    </row>
    <row r="417">
      <c r="G417" s="1" t="s">
        <v>398</v>
      </c>
      <c r="I417" s="1">
        <v>2.0</v>
      </c>
      <c r="J417" s="1">
        <v>2.0</v>
      </c>
      <c r="L417" s="1" t="s">
        <v>399</v>
      </c>
      <c r="M417" s="1">
        <v>4.0</v>
      </c>
      <c r="P417" s="1">
        <v>2.0</v>
      </c>
      <c r="Q417" s="1">
        <v>2.0</v>
      </c>
    </row>
    <row r="418">
      <c r="P418" s="1">
        <v>0.0</v>
      </c>
      <c r="Q418" s="1">
        <v>0.0</v>
      </c>
    </row>
    <row r="419">
      <c r="A419" s="1" t="s">
        <v>378</v>
      </c>
      <c r="D419" s="1" t="s">
        <v>454</v>
      </c>
      <c r="E419" s="1" t="s">
        <v>165</v>
      </c>
      <c r="F419" s="1" t="s">
        <v>186</v>
      </c>
      <c r="G419" s="1" t="s">
        <v>187</v>
      </c>
      <c r="H419" s="1" t="s">
        <v>380</v>
      </c>
      <c r="I419" s="1" t="s">
        <v>381</v>
      </c>
      <c r="J419" s="1" t="s">
        <v>382</v>
      </c>
      <c r="K419" s="1" t="s">
        <v>383</v>
      </c>
      <c r="L419" s="1" t="s">
        <v>384</v>
      </c>
      <c r="M419" s="1" t="s">
        <v>385</v>
      </c>
      <c r="N419" s="1" t="s">
        <v>386</v>
      </c>
      <c r="O419" s="1" t="s">
        <v>387</v>
      </c>
      <c r="P419" s="1" t="s">
        <v>381</v>
      </c>
      <c r="Q419" s="1" t="s">
        <v>382</v>
      </c>
    </row>
    <row r="420">
      <c r="A420" s="1" t="s">
        <v>121</v>
      </c>
      <c r="C420" s="1">
        <v>70.0</v>
      </c>
      <c r="D420" s="1" t="s">
        <v>348</v>
      </c>
      <c r="E420" s="1" t="s">
        <v>44</v>
      </c>
      <c r="F420" s="1">
        <v>4.0</v>
      </c>
      <c r="G420" s="1" t="s">
        <v>245</v>
      </c>
      <c r="H420" s="1" t="s">
        <v>392</v>
      </c>
      <c r="I420" s="1">
        <v>2.0</v>
      </c>
      <c r="J420" s="1">
        <v>0.0</v>
      </c>
      <c r="K420" s="1" t="s">
        <v>397</v>
      </c>
      <c r="L420" s="1">
        <v>7.0</v>
      </c>
      <c r="M420" s="1">
        <v>9.0</v>
      </c>
      <c r="N420" s="1" t="s">
        <v>401</v>
      </c>
      <c r="O420" s="1">
        <v>23.0</v>
      </c>
      <c r="P420" s="1">
        <v>2.0</v>
      </c>
      <c r="Q420" s="1">
        <v>0.0</v>
      </c>
    </row>
    <row r="421">
      <c r="A421" s="1" t="s">
        <v>121</v>
      </c>
      <c r="C421" s="1">
        <v>71.0</v>
      </c>
      <c r="D421" s="1" t="s">
        <v>348</v>
      </c>
      <c r="E421" s="1" t="s">
        <v>44</v>
      </c>
      <c r="F421" s="1">
        <v>4.0</v>
      </c>
      <c r="G421" s="1" t="s">
        <v>245</v>
      </c>
      <c r="H421" s="1" t="s">
        <v>392</v>
      </c>
      <c r="I421" s="1">
        <v>1.0</v>
      </c>
      <c r="J421" s="1">
        <v>0.0</v>
      </c>
      <c r="K421" s="1" t="s">
        <v>391</v>
      </c>
      <c r="L421" s="1">
        <v>8.0</v>
      </c>
      <c r="M421" s="1">
        <v>9.0</v>
      </c>
      <c r="N421" s="1" t="s">
        <v>401</v>
      </c>
      <c r="O421" s="1">
        <v>23.0</v>
      </c>
      <c r="P421" s="1">
        <v>1.0</v>
      </c>
      <c r="Q421" s="1">
        <v>0.0</v>
      </c>
    </row>
    <row r="422">
      <c r="A422" s="1" t="s">
        <v>121</v>
      </c>
      <c r="C422" s="1">
        <v>72.0</v>
      </c>
      <c r="D422" s="1" t="s">
        <v>348</v>
      </c>
      <c r="E422" s="1" t="s">
        <v>44</v>
      </c>
      <c r="F422" s="1">
        <v>4.0</v>
      </c>
      <c r="G422" s="1" t="s">
        <v>251</v>
      </c>
      <c r="H422" s="1" t="s">
        <v>392</v>
      </c>
      <c r="I422" s="1">
        <v>0.0</v>
      </c>
      <c r="J422" s="1">
        <v>2.0</v>
      </c>
      <c r="K422" s="1" t="s">
        <v>395</v>
      </c>
      <c r="L422" s="1">
        <v>7.0</v>
      </c>
      <c r="M422" s="1">
        <v>9.0</v>
      </c>
      <c r="N422" s="1" t="s">
        <v>408</v>
      </c>
      <c r="O422" s="1">
        <v>23.0</v>
      </c>
      <c r="P422" s="1">
        <v>0.0</v>
      </c>
      <c r="Q422" s="1">
        <v>2.0</v>
      </c>
    </row>
    <row r="423">
      <c r="A423" s="1" t="s">
        <v>121</v>
      </c>
      <c r="C423" s="1">
        <v>78.0</v>
      </c>
      <c r="D423" s="1" t="s">
        <v>318</v>
      </c>
      <c r="E423" s="1" t="s">
        <v>38</v>
      </c>
      <c r="F423" s="1">
        <v>3.0</v>
      </c>
      <c r="G423" s="1" t="s">
        <v>251</v>
      </c>
      <c r="H423" s="1" t="s">
        <v>392</v>
      </c>
      <c r="I423" s="1">
        <v>0.0</v>
      </c>
      <c r="J423" s="1">
        <v>2.0</v>
      </c>
      <c r="K423" s="1" t="s">
        <v>397</v>
      </c>
      <c r="L423" s="1">
        <v>18.0</v>
      </c>
      <c r="M423" s="1">
        <v>20.0</v>
      </c>
      <c r="N423" s="1" t="s">
        <v>390</v>
      </c>
      <c r="O423" s="1">
        <v>30.0</v>
      </c>
      <c r="P423" s="1">
        <v>0.0</v>
      </c>
      <c r="Q423" s="1">
        <v>2.0</v>
      </c>
    </row>
    <row r="424">
      <c r="A424" s="1" t="s">
        <v>121</v>
      </c>
      <c r="C424" s="1">
        <v>176.0</v>
      </c>
      <c r="D424" s="1" t="s">
        <v>349</v>
      </c>
      <c r="E424" s="1" t="s">
        <v>179</v>
      </c>
      <c r="F424" s="1">
        <v>4.0</v>
      </c>
      <c r="G424" s="1" t="s">
        <v>245</v>
      </c>
      <c r="H424" s="1" t="s">
        <v>392</v>
      </c>
      <c r="I424" s="1">
        <v>2.0</v>
      </c>
      <c r="J424" s="1">
        <v>0.0</v>
      </c>
      <c r="K424" s="1" t="s">
        <v>393</v>
      </c>
      <c r="L424" s="1">
        <v>11.0</v>
      </c>
      <c r="M424" s="1">
        <v>13.0</v>
      </c>
      <c r="N424" s="1" t="s">
        <v>423</v>
      </c>
      <c r="O424" s="1">
        <v>17.0</v>
      </c>
      <c r="P424" s="1">
        <v>2.0</v>
      </c>
      <c r="Q424" s="1">
        <v>0.0</v>
      </c>
    </row>
    <row r="425">
      <c r="A425" s="1" t="s">
        <v>121</v>
      </c>
      <c r="C425" s="1">
        <v>177.0</v>
      </c>
      <c r="D425" s="1" t="s">
        <v>349</v>
      </c>
      <c r="E425" s="1" t="s">
        <v>179</v>
      </c>
      <c r="F425" s="1">
        <v>4.0</v>
      </c>
      <c r="G425" s="1" t="s">
        <v>245</v>
      </c>
      <c r="H425" s="1" t="s">
        <v>392</v>
      </c>
      <c r="I425" s="1">
        <v>1.0</v>
      </c>
      <c r="J425" s="1">
        <v>0.0</v>
      </c>
      <c r="K425" s="1" t="s">
        <v>391</v>
      </c>
      <c r="L425" s="1">
        <v>11.0</v>
      </c>
      <c r="M425" s="1">
        <v>12.0</v>
      </c>
      <c r="N425" s="1" t="s">
        <v>423</v>
      </c>
      <c r="O425" s="1">
        <v>17.0</v>
      </c>
      <c r="P425" s="1">
        <v>1.0</v>
      </c>
      <c r="Q425" s="1">
        <v>0.0</v>
      </c>
    </row>
    <row r="426">
      <c r="A426" s="1" t="s">
        <v>121</v>
      </c>
      <c r="C426" s="1">
        <v>178.0</v>
      </c>
      <c r="D426" s="1" t="s">
        <v>349</v>
      </c>
      <c r="E426" s="1" t="s">
        <v>179</v>
      </c>
      <c r="F426" s="1">
        <v>4.0</v>
      </c>
      <c r="G426" s="1" t="s">
        <v>251</v>
      </c>
      <c r="H426" s="1" t="s">
        <v>392</v>
      </c>
      <c r="I426" s="1">
        <v>0.0</v>
      </c>
      <c r="J426" s="1">
        <v>2.0</v>
      </c>
      <c r="K426" s="1" t="s">
        <v>389</v>
      </c>
      <c r="L426" s="1">
        <v>11.0</v>
      </c>
      <c r="M426" s="1">
        <v>13.0</v>
      </c>
      <c r="N426" s="1" t="s">
        <v>424</v>
      </c>
      <c r="O426" s="1">
        <v>17.0</v>
      </c>
      <c r="P426" s="1">
        <v>0.0</v>
      </c>
      <c r="Q426" s="1">
        <v>2.0</v>
      </c>
    </row>
    <row r="427">
      <c r="A427" s="1" t="s">
        <v>64</v>
      </c>
      <c r="C427" s="1">
        <v>292.0</v>
      </c>
      <c r="D427" s="1" t="s">
        <v>265</v>
      </c>
      <c r="E427" s="1" t="s">
        <v>262</v>
      </c>
      <c r="F427" s="1">
        <v>3.0</v>
      </c>
      <c r="G427" s="1" t="s">
        <v>251</v>
      </c>
      <c r="H427" s="1" t="s">
        <v>388</v>
      </c>
      <c r="I427" s="1">
        <v>0.0</v>
      </c>
      <c r="J427" s="1">
        <v>2.0</v>
      </c>
      <c r="K427" s="1" t="s">
        <v>395</v>
      </c>
      <c r="L427" s="1">
        <v>9.0</v>
      </c>
      <c r="M427" s="1">
        <v>11.0</v>
      </c>
      <c r="N427" s="1" t="s">
        <v>411</v>
      </c>
      <c r="O427" s="1">
        <v>33.0</v>
      </c>
      <c r="P427" s="1">
        <v>0.0</v>
      </c>
      <c r="Q427" s="1">
        <v>2.0</v>
      </c>
    </row>
    <row r="428">
      <c r="A428" s="1" t="s">
        <v>64</v>
      </c>
      <c r="C428" s="1">
        <v>300.0</v>
      </c>
      <c r="D428" s="1" t="s">
        <v>312</v>
      </c>
      <c r="E428" s="1" t="s">
        <v>262</v>
      </c>
      <c r="F428" s="1">
        <v>3.0</v>
      </c>
      <c r="G428" s="1" t="s">
        <v>251</v>
      </c>
      <c r="H428" s="1" t="s">
        <v>392</v>
      </c>
      <c r="I428" s="1">
        <v>0.0</v>
      </c>
      <c r="J428" s="1">
        <v>2.0</v>
      </c>
      <c r="K428" s="1" t="s">
        <v>389</v>
      </c>
      <c r="L428" s="1">
        <v>14.0</v>
      </c>
      <c r="M428" s="1">
        <v>16.0</v>
      </c>
      <c r="N428" s="1" t="s">
        <v>411</v>
      </c>
      <c r="O428" s="1">
        <v>35.0</v>
      </c>
      <c r="P428" s="1">
        <v>0.0</v>
      </c>
      <c r="Q428" s="1">
        <v>2.0</v>
      </c>
    </row>
    <row r="429">
      <c r="G429" s="1" t="s">
        <v>398</v>
      </c>
      <c r="I429" s="1">
        <v>6.0</v>
      </c>
      <c r="J429" s="1">
        <v>10.0</v>
      </c>
      <c r="L429" s="1" t="s">
        <v>399</v>
      </c>
      <c r="M429" s="1">
        <v>16.0</v>
      </c>
      <c r="P429" s="1">
        <v>6.0</v>
      </c>
      <c r="Q429" s="1">
        <v>10.0</v>
      </c>
    </row>
    <row r="430">
      <c r="P430" s="1">
        <v>0.0</v>
      </c>
      <c r="Q430" s="1">
        <v>0.0</v>
      </c>
    </row>
    <row r="431">
      <c r="A431" s="1" t="s">
        <v>378</v>
      </c>
      <c r="D431" s="1" t="s">
        <v>467</v>
      </c>
      <c r="E431" s="1" t="s">
        <v>159</v>
      </c>
      <c r="F431" s="1" t="s">
        <v>186</v>
      </c>
      <c r="G431" s="1" t="s">
        <v>187</v>
      </c>
      <c r="H431" s="1" t="s">
        <v>380</v>
      </c>
      <c r="I431" s="1" t="s">
        <v>381</v>
      </c>
      <c r="J431" s="1" t="s">
        <v>382</v>
      </c>
      <c r="K431" s="1" t="s">
        <v>383</v>
      </c>
      <c r="L431" s="1" t="s">
        <v>384</v>
      </c>
      <c r="M431" s="1" t="s">
        <v>385</v>
      </c>
      <c r="N431" s="1" t="s">
        <v>386</v>
      </c>
      <c r="O431" s="1" t="s">
        <v>387</v>
      </c>
      <c r="P431" s="1" t="s">
        <v>381</v>
      </c>
      <c r="Q431" s="1" t="s">
        <v>382</v>
      </c>
    </row>
    <row r="432">
      <c r="A432" s="1" t="s">
        <v>121</v>
      </c>
      <c r="C432" s="1">
        <v>119.0</v>
      </c>
      <c r="D432" s="1" t="s">
        <v>239</v>
      </c>
      <c r="E432" s="1" t="s">
        <v>113</v>
      </c>
      <c r="F432" s="1">
        <v>4.0</v>
      </c>
      <c r="G432" s="1" t="s">
        <v>251</v>
      </c>
      <c r="H432" s="1" t="s">
        <v>388</v>
      </c>
      <c r="I432" s="1">
        <v>0.0</v>
      </c>
      <c r="J432" s="1">
        <v>2.0</v>
      </c>
      <c r="K432" s="1" t="s">
        <v>389</v>
      </c>
      <c r="L432" s="1">
        <v>9.0</v>
      </c>
      <c r="M432" s="1">
        <v>11.0</v>
      </c>
      <c r="N432" s="1" t="s">
        <v>413</v>
      </c>
      <c r="O432" s="1">
        <v>15.0</v>
      </c>
      <c r="P432" s="1">
        <v>0.0</v>
      </c>
      <c r="Q432" s="1">
        <v>2.0</v>
      </c>
    </row>
    <row r="433">
      <c r="A433" s="1" t="s">
        <v>121</v>
      </c>
      <c r="C433" s="1">
        <v>135.0</v>
      </c>
      <c r="D433" s="1" t="s">
        <v>242</v>
      </c>
      <c r="E433" s="1" t="s">
        <v>92</v>
      </c>
      <c r="F433" s="1">
        <v>3.0</v>
      </c>
      <c r="G433" s="1" t="s">
        <v>251</v>
      </c>
      <c r="H433" s="1" t="s">
        <v>388</v>
      </c>
      <c r="I433" s="1">
        <v>0.0</v>
      </c>
      <c r="J433" s="1">
        <v>2.0</v>
      </c>
      <c r="K433" s="1" t="s">
        <v>393</v>
      </c>
      <c r="L433" s="1">
        <v>11.0</v>
      </c>
      <c r="M433" s="1">
        <v>13.0</v>
      </c>
      <c r="N433" s="1" t="s">
        <v>449</v>
      </c>
      <c r="O433" s="1">
        <v>19.0</v>
      </c>
      <c r="P433" s="1">
        <v>0.0</v>
      </c>
      <c r="Q433" s="1">
        <v>2.0</v>
      </c>
    </row>
    <row r="434">
      <c r="A434" s="1" t="s">
        <v>100</v>
      </c>
      <c r="C434" s="1">
        <v>251.0</v>
      </c>
      <c r="D434" s="1" t="s">
        <v>358</v>
      </c>
      <c r="E434" s="1" t="s">
        <v>98</v>
      </c>
      <c r="F434" s="1">
        <v>3.0</v>
      </c>
      <c r="G434" s="1" t="s">
        <v>251</v>
      </c>
      <c r="H434" s="1" t="s">
        <v>392</v>
      </c>
      <c r="I434" s="1">
        <v>0.0</v>
      </c>
      <c r="J434" s="1">
        <v>2.0</v>
      </c>
      <c r="K434" s="1" t="s">
        <v>395</v>
      </c>
      <c r="L434" s="1">
        <v>7.0</v>
      </c>
      <c r="M434" s="1">
        <v>9.0</v>
      </c>
      <c r="N434" s="1" t="s">
        <v>447</v>
      </c>
      <c r="O434" s="1">
        <v>33.0</v>
      </c>
      <c r="P434" s="1">
        <v>0.0</v>
      </c>
      <c r="Q434" s="1">
        <v>2.0</v>
      </c>
    </row>
    <row r="435">
      <c r="A435" s="1" t="s">
        <v>100</v>
      </c>
      <c r="C435" s="1">
        <v>252.0</v>
      </c>
      <c r="D435" s="1" t="s">
        <v>358</v>
      </c>
      <c r="E435" s="1" t="s">
        <v>98</v>
      </c>
      <c r="F435" s="1">
        <v>3.0</v>
      </c>
      <c r="G435" s="1" t="s">
        <v>251</v>
      </c>
      <c r="H435" s="1" t="s">
        <v>392</v>
      </c>
      <c r="I435" s="1">
        <v>0.0</v>
      </c>
      <c r="J435" s="1">
        <v>2.0</v>
      </c>
      <c r="K435" s="1" t="s">
        <v>397</v>
      </c>
      <c r="L435" s="1">
        <v>7.0</v>
      </c>
      <c r="M435" s="1">
        <v>9.0</v>
      </c>
      <c r="N435" s="1" t="s">
        <v>447</v>
      </c>
      <c r="O435" s="1">
        <v>33.0</v>
      </c>
      <c r="P435" s="1">
        <v>0.0</v>
      </c>
      <c r="Q435" s="1">
        <v>2.0</v>
      </c>
    </row>
    <row r="436">
      <c r="A436" s="1" t="s">
        <v>64</v>
      </c>
      <c r="C436" s="1">
        <v>301.0</v>
      </c>
      <c r="D436" s="1" t="s">
        <v>312</v>
      </c>
      <c r="E436" s="1" t="s">
        <v>262</v>
      </c>
      <c r="F436" s="1">
        <v>3.0</v>
      </c>
      <c r="G436" s="1" t="s">
        <v>251</v>
      </c>
      <c r="H436" s="1" t="s">
        <v>388</v>
      </c>
      <c r="I436" s="1">
        <v>0.0</v>
      </c>
      <c r="J436" s="1">
        <v>2.0</v>
      </c>
      <c r="K436" s="1" t="s">
        <v>389</v>
      </c>
      <c r="L436" s="1">
        <v>14.0</v>
      </c>
      <c r="M436" s="1">
        <v>16.0</v>
      </c>
      <c r="N436" s="1" t="s">
        <v>411</v>
      </c>
      <c r="O436" s="1">
        <v>34.0</v>
      </c>
      <c r="P436" s="1">
        <v>0.0</v>
      </c>
      <c r="Q436" s="1">
        <v>2.0</v>
      </c>
    </row>
    <row r="437">
      <c r="A437" s="1" t="s">
        <v>458</v>
      </c>
      <c r="C437" s="1">
        <v>324.0</v>
      </c>
      <c r="D437" s="1" t="s">
        <v>338</v>
      </c>
      <c r="E437" s="1" t="s">
        <v>262</v>
      </c>
      <c r="F437" s="1">
        <v>3.0</v>
      </c>
      <c r="G437" s="1" t="s">
        <v>251</v>
      </c>
      <c r="H437" s="1" t="s">
        <v>388</v>
      </c>
      <c r="I437" s="1">
        <v>0.0</v>
      </c>
      <c r="J437" s="1">
        <v>2.0</v>
      </c>
      <c r="K437" s="1" t="s">
        <v>397</v>
      </c>
      <c r="L437" s="1">
        <v>14.0</v>
      </c>
      <c r="M437" s="1">
        <v>16.0</v>
      </c>
      <c r="N437" s="1" t="s">
        <v>411</v>
      </c>
      <c r="O437" s="1">
        <v>35.0</v>
      </c>
      <c r="P437" s="1">
        <v>0.0</v>
      </c>
      <c r="Q437" s="1">
        <v>2.0</v>
      </c>
    </row>
    <row r="438">
      <c r="A438" s="1" t="s">
        <v>463</v>
      </c>
      <c r="C438" s="1">
        <v>327.0</v>
      </c>
      <c r="D438" s="1" t="s">
        <v>352</v>
      </c>
      <c r="E438" s="1" t="s">
        <v>262</v>
      </c>
      <c r="F438" s="1">
        <v>3.0</v>
      </c>
      <c r="G438" s="1" t="s">
        <v>251</v>
      </c>
      <c r="H438" s="1" t="s">
        <v>388</v>
      </c>
      <c r="I438" s="1">
        <v>0.0</v>
      </c>
      <c r="J438" s="1">
        <v>2.0</v>
      </c>
      <c r="K438" s="1" t="s">
        <v>397</v>
      </c>
      <c r="L438" s="1">
        <v>14.0</v>
      </c>
      <c r="M438" s="1">
        <v>16.0</v>
      </c>
      <c r="N438" s="1" t="s">
        <v>411</v>
      </c>
      <c r="O438" s="1">
        <v>32.0</v>
      </c>
      <c r="P438" s="1">
        <v>0.0</v>
      </c>
      <c r="Q438" s="1">
        <v>2.0</v>
      </c>
    </row>
    <row r="439">
      <c r="A439" s="1" t="s">
        <v>148</v>
      </c>
      <c r="C439" s="1">
        <v>339.0</v>
      </c>
      <c r="D439" s="1" t="s">
        <v>243</v>
      </c>
      <c r="E439" s="1" t="s">
        <v>262</v>
      </c>
      <c r="F439" s="1">
        <v>3.0</v>
      </c>
      <c r="G439" s="1" t="s">
        <v>251</v>
      </c>
      <c r="H439" s="1" t="s">
        <v>392</v>
      </c>
      <c r="I439" s="1">
        <v>0.0</v>
      </c>
      <c r="J439" s="1">
        <v>2.0</v>
      </c>
      <c r="K439" s="1" t="s">
        <v>393</v>
      </c>
      <c r="L439" s="1">
        <v>9.0</v>
      </c>
      <c r="M439" s="1">
        <v>11.0</v>
      </c>
      <c r="N439" s="1" t="s">
        <v>411</v>
      </c>
      <c r="O439" s="1">
        <v>55.0</v>
      </c>
      <c r="P439" s="1">
        <v>0.0</v>
      </c>
      <c r="Q439" s="1">
        <v>2.0</v>
      </c>
    </row>
    <row r="440">
      <c r="G440" s="1" t="s">
        <v>398</v>
      </c>
      <c r="I440" s="1">
        <v>0.0</v>
      </c>
      <c r="J440" s="1">
        <v>16.0</v>
      </c>
      <c r="L440" s="1" t="s">
        <v>399</v>
      </c>
      <c r="M440" s="1">
        <v>16.0</v>
      </c>
      <c r="P440" s="1">
        <v>0.0</v>
      </c>
      <c r="Q440" s="1">
        <v>16.0</v>
      </c>
    </row>
    <row r="441">
      <c r="P441" s="1">
        <v>0.0</v>
      </c>
      <c r="Q441" s="1">
        <v>0.0</v>
      </c>
    </row>
    <row r="442">
      <c r="A442" s="1" t="s">
        <v>378</v>
      </c>
      <c r="D442" s="1" t="s">
        <v>467</v>
      </c>
      <c r="E442" s="1" t="s">
        <v>359</v>
      </c>
      <c r="F442" s="1" t="s">
        <v>186</v>
      </c>
      <c r="G442" s="1" t="s">
        <v>187</v>
      </c>
      <c r="H442" s="1" t="s">
        <v>380</v>
      </c>
      <c r="I442" s="1" t="s">
        <v>381</v>
      </c>
      <c r="J442" s="1" t="s">
        <v>382</v>
      </c>
      <c r="K442" s="1" t="s">
        <v>383</v>
      </c>
      <c r="L442" s="1" t="s">
        <v>384</v>
      </c>
      <c r="M442" s="1" t="s">
        <v>385</v>
      </c>
      <c r="N442" s="1" t="s">
        <v>386</v>
      </c>
      <c r="O442" s="1" t="s">
        <v>387</v>
      </c>
      <c r="P442" s="1" t="s">
        <v>381</v>
      </c>
      <c r="Q442" s="1" t="s">
        <v>382</v>
      </c>
    </row>
    <row r="443">
      <c r="A443" s="1" t="s">
        <v>121</v>
      </c>
      <c r="C443" s="1">
        <v>5.0</v>
      </c>
      <c r="D443" s="1" t="s">
        <v>360</v>
      </c>
      <c r="E443" s="1" t="s">
        <v>143</v>
      </c>
      <c r="F443" s="1">
        <v>2.0</v>
      </c>
      <c r="G443" s="1" t="s">
        <v>251</v>
      </c>
      <c r="H443" s="1" t="s">
        <v>388</v>
      </c>
      <c r="I443" s="1">
        <v>0.0</v>
      </c>
      <c r="J443" s="1">
        <v>2.0</v>
      </c>
      <c r="K443" s="1" t="s">
        <v>391</v>
      </c>
      <c r="L443" s="1">
        <v>14.0</v>
      </c>
      <c r="M443" s="1">
        <v>16.0</v>
      </c>
      <c r="N443" s="1" t="s">
        <v>390</v>
      </c>
      <c r="O443" s="1">
        <v>23.0</v>
      </c>
      <c r="P443" s="1">
        <v>0.0</v>
      </c>
      <c r="Q443" s="1">
        <v>2.0</v>
      </c>
    </row>
    <row r="444">
      <c r="A444" s="1" t="s">
        <v>121</v>
      </c>
      <c r="C444" s="1">
        <v>6.0</v>
      </c>
      <c r="D444" s="1" t="s">
        <v>360</v>
      </c>
      <c r="E444" s="1" t="s">
        <v>143</v>
      </c>
      <c r="F444" s="1">
        <v>2.0</v>
      </c>
      <c r="G444" s="1" t="s">
        <v>251</v>
      </c>
      <c r="H444" s="1" t="s">
        <v>388</v>
      </c>
      <c r="I444" s="1">
        <v>0.0</v>
      </c>
      <c r="J444" s="1">
        <v>2.0</v>
      </c>
      <c r="K444" s="1" t="s">
        <v>430</v>
      </c>
      <c r="L444" s="1">
        <v>16.0</v>
      </c>
      <c r="M444" s="1">
        <v>18.0</v>
      </c>
      <c r="N444" s="1" t="s">
        <v>390</v>
      </c>
      <c r="O444" s="1">
        <v>23.0</v>
      </c>
      <c r="P444" s="1">
        <v>0.0</v>
      </c>
      <c r="Q444" s="1">
        <v>2.0</v>
      </c>
    </row>
    <row r="445">
      <c r="A445" s="1" t="s">
        <v>22</v>
      </c>
      <c r="C445" s="1">
        <v>265.0</v>
      </c>
      <c r="D445" s="1" t="s">
        <v>353</v>
      </c>
      <c r="E445" s="1" t="s">
        <v>262</v>
      </c>
      <c r="F445" s="1">
        <v>3.0</v>
      </c>
      <c r="G445" s="1" t="s">
        <v>251</v>
      </c>
      <c r="H445" s="1" t="s">
        <v>388</v>
      </c>
      <c r="I445" s="1">
        <v>0.0</v>
      </c>
      <c r="J445" s="1">
        <v>2.0</v>
      </c>
      <c r="K445" s="1" t="s">
        <v>397</v>
      </c>
      <c r="L445" s="1">
        <v>14.0</v>
      </c>
      <c r="M445" s="1">
        <v>16.0</v>
      </c>
      <c r="N445" s="1" t="s">
        <v>411</v>
      </c>
      <c r="O445" s="1">
        <v>32.0</v>
      </c>
      <c r="P445" s="1">
        <v>0.0</v>
      </c>
      <c r="Q445" s="1">
        <v>2.0</v>
      </c>
    </row>
    <row r="446">
      <c r="A446" s="1" t="s">
        <v>46</v>
      </c>
      <c r="C446" s="1">
        <v>279.0</v>
      </c>
      <c r="D446" s="1" t="s">
        <v>311</v>
      </c>
      <c r="E446" s="1" t="s">
        <v>262</v>
      </c>
      <c r="F446" s="1">
        <v>3.0</v>
      </c>
      <c r="G446" s="1" t="s">
        <v>251</v>
      </c>
      <c r="H446" s="1" t="s">
        <v>388</v>
      </c>
      <c r="I446" s="1">
        <v>0.0</v>
      </c>
      <c r="J446" s="1">
        <v>2.0</v>
      </c>
      <c r="K446" s="1" t="s">
        <v>393</v>
      </c>
      <c r="L446" s="1">
        <v>18.0</v>
      </c>
      <c r="M446" s="1">
        <v>20.0</v>
      </c>
      <c r="N446" s="1" t="s">
        <v>411</v>
      </c>
      <c r="O446" s="1">
        <v>30.0</v>
      </c>
      <c r="P446" s="1">
        <v>0.0</v>
      </c>
      <c r="Q446" s="1">
        <v>2.0</v>
      </c>
    </row>
    <row r="447">
      <c r="A447" s="1" t="s">
        <v>64</v>
      </c>
      <c r="C447" s="1">
        <v>298.0</v>
      </c>
      <c r="D447" s="1" t="s">
        <v>267</v>
      </c>
      <c r="E447" s="1" t="s">
        <v>262</v>
      </c>
      <c r="F447" s="1">
        <v>3.0</v>
      </c>
      <c r="G447" s="1" t="s">
        <v>251</v>
      </c>
      <c r="H447" s="1" t="s">
        <v>388</v>
      </c>
      <c r="I447" s="1">
        <v>0.0</v>
      </c>
      <c r="J447" s="1">
        <v>2.0</v>
      </c>
      <c r="K447" s="1" t="s">
        <v>389</v>
      </c>
      <c r="L447" s="1">
        <v>14.0</v>
      </c>
      <c r="M447" s="1">
        <v>16.0</v>
      </c>
      <c r="N447" s="1" t="s">
        <v>411</v>
      </c>
      <c r="O447" s="1">
        <v>33.0</v>
      </c>
      <c r="P447" s="1">
        <v>0.0</v>
      </c>
      <c r="Q447" s="1">
        <v>2.0</v>
      </c>
    </row>
    <row r="448">
      <c r="A448" s="1" t="s">
        <v>457</v>
      </c>
      <c r="C448" s="1">
        <v>319.0</v>
      </c>
      <c r="D448" s="1" t="s">
        <v>334</v>
      </c>
      <c r="E448" s="1" t="s">
        <v>262</v>
      </c>
      <c r="F448" s="1">
        <v>4.0</v>
      </c>
      <c r="G448" s="1" t="s">
        <v>251</v>
      </c>
      <c r="H448" s="1" t="s">
        <v>388</v>
      </c>
      <c r="I448" s="1">
        <v>0.0</v>
      </c>
      <c r="J448" s="1">
        <v>2.0</v>
      </c>
      <c r="K448" s="1" t="s">
        <v>397</v>
      </c>
      <c r="L448" s="1">
        <v>14.0</v>
      </c>
      <c r="M448" s="1">
        <v>16.0</v>
      </c>
      <c r="N448" s="1" t="s">
        <v>411</v>
      </c>
      <c r="O448" s="1">
        <v>35.0</v>
      </c>
      <c r="P448" s="1">
        <v>0.0</v>
      </c>
      <c r="Q448" s="1">
        <v>2.0</v>
      </c>
    </row>
    <row r="449">
      <c r="A449" s="1" t="s">
        <v>448</v>
      </c>
      <c r="C449" s="1">
        <v>331.0</v>
      </c>
      <c r="D449" s="1" t="s">
        <v>310</v>
      </c>
      <c r="E449" s="1" t="s">
        <v>262</v>
      </c>
      <c r="F449" s="1">
        <v>3.0</v>
      </c>
      <c r="G449" s="1" t="s">
        <v>251</v>
      </c>
      <c r="H449" s="1" t="s">
        <v>392</v>
      </c>
      <c r="I449" s="1">
        <v>0.0</v>
      </c>
      <c r="J449" s="1">
        <v>2.0</v>
      </c>
      <c r="K449" s="1" t="s">
        <v>395</v>
      </c>
      <c r="L449" s="1">
        <v>16.0</v>
      </c>
      <c r="M449" s="1">
        <v>18.0</v>
      </c>
      <c r="N449" s="1" t="s">
        <v>411</v>
      </c>
      <c r="O449" s="1">
        <v>53.0</v>
      </c>
      <c r="P449" s="1">
        <v>0.0</v>
      </c>
      <c r="Q449" s="1">
        <v>2.0</v>
      </c>
    </row>
    <row r="451">
      <c r="G451" s="1" t="s">
        <v>398</v>
      </c>
      <c r="I451" s="1">
        <v>0.0</v>
      </c>
      <c r="J451" s="1">
        <v>14.0</v>
      </c>
      <c r="L451" s="1" t="s">
        <v>399</v>
      </c>
      <c r="M451" s="1">
        <v>14.0</v>
      </c>
      <c r="P451" s="1">
        <v>0.0</v>
      </c>
      <c r="Q451" s="1">
        <v>14.0</v>
      </c>
    </row>
    <row r="452">
      <c r="P452" s="1">
        <v>0.0</v>
      </c>
      <c r="Q452" s="1">
        <v>0.0</v>
      </c>
    </row>
    <row r="453">
      <c r="A453" s="1" t="s">
        <v>378</v>
      </c>
      <c r="D453" s="1" t="s">
        <v>468</v>
      </c>
      <c r="E453" s="1" t="s">
        <v>123</v>
      </c>
      <c r="F453" s="1" t="s">
        <v>186</v>
      </c>
      <c r="G453" s="1" t="s">
        <v>187</v>
      </c>
      <c r="H453" s="1" t="s">
        <v>380</v>
      </c>
      <c r="I453" s="1" t="s">
        <v>381</v>
      </c>
      <c r="J453" s="1" t="s">
        <v>382</v>
      </c>
      <c r="K453" s="1" t="s">
        <v>383</v>
      </c>
      <c r="L453" s="1" t="s">
        <v>384</v>
      </c>
      <c r="M453" s="1" t="s">
        <v>385</v>
      </c>
      <c r="N453" s="1" t="s">
        <v>386</v>
      </c>
      <c r="O453" s="1" t="s">
        <v>387</v>
      </c>
      <c r="P453" s="1" t="s">
        <v>381</v>
      </c>
      <c r="Q453" s="1" t="s">
        <v>382</v>
      </c>
    </row>
    <row r="454">
      <c r="A454" s="1" t="s">
        <v>109</v>
      </c>
      <c r="C454" s="1">
        <v>82.0</v>
      </c>
      <c r="D454" s="1" t="s">
        <v>257</v>
      </c>
      <c r="E454" s="1" t="s">
        <v>128</v>
      </c>
      <c r="F454" s="1">
        <v>4.0</v>
      </c>
      <c r="G454" s="1" t="s">
        <v>251</v>
      </c>
      <c r="H454" s="1" t="s">
        <v>388</v>
      </c>
      <c r="I454" s="1">
        <v>0.0</v>
      </c>
      <c r="J454" s="1">
        <v>2.0</v>
      </c>
      <c r="K454" s="1" t="s">
        <v>397</v>
      </c>
      <c r="L454" s="1">
        <v>18.0</v>
      </c>
      <c r="M454" s="1">
        <v>20.0</v>
      </c>
      <c r="N454" s="1" t="s">
        <v>462</v>
      </c>
      <c r="O454" s="1">
        <v>21.0</v>
      </c>
      <c r="P454" s="1">
        <v>0.0</v>
      </c>
      <c r="Q454" s="1">
        <v>2.0</v>
      </c>
    </row>
    <row r="455">
      <c r="A455" s="1" t="s">
        <v>55</v>
      </c>
      <c r="C455" s="1">
        <v>284.0</v>
      </c>
      <c r="D455" s="1" t="s">
        <v>329</v>
      </c>
      <c r="E455" s="1" t="s">
        <v>262</v>
      </c>
      <c r="F455" s="1">
        <v>3.0</v>
      </c>
      <c r="G455" s="1" t="s">
        <v>251</v>
      </c>
      <c r="H455" s="1" t="s">
        <v>388</v>
      </c>
      <c r="I455" s="1">
        <v>0.0</v>
      </c>
      <c r="J455" s="1">
        <v>2.0</v>
      </c>
      <c r="K455" s="1" t="s">
        <v>397</v>
      </c>
      <c r="L455" s="1">
        <v>11.0</v>
      </c>
      <c r="M455" s="1">
        <v>13.0</v>
      </c>
      <c r="N455" s="1" t="s">
        <v>411</v>
      </c>
      <c r="O455" s="1">
        <v>30.0</v>
      </c>
      <c r="P455" s="1">
        <v>0.0</v>
      </c>
      <c r="Q455" s="1">
        <v>2.0</v>
      </c>
    </row>
    <row r="456">
      <c r="A456" s="1" t="s">
        <v>88</v>
      </c>
      <c r="C456" s="1">
        <v>313.0</v>
      </c>
      <c r="D456" s="1" t="s">
        <v>324</v>
      </c>
      <c r="E456" s="1" t="s">
        <v>262</v>
      </c>
      <c r="F456" s="1">
        <v>3.0</v>
      </c>
      <c r="G456" s="1" t="s">
        <v>251</v>
      </c>
      <c r="H456" s="1" t="s">
        <v>388</v>
      </c>
      <c r="I456" s="1">
        <v>0.0</v>
      </c>
      <c r="J456" s="1">
        <v>2.0</v>
      </c>
      <c r="K456" s="1" t="s">
        <v>397</v>
      </c>
      <c r="L456" s="1">
        <v>7.0</v>
      </c>
      <c r="M456" s="1">
        <v>9.0</v>
      </c>
      <c r="N456" s="1" t="s">
        <v>411</v>
      </c>
      <c r="O456" s="1">
        <v>33.0</v>
      </c>
      <c r="P456" s="1">
        <v>0.0</v>
      </c>
      <c r="Q456" s="1">
        <v>2.0</v>
      </c>
    </row>
    <row r="457">
      <c r="A457" s="1" t="s">
        <v>420</v>
      </c>
      <c r="C457" s="1">
        <v>329.0</v>
      </c>
      <c r="D457" s="1" t="s">
        <v>361</v>
      </c>
      <c r="E457" s="1" t="s">
        <v>262</v>
      </c>
      <c r="F457" s="1">
        <v>3.0</v>
      </c>
      <c r="G457" s="1" t="s">
        <v>251</v>
      </c>
      <c r="H457" s="1" t="s">
        <v>392</v>
      </c>
      <c r="I457" s="1">
        <v>0.0</v>
      </c>
      <c r="J457" s="1">
        <v>2.0</v>
      </c>
      <c r="K457" s="1" t="s">
        <v>397</v>
      </c>
      <c r="L457" s="1">
        <v>14.0</v>
      </c>
      <c r="M457" s="1">
        <v>16.0</v>
      </c>
      <c r="N457" s="1" t="s">
        <v>411</v>
      </c>
      <c r="O457" s="1">
        <v>42.0</v>
      </c>
      <c r="P457" s="1">
        <v>0.0</v>
      </c>
      <c r="Q457" s="1">
        <v>2.0</v>
      </c>
    </row>
    <row r="458">
      <c r="G458" s="1" t="s">
        <v>398</v>
      </c>
      <c r="I458" s="1">
        <v>0.0</v>
      </c>
      <c r="J458" s="1">
        <v>8.0</v>
      </c>
      <c r="L458" s="1" t="s">
        <v>399</v>
      </c>
      <c r="M458" s="1">
        <v>8.0</v>
      </c>
      <c r="P458" s="1">
        <v>0.0</v>
      </c>
      <c r="Q458" s="1">
        <v>8.0</v>
      </c>
    </row>
    <row r="459">
      <c r="P459" s="1">
        <v>0.0</v>
      </c>
      <c r="Q459" s="1">
        <v>0.0</v>
      </c>
    </row>
    <row r="460">
      <c r="A460" s="1" t="s">
        <v>378</v>
      </c>
      <c r="D460" s="1" t="s">
        <v>468</v>
      </c>
      <c r="E460" s="1" t="s">
        <v>135</v>
      </c>
      <c r="F460" s="1" t="s">
        <v>186</v>
      </c>
      <c r="G460" s="1" t="s">
        <v>187</v>
      </c>
      <c r="H460" s="1" t="s">
        <v>380</v>
      </c>
      <c r="I460" s="1" t="s">
        <v>381</v>
      </c>
      <c r="J460" s="1" t="s">
        <v>382</v>
      </c>
      <c r="K460" s="1" t="s">
        <v>383</v>
      </c>
      <c r="L460" s="1" t="s">
        <v>384</v>
      </c>
      <c r="M460" s="1" t="s">
        <v>385</v>
      </c>
      <c r="N460" s="1" t="s">
        <v>386</v>
      </c>
      <c r="O460" s="1" t="s">
        <v>387</v>
      </c>
      <c r="P460" s="1" t="s">
        <v>381</v>
      </c>
      <c r="Q460" s="1" t="s">
        <v>382</v>
      </c>
    </row>
    <row r="461">
      <c r="A461" s="1" t="s">
        <v>121</v>
      </c>
      <c r="C461" s="1">
        <v>1.0</v>
      </c>
      <c r="D461" s="1" t="s">
        <v>362</v>
      </c>
      <c r="E461" s="1" t="s">
        <v>110</v>
      </c>
      <c r="F461" s="1">
        <v>2.0</v>
      </c>
      <c r="G461" s="1" t="s">
        <v>251</v>
      </c>
      <c r="H461" s="1" t="s">
        <v>392</v>
      </c>
      <c r="I461" s="1">
        <v>0.0</v>
      </c>
      <c r="J461" s="1">
        <v>2.0</v>
      </c>
      <c r="K461" s="1" t="s">
        <v>391</v>
      </c>
      <c r="L461" s="1">
        <v>11.0</v>
      </c>
      <c r="M461" s="1">
        <v>13.0</v>
      </c>
      <c r="N461" s="1" t="s">
        <v>415</v>
      </c>
      <c r="O461" s="1">
        <v>48.0</v>
      </c>
      <c r="P461" s="1">
        <v>0.0</v>
      </c>
      <c r="Q461" s="1">
        <v>2.0</v>
      </c>
    </row>
    <row r="462">
      <c r="A462" s="1" t="s">
        <v>121</v>
      </c>
      <c r="C462" s="1">
        <v>2.0</v>
      </c>
      <c r="D462" s="1" t="s">
        <v>362</v>
      </c>
      <c r="E462" s="1" t="s">
        <v>110</v>
      </c>
      <c r="F462" s="1">
        <v>2.0</v>
      </c>
      <c r="G462" s="1" t="s">
        <v>251</v>
      </c>
      <c r="H462" s="1" t="s">
        <v>392</v>
      </c>
      <c r="I462" s="1">
        <v>0.0</v>
      </c>
      <c r="J462" s="1">
        <v>2.0</v>
      </c>
      <c r="K462" s="1" t="s">
        <v>430</v>
      </c>
      <c r="L462" s="1">
        <v>9.0</v>
      </c>
      <c r="M462" s="1">
        <v>11.0</v>
      </c>
      <c r="N462" s="1" t="s">
        <v>415</v>
      </c>
      <c r="O462" s="1">
        <v>48.0</v>
      </c>
      <c r="P462" s="1">
        <v>0.0</v>
      </c>
      <c r="Q462" s="1">
        <v>2.0</v>
      </c>
    </row>
    <row r="463">
      <c r="A463" s="1" t="s">
        <v>13</v>
      </c>
      <c r="C463" s="1">
        <v>262.0</v>
      </c>
      <c r="D463" s="1" t="s">
        <v>297</v>
      </c>
      <c r="E463" s="1" t="s">
        <v>262</v>
      </c>
      <c r="F463" s="1">
        <v>3.0</v>
      </c>
      <c r="G463" s="1" t="s">
        <v>251</v>
      </c>
      <c r="H463" s="1" t="s">
        <v>392</v>
      </c>
      <c r="I463" s="1">
        <v>0.0</v>
      </c>
      <c r="J463" s="1">
        <v>2.0</v>
      </c>
      <c r="K463" s="1" t="s">
        <v>397</v>
      </c>
      <c r="L463" s="1">
        <v>11.0</v>
      </c>
      <c r="M463" s="1">
        <v>13.0</v>
      </c>
      <c r="N463" s="1" t="s">
        <v>411</v>
      </c>
      <c r="O463" s="1">
        <v>34.0</v>
      </c>
      <c r="P463" s="1">
        <v>0.0</v>
      </c>
      <c r="Q463" s="1">
        <v>2.0</v>
      </c>
    </row>
    <row r="464">
      <c r="A464" s="1" t="s">
        <v>427</v>
      </c>
      <c r="C464" s="1">
        <v>271.0</v>
      </c>
      <c r="D464" s="1" t="s">
        <v>264</v>
      </c>
      <c r="E464" s="1" t="s">
        <v>262</v>
      </c>
      <c r="F464" s="1">
        <v>3.0</v>
      </c>
      <c r="G464" s="1" t="s">
        <v>251</v>
      </c>
      <c r="H464" s="1" t="s">
        <v>392</v>
      </c>
      <c r="I464" s="1">
        <v>0.0</v>
      </c>
      <c r="J464" s="1">
        <v>2.0</v>
      </c>
      <c r="K464" s="1" t="s">
        <v>397</v>
      </c>
      <c r="L464" s="1">
        <v>7.0</v>
      </c>
      <c r="M464" s="1">
        <v>9.0</v>
      </c>
      <c r="N464" s="1" t="s">
        <v>411</v>
      </c>
      <c r="O464" s="1">
        <v>33.0</v>
      </c>
      <c r="P464" s="1">
        <v>0.0</v>
      </c>
      <c r="Q464" s="1">
        <v>2.0</v>
      </c>
    </row>
    <row r="465">
      <c r="A465" s="1" t="s">
        <v>455</v>
      </c>
      <c r="C465" s="1">
        <v>289.0</v>
      </c>
      <c r="D465" s="1" t="s">
        <v>323</v>
      </c>
      <c r="E465" s="1" t="s">
        <v>262</v>
      </c>
      <c r="F465" s="1">
        <v>3.0</v>
      </c>
      <c r="G465" s="1" t="s">
        <v>251</v>
      </c>
      <c r="H465" s="1" t="s">
        <v>392</v>
      </c>
      <c r="I465" s="1">
        <v>0.0</v>
      </c>
      <c r="J465" s="1">
        <v>2.0</v>
      </c>
      <c r="K465" s="1" t="s">
        <v>397</v>
      </c>
      <c r="L465" s="1">
        <v>14.0</v>
      </c>
      <c r="M465" s="1">
        <v>16.0</v>
      </c>
      <c r="N465" s="1" t="s">
        <v>411</v>
      </c>
      <c r="O465" s="1">
        <v>59.0</v>
      </c>
      <c r="P465" s="1">
        <v>0.0</v>
      </c>
      <c r="Q465" s="1">
        <v>2.0</v>
      </c>
    </row>
    <row r="466">
      <c r="G466" s="1" t="s">
        <v>398</v>
      </c>
      <c r="I466" s="1">
        <v>0.0</v>
      </c>
      <c r="J466" s="1">
        <v>10.0</v>
      </c>
      <c r="L466" s="1" t="s">
        <v>399</v>
      </c>
      <c r="M466" s="1">
        <v>10.0</v>
      </c>
      <c r="P466" s="1">
        <v>0.0</v>
      </c>
      <c r="Q466" s="1">
        <v>10.0</v>
      </c>
    </row>
    <row r="467">
      <c r="P467" s="1">
        <v>0.0</v>
      </c>
      <c r="Q467" s="1">
        <v>0.0</v>
      </c>
    </row>
    <row r="468">
      <c r="A468" s="1" t="s">
        <v>378</v>
      </c>
      <c r="D468" s="1" t="s">
        <v>464</v>
      </c>
      <c r="E468" s="1" t="s">
        <v>138</v>
      </c>
      <c r="F468" s="1" t="s">
        <v>186</v>
      </c>
      <c r="G468" s="1" t="s">
        <v>187</v>
      </c>
      <c r="H468" s="1" t="s">
        <v>380</v>
      </c>
      <c r="I468" s="1" t="s">
        <v>381</v>
      </c>
      <c r="J468" s="1" t="s">
        <v>382</v>
      </c>
      <c r="K468" s="1" t="s">
        <v>383</v>
      </c>
      <c r="L468" s="1" t="s">
        <v>384</v>
      </c>
      <c r="M468" s="1" t="s">
        <v>385</v>
      </c>
      <c r="N468" s="1" t="s">
        <v>386</v>
      </c>
      <c r="O468" s="1" t="s">
        <v>387</v>
      </c>
      <c r="P468" s="1" t="s">
        <v>381</v>
      </c>
      <c r="Q468" s="1" t="s">
        <v>382</v>
      </c>
    </row>
    <row r="469">
      <c r="A469" s="1" t="s">
        <v>121</v>
      </c>
      <c r="C469" s="1">
        <v>3.0</v>
      </c>
      <c r="D469" s="1" t="s">
        <v>363</v>
      </c>
      <c r="E469" s="1" t="s">
        <v>143</v>
      </c>
      <c r="F469" s="1">
        <v>2.0</v>
      </c>
      <c r="G469" s="1" t="s">
        <v>251</v>
      </c>
      <c r="H469" s="1" t="s">
        <v>392</v>
      </c>
      <c r="I469" s="1">
        <v>0.0</v>
      </c>
      <c r="J469" s="1">
        <v>2.0</v>
      </c>
      <c r="K469" s="1" t="s">
        <v>391</v>
      </c>
      <c r="L469" s="1">
        <v>7.0</v>
      </c>
      <c r="M469" s="1">
        <v>9.0</v>
      </c>
      <c r="N469" s="1" t="s">
        <v>390</v>
      </c>
      <c r="O469" s="1">
        <v>29.0</v>
      </c>
      <c r="P469" s="1">
        <v>0.0</v>
      </c>
      <c r="Q469" s="1">
        <v>2.0</v>
      </c>
    </row>
    <row r="470">
      <c r="A470" s="1" t="s">
        <v>121</v>
      </c>
      <c r="C470" s="1">
        <v>4.0</v>
      </c>
      <c r="D470" s="1" t="s">
        <v>363</v>
      </c>
      <c r="E470" s="1" t="s">
        <v>143</v>
      </c>
      <c r="F470" s="1">
        <v>2.0</v>
      </c>
      <c r="G470" s="1" t="s">
        <v>251</v>
      </c>
      <c r="H470" s="1" t="s">
        <v>392</v>
      </c>
      <c r="I470" s="1">
        <v>0.0</v>
      </c>
      <c r="J470" s="1">
        <v>2.0</v>
      </c>
      <c r="K470" s="1" t="s">
        <v>430</v>
      </c>
      <c r="L470" s="1">
        <v>7.0</v>
      </c>
      <c r="M470" s="1">
        <v>9.0</v>
      </c>
      <c r="N470" s="1" t="s">
        <v>390</v>
      </c>
      <c r="O470" s="1">
        <v>29.0</v>
      </c>
      <c r="P470" s="1">
        <v>0.0</v>
      </c>
      <c r="Q470" s="1">
        <v>2.0</v>
      </c>
    </row>
    <row r="471">
      <c r="G471" s="1" t="s">
        <v>398</v>
      </c>
      <c r="I471" s="1">
        <v>0.0</v>
      </c>
      <c r="J471" s="1">
        <v>4.0</v>
      </c>
      <c r="L471" s="1" t="s">
        <v>399</v>
      </c>
      <c r="M471" s="1">
        <v>4.0</v>
      </c>
      <c r="P471" s="1">
        <v>0.0</v>
      </c>
      <c r="Q471" s="1">
        <v>4.0</v>
      </c>
    </row>
    <row r="472">
      <c r="P472" s="1">
        <v>0.0</v>
      </c>
      <c r="Q472" s="1">
        <v>0.0</v>
      </c>
    </row>
    <row r="473">
      <c r="A473" s="1" t="s">
        <v>378</v>
      </c>
      <c r="D473" s="1" t="s">
        <v>460</v>
      </c>
      <c r="E473" s="1" t="s">
        <v>54</v>
      </c>
      <c r="F473" s="1" t="s">
        <v>186</v>
      </c>
      <c r="G473" s="1" t="s">
        <v>187</v>
      </c>
      <c r="H473" s="1" t="s">
        <v>380</v>
      </c>
      <c r="I473" s="1" t="s">
        <v>381</v>
      </c>
      <c r="J473" s="1" t="s">
        <v>382</v>
      </c>
      <c r="K473" s="1" t="s">
        <v>383</v>
      </c>
      <c r="L473" s="1" t="s">
        <v>384</v>
      </c>
      <c r="M473" s="1" t="s">
        <v>385</v>
      </c>
      <c r="N473" s="1" t="s">
        <v>386</v>
      </c>
      <c r="O473" s="1" t="s">
        <v>387</v>
      </c>
      <c r="P473" s="1" t="s">
        <v>381</v>
      </c>
      <c r="Q473" s="1" t="s">
        <v>382</v>
      </c>
    </row>
    <row r="474">
      <c r="A474" s="1" t="s">
        <v>121</v>
      </c>
      <c r="C474" s="1">
        <v>57.0</v>
      </c>
      <c r="D474" s="1" t="s">
        <v>364</v>
      </c>
      <c r="E474" s="1" t="s">
        <v>11</v>
      </c>
      <c r="F474" s="1">
        <v>4.0</v>
      </c>
      <c r="G474" s="1" t="s">
        <v>245</v>
      </c>
      <c r="H474" s="1" t="s">
        <v>392</v>
      </c>
      <c r="I474" s="1">
        <v>2.0</v>
      </c>
      <c r="J474" s="1">
        <v>0.0</v>
      </c>
      <c r="K474" s="1" t="s">
        <v>389</v>
      </c>
      <c r="L474" s="1">
        <v>11.0</v>
      </c>
      <c r="M474" s="1">
        <v>13.0</v>
      </c>
      <c r="N474" s="1" t="s">
        <v>390</v>
      </c>
      <c r="O474" s="1">
        <v>39.0</v>
      </c>
      <c r="P474" s="1">
        <v>2.0</v>
      </c>
      <c r="Q474" s="1">
        <v>0.0</v>
      </c>
    </row>
    <row r="475">
      <c r="A475" s="1" t="s">
        <v>121</v>
      </c>
      <c r="C475" s="1">
        <v>58.0</v>
      </c>
      <c r="D475" s="1" t="s">
        <v>364</v>
      </c>
      <c r="E475" s="1" t="s">
        <v>11</v>
      </c>
      <c r="F475" s="1">
        <v>4.0</v>
      </c>
      <c r="G475" s="1" t="s">
        <v>245</v>
      </c>
      <c r="H475" s="1" t="s">
        <v>392</v>
      </c>
      <c r="I475" s="1">
        <v>1.0</v>
      </c>
      <c r="J475" s="1">
        <v>0.0</v>
      </c>
      <c r="K475" s="1" t="s">
        <v>391</v>
      </c>
      <c r="L475" s="1">
        <v>11.0</v>
      </c>
      <c r="M475" s="1">
        <v>12.0</v>
      </c>
      <c r="N475" s="1" t="s">
        <v>390</v>
      </c>
      <c r="O475" s="1">
        <v>39.0</v>
      </c>
      <c r="P475" s="1">
        <v>1.0</v>
      </c>
      <c r="Q475" s="1">
        <v>0.0</v>
      </c>
    </row>
    <row r="476">
      <c r="A476" s="1" t="s">
        <v>121</v>
      </c>
      <c r="C476" s="1">
        <v>59.0</v>
      </c>
      <c r="D476" s="1" t="s">
        <v>364</v>
      </c>
      <c r="E476" s="1" t="s">
        <v>11</v>
      </c>
      <c r="F476" s="1">
        <v>4.0</v>
      </c>
      <c r="G476" s="1" t="s">
        <v>251</v>
      </c>
      <c r="H476" s="1" t="s">
        <v>392</v>
      </c>
      <c r="I476" s="1">
        <v>0.0</v>
      </c>
      <c r="J476" s="1">
        <v>2.0</v>
      </c>
      <c r="K476" s="1" t="s">
        <v>393</v>
      </c>
      <c r="L476" s="1">
        <v>11.0</v>
      </c>
      <c r="M476" s="1">
        <v>13.0</v>
      </c>
      <c r="N476" s="1" t="s">
        <v>404</v>
      </c>
      <c r="O476" s="1">
        <v>39.0</v>
      </c>
      <c r="P476" s="1">
        <v>0.0</v>
      </c>
      <c r="Q476" s="1">
        <v>2.0</v>
      </c>
    </row>
    <row r="477">
      <c r="A477" s="1" t="s">
        <v>121</v>
      </c>
      <c r="C477" s="1">
        <v>165.0</v>
      </c>
      <c r="D477" s="1" t="s">
        <v>355</v>
      </c>
      <c r="E477" s="1" t="s">
        <v>77</v>
      </c>
      <c r="F477" s="1">
        <v>4.0</v>
      </c>
      <c r="G477" s="1" t="s">
        <v>251</v>
      </c>
      <c r="H477" s="1" t="s">
        <v>388</v>
      </c>
      <c r="I477" s="1">
        <v>0.0</v>
      </c>
      <c r="J477" s="1">
        <v>2.0</v>
      </c>
      <c r="K477" s="1" t="s">
        <v>397</v>
      </c>
      <c r="L477" s="1">
        <v>7.0</v>
      </c>
      <c r="M477" s="1">
        <v>9.0</v>
      </c>
      <c r="N477" s="1" t="s">
        <v>462</v>
      </c>
      <c r="O477" s="1">
        <v>15.0</v>
      </c>
      <c r="P477" s="1">
        <v>0.0</v>
      </c>
      <c r="Q477" s="1">
        <v>2.0</v>
      </c>
    </row>
    <row r="478">
      <c r="A478" s="1" t="s">
        <v>64</v>
      </c>
      <c r="C478" s="1">
        <v>295.0</v>
      </c>
      <c r="D478" s="1" t="s">
        <v>294</v>
      </c>
      <c r="E478" s="1" t="s">
        <v>262</v>
      </c>
      <c r="F478" s="1">
        <v>3.0</v>
      </c>
      <c r="G478" s="1" t="s">
        <v>251</v>
      </c>
      <c r="H478" s="1" t="s">
        <v>388</v>
      </c>
      <c r="I478" s="1">
        <v>0.0</v>
      </c>
      <c r="J478" s="1">
        <v>2.0</v>
      </c>
      <c r="K478" s="1" t="s">
        <v>395</v>
      </c>
      <c r="L478" s="1">
        <v>9.0</v>
      </c>
      <c r="M478" s="1">
        <v>11.0</v>
      </c>
      <c r="N478" s="1" t="s">
        <v>411</v>
      </c>
      <c r="O478" s="1">
        <v>33.0</v>
      </c>
      <c r="P478" s="1">
        <v>0.0</v>
      </c>
      <c r="Q478" s="1">
        <v>2.0</v>
      </c>
    </row>
    <row r="479">
      <c r="G479" s="1" t="s">
        <v>398</v>
      </c>
      <c r="I479" s="1">
        <v>3.0</v>
      </c>
      <c r="J479" s="1">
        <v>6.0</v>
      </c>
      <c r="L479" s="1" t="s">
        <v>399</v>
      </c>
      <c r="M479" s="1">
        <v>9.0</v>
      </c>
      <c r="P479" s="1">
        <v>3.0</v>
      </c>
      <c r="Q479" s="1">
        <v>6.0</v>
      </c>
    </row>
    <row r="480">
      <c r="P480" s="1">
        <v>0.0</v>
      </c>
      <c r="Q480" s="1">
        <v>0.0</v>
      </c>
    </row>
    <row r="481">
      <c r="A481" s="1" t="s">
        <v>378</v>
      </c>
      <c r="D481" s="1" t="s">
        <v>464</v>
      </c>
      <c r="E481" s="1" t="s">
        <v>365</v>
      </c>
      <c r="F481" s="1" t="s">
        <v>186</v>
      </c>
      <c r="G481" s="1" t="s">
        <v>187</v>
      </c>
      <c r="H481" s="1" t="s">
        <v>380</v>
      </c>
      <c r="I481" s="1" t="s">
        <v>381</v>
      </c>
      <c r="J481" s="1" t="s">
        <v>382</v>
      </c>
      <c r="K481" s="1" t="s">
        <v>383</v>
      </c>
      <c r="L481" s="1" t="s">
        <v>384</v>
      </c>
      <c r="M481" s="1" t="s">
        <v>385</v>
      </c>
      <c r="N481" s="1" t="s">
        <v>386</v>
      </c>
      <c r="O481" s="1" t="s">
        <v>387</v>
      </c>
      <c r="P481" s="1" t="s">
        <v>381</v>
      </c>
      <c r="Q481" s="1" t="s">
        <v>382</v>
      </c>
    </row>
    <row r="482">
      <c r="A482" s="1" t="s">
        <v>452</v>
      </c>
      <c r="C482" s="1">
        <v>306.0</v>
      </c>
      <c r="D482" s="1" t="s">
        <v>316</v>
      </c>
      <c r="E482" s="1" t="s">
        <v>262</v>
      </c>
      <c r="F482" s="1">
        <v>3.0</v>
      </c>
      <c r="G482" s="1" t="s">
        <v>251</v>
      </c>
      <c r="H482" s="1" t="s">
        <v>388</v>
      </c>
      <c r="I482" s="1">
        <v>0.0</v>
      </c>
      <c r="J482" s="1">
        <v>2.0</v>
      </c>
      <c r="K482" s="1" t="s">
        <v>393</v>
      </c>
      <c r="L482" s="1">
        <v>16.0</v>
      </c>
      <c r="M482" s="1">
        <v>18.0</v>
      </c>
      <c r="N482" s="1" t="s">
        <v>411</v>
      </c>
      <c r="O482" s="1">
        <v>35.0</v>
      </c>
      <c r="P482" s="1">
        <v>0.0</v>
      </c>
      <c r="Q482" s="1">
        <v>2.0</v>
      </c>
    </row>
    <row r="483">
      <c r="A483" s="1" t="s">
        <v>469</v>
      </c>
      <c r="C483" s="1">
        <v>332.0</v>
      </c>
      <c r="D483" s="1" t="s">
        <v>366</v>
      </c>
      <c r="E483" s="1" t="s">
        <v>262</v>
      </c>
      <c r="F483" s="1">
        <v>3.0</v>
      </c>
      <c r="G483" s="1" t="s">
        <v>245</v>
      </c>
      <c r="H483" s="1" t="s">
        <v>392</v>
      </c>
      <c r="I483" s="1">
        <v>2.0</v>
      </c>
      <c r="J483" s="1">
        <v>0.0</v>
      </c>
      <c r="K483" s="1" t="s">
        <v>397</v>
      </c>
      <c r="L483" s="1">
        <v>16.0</v>
      </c>
      <c r="M483" s="1">
        <v>18.0</v>
      </c>
      <c r="N483" s="1" t="s">
        <v>411</v>
      </c>
      <c r="O483" s="1">
        <v>50.0</v>
      </c>
      <c r="P483" s="1">
        <v>2.0</v>
      </c>
      <c r="Q483" s="1">
        <v>0.0</v>
      </c>
    </row>
    <row r="484">
      <c r="G484" s="1" t="s">
        <v>398</v>
      </c>
      <c r="I484" s="1">
        <v>2.0</v>
      </c>
      <c r="J484" s="1">
        <v>2.0</v>
      </c>
      <c r="L484" s="1" t="s">
        <v>399</v>
      </c>
      <c r="M484" s="1">
        <v>4.0</v>
      </c>
      <c r="P484" s="1">
        <v>2.0</v>
      </c>
      <c r="Q484" s="1">
        <v>2.0</v>
      </c>
    </row>
    <row r="485">
      <c r="P485" s="1">
        <v>0.0</v>
      </c>
      <c r="Q485" s="1">
        <v>0.0</v>
      </c>
    </row>
    <row r="486">
      <c r="A486" s="1" t="s">
        <v>378</v>
      </c>
      <c r="D486" s="1" t="s">
        <v>464</v>
      </c>
      <c r="E486" s="1" t="s">
        <v>367</v>
      </c>
      <c r="F486" s="1" t="s">
        <v>186</v>
      </c>
      <c r="G486" s="1" t="s">
        <v>187</v>
      </c>
      <c r="H486" s="1" t="s">
        <v>380</v>
      </c>
      <c r="I486" s="1" t="s">
        <v>381</v>
      </c>
      <c r="J486" s="1" t="s">
        <v>382</v>
      </c>
      <c r="K486" s="1" t="s">
        <v>383</v>
      </c>
      <c r="L486" s="1" t="s">
        <v>384</v>
      </c>
      <c r="M486" s="1" t="s">
        <v>385</v>
      </c>
      <c r="N486" s="1" t="s">
        <v>386</v>
      </c>
      <c r="O486" s="1" t="s">
        <v>387</v>
      </c>
      <c r="P486" s="1" t="s">
        <v>381</v>
      </c>
      <c r="Q486" s="1" t="s">
        <v>382</v>
      </c>
    </row>
    <row r="487">
      <c r="A487" s="1" t="s">
        <v>121</v>
      </c>
      <c r="C487" s="1">
        <v>112.0</v>
      </c>
      <c r="D487" s="1" t="s">
        <v>368</v>
      </c>
      <c r="E487" s="1" t="s">
        <v>65</v>
      </c>
      <c r="F487" s="1">
        <v>3.0</v>
      </c>
      <c r="G487" s="1" t="s">
        <v>245</v>
      </c>
      <c r="H487" s="1" t="s">
        <v>388</v>
      </c>
      <c r="I487" s="1">
        <v>2.0</v>
      </c>
      <c r="J487" s="1">
        <v>0.0</v>
      </c>
      <c r="K487" s="1" t="s">
        <v>393</v>
      </c>
      <c r="L487" s="1">
        <v>14.0</v>
      </c>
      <c r="M487" s="1">
        <v>16.0</v>
      </c>
      <c r="N487" s="1" t="s">
        <v>401</v>
      </c>
      <c r="O487" s="1">
        <v>37.0</v>
      </c>
      <c r="P487" s="1">
        <v>2.0</v>
      </c>
      <c r="Q487" s="1">
        <v>0.0</v>
      </c>
    </row>
    <row r="488">
      <c r="A488" s="1" t="s">
        <v>121</v>
      </c>
      <c r="C488" s="1">
        <v>113.0</v>
      </c>
      <c r="D488" s="1" t="s">
        <v>368</v>
      </c>
      <c r="E488" s="1" t="s">
        <v>65</v>
      </c>
      <c r="F488" s="1">
        <v>3.0</v>
      </c>
      <c r="G488" s="1" t="s">
        <v>251</v>
      </c>
      <c r="H488" s="1" t="s">
        <v>392</v>
      </c>
      <c r="I488" s="1">
        <v>0.0</v>
      </c>
      <c r="J488" s="1">
        <v>2.0</v>
      </c>
      <c r="K488" s="1" t="s">
        <v>389</v>
      </c>
      <c r="L488" s="1">
        <v>14.0</v>
      </c>
      <c r="M488" s="1">
        <v>16.0</v>
      </c>
      <c r="N488" s="1" t="s">
        <v>401</v>
      </c>
      <c r="O488" s="1">
        <v>37.0</v>
      </c>
      <c r="P488" s="1">
        <v>0.0</v>
      </c>
      <c r="Q488" s="1">
        <v>2.0</v>
      </c>
    </row>
    <row r="489">
      <c r="G489" s="1" t="s">
        <v>398</v>
      </c>
      <c r="I489" s="1">
        <v>2.0</v>
      </c>
      <c r="J489" s="1">
        <v>2.0</v>
      </c>
      <c r="L489" s="1" t="s">
        <v>399</v>
      </c>
      <c r="M489" s="1">
        <v>4.0</v>
      </c>
      <c r="P489" s="1">
        <v>2.0</v>
      </c>
      <c r="Q489" s="1">
        <v>2.0</v>
      </c>
    </row>
    <row r="490">
      <c r="P490" s="1">
        <v>0.0</v>
      </c>
      <c r="Q490" s="1">
        <v>0.0</v>
      </c>
    </row>
    <row r="491">
      <c r="A491" s="1" t="s">
        <v>378</v>
      </c>
      <c r="D491" s="1" t="s">
        <v>470</v>
      </c>
      <c r="E491" s="1" t="s">
        <v>369</v>
      </c>
      <c r="F491" s="1" t="s">
        <v>186</v>
      </c>
      <c r="G491" s="1" t="s">
        <v>187</v>
      </c>
      <c r="H491" s="1" t="s">
        <v>380</v>
      </c>
      <c r="I491" s="1" t="s">
        <v>381</v>
      </c>
      <c r="J491" s="1" t="s">
        <v>382</v>
      </c>
      <c r="K491" s="1" t="s">
        <v>383</v>
      </c>
      <c r="L491" s="1" t="s">
        <v>384</v>
      </c>
      <c r="M491" s="1" t="s">
        <v>385</v>
      </c>
      <c r="N491" s="1" t="s">
        <v>386</v>
      </c>
      <c r="O491" s="1" t="s">
        <v>387</v>
      </c>
      <c r="P491" s="1" t="s">
        <v>381</v>
      </c>
      <c r="Q491" s="1" t="s">
        <v>382</v>
      </c>
    </row>
    <row r="492">
      <c r="A492" s="1" t="s">
        <v>136</v>
      </c>
      <c r="C492" s="1">
        <v>96.0</v>
      </c>
      <c r="D492" s="1" t="s">
        <v>292</v>
      </c>
      <c r="E492" s="1" t="s">
        <v>89</v>
      </c>
      <c r="F492" s="1">
        <v>4.0</v>
      </c>
      <c r="G492" s="1" t="s">
        <v>251</v>
      </c>
      <c r="H492" s="1" t="s">
        <v>392</v>
      </c>
      <c r="I492" s="1">
        <v>0.0</v>
      </c>
      <c r="J492" s="1">
        <v>2.0</v>
      </c>
      <c r="K492" s="1" t="s">
        <v>397</v>
      </c>
      <c r="L492" s="1">
        <v>7.0</v>
      </c>
      <c r="M492" s="1">
        <v>9.0</v>
      </c>
      <c r="N492" s="1" t="s">
        <v>409</v>
      </c>
      <c r="O492" s="1">
        <v>27.0</v>
      </c>
      <c r="P492" s="1">
        <v>0.0</v>
      </c>
      <c r="Q492" s="1">
        <v>2.0</v>
      </c>
    </row>
    <row r="493">
      <c r="A493" s="1" t="s">
        <v>121</v>
      </c>
      <c r="C493" s="1">
        <v>214.0</v>
      </c>
      <c r="D493" s="1" t="s">
        <v>276</v>
      </c>
      <c r="E493" s="1" t="s">
        <v>122</v>
      </c>
      <c r="F493" s="1">
        <v>4.0</v>
      </c>
      <c r="G493" s="1" t="s">
        <v>251</v>
      </c>
      <c r="H493" s="1" t="s">
        <v>428</v>
      </c>
      <c r="I493" s="1">
        <v>0.0</v>
      </c>
      <c r="J493" s="1">
        <v>2.0</v>
      </c>
      <c r="K493" s="1" t="s">
        <v>393</v>
      </c>
      <c r="L493" s="1">
        <v>11.0</v>
      </c>
      <c r="M493" s="1">
        <v>13.0</v>
      </c>
      <c r="N493" s="1" t="s">
        <v>413</v>
      </c>
      <c r="O493" s="1">
        <v>26.0</v>
      </c>
      <c r="P493" s="1">
        <v>0.0</v>
      </c>
      <c r="Q493" s="1">
        <v>2.0</v>
      </c>
    </row>
    <row r="494">
      <c r="A494" s="1" t="s">
        <v>456</v>
      </c>
      <c r="C494" s="1">
        <v>257.0</v>
      </c>
      <c r="D494" s="1" t="s">
        <v>328</v>
      </c>
      <c r="E494" s="1" t="s">
        <v>262</v>
      </c>
      <c r="F494" s="1">
        <v>3.0</v>
      </c>
      <c r="G494" s="1" t="s">
        <v>251</v>
      </c>
      <c r="H494" s="1" t="s">
        <v>392</v>
      </c>
      <c r="I494" s="1">
        <v>0.0</v>
      </c>
      <c r="J494" s="1">
        <v>2.0</v>
      </c>
      <c r="K494" s="1" t="s">
        <v>389</v>
      </c>
      <c r="L494" s="1">
        <v>14.0</v>
      </c>
      <c r="M494" s="1">
        <v>16.0</v>
      </c>
      <c r="N494" s="1" t="s">
        <v>411</v>
      </c>
      <c r="O494" s="1">
        <v>38.0</v>
      </c>
      <c r="P494" s="1">
        <v>0.0</v>
      </c>
      <c r="Q494" s="1">
        <v>2.0</v>
      </c>
    </row>
    <row r="495">
      <c r="A495" s="1" t="s">
        <v>458</v>
      </c>
      <c r="C495" s="1">
        <v>323.0</v>
      </c>
      <c r="D495" s="1" t="s">
        <v>338</v>
      </c>
      <c r="E495" s="1" t="s">
        <v>262</v>
      </c>
      <c r="F495" s="1">
        <v>3.0</v>
      </c>
      <c r="G495" s="1" t="s">
        <v>251</v>
      </c>
      <c r="H495" s="1" t="s">
        <v>392</v>
      </c>
      <c r="I495" s="1">
        <v>0.0</v>
      </c>
      <c r="J495" s="1">
        <v>2.0</v>
      </c>
      <c r="K495" s="1" t="s">
        <v>397</v>
      </c>
      <c r="L495" s="1">
        <v>14.0</v>
      </c>
      <c r="M495" s="1">
        <v>16.0</v>
      </c>
      <c r="N495" s="1" t="s">
        <v>411</v>
      </c>
      <c r="O495" s="1">
        <v>36.0</v>
      </c>
      <c r="P495" s="1">
        <v>0.0</v>
      </c>
      <c r="Q495" s="1">
        <v>2.0</v>
      </c>
    </row>
    <row r="496">
      <c r="G496" s="1" t="s">
        <v>398</v>
      </c>
      <c r="I496" s="1">
        <v>0.0</v>
      </c>
      <c r="J496" s="1">
        <v>8.0</v>
      </c>
      <c r="L496" s="1" t="s">
        <v>399</v>
      </c>
      <c r="M496" s="1">
        <v>8.0</v>
      </c>
      <c r="P496" s="1">
        <v>0.0</v>
      </c>
      <c r="Q496" s="1">
        <v>8.0</v>
      </c>
    </row>
    <row r="497">
      <c r="P497" s="1">
        <v>0.0</v>
      </c>
      <c r="Q497" s="1">
        <v>0.0</v>
      </c>
    </row>
    <row r="498">
      <c r="A498" s="1" t="s">
        <v>378</v>
      </c>
      <c r="D498" s="1" t="s">
        <v>470</v>
      </c>
      <c r="E498" s="1" t="s">
        <v>370</v>
      </c>
      <c r="F498" s="1" t="s">
        <v>186</v>
      </c>
      <c r="G498" s="1" t="s">
        <v>187</v>
      </c>
      <c r="H498" s="1" t="s">
        <v>380</v>
      </c>
      <c r="I498" s="1" t="s">
        <v>381</v>
      </c>
      <c r="J498" s="1" t="s">
        <v>382</v>
      </c>
      <c r="K498" s="1" t="s">
        <v>383</v>
      </c>
      <c r="L498" s="1" t="s">
        <v>384</v>
      </c>
      <c r="M498" s="1" t="s">
        <v>385</v>
      </c>
      <c r="N498" s="1" t="s">
        <v>386</v>
      </c>
      <c r="O498" s="1" t="s">
        <v>387</v>
      </c>
      <c r="P498" s="1" t="s">
        <v>381</v>
      </c>
      <c r="Q498" s="1" t="s">
        <v>382</v>
      </c>
    </row>
    <row r="499">
      <c r="A499" s="1" t="s">
        <v>136</v>
      </c>
      <c r="C499" s="1">
        <v>98.0</v>
      </c>
      <c r="D499" s="1" t="s">
        <v>301</v>
      </c>
      <c r="E499" s="1" t="s">
        <v>98</v>
      </c>
      <c r="F499" s="1">
        <v>3.0</v>
      </c>
      <c r="G499" s="1" t="s">
        <v>251</v>
      </c>
      <c r="H499" s="1" t="s">
        <v>392</v>
      </c>
      <c r="I499" s="1">
        <v>0.0</v>
      </c>
      <c r="J499" s="1">
        <v>2.0</v>
      </c>
      <c r="K499" s="1" t="s">
        <v>397</v>
      </c>
      <c r="L499" s="1">
        <v>11.0</v>
      </c>
      <c r="M499" s="1">
        <v>13.0</v>
      </c>
      <c r="N499" s="1" t="s">
        <v>442</v>
      </c>
      <c r="O499" s="1">
        <v>6.0</v>
      </c>
      <c r="P499" s="1">
        <v>0.0</v>
      </c>
      <c r="Q499" s="1">
        <v>2.0</v>
      </c>
    </row>
    <row r="500">
      <c r="A500" s="1" t="s">
        <v>121</v>
      </c>
      <c r="C500" s="1">
        <v>139.0</v>
      </c>
      <c r="D500" s="1" t="s">
        <v>314</v>
      </c>
      <c r="E500" s="1" t="s">
        <v>170</v>
      </c>
      <c r="F500" s="1">
        <v>4.0</v>
      </c>
      <c r="G500" s="1" t="s">
        <v>251</v>
      </c>
      <c r="H500" s="1" t="s">
        <v>388</v>
      </c>
      <c r="I500" s="1">
        <v>0.0</v>
      </c>
      <c r="J500" s="1">
        <v>2.0</v>
      </c>
      <c r="K500" s="1" t="s">
        <v>397</v>
      </c>
      <c r="L500" s="1">
        <v>9.0</v>
      </c>
      <c r="M500" s="1">
        <v>11.0</v>
      </c>
      <c r="N500" s="1" t="s">
        <v>413</v>
      </c>
      <c r="O500" s="1">
        <v>26.0</v>
      </c>
      <c r="P500" s="1">
        <v>0.0</v>
      </c>
      <c r="Q500" s="1">
        <v>2.0</v>
      </c>
    </row>
    <row r="501">
      <c r="A501" s="1" t="s">
        <v>457</v>
      </c>
      <c r="C501" s="1">
        <v>318.0</v>
      </c>
      <c r="D501" s="1" t="s">
        <v>334</v>
      </c>
      <c r="E501" s="1" t="s">
        <v>262</v>
      </c>
      <c r="F501" s="1">
        <v>3.0</v>
      </c>
      <c r="G501" s="1" t="s">
        <v>251</v>
      </c>
      <c r="H501" s="1" t="s">
        <v>392</v>
      </c>
      <c r="I501" s="1">
        <v>0.0</v>
      </c>
      <c r="J501" s="1">
        <v>2.0</v>
      </c>
      <c r="K501" s="1" t="s">
        <v>397</v>
      </c>
      <c r="L501" s="1">
        <v>14.0</v>
      </c>
      <c r="M501" s="1">
        <v>16.0</v>
      </c>
      <c r="N501" s="1" t="s">
        <v>411</v>
      </c>
      <c r="O501" s="1">
        <v>36.0</v>
      </c>
      <c r="P501" s="1">
        <v>0.0</v>
      </c>
      <c r="Q501" s="1">
        <v>2.0</v>
      </c>
    </row>
    <row r="502">
      <c r="A502" s="1" t="s">
        <v>469</v>
      </c>
      <c r="C502" s="1">
        <v>333.0</v>
      </c>
      <c r="D502" s="1" t="s">
        <v>366</v>
      </c>
      <c r="E502" s="1" t="s">
        <v>262</v>
      </c>
      <c r="F502" s="1">
        <v>3.0</v>
      </c>
      <c r="G502" s="1" t="s">
        <v>251</v>
      </c>
      <c r="H502" s="1" t="s">
        <v>392</v>
      </c>
      <c r="I502" s="1">
        <v>0.0</v>
      </c>
      <c r="J502" s="1">
        <v>2.0</v>
      </c>
      <c r="K502" s="1" t="s">
        <v>395</v>
      </c>
      <c r="L502" s="1">
        <v>16.0</v>
      </c>
      <c r="M502" s="1">
        <v>18.0</v>
      </c>
      <c r="N502" s="1" t="s">
        <v>411</v>
      </c>
      <c r="O502" s="1">
        <v>50.0</v>
      </c>
      <c r="P502" s="1">
        <v>0.0</v>
      </c>
      <c r="Q502" s="1">
        <v>2.0</v>
      </c>
    </row>
    <row r="503">
      <c r="G503" s="1" t="s">
        <v>398</v>
      </c>
      <c r="I503" s="1">
        <v>0.0</v>
      </c>
      <c r="J503" s="1">
        <v>8.0</v>
      </c>
      <c r="L503" s="1" t="s">
        <v>399</v>
      </c>
      <c r="M503" s="1">
        <v>8.0</v>
      </c>
      <c r="P503" s="1">
        <v>0.0</v>
      </c>
      <c r="Q503" s="1">
        <v>8.0</v>
      </c>
    </row>
    <row r="504">
      <c r="P504" s="1">
        <v>0.0</v>
      </c>
      <c r="Q504" s="1">
        <v>0.0</v>
      </c>
    </row>
    <row r="505">
      <c r="A505" s="1" t="s">
        <v>378</v>
      </c>
      <c r="E505" s="1" t="s">
        <v>471</v>
      </c>
      <c r="F505" s="1" t="s">
        <v>186</v>
      </c>
      <c r="G505" s="1" t="s">
        <v>187</v>
      </c>
      <c r="H505" s="1" t="s">
        <v>380</v>
      </c>
      <c r="I505" s="1" t="s">
        <v>381</v>
      </c>
      <c r="J505" s="1" t="s">
        <v>382</v>
      </c>
      <c r="K505" s="1" t="s">
        <v>383</v>
      </c>
      <c r="L505" s="1" t="s">
        <v>384</v>
      </c>
      <c r="M505" s="1" t="s">
        <v>385</v>
      </c>
      <c r="N505" s="1" t="s">
        <v>386</v>
      </c>
      <c r="O505" s="1" t="s">
        <v>387</v>
      </c>
      <c r="P505" s="1" t="s">
        <v>381</v>
      </c>
      <c r="Q505" s="1" t="s">
        <v>382</v>
      </c>
    </row>
    <row r="506">
      <c r="A506" s="1" t="s">
        <v>121</v>
      </c>
      <c r="C506" s="1">
        <v>53.0</v>
      </c>
      <c r="D506" s="1" t="s">
        <v>326</v>
      </c>
      <c r="E506" s="1" t="s">
        <v>14</v>
      </c>
      <c r="F506" s="1">
        <v>4.0</v>
      </c>
      <c r="G506" s="1" t="s">
        <v>251</v>
      </c>
      <c r="H506" s="1" t="s">
        <v>388</v>
      </c>
      <c r="I506" s="1">
        <v>0.0</v>
      </c>
      <c r="J506" s="1">
        <v>2.0</v>
      </c>
      <c r="K506" s="1" t="s">
        <v>389</v>
      </c>
      <c r="L506" s="1">
        <v>9.0</v>
      </c>
      <c r="M506" s="1">
        <v>11.0</v>
      </c>
      <c r="N506" s="1">
        <v>0.0</v>
      </c>
      <c r="O506" s="1">
        <v>0.0</v>
      </c>
      <c r="P506" s="1">
        <v>0.0</v>
      </c>
      <c r="Q506" s="1">
        <v>2.0</v>
      </c>
    </row>
    <row r="508">
      <c r="G508" s="1" t="s">
        <v>398</v>
      </c>
      <c r="I508" s="1">
        <v>0.0</v>
      </c>
      <c r="J508" s="1">
        <v>2.0</v>
      </c>
      <c r="L508" s="1" t="s">
        <v>399</v>
      </c>
      <c r="M508" s="1">
        <v>2.0</v>
      </c>
      <c r="P508" s="1">
        <v>0.0</v>
      </c>
      <c r="Q508" s="1">
        <v>2.0</v>
      </c>
    </row>
    <row r="509">
      <c r="P509" s="1">
        <v>0.0</v>
      </c>
      <c r="Q509" s="1">
        <v>0.0</v>
      </c>
    </row>
    <row r="510">
      <c r="A510" s="1" t="s">
        <v>378</v>
      </c>
      <c r="E510" s="1" t="s">
        <v>472</v>
      </c>
      <c r="F510" s="1" t="s">
        <v>186</v>
      </c>
      <c r="G510" s="1" t="s">
        <v>187</v>
      </c>
      <c r="H510" s="1" t="s">
        <v>380</v>
      </c>
      <c r="I510" s="1" t="s">
        <v>381</v>
      </c>
      <c r="J510" s="1" t="s">
        <v>382</v>
      </c>
      <c r="K510" s="1" t="s">
        <v>383</v>
      </c>
      <c r="L510" s="1" t="s">
        <v>384</v>
      </c>
      <c r="M510" s="1" t="s">
        <v>385</v>
      </c>
      <c r="N510" s="1" t="s">
        <v>386</v>
      </c>
      <c r="O510" s="1" t="s">
        <v>387</v>
      </c>
      <c r="P510" s="1" t="s">
        <v>381</v>
      </c>
      <c r="Q510" s="1" t="s">
        <v>382</v>
      </c>
    </row>
    <row r="511">
      <c r="A511" s="1" t="s">
        <v>121</v>
      </c>
      <c r="C511" s="1">
        <v>34.0</v>
      </c>
      <c r="D511" s="1" t="s">
        <v>473</v>
      </c>
      <c r="E511" s="1" t="s">
        <v>137</v>
      </c>
      <c r="F511" s="1">
        <v>2.0</v>
      </c>
      <c r="G511" s="1" t="s">
        <v>251</v>
      </c>
      <c r="H511" s="1" t="s">
        <v>428</v>
      </c>
      <c r="I511" s="1">
        <v>0.0</v>
      </c>
      <c r="J511" s="1">
        <v>2.0</v>
      </c>
      <c r="K511" s="1" t="s">
        <v>395</v>
      </c>
      <c r="L511" s="1">
        <v>16.0</v>
      </c>
      <c r="M511" s="1">
        <v>18.0</v>
      </c>
      <c r="N511" s="1">
        <v>0.0</v>
      </c>
      <c r="O511" s="1">
        <v>1.0</v>
      </c>
      <c r="P511" s="1">
        <v>0.0</v>
      </c>
      <c r="Q511" s="1">
        <v>2.0</v>
      </c>
    </row>
    <row r="512">
      <c r="A512" s="1" t="s">
        <v>121</v>
      </c>
      <c r="C512" s="1">
        <v>35.0</v>
      </c>
      <c r="D512" s="1" t="s">
        <v>473</v>
      </c>
      <c r="E512" s="1" t="s">
        <v>137</v>
      </c>
      <c r="F512" s="1">
        <v>2.0</v>
      </c>
      <c r="G512" s="1" t="s">
        <v>251</v>
      </c>
      <c r="H512" s="1" t="s">
        <v>428</v>
      </c>
      <c r="I512" s="1">
        <v>0.0</v>
      </c>
      <c r="J512" s="1">
        <v>2.0</v>
      </c>
      <c r="K512" s="1" t="s">
        <v>397</v>
      </c>
      <c r="L512" s="1">
        <v>16.0</v>
      </c>
      <c r="M512" s="1">
        <v>18.0</v>
      </c>
      <c r="N512" s="1">
        <v>0.0</v>
      </c>
      <c r="O512" s="1">
        <v>1.0</v>
      </c>
      <c r="P512" s="1">
        <v>0.0</v>
      </c>
      <c r="Q512" s="1">
        <v>2.0</v>
      </c>
    </row>
    <row r="513">
      <c r="A513" s="1" t="s">
        <v>121</v>
      </c>
      <c r="C513" s="1">
        <v>90.0</v>
      </c>
      <c r="D513" s="1" t="s">
        <v>234</v>
      </c>
      <c r="E513" s="1" t="s">
        <v>68</v>
      </c>
      <c r="F513" s="1">
        <v>4.0</v>
      </c>
      <c r="G513" s="1" t="s">
        <v>251</v>
      </c>
      <c r="H513" s="1" t="s">
        <v>388</v>
      </c>
      <c r="I513" s="1">
        <v>0.0</v>
      </c>
      <c r="J513" s="1">
        <v>2.0</v>
      </c>
      <c r="K513" s="1" t="s">
        <v>389</v>
      </c>
      <c r="L513" s="1">
        <v>9.0</v>
      </c>
      <c r="M513" s="1">
        <v>11.0</v>
      </c>
      <c r="N513" s="1" t="s">
        <v>408</v>
      </c>
      <c r="O513" s="1">
        <v>0.0</v>
      </c>
      <c r="P513" s="1">
        <v>0.0</v>
      </c>
      <c r="Q513" s="1">
        <v>2.0</v>
      </c>
    </row>
    <row r="514">
      <c r="A514" s="1" t="s">
        <v>121</v>
      </c>
      <c r="C514" s="1">
        <v>143.0</v>
      </c>
      <c r="D514" s="1" t="s">
        <v>254</v>
      </c>
      <c r="E514" s="1" t="s">
        <v>29</v>
      </c>
      <c r="F514" s="1">
        <v>4.0</v>
      </c>
      <c r="G514" s="1" t="s">
        <v>251</v>
      </c>
      <c r="H514" s="1" t="s">
        <v>388</v>
      </c>
      <c r="I514" s="1">
        <v>0.0</v>
      </c>
      <c r="J514" s="1">
        <v>2.0</v>
      </c>
      <c r="K514" s="1" t="s">
        <v>397</v>
      </c>
      <c r="L514" s="1">
        <v>7.0</v>
      </c>
      <c r="M514" s="1">
        <v>9.0</v>
      </c>
      <c r="N514" s="1" t="s">
        <v>408</v>
      </c>
      <c r="O514" s="1">
        <v>0.0</v>
      </c>
      <c r="P514" s="1">
        <v>0.0</v>
      </c>
      <c r="Q514" s="1">
        <v>2.0</v>
      </c>
    </row>
    <row r="515">
      <c r="A515" s="1" t="s">
        <v>121</v>
      </c>
      <c r="C515" s="1">
        <v>215.0</v>
      </c>
      <c r="D515" s="1" t="s">
        <v>474</v>
      </c>
      <c r="E515" s="1" t="s">
        <v>122</v>
      </c>
      <c r="F515" s="1">
        <v>4.0</v>
      </c>
      <c r="G515" s="1" t="s">
        <v>245</v>
      </c>
      <c r="H515" s="1" t="s">
        <v>388</v>
      </c>
      <c r="I515" s="1">
        <v>2.0</v>
      </c>
      <c r="J515" s="1">
        <v>0.0</v>
      </c>
      <c r="K515" s="1" t="s">
        <v>389</v>
      </c>
      <c r="L515" s="1">
        <v>11.0</v>
      </c>
      <c r="M515" s="1">
        <v>13.0</v>
      </c>
      <c r="N515" s="1" t="s">
        <v>405</v>
      </c>
      <c r="O515" s="1">
        <v>0.0</v>
      </c>
      <c r="P515" s="1">
        <v>2.0</v>
      </c>
      <c r="Q515" s="1">
        <v>0.0</v>
      </c>
    </row>
    <row r="516">
      <c r="A516" s="1" t="s">
        <v>121</v>
      </c>
      <c r="C516" s="1">
        <v>216.0</v>
      </c>
      <c r="D516" s="1" t="s">
        <v>474</v>
      </c>
      <c r="E516" s="1" t="s">
        <v>122</v>
      </c>
      <c r="F516" s="1">
        <v>4.0</v>
      </c>
      <c r="G516" s="1" t="s">
        <v>245</v>
      </c>
      <c r="H516" s="1" t="s">
        <v>388</v>
      </c>
      <c r="I516" s="1">
        <v>1.0</v>
      </c>
      <c r="J516" s="1">
        <v>0.0</v>
      </c>
      <c r="K516" s="1" t="s">
        <v>391</v>
      </c>
      <c r="L516" s="1">
        <v>11.0</v>
      </c>
      <c r="M516" s="1">
        <v>12.0</v>
      </c>
      <c r="N516" s="1" t="s">
        <v>405</v>
      </c>
      <c r="O516" s="1">
        <v>0.0</v>
      </c>
      <c r="P516" s="1">
        <v>1.0</v>
      </c>
      <c r="Q516" s="1">
        <v>0.0</v>
      </c>
    </row>
    <row r="517">
      <c r="G517" s="1" t="s">
        <v>398</v>
      </c>
      <c r="I517" s="1">
        <v>3.0</v>
      </c>
      <c r="J517" s="1">
        <v>8.0</v>
      </c>
      <c r="L517" s="1" t="s">
        <v>399</v>
      </c>
      <c r="M517" s="1">
        <v>11.0</v>
      </c>
      <c r="P517" s="1">
        <v>3.0</v>
      </c>
      <c r="Q517" s="1">
        <v>8.0</v>
      </c>
    </row>
    <row r="518">
      <c r="P518" s="1">
        <v>0.0</v>
      </c>
      <c r="Q518" s="1">
        <v>0.0</v>
      </c>
    </row>
    <row r="519">
      <c r="A519" s="1" t="s">
        <v>378</v>
      </c>
      <c r="E519" s="1" t="s">
        <v>475</v>
      </c>
      <c r="F519" s="1" t="s">
        <v>186</v>
      </c>
      <c r="G519" s="1" t="s">
        <v>187</v>
      </c>
      <c r="H519" s="1" t="s">
        <v>380</v>
      </c>
      <c r="I519" s="1" t="s">
        <v>381</v>
      </c>
      <c r="J519" s="1" t="s">
        <v>382</v>
      </c>
      <c r="K519" s="1" t="s">
        <v>383</v>
      </c>
      <c r="L519" s="1" t="s">
        <v>384</v>
      </c>
      <c r="M519" s="1" t="s">
        <v>385</v>
      </c>
      <c r="N519" s="1" t="s">
        <v>386</v>
      </c>
      <c r="O519" s="1" t="s">
        <v>387</v>
      </c>
      <c r="P519" s="1" t="s">
        <v>381</v>
      </c>
      <c r="Q519" s="1" t="s">
        <v>382</v>
      </c>
    </row>
    <row r="520">
      <c r="A520" s="1" t="s">
        <v>121</v>
      </c>
      <c r="C520" s="1">
        <v>65.0</v>
      </c>
      <c r="D520" s="1" t="s">
        <v>247</v>
      </c>
      <c r="E520" s="1" t="s">
        <v>98</v>
      </c>
      <c r="F520" s="1">
        <v>3.0</v>
      </c>
      <c r="G520" s="1" t="s">
        <v>251</v>
      </c>
      <c r="H520" s="1" t="s">
        <v>388</v>
      </c>
      <c r="I520" s="1">
        <v>0.0</v>
      </c>
      <c r="J520" s="1">
        <v>2.0</v>
      </c>
      <c r="K520" s="1" t="s">
        <v>397</v>
      </c>
      <c r="L520" s="1">
        <v>18.0</v>
      </c>
      <c r="M520" s="1">
        <v>20.0</v>
      </c>
      <c r="N520" s="1">
        <v>0.0</v>
      </c>
      <c r="O520" s="1">
        <v>0.0</v>
      </c>
      <c r="P520" s="1">
        <v>0.0</v>
      </c>
      <c r="Q520" s="1">
        <v>2.0</v>
      </c>
    </row>
    <row r="521">
      <c r="A521" s="1" t="s">
        <v>121</v>
      </c>
      <c r="C521" s="1">
        <v>69.0</v>
      </c>
      <c r="D521" s="1" t="s">
        <v>288</v>
      </c>
      <c r="E521" s="1" t="s">
        <v>41</v>
      </c>
      <c r="F521" s="1">
        <v>4.0</v>
      </c>
      <c r="G521" s="1" t="s">
        <v>251</v>
      </c>
      <c r="H521" s="1" t="s">
        <v>388</v>
      </c>
      <c r="I521" s="1">
        <v>0.0</v>
      </c>
      <c r="J521" s="1">
        <v>2.0</v>
      </c>
      <c r="K521" s="1" t="s">
        <v>389</v>
      </c>
      <c r="L521" s="1">
        <v>11.0</v>
      </c>
      <c r="M521" s="1">
        <v>13.0</v>
      </c>
      <c r="N521" s="1" t="s">
        <v>408</v>
      </c>
      <c r="O521" s="1">
        <v>0.0</v>
      </c>
      <c r="P521" s="1">
        <v>0.0</v>
      </c>
      <c r="Q521" s="1">
        <v>2.0</v>
      </c>
    </row>
    <row r="522">
      <c r="A522" s="1" t="s">
        <v>121</v>
      </c>
      <c r="C522" s="1">
        <v>132.0</v>
      </c>
      <c r="D522" s="1" t="s">
        <v>256</v>
      </c>
      <c r="E522" s="1" t="s">
        <v>146</v>
      </c>
      <c r="F522" s="1">
        <v>4.0</v>
      </c>
      <c r="G522" s="1" t="s">
        <v>251</v>
      </c>
      <c r="H522" s="1" t="s">
        <v>388</v>
      </c>
      <c r="I522" s="1">
        <v>0.0</v>
      </c>
      <c r="J522" s="1">
        <v>2.0</v>
      </c>
      <c r="K522" s="1" t="s">
        <v>395</v>
      </c>
      <c r="L522" s="1">
        <v>16.0</v>
      </c>
      <c r="M522" s="1">
        <v>18.0</v>
      </c>
      <c r="N522" s="1" t="s">
        <v>413</v>
      </c>
      <c r="O522" s="1">
        <v>0.0</v>
      </c>
      <c r="P522" s="1">
        <v>0.0</v>
      </c>
      <c r="Q522" s="1">
        <v>2.0</v>
      </c>
    </row>
    <row r="523">
      <c r="A523" s="1" t="s">
        <v>121</v>
      </c>
      <c r="C523" s="1">
        <v>146.0</v>
      </c>
      <c r="D523" s="1" t="s">
        <v>337</v>
      </c>
      <c r="E523" s="1" t="s">
        <v>95</v>
      </c>
      <c r="F523" s="1">
        <v>3.0</v>
      </c>
      <c r="G523" s="1" t="s">
        <v>251</v>
      </c>
      <c r="H523" s="1" t="s">
        <v>388</v>
      </c>
      <c r="I523" s="1">
        <v>0.0</v>
      </c>
      <c r="J523" s="1">
        <v>2.0</v>
      </c>
      <c r="K523" s="1" t="s">
        <v>397</v>
      </c>
      <c r="L523" s="1">
        <v>7.0</v>
      </c>
      <c r="M523" s="1">
        <v>9.0</v>
      </c>
      <c r="N523" s="1">
        <v>0.0</v>
      </c>
      <c r="O523" s="1">
        <v>0.0</v>
      </c>
      <c r="P523" s="1">
        <v>0.0</v>
      </c>
      <c r="Q523" s="1">
        <v>2.0</v>
      </c>
    </row>
    <row r="524">
      <c r="A524" s="1" t="s">
        <v>121</v>
      </c>
      <c r="C524" s="1">
        <v>169.0</v>
      </c>
      <c r="D524" s="1" t="s">
        <v>351</v>
      </c>
      <c r="E524" s="1" t="s">
        <v>77</v>
      </c>
      <c r="F524" s="1">
        <v>4.0</v>
      </c>
      <c r="G524" s="1" t="s">
        <v>251</v>
      </c>
      <c r="H524" s="1" t="s">
        <v>388</v>
      </c>
      <c r="I524" s="1">
        <v>0.0</v>
      </c>
      <c r="J524" s="1">
        <v>2.0</v>
      </c>
      <c r="K524" s="1" t="s">
        <v>389</v>
      </c>
      <c r="L524" s="1">
        <v>16.0</v>
      </c>
      <c r="M524" s="1">
        <v>18.0</v>
      </c>
      <c r="N524" s="1" t="s">
        <v>402</v>
      </c>
      <c r="O524" s="1">
        <v>0.0</v>
      </c>
      <c r="P524" s="1">
        <v>0.0</v>
      </c>
      <c r="Q524" s="1">
        <v>2.0</v>
      </c>
    </row>
    <row r="525">
      <c r="G525" s="1" t="s">
        <v>398</v>
      </c>
      <c r="I525" s="1">
        <v>0.0</v>
      </c>
      <c r="J525" s="1">
        <v>10.0</v>
      </c>
      <c r="L525" s="1" t="s">
        <v>399</v>
      </c>
      <c r="M525" s="1">
        <v>10.0</v>
      </c>
      <c r="P525" s="1">
        <v>0.0</v>
      </c>
      <c r="Q525" s="1">
        <v>10.0</v>
      </c>
    </row>
    <row r="526">
      <c r="P526" s="1">
        <v>0.0</v>
      </c>
      <c r="Q526" s="1">
        <v>0.0</v>
      </c>
    </row>
    <row r="527">
      <c r="P527" s="1">
        <v>0.0</v>
      </c>
      <c r="Q527" s="1">
        <v>0.0</v>
      </c>
    </row>
    <row r="528">
      <c r="P528" s="1">
        <v>0.0</v>
      </c>
      <c r="Q528" s="1">
        <v>0.0</v>
      </c>
    </row>
    <row r="529">
      <c r="P529" s="1">
        <v>0.0</v>
      </c>
      <c r="Q529" s="1">
        <v>0.0</v>
      </c>
    </row>
    <row r="530">
      <c r="P530" s="1">
        <v>0.0</v>
      </c>
      <c r="Q530" s="1">
        <v>0.0</v>
      </c>
    </row>
  </sheetData>
  <drawing r:id="rId1"/>
</worksheet>
</file>