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sabelgroup-my.sharepoint.com/personal/psimons_isabelgroup_eu/Documents/Documents/UBLBE/EN16931/Testcases/"/>
    </mc:Choice>
  </mc:AlternateContent>
  <xr:revisionPtr revIDLastSave="216" documentId="13_ncr:1_{AA79BBC2-0514-4735-AC1E-72CE9E9DFA83}" xr6:coauthVersionLast="47" xr6:coauthVersionMax="47" xr10:uidLastSave="{A99AA7B2-F142-475F-A6C7-A738C8B467ED}"/>
  <bookViews>
    <workbookView xWindow="5630" yWindow="1350" windowWidth="28800" windowHeight="19780" xr2:uid="{00000000-000D-0000-FFFF-FFFF00000000}"/>
  </bookViews>
  <sheets>
    <sheet name="Issuer data" sheetId="2" r:id="rId1"/>
    <sheet name="Receiver data" sheetId="3" r:id="rId2"/>
    <sheet name="Testcase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5" i="1" l="1"/>
  <c r="B335" i="1"/>
  <c r="D334" i="1"/>
  <c r="E334" i="1" s="1"/>
  <c r="E335" i="1" s="1"/>
  <c r="F331" i="1"/>
  <c r="E327" i="1"/>
  <c r="D327" i="1"/>
  <c r="B327" i="1"/>
  <c r="D326" i="1"/>
  <c r="E326" i="1" s="1"/>
  <c r="D325" i="1"/>
  <c r="H322" i="1"/>
  <c r="I322" i="1" s="1"/>
  <c r="F322" i="1"/>
  <c r="H321" i="1"/>
  <c r="I321" i="1" s="1"/>
  <c r="F321" i="1"/>
  <c r="H320" i="1"/>
  <c r="I320" i="1" s="1"/>
  <c r="F320" i="1"/>
  <c r="E316" i="1"/>
  <c r="D316" i="1"/>
  <c r="B316" i="1"/>
  <c r="D315" i="1"/>
  <c r="E315" i="1" s="1"/>
  <c r="F312" i="1"/>
  <c r="B308" i="1"/>
  <c r="D307" i="1"/>
  <c r="D308" i="1" s="1"/>
  <c r="F304" i="1"/>
  <c r="H304" i="1" s="1"/>
  <c r="I304" i="1" s="1"/>
  <c r="F303" i="1"/>
  <c r="F302" i="1"/>
  <c r="H302" i="1" s="1"/>
  <c r="D121" i="1"/>
  <c r="B121" i="1"/>
  <c r="E120" i="1"/>
  <c r="E121" i="1" s="1"/>
  <c r="O117" i="1"/>
  <c r="F117" i="1"/>
  <c r="H117" i="1" s="1"/>
  <c r="I117" i="1" s="1"/>
  <c r="B113" i="1"/>
  <c r="E112" i="1"/>
  <c r="E113" i="1" s="1"/>
  <c r="O109" i="1"/>
  <c r="F109" i="1"/>
  <c r="O108" i="1"/>
  <c r="F108" i="1"/>
  <c r="H108" i="1" s="1"/>
  <c r="I108" i="1" s="1"/>
  <c r="H331" i="1" l="1"/>
  <c r="I331" i="1" s="1"/>
  <c r="E325" i="1"/>
  <c r="K320" i="1"/>
  <c r="L320" i="1"/>
  <c r="K321" i="1"/>
  <c r="L321" i="1"/>
  <c r="M321" i="1" s="1"/>
  <c r="K322" i="1"/>
  <c r="L322" i="1"/>
  <c r="H312" i="1"/>
  <c r="I312" i="1" s="1"/>
  <c r="H109" i="1"/>
  <c r="I109" i="1" s="1"/>
  <c r="I302" i="1"/>
  <c r="E307" i="1"/>
  <c r="E308" i="1" s="1"/>
  <c r="H303" i="1"/>
  <c r="I303" i="1" s="1"/>
  <c r="K303" i="1" s="1"/>
  <c r="L303" i="1" s="1"/>
  <c r="K304" i="1"/>
  <c r="L304" i="1" s="1"/>
  <c r="M108" i="1"/>
  <c r="P108" i="1" s="1"/>
  <c r="K108" i="1"/>
  <c r="K117" i="1"/>
  <c r="M117" i="1"/>
  <c r="P117" i="1" s="1"/>
  <c r="B298" i="1"/>
  <c r="E297" i="1"/>
  <c r="D298" i="1"/>
  <c r="F293" i="1"/>
  <c r="H293" i="1" s="1"/>
  <c r="I293" i="1" s="1"/>
  <c r="M331" i="1" l="1"/>
  <c r="L331" i="1"/>
  <c r="K331" i="1"/>
  <c r="P320" i="1"/>
  <c r="O320" i="1"/>
  <c r="O322" i="1"/>
  <c r="M320" i="1"/>
  <c r="O321" i="1"/>
  <c r="P321" i="1"/>
  <c r="M322" i="1"/>
  <c r="P322" i="1" s="1"/>
  <c r="K312" i="1"/>
  <c r="L312" i="1" s="1"/>
  <c r="M109" i="1"/>
  <c r="P109" i="1" s="1"/>
  <c r="K109" i="1"/>
  <c r="K302" i="1"/>
  <c r="L302" i="1" s="1"/>
  <c r="O303" i="1"/>
  <c r="M303" i="1"/>
  <c r="O304" i="1"/>
  <c r="M304" i="1"/>
  <c r="E296" i="1"/>
  <c r="E298" i="1" s="1"/>
  <c r="K293" i="1"/>
  <c r="L293" i="1" s="1"/>
  <c r="B289" i="1"/>
  <c r="O283" i="1"/>
  <c r="P283" i="1" s="1"/>
  <c r="F283" i="1"/>
  <c r="E287" i="1"/>
  <c r="D286" i="1"/>
  <c r="D289" i="1" s="1"/>
  <c r="F282" i="1"/>
  <c r="H282" i="1" s="1"/>
  <c r="I282" i="1" s="1"/>
  <c r="O331" i="1" l="1"/>
  <c r="P331" i="1" s="1"/>
  <c r="O312" i="1"/>
  <c r="M312" i="1"/>
  <c r="P312" i="1" s="1"/>
  <c r="P303" i="1"/>
  <c r="O302" i="1"/>
  <c r="M302" i="1"/>
  <c r="P304" i="1"/>
  <c r="O293" i="1"/>
  <c r="M293" i="1"/>
  <c r="E286" i="1"/>
  <c r="E289" i="1" s="1"/>
  <c r="H283" i="1"/>
  <c r="I283" i="1" s="1"/>
  <c r="K283" i="1" s="1"/>
  <c r="K282" i="1"/>
  <c r="L282" i="1" s="1"/>
  <c r="D277" i="1"/>
  <c r="B278" i="1"/>
  <c r="D276" i="1"/>
  <c r="F273" i="1"/>
  <c r="H273" i="1" s="1"/>
  <c r="I273" i="1" s="1"/>
  <c r="P302" i="1" l="1"/>
  <c r="D278" i="1"/>
  <c r="P293" i="1"/>
  <c r="E277" i="1"/>
  <c r="O282" i="1"/>
  <c r="M282" i="1"/>
  <c r="E276" i="1"/>
  <c r="K273" i="1"/>
  <c r="L273" i="1" s="1"/>
  <c r="B269" i="1"/>
  <c r="E268" i="1"/>
  <c r="D267" i="1"/>
  <c r="E267" i="1" s="1"/>
  <c r="F264" i="1"/>
  <c r="E278" i="1" l="1"/>
  <c r="E269" i="1"/>
  <c r="P282" i="1"/>
  <c r="O273" i="1"/>
  <c r="M273" i="1"/>
  <c r="D269" i="1"/>
  <c r="H264" i="1"/>
  <c r="I264" i="1" s="1"/>
  <c r="B260" i="1"/>
  <c r="E259" i="1"/>
  <c r="D258" i="1"/>
  <c r="E258" i="1" s="1"/>
  <c r="D257" i="1"/>
  <c r="E257" i="1" s="1"/>
  <c r="D256" i="1"/>
  <c r="E256" i="1" s="1"/>
  <c r="F252" i="1"/>
  <c r="F251" i="1"/>
  <c r="F250" i="1"/>
  <c r="F249" i="1"/>
  <c r="F248" i="1"/>
  <c r="F247" i="1"/>
  <c r="O246" i="1"/>
  <c r="F246" i="1"/>
  <c r="H246" i="1" s="1"/>
  <c r="I246" i="1" s="1"/>
  <c r="F245" i="1"/>
  <c r="H245" i="1" s="1"/>
  <c r="I245" i="1" s="1"/>
  <c r="O244" i="1"/>
  <c r="F244" i="1"/>
  <c r="H244" i="1" s="1"/>
  <c r="I244" i="1" s="1"/>
  <c r="F243" i="1"/>
  <c r="H243" i="1" s="1"/>
  <c r="I243" i="1" s="1"/>
  <c r="P273" i="1" l="1"/>
  <c r="K264" i="1"/>
  <c r="L264" i="1" s="1"/>
  <c r="M244" i="1"/>
  <c r="P244" i="1" s="1"/>
  <c r="K244" i="1"/>
  <c r="K245" i="1"/>
  <c r="L245" i="1" s="1"/>
  <c r="K243" i="1"/>
  <c r="L243" i="1" s="1"/>
  <c r="K246" i="1"/>
  <c r="M246" i="1"/>
  <c r="P246" i="1" s="1"/>
  <c r="E260" i="1"/>
  <c r="H248" i="1"/>
  <c r="I248" i="1" s="1"/>
  <c r="H249" i="1"/>
  <c r="I249" i="1" s="1"/>
  <c r="H250" i="1"/>
  <c r="I250" i="1" s="1"/>
  <c r="H251" i="1"/>
  <c r="I251" i="1" s="1"/>
  <c r="H252" i="1"/>
  <c r="I252" i="1" s="1"/>
  <c r="D260" i="1"/>
  <c r="H247" i="1"/>
  <c r="I247" i="1" s="1"/>
  <c r="H235" i="1"/>
  <c r="I235" i="1" s="1"/>
  <c r="D239" i="1"/>
  <c r="B239" i="1"/>
  <c r="E238" i="1"/>
  <c r="E239" i="1" s="1"/>
  <c r="H234" i="1"/>
  <c r="I234" i="1" s="1"/>
  <c r="B230" i="1"/>
  <c r="D230" i="1"/>
  <c r="O264" i="1" l="1"/>
  <c r="M264" i="1"/>
  <c r="K248" i="1"/>
  <c r="L248" i="1" s="1"/>
  <c r="K251" i="1"/>
  <c r="L251" i="1" s="1"/>
  <c r="M243" i="1"/>
  <c r="P243" i="1" s="1"/>
  <c r="K247" i="1"/>
  <c r="L247" i="1" s="1"/>
  <c r="K250" i="1"/>
  <c r="L250" i="1" s="1"/>
  <c r="K249" i="1"/>
  <c r="L249" i="1" s="1"/>
  <c r="K252" i="1"/>
  <c r="L252" i="1" s="1"/>
  <c r="M245" i="1"/>
  <c r="P245" i="1" s="1"/>
  <c r="K235" i="1"/>
  <c r="L235" i="1" s="1"/>
  <c r="K234" i="1"/>
  <c r="L234" i="1"/>
  <c r="H226" i="1"/>
  <c r="I226" i="1" s="1"/>
  <c r="E229" i="1"/>
  <c r="E230" i="1" s="1"/>
  <c r="D221" i="1"/>
  <c r="D222" i="1" s="1"/>
  <c r="B222" i="1"/>
  <c r="F218" i="1"/>
  <c r="H218" i="1" s="1"/>
  <c r="I218" i="1" s="1"/>
  <c r="P264" i="1" l="1"/>
  <c r="O250" i="1"/>
  <c r="M250" i="1"/>
  <c r="L253" i="1"/>
  <c r="M247" i="1"/>
  <c r="O252" i="1"/>
  <c r="M252" i="1"/>
  <c r="O249" i="1"/>
  <c r="M249" i="1"/>
  <c r="O248" i="1"/>
  <c r="M248" i="1"/>
  <c r="M251" i="1"/>
  <c r="P251" i="1" s="1"/>
  <c r="M235" i="1"/>
  <c r="P235" i="1" s="1"/>
  <c r="M234" i="1"/>
  <c r="P234" i="1" s="1"/>
  <c r="K226" i="1"/>
  <c r="L226" i="1" s="1"/>
  <c r="E221" i="1"/>
  <c r="E222" i="1" s="1"/>
  <c r="K218" i="1"/>
  <c r="L218" i="1" s="1"/>
  <c r="B214" i="1"/>
  <c r="D213" i="1"/>
  <c r="D214" i="1" s="1"/>
  <c r="F210" i="1"/>
  <c r="H210" i="1" s="1"/>
  <c r="I210" i="1" s="1"/>
  <c r="P248" i="1" l="1"/>
  <c r="P250" i="1"/>
  <c r="O253" i="1"/>
  <c r="P249" i="1"/>
  <c r="O218" i="1"/>
  <c r="M218" i="1"/>
  <c r="M253" i="1"/>
  <c r="M254" i="1" s="1"/>
  <c r="P252" i="1"/>
  <c r="P247" i="1"/>
  <c r="M226" i="1"/>
  <c r="P226" i="1" s="1"/>
  <c r="E213" i="1"/>
  <c r="E214" i="1" s="1"/>
  <c r="K210" i="1"/>
  <c r="L210" i="1" s="1"/>
  <c r="B204" i="1"/>
  <c r="D203" i="1"/>
  <c r="D204" i="1" s="1"/>
  <c r="F200" i="1"/>
  <c r="P253" i="1" l="1"/>
  <c r="P218" i="1"/>
  <c r="O210" i="1"/>
  <c r="M210" i="1"/>
  <c r="H200" i="1"/>
  <c r="I200" i="1" s="1"/>
  <c r="E203" i="1"/>
  <c r="E204" i="1" s="1"/>
  <c r="D196" i="1"/>
  <c r="B196" i="1"/>
  <c r="E195" i="1"/>
  <c r="E196" i="1" s="1"/>
  <c r="F192" i="1"/>
  <c r="D188" i="1"/>
  <c r="B188" i="1"/>
  <c r="E187" i="1"/>
  <c r="E188" i="1" s="1"/>
  <c r="F184" i="1"/>
  <c r="H184" i="1" s="1"/>
  <c r="I184" i="1" s="1"/>
  <c r="P210" i="1" l="1"/>
  <c r="K200" i="1"/>
  <c r="L200" i="1" s="1"/>
  <c r="H192" i="1"/>
  <c r="I192" i="1" s="1"/>
  <c r="K184" i="1"/>
  <c r="L184" i="1" s="1"/>
  <c r="B180" i="1"/>
  <c r="D180" i="1"/>
  <c r="F176" i="1"/>
  <c r="O200" i="1" l="1"/>
  <c r="M200" i="1"/>
  <c r="K192" i="1"/>
  <c r="L192" i="1" s="1"/>
  <c r="O184" i="1"/>
  <c r="M184" i="1"/>
  <c r="H176" i="1"/>
  <c r="I176" i="1" s="1"/>
  <c r="E179" i="1"/>
  <c r="E180" i="1" s="1"/>
  <c r="D137" i="1"/>
  <c r="D139" i="1" s="1"/>
  <c r="D129" i="1"/>
  <c r="D170" i="1"/>
  <c r="E170" i="1" s="1"/>
  <c r="D169" i="1"/>
  <c r="D168" i="1"/>
  <c r="E168" i="1" s="1"/>
  <c r="D150" i="1"/>
  <c r="E150" i="1" s="1"/>
  <c r="E151" i="1" s="1"/>
  <c r="B172" i="1"/>
  <c r="E171" i="1"/>
  <c r="F164" i="1"/>
  <c r="H164" i="1" s="1"/>
  <c r="F163" i="1"/>
  <c r="F162" i="1"/>
  <c r="F161" i="1"/>
  <c r="F160" i="1"/>
  <c r="F159" i="1"/>
  <c r="F158" i="1"/>
  <c r="O156" i="1"/>
  <c r="F156" i="1"/>
  <c r="H156" i="1" s="1"/>
  <c r="I156" i="1" s="1"/>
  <c r="K156" i="1" s="1"/>
  <c r="F157" i="1"/>
  <c r="H157" i="1" s="1"/>
  <c r="I157" i="1" s="1"/>
  <c r="F155" i="1"/>
  <c r="H155" i="1" s="1"/>
  <c r="I155" i="1" s="1"/>
  <c r="F144" i="1"/>
  <c r="B151" i="1"/>
  <c r="F146" i="1"/>
  <c r="F145" i="1"/>
  <c r="F143" i="1"/>
  <c r="B139" i="1"/>
  <c r="E138" i="1"/>
  <c r="F134" i="1"/>
  <c r="H134" i="1" s="1"/>
  <c r="I134" i="1" s="1"/>
  <c r="P184" i="1" l="1"/>
  <c r="M156" i="1"/>
  <c r="P156" i="1" s="1"/>
  <c r="P200" i="1"/>
  <c r="O192" i="1"/>
  <c r="M192" i="1"/>
  <c r="K176" i="1"/>
  <c r="L176" i="1" s="1"/>
  <c r="D172" i="1"/>
  <c r="E169" i="1"/>
  <c r="E172" i="1" s="1"/>
  <c r="I164" i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K155" i="1"/>
  <c r="L155" i="1" s="1"/>
  <c r="K157" i="1"/>
  <c r="L157" i="1" s="1"/>
  <c r="D151" i="1"/>
  <c r="H144" i="1"/>
  <c r="I144" i="1" s="1"/>
  <c r="H143" i="1"/>
  <c r="I143" i="1" s="1"/>
  <c r="H145" i="1"/>
  <c r="I145" i="1" s="1"/>
  <c r="H146" i="1"/>
  <c r="I146" i="1" s="1"/>
  <c r="E137" i="1"/>
  <c r="E139" i="1" s="1"/>
  <c r="K134" i="1"/>
  <c r="D130" i="1"/>
  <c r="B130" i="1"/>
  <c r="E129" i="1"/>
  <c r="E130" i="1" s="1"/>
  <c r="F126" i="1"/>
  <c r="H126" i="1" s="1"/>
  <c r="I126" i="1" s="1"/>
  <c r="P192" i="1" l="1"/>
  <c r="O176" i="1"/>
  <c r="M176" i="1"/>
  <c r="K164" i="1"/>
  <c r="L164" i="1" s="1"/>
  <c r="M164" i="1" s="1"/>
  <c r="K163" i="1"/>
  <c r="L163" i="1" s="1"/>
  <c r="M163" i="1" s="1"/>
  <c r="K162" i="1"/>
  <c r="L162" i="1" s="1"/>
  <c r="K161" i="1"/>
  <c r="L161" i="1" s="1"/>
  <c r="K160" i="1"/>
  <c r="L160" i="1" s="1"/>
  <c r="K159" i="1"/>
  <c r="L159" i="1" s="1"/>
  <c r="M159" i="1" s="1"/>
  <c r="K158" i="1"/>
  <c r="M155" i="1"/>
  <c r="M157" i="1"/>
  <c r="P157" i="1" s="1"/>
  <c r="K144" i="1"/>
  <c r="L144" i="1" s="1"/>
  <c r="K145" i="1"/>
  <c r="L145" i="1" s="1"/>
  <c r="K146" i="1"/>
  <c r="L146" i="1" s="1"/>
  <c r="K143" i="1"/>
  <c r="L143" i="1" s="1"/>
  <c r="O134" i="1"/>
  <c r="M134" i="1"/>
  <c r="K126" i="1"/>
  <c r="L126" i="1" s="1"/>
  <c r="P176" i="1" l="1"/>
  <c r="L147" i="1"/>
  <c r="P155" i="1"/>
  <c r="L165" i="1"/>
  <c r="O164" i="1"/>
  <c r="P164" i="1" s="1"/>
  <c r="P163" i="1"/>
  <c r="O162" i="1"/>
  <c r="M162" i="1"/>
  <c r="O161" i="1"/>
  <c r="M161" i="1"/>
  <c r="O160" i="1"/>
  <c r="M160" i="1"/>
  <c r="P159" i="1"/>
  <c r="O158" i="1"/>
  <c r="M158" i="1"/>
  <c r="O144" i="1"/>
  <c r="M144" i="1"/>
  <c r="O146" i="1"/>
  <c r="M146" i="1"/>
  <c r="O145" i="1"/>
  <c r="M145" i="1"/>
  <c r="O143" i="1"/>
  <c r="M143" i="1"/>
  <c r="P134" i="1"/>
  <c r="O126" i="1"/>
  <c r="M126" i="1"/>
  <c r="P144" i="1" l="1"/>
  <c r="P143" i="1"/>
  <c r="P158" i="1"/>
  <c r="P162" i="1"/>
  <c r="P126" i="1"/>
  <c r="P145" i="1"/>
  <c r="P146" i="1"/>
  <c r="P160" i="1"/>
  <c r="O147" i="1"/>
  <c r="O165" i="1"/>
  <c r="M165" i="1"/>
  <c r="M166" i="1" s="1"/>
  <c r="P161" i="1"/>
  <c r="B104" i="1"/>
  <c r="D103" i="1"/>
  <c r="D104" i="1" s="1"/>
  <c r="F100" i="1"/>
  <c r="F99" i="1"/>
  <c r="B95" i="1"/>
  <c r="D94" i="1"/>
  <c r="D95" i="1" s="1"/>
  <c r="F91" i="1"/>
  <c r="H91" i="1" s="1"/>
  <c r="F90" i="1"/>
  <c r="B83" i="1"/>
  <c r="D82" i="1"/>
  <c r="D83" i="1" s="1"/>
  <c r="F79" i="1"/>
  <c r="H79" i="1" s="1"/>
  <c r="E48" i="1"/>
  <c r="E74" i="1"/>
  <c r="F70" i="1"/>
  <c r="H70" i="1" s="1"/>
  <c r="B75" i="1"/>
  <c r="D73" i="1"/>
  <c r="D75" i="1" s="1"/>
  <c r="F69" i="1"/>
  <c r="B65" i="1"/>
  <c r="D65" i="1"/>
  <c r="F61" i="1"/>
  <c r="H61" i="1" s="1"/>
  <c r="B57" i="1"/>
  <c r="D56" i="1"/>
  <c r="D57" i="1" s="1"/>
  <c r="F53" i="1"/>
  <c r="H53" i="1" s="1"/>
  <c r="B49" i="1"/>
  <c r="D47" i="1"/>
  <c r="D49" i="1" s="1"/>
  <c r="F44" i="1"/>
  <c r="H44" i="1" s="1"/>
  <c r="B40" i="1"/>
  <c r="D36" i="1"/>
  <c r="E36" i="1" s="1"/>
  <c r="D38" i="1"/>
  <c r="E38" i="1" s="1"/>
  <c r="D37" i="1"/>
  <c r="E37" i="1" s="1"/>
  <c r="F33" i="1"/>
  <c r="H33" i="1" s="1"/>
  <c r="D39" i="1"/>
  <c r="F32" i="1"/>
  <c r="H32" i="1" s="1"/>
  <c r="F31" i="1"/>
  <c r="H31" i="1" s="1"/>
  <c r="F30" i="1"/>
  <c r="F21" i="1"/>
  <c r="H21" i="1" s="1"/>
  <c r="F22" i="1"/>
  <c r="B26" i="1"/>
  <c r="D25" i="1"/>
  <c r="D26" i="1" s="1"/>
  <c r="F20" i="1"/>
  <c r="H20" i="1" s="1"/>
  <c r="B16" i="1"/>
  <c r="D15" i="1"/>
  <c r="D16" i="1" s="1"/>
  <c r="B8" i="1"/>
  <c r="D7" i="1"/>
  <c r="D8" i="1" s="1"/>
  <c r="F12" i="1"/>
  <c r="F4" i="1"/>
  <c r="H4" i="1" s="1"/>
  <c r="P165" i="1" l="1"/>
  <c r="P147" i="1"/>
  <c r="H99" i="1"/>
  <c r="I99" i="1" s="1"/>
  <c r="H100" i="1"/>
  <c r="I100" i="1" s="1"/>
  <c r="E103" i="1"/>
  <c r="E104" i="1" s="1"/>
  <c r="I91" i="1"/>
  <c r="H90" i="1"/>
  <c r="I90" i="1" s="1"/>
  <c r="E94" i="1"/>
  <c r="E95" i="1" s="1"/>
  <c r="I79" i="1"/>
  <c r="E82" i="1"/>
  <c r="E83" i="1" s="1"/>
  <c r="E73" i="1"/>
  <c r="E75" i="1" s="1"/>
  <c r="H69" i="1"/>
  <c r="I69" i="1" s="1"/>
  <c r="K69" i="1" s="1"/>
  <c r="L69" i="1" s="1"/>
  <c r="I70" i="1"/>
  <c r="E64" i="1"/>
  <c r="E65" i="1" s="1"/>
  <c r="I61" i="1"/>
  <c r="M61" i="1" s="1"/>
  <c r="I4" i="1"/>
  <c r="H12" i="1"/>
  <c r="I12" i="1" s="1"/>
  <c r="K12" i="1" s="1"/>
  <c r="L12" i="1" s="1"/>
  <c r="E7" i="1"/>
  <c r="E8" i="1" s="1"/>
  <c r="H30" i="1"/>
  <c r="I30" i="1" s="1"/>
  <c r="I32" i="1"/>
  <c r="K32" i="1" s="1"/>
  <c r="L32" i="1" s="1"/>
  <c r="D40" i="1"/>
  <c r="I44" i="1"/>
  <c r="K44" i="1" s="1"/>
  <c r="L44" i="1" s="1"/>
  <c r="I53" i="1"/>
  <c r="E56" i="1"/>
  <c r="E57" i="1" s="1"/>
  <c r="E47" i="1"/>
  <c r="E49" i="1" s="1"/>
  <c r="I33" i="1"/>
  <c r="I31" i="1"/>
  <c r="E39" i="1"/>
  <c r="E40" i="1" s="1"/>
  <c r="H22" i="1"/>
  <c r="I22" i="1" s="1"/>
  <c r="I21" i="1"/>
  <c r="I20" i="1"/>
  <c r="E25" i="1"/>
  <c r="E26" i="1" s="1"/>
  <c r="E15" i="1"/>
  <c r="E16" i="1" s="1"/>
  <c r="K99" i="1" l="1"/>
  <c r="L99" i="1" s="1"/>
  <c r="K100" i="1"/>
  <c r="L100" i="1" s="1"/>
  <c r="K91" i="1"/>
  <c r="L91" i="1" s="1"/>
  <c r="K90" i="1"/>
  <c r="L90" i="1" s="1"/>
  <c r="K79" i="1"/>
  <c r="L79" i="1" s="1"/>
  <c r="K53" i="1"/>
  <c r="L53" i="1" s="1"/>
  <c r="M53" i="1" s="1"/>
  <c r="M44" i="1"/>
  <c r="M32" i="1"/>
  <c r="M12" i="1"/>
  <c r="K70" i="1"/>
  <c r="O69" i="1"/>
  <c r="M69" i="1"/>
  <c r="K61" i="1"/>
  <c r="K22" i="1"/>
  <c r="L22" i="1" s="1"/>
  <c r="M22" i="1" s="1"/>
  <c r="K30" i="1"/>
  <c r="L30" i="1" s="1"/>
  <c r="K4" i="1"/>
  <c r="L4" i="1" s="1"/>
  <c r="M4" i="1" s="1"/>
  <c r="O44" i="1"/>
  <c r="K33" i="1"/>
  <c r="L33" i="1" s="1"/>
  <c r="M33" i="1" s="1"/>
  <c r="O32" i="1"/>
  <c r="K31" i="1"/>
  <c r="L31" i="1" s="1"/>
  <c r="M31" i="1" s="1"/>
  <c r="K21" i="1"/>
  <c r="L21" i="1" s="1"/>
  <c r="M21" i="1" s="1"/>
  <c r="K20" i="1"/>
  <c r="L20" i="1" s="1"/>
  <c r="M20" i="1" s="1"/>
  <c r="O12" i="1"/>
  <c r="P12" i="1" l="1"/>
  <c r="P44" i="1"/>
  <c r="O99" i="1"/>
  <c r="M99" i="1"/>
  <c r="O100" i="1"/>
  <c r="M100" i="1"/>
  <c r="M30" i="1"/>
  <c r="O30" i="1"/>
  <c r="P32" i="1"/>
  <c r="O91" i="1"/>
  <c r="M91" i="1"/>
  <c r="O90" i="1"/>
  <c r="M90" i="1"/>
  <c r="O79" i="1"/>
  <c r="M79" i="1"/>
  <c r="O53" i="1"/>
  <c r="P53" i="1" s="1"/>
  <c r="P69" i="1"/>
  <c r="O70" i="1"/>
  <c r="O61" i="1"/>
  <c r="P61" i="1" s="1"/>
  <c r="O22" i="1"/>
  <c r="P22" i="1" s="1"/>
  <c r="O4" i="1"/>
  <c r="P4" i="1" s="1"/>
  <c r="O33" i="1"/>
  <c r="P33" i="1" s="1"/>
  <c r="O31" i="1"/>
  <c r="P31" i="1" s="1"/>
  <c r="O21" i="1"/>
  <c r="P21" i="1" s="1"/>
  <c r="O20" i="1"/>
  <c r="P20" i="1" s="1"/>
  <c r="P90" i="1" l="1"/>
  <c r="P79" i="1"/>
  <c r="P91" i="1"/>
  <c r="P30" i="1"/>
  <c r="P99" i="1"/>
  <c r="P100" i="1"/>
  <c r="P70" i="1"/>
</calcChain>
</file>

<file path=xl/sharedStrings.xml><?xml version="1.0" encoding="utf-8"?>
<sst xmlns="http://schemas.openxmlformats.org/spreadsheetml/2006/main" count="885" uniqueCount="254">
  <si>
    <t>Description</t>
  </si>
  <si>
    <t>Article</t>
  </si>
  <si>
    <t>Price</t>
  </si>
  <si>
    <t>Gross amount</t>
  </si>
  <si>
    <t>Commercial discount</t>
  </si>
  <si>
    <t>Financial discount</t>
  </si>
  <si>
    <t>Financial discount in %</t>
  </si>
  <si>
    <t>Commercial discount in %</t>
  </si>
  <si>
    <t>VAT rate in %</t>
  </si>
  <si>
    <t>VAT amount</t>
  </si>
  <si>
    <t>Shoes</t>
  </si>
  <si>
    <t>Amount after commercial discount</t>
  </si>
  <si>
    <t>Net amount inclusive VAT</t>
  </si>
  <si>
    <t>Testcase 1</t>
  </si>
  <si>
    <t>Invoice</t>
  </si>
  <si>
    <t>Doctype</t>
  </si>
  <si>
    <t>1 line at 21% VAT</t>
  </si>
  <si>
    <t>Testcase 2</t>
  </si>
  <si>
    <t>Totals</t>
  </si>
  <si>
    <t>Base</t>
  </si>
  <si>
    <t>VAT%</t>
  </si>
  <si>
    <t>VAT</t>
  </si>
  <si>
    <t>Total</t>
  </si>
  <si>
    <t>Grandtotals</t>
  </si>
  <si>
    <t>Creditnote</t>
  </si>
  <si>
    <t>Testcase 3</t>
  </si>
  <si>
    <t>3 lines at 21% VAT</t>
  </si>
  <si>
    <t>Boots</t>
  </si>
  <si>
    <t>Sneakers</t>
  </si>
  <si>
    <t>Testcase 4</t>
  </si>
  <si>
    <t>1 lines at 0% VAT
1 line at 6%
1 line at 12%
1 line at 21%</t>
  </si>
  <si>
    <t>Testcase 5</t>
  </si>
  <si>
    <t>1 line at 21% VAT
2% financial discount</t>
  </si>
  <si>
    <t>Testcase 6</t>
  </si>
  <si>
    <t>Taxable amount</t>
  </si>
  <si>
    <t>Non taxable amount</t>
  </si>
  <si>
    <t>Testcase 8</t>
  </si>
  <si>
    <t>Contractor</t>
  </si>
  <si>
    <t>Testcase 9</t>
  </si>
  <si>
    <t>1 line at 21% VAT
1 line non taxable (empty goods)</t>
  </si>
  <si>
    <t>Prepayment</t>
  </si>
  <si>
    <t>Amount due</t>
  </si>
  <si>
    <t>Testcase 10</t>
  </si>
  <si>
    <t>1 line at 21% VAT
100 € prepayment</t>
  </si>
  <si>
    <t>Testcase 12</t>
  </si>
  <si>
    <t>2 lines at 21% VAT
Total positive</t>
  </si>
  <si>
    <t>2 lines at 21% VAT
Total negative</t>
  </si>
  <si>
    <t>Taxcategory code</t>
  </si>
  <si>
    <t>S</t>
  </si>
  <si>
    <t>03</t>
  </si>
  <si>
    <t>Z</t>
  </si>
  <si>
    <t>00</t>
  </si>
  <si>
    <t>01</t>
  </si>
  <si>
    <t>02</t>
  </si>
  <si>
    <t>45</t>
  </si>
  <si>
    <t>E</t>
  </si>
  <si>
    <t>NA</t>
  </si>
  <si>
    <t>Empty goods</t>
  </si>
  <si>
    <t>Not taxable</t>
  </si>
  <si>
    <t>Quantity</t>
  </si>
  <si>
    <t>CEN/BII</t>
  </si>
  <si>
    <t>Yes</t>
  </si>
  <si>
    <t>No</t>
  </si>
  <si>
    <t>AE</t>
  </si>
  <si>
    <t>&lt;cac:Party&gt;</t>
  </si>
  <si>
    <t>&lt;cac:PartyName&gt;</t>
  </si>
  <si>
    <t>&lt;/cac:PartyName&gt;</t>
  </si>
  <si>
    <t>&lt;cac:PostalAddress&gt;</t>
  </si>
  <si>
    <t>&lt;cac:Country&gt;</t>
  </si>
  <si>
    <t>&lt;/cac:Country&gt;</t>
  </si>
  <si>
    <t>&lt;/cac:PostalAddress&gt;</t>
  </si>
  <si>
    <t>&lt;cac:PartyTaxScheme&gt;</t>
  </si>
  <si>
    <t>&lt;cac:TaxScheme&gt;</t>
  </si>
  <si>
    <t>&lt;cbc:ID&gt;VAT&lt;/cbc:ID&gt;</t>
  </si>
  <si>
    <t>&lt;/cac:TaxScheme&gt;</t>
  </si>
  <si>
    <t>&lt;/cac:PartyTaxScheme&gt;</t>
  </si>
  <si>
    <t>&lt;cac:PartyLegalEntity&gt;</t>
  </si>
  <si>
    <t>&lt;/cac:PartyLegalEntity&gt;</t>
  </si>
  <si>
    <t>&lt;cac:Contact&gt;</t>
  </si>
  <si>
    <t>&lt;/cac:Contact&gt;</t>
  </si>
  <si>
    <t>&lt;/cac:Party&gt;</t>
  </si>
  <si>
    <t>&lt;cbc:IdentificationCode listID="ISO3166-1:Alpha2"&gt;BE&lt;/cbc:IdentificationCode&gt;</t>
  </si>
  <si>
    <t>Testcase 16</t>
  </si>
  <si>
    <t>&lt;cbc:PostalZone&gt;2000&lt;/cbc:PostalZone&gt;</t>
  </si>
  <si>
    <t>&lt;cbc:Telephone&gt;003231234567&lt;/cbc:Telephone&gt;</t>
  </si>
  <si>
    <t>&lt;cbc:StreetName&gt;De Grote Meir 22&lt;/cbc:StreetName&gt;</t>
  </si>
  <si>
    <t>&lt;cbc:CityName&gt;ANTWERPEN&lt;/cbc:CityName&gt;</t>
  </si>
  <si>
    <t>&lt;cbc:Name&gt;My Supplier Company N.V.&lt;/cbc:Name&gt;</t>
  </si>
  <si>
    <t>&lt;cbc:ElectronicMail&gt;john.doole@mysuppliercompany.be&lt;/cbc:ElectronicMail&gt;</t>
  </si>
  <si>
    <t>&lt;cbc:ElectronicMail&gt;pete.smith@mycustomercompany.be&lt;/cbc:ElectronicMail&gt;</t>
  </si>
  <si>
    <t>&lt;cbc:Name&gt;My Customer Company S.A.&lt;/cbc:Name&gt;</t>
  </si>
  <si>
    <t>&lt;cbc:StreetName&gt;Boulevard  Sint Michel 53&lt;/cbc:StreetName&gt;</t>
  </si>
  <si>
    <t>&lt;cbc:CityName&gt;BRUXELLES&lt;/cbc:CityName&gt;</t>
  </si>
  <si>
    <t>&lt;cbc:PostalZone&gt;1000&lt;/cbc:PostalZone&gt;</t>
  </si>
  <si>
    <t>New
EN code</t>
  </si>
  <si>
    <t>UBL.BE V1.0</t>
  </si>
  <si>
    <t xml:space="preserve">Testcase 13
</t>
  </si>
  <si>
    <t>&lt;cbc:RegistrationName&gt;My Supplier Company&lt;/cbc:RegistrationName&gt;</t>
  </si>
  <si>
    <t>&lt;cbc:RegistrationName&gt;My Customer Company&lt;/cbc:RegistrationName&gt;</t>
  </si>
  <si>
    <t>Newspapers</t>
  </si>
  <si>
    <t>Honey</t>
  </si>
  <si>
    <t>Margarine</t>
  </si>
  <si>
    <t>Testcase 17</t>
  </si>
  <si>
    <t>1 line at 21% VAT
Standard exchange</t>
  </si>
  <si>
    <t>Car spare parts</t>
  </si>
  <si>
    <t>Testcase 18</t>
  </si>
  <si>
    <t>Mobile 1</t>
  </si>
  <si>
    <t>Mobile 2</t>
  </si>
  <si>
    <t>Internet</t>
  </si>
  <si>
    <t>Promo pack reduction</t>
  </si>
  <si>
    <t>Testcase 19</t>
  </si>
  <si>
    <t>4 lines at 21% VAT
more than 2 decimals at line level
Proximus model</t>
  </si>
  <si>
    <t>Drinks 1</t>
  </si>
  <si>
    <t>Empty goods 1</t>
  </si>
  <si>
    <t>Drinks 2</t>
  </si>
  <si>
    <t>Empty goods 2</t>
  </si>
  <si>
    <t>Drinks 3</t>
  </si>
  <si>
    <t>Tabacco 1</t>
  </si>
  <si>
    <t>Tabacco 2</t>
  </si>
  <si>
    <t>Food 1</t>
  </si>
  <si>
    <t>Waste bags 1</t>
  </si>
  <si>
    <t>Waste bags 2</t>
  </si>
  <si>
    <t>Bottles white wine</t>
  </si>
  <si>
    <t>&lt;cbc:Name&gt;John Versmissen Jr&lt;/cbc:Name&gt;</t>
  </si>
  <si>
    <t>&lt;cbc:StreetName&gt;Meirdal 32&lt;/cbc:StreetName&gt;</t>
  </si>
  <si>
    <t>&lt;cbc:ElectronicMail&gt;john.versmissenjr@gmailbe.be&lt;/cbc:ElectronicMail&gt;</t>
  </si>
  <si>
    <t>Repair works</t>
  </si>
  <si>
    <t>1 line at 21% VAT
2% commercial discount via allowance on line level</t>
  </si>
  <si>
    <t>Not taxable Exempt</t>
  </si>
  <si>
    <t>Not taxable Contractor</t>
  </si>
  <si>
    <t>Testcase 20</t>
  </si>
  <si>
    <t>1 line small company</t>
  </si>
  <si>
    <t>Tennislessons</t>
  </si>
  <si>
    <t>&lt;cbc:Name&gt;My Small Supplier&lt;/cbc:Name&gt;</t>
  </si>
  <si>
    <t>&lt;cbc:RegistrationName&gt;My Small Supplier&lt;/cbc:RegistrationName&gt;</t>
  </si>
  <si>
    <t>&lt;cbc:ElectronicMail&gt;john.doole@mysmallsupplier.be&lt;/cbc:ElectronicMail&gt;</t>
  </si>
  <si>
    <t>SC</t>
  </si>
  <si>
    <t>Testcase 21</t>
  </si>
  <si>
    <t>1 line article 44</t>
  </si>
  <si>
    <t>&lt;cbc:Name&gt;My Tennisclub N.P.O.&lt;/cbc:Name&gt;</t>
  </si>
  <si>
    <t>&lt;cbc:RegistrationName&gt;My Tennisclub&lt;/cbc:RegistrationName&gt;</t>
  </si>
  <si>
    <t>&lt;cbc:ElectronicMail&gt;pete.smith@mytennisclub.be&lt;/cbc:ElectronicMail&gt;</t>
  </si>
  <si>
    <t>Testcase 22</t>
  </si>
  <si>
    <t>1 line not subject to VAT N.P.O.</t>
  </si>
  <si>
    <t>Membership</t>
  </si>
  <si>
    <t>00/44</t>
  </si>
  <si>
    <t>&lt;cbc:Name&gt;My Softwareclub N.P.O.&lt;/cbc:Name&gt;</t>
  </si>
  <si>
    <t>&lt;cbc:RegistrationName&gt;My Softwareclub&lt;/cbc:RegistrationName&gt;</t>
  </si>
  <si>
    <t>&lt;cbc:ElectronicMail&gt;pete.smith@mysoftwareclub.be&lt;/cbc:ElectronicMail&gt;</t>
  </si>
  <si>
    <t>Testcase 23</t>
  </si>
  <si>
    <t>1 line at 21% VAT in USD</t>
  </si>
  <si>
    <t>VAT in Euro</t>
  </si>
  <si>
    <t>O</t>
  </si>
  <si>
    <t>NS</t>
  </si>
  <si>
    <t>1 line at 21% VAT
Total negative</t>
  </si>
  <si>
    <t>Pencil</t>
  </si>
  <si>
    <t>Testcase 24</t>
  </si>
  <si>
    <t>Testcase 25</t>
  </si>
  <si>
    <t>Testcase 26</t>
  </si>
  <si>
    <t>Pencils</t>
  </si>
  <si>
    <t>Testcase 27</t>
  </si>
  <si>
    <t>Pencils 1</t>
  </si>
  <si>
    <t>Pencils 2</t>
  </si>
  <si>
    <t>1 line at 21% VAT
VAT extraction done at price, line and VAT breakdown level.
€ 1,01 Inclusive price with amounts rounded on 2 decimals.
€ 1,01*0,21/1,21 = € 0,18 VAT.
€ 1,01 - 21% VAT = € 0,83 excl.</t>
  </si>
  <si>
    <t>1 line at 21% VAT
VAT extraction done at price, line and VAT breakdown level.
€ 10,10 Inclusive price with amounts rounded on 2 decimals.
€ 10,10*0,21/1,21 = € 1,75 VAT.
€ 10,10 - 21% VAT = € 8,35 excl.</t>
  </si>
  <si>
    <t>2 line at 21% VAT
VAT extraction done at price, line and VAT breakdown level.
€ 10,10 Inclusive price with amounts rounded on 2 decimals.
€ 10,10*0,21/1,21 = € 1,75 VAT.
€ 10,10 - 21% VAT = € 8,35 excl.
€ 10,10*0,21/1,21 = € 1,75 VAT.
€ 10,10 - 21% VAT = € 8,35 excl.
€ 20,20*21/1,21 = € 3,51 VAT.
€ 20,20 - 21% VAT = € 16,69</t>
  </si>
  <si>
    <t>10 lines with mixed VAT rates and 3 decimals at line level
Current Colruyt model</t>
  </si>
  <si>
    <t>Testcase 28</t>
  </si>
  <si>
    <t>03/SE</t>
  </si>
  <si>
    <t>&lt;cbc:CompanyID&gt;BE0000000196&lt;/cbc:CompanyID&gt;</t>
  </si>
  <si>
    <t>&lt;cbc:CompanyID&gt;BE0000000295&lt;/cbc:CompanyID&gt;</t>
  </si>
  <si>
    <t>&lt;cbc:EndpointID schemeID="0193"&gt;PKE_400001&lt;/cbc:EndpointID&gt;</t>
  </si>
  <si>
    <t>&lt;cbc:RegistrationName&gt;John Versmissen Jr&lt;/cbc:RegistrationName&gt;</t>
  </si>
  <si>
    <t>Testcase 29</t>
  </si>
  <si>
    <t>1 line at 21% VAT
20% commercial discount via allowance on document level</t>
  </si>
  <si>
    <t>Commercial discount at invoice level</t>
  </si>
  <si>
    <t>Testcase 30</t>
  </si>
  <si>
    <t>Testcase 31</t>
  </si>
  <si>
    <t>1 line at 21% VAT
2% financial discount
1 line non taxable (empty goods)</t>
  </si>
  <si>
    <t>&lt;cbc:EndpointID schemeID="0208"&gt;0000000196&lt;/cbc:EndpointID&gt;</t>
  </si>
  <si>
    <t>&lt;cbc:CompanyID schemeID="0208"&gt;0000000196&lt;/cbc:CompanyID&gt;</t>
  </si>
  <si>
    <t>&lt;cbc:EndpointID schemeID="0208"&gt;0000000295&lt;/cbc:EndpointID&gt;</t>
  </si>
  <si>
    <t>&lt;cbc:CompanyID schemeID="0208"&gt;0000000295&lt;/cbc:CompanyID&gt;</t>
  </si>
  <si>
    <t>Testcase 32</t>
  </si>
  <si>
    <t>Contractor
2% financial discount</t>
  </si>
  <si>
    <t>except for testcases 20, 22 see below</t>
  </si>
  <si>
    <t>1 line at 21% VAT
10% commercial discount via allowance on line level
2% financial discount</t>
  </si>
  <si>
    <t>Testcase 14</t>
  </si>
  <si>
    <t>&lt;cbc:EndpointID schemeID="9930"&gt;DE163372785&lt;/cbc:EndpointID&gt;</t>
  </si>
  <si>
    <t>&lt;cbc:Name&gt;Microsoft Deutschland GmbH&lt;/cbc:Name&gt;</t>
  </si>
  <si>
    <t>&lt;cbc:StreetName&gt;Katharina-Heinroth-Ufer 1&lt;/cbc:StreetName&gt;</t>
  </si>
  <si>
    <t>&lt;cbc:CityName&gt;Berlin&lt;/cbc:CityName&gt;</t>
  </si>
  <si>
    <t>&lt;cbc:PostalZone&gt;10787&lt;/cbc:PostalZone&gt;</t>
  </si>
  <si>
    <t>&lt;cbc:IdentificationCode listID="ISO3166-1:Alpha2"&gt;DE&lt;/cbc:IdentificationCode&gt;</t>
  </si>
  <si>
    <t>&lt;cbc:CompanyID&gt;DE163372785&lt;/cbc:CompanyID&gt;</t>
  </si>
  <si>
    <t>&lt;cbc:RegistrationName&gt;Microsoft Deutschland&lt;/cbc:RegistrationName&gt;</t>
  </si>
  <si>
    <t>&lt;cbc:CompanyID schemeID="9930"&gt;DE163372785&lt;/cbc:CompanyID&gt;</t>
  </si>
  <si>
    <t>&lt;cbc:Name&gt;Christian P. Illek&lt;/cbc:Name&gt;</t>
  </si>
  <si>
    <t>&lt;cbc:Telephone&gt;004930390970&lt;/cbc:Telephone&gt;</t>
  </si>
  <si>
    <t>&lt;cbc:ElectronicMail&gt;christian.illek@microsoft.com&lt;/cbc:ElectronicMail&gt;</t>
  </si>
  <si>
    <t>Testcase 15</t>
  </si>
  <si>
    <t>&lt;cbc:EndpointID schemeID="0088"&gt;0093007000005&lt;/cbc:EndpointID&gt;</t>
  </si>
  <si>
    <t>&lt;cbc:Name&gt;Microsoft Corporation&lt;/cbc:Name&gt;</t>
  </si>
  <si>
    <t>&lt;cbc:StreetName&gt;One Microsoft Way&lt;/cbc:StreetName&gt;</t>
  </si>
  <si>
    <t>&lt;cbc:CityName&gt;Redmond&lt;/cbc:CityName&gt;</t>
  </si>
  <si>
    <t>&lt;cbc:PostalZone&gt;WA 98052-7329&lt;/cbc:PostalZone&gt;</t>
  </si>
  <si>
    <t>&lt;cbc:IdentificationCode listID="ISO3166-1:Alpha2"&gt;US&lt;/cbc:IdentificationCode&gt;</t>
  </si>
  <si>
    <t>&lt;cbc:CompanyID&gt;US4258828080&lt;/cbc:CompanyID&gt;</t>
  </si>
  <si>
    <t>&lt;cbc:RegistrationName&gt;Microsoft Corporation&lt;/cbc:RegistrationName&gt;</t>
  </si>
  <si>
    <t>&lt;cbc:Name&gt;Bill Gates&lt;/cbc:Name&gt;</t>
  </si>
  <si>
    <t>&lt;cbc:Telephone&gt;0014258828080&lt;/cbc:Telephone&gt;</t>
  </si>
  <si>
    <t>&lt;cbc:ElectronicMail&gt;bill.gates@microsoft.com&lt;/cbc:ElectronicMail&gt;</t>
  </si>
  <si>
    <t>except testcases 14, 15, 16, 21 see below</t>
  </si>
  <si>
    <t>IC</t>
  </si>
  <si>
    <t>Printer</t>
  </si>
  <si>
    <t>K</t>
  </si>
  <si>
    <t>46/GO</t>
  </si>
  <si>
    <t>Installation support</t>
  </si>
  <si>
    <t>44</t>
  </si>
  <si>
    <t>Export in EUR FROM BE to USA</t>
  </si>
  <si>
    <t>G</t>
  </si>
  <si>
    <t>47/EX</t>
  </si>
  <si>
    <t>&lt;cbc:SupplierAssignedAccountID&gt;47805&lt;/cbc:SupplierAssignedAccountID&gt;</t>
  </si>
  <si>
    <t>In testcases 1 to 10</t>
  </si>
  <si>
    <t>In all other testcases</t>
  </si>
  <si>
    <t>In all testcases</t>
  </si>
  <si>
    <t>Testcase 33</t>
  </si>
  <si>
    <t>&lt;cbc:Name&gt;Juan Delgado&lt;/cbc:Name&gt;</t>
  </si>
  <si>
    <t>&lt;cbc:StreetName&gt;Via Laietana 61&lt;/cbc:StreetName&gt;</t>
  </si>
  <si>
    <t>&lt;cbc:CityName&gt;BARCELONA&lt;/cbc:CityName&gt;</t>
  </si>
  <si>
    <t>&lt;cbc:PostalZone&gt;08003&lt;/cbc:PostalZone&gt;</t>
  </si>
  <si>
    <t>&lt;cbc:IdentificationCode listID="ISO3166-1:Alpha2"&gt;ES&lt;/cbc:IdentificationCode&gt;</t>
  </si>
  <si>
    <t>&lt;cbc:RegistrationName&gt;Juan Delgado&lt;/cbc:RegistrationName&gt;</t>
  </si>
  <si>
    <t>&lt;cbc:Telephone&gt;003431234567&lt;/cbc:Telephone&gt;</t>
  </si>
  <si>
    <t>&lt;cbc:ElectronicMail&gt;juan.delgado@gmailes.es&lt;/cbc:ElectronicMail&gt;</t>
  </si>
  <si>
    <t>&lt;cbc:EndpointID schemeID="0193"&gt;PKE_400002&lt;/cbc:EndpointID&gt;</t>
  </si>
  <si>
    <t>Streaming services January</t>
  </si>
  <si>
    <t>Streaming services February</t>
  </si>
  <si>
    <t>Streaming services March</t>
  </si>
  <si>
    <t>OSS-S</t>
  </si>
  <si>
    <t>Decoder</t>
  </si>
  <si>
    <t>OSS-G</t>
  </si>
  <si>
    <t>Testcase 34</t>
  </si>
  <si>
    <t>Testcase 35</t>
  </si>
  <si>
    <t>3 lines at 16% OSS ES VAT Services</t>
  </si>
  <si>
    <t>1 line at 16% OSS ES VAT Goods</t>
  </si>
  <si>
    <t>2 lines at 16% OSS ES VAT Services
1 line at 16% OSS ES VAT Goods</t>
  </si>
  <si>
    <t>Testcase 36</t>
  </si>
  <si>
    <t>1 line at 16% OSS ES VAT Goods from China</t>
  </si>
  <si>
    <t>OSS-I</t>
  </si>
  <si>
    <t>Testcase 33, 34, 35 and 36</t>
  </si>
  <si>
    <t>&lt;cbc:EndpointID schemeID="0208"&gt;0000000394&lt;/cbc:EndpointID&gt;</t>
  </si>
  <si>
    <t>&lt;cbc:CompanyID&gt;BE0000000394&lt;/cbc:CompanyID&gt;</t>
  </si>
  <si>
    <t>&lt;cbc:CompanyID schemeID="0208"&gt;0000000394&lt;/cbc:CompanyID&gt;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</si>
</sst>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49" fontId="0" fillId="0" borderId="0" xfId="0" applyNumberFormat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/>
    <xf numFmtId="49" fontId="0" fillId="2" borderId="0" xfId="0" applyNumberFormat="1" applyFill="1"/>
    <xf numFmtId="4" fontId="0" fillId="0" borderId="0" xfId="0" applyNumberFormat="1" applyAlignment="1">
      <alignment wrapText="1"/>
    </xf>
    <xf numFmtId="4" fontId="0" fillId="2" borderId="0" xfId="0" applyNumberFormat="1" applyFill="1" applyAlignment="1">
      <alignment wrapText="1"/>
    </xf>
    <xf numFmtId="4" fontId="0" fillId="0" borderId="0" xfId="0" applyNumberFormat="1"/>
    <xf numFmtId="4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topLeftCell="A34" workbookViewId="0">
      <selection activeCell="C53" sqref="C53"/>
    </sheetView>
  </sheetViews>
  <sheetFormatPr defaultRowHeight="14.5" x14ac:dyDescent="0.35"/>
  <cols>
    <col min="1" max="14" width="12.36328125" customWidth="1"/>
  </cols>
  <sheetData>
    <row r="1" spans="1:5" x14ac:dyDescent="0.35">
      <c r="A1" s="12" t="s">
        <v>225</v>
      </c>
    </row>
    <row r="2" spans="1:5" x14ac:dyDescent="0.35">
      <c r="A2" s="12" t="s">
        <v>185</v>
      </c>
      <c r="E2" s="16"/>
    </row>
    <row r="3" spans="1:5" x14ac:dyDescent="0.35">
      <c r="A3" t="s">
        <v>64</v>
      </c>
    </row>
    <row r="4" spans="1:5" x14ac:dyDescent="0.35">
      <c r="B4" t="s">
        <v>179</v>
      </c>
    </row>
    <row r="5" spans="1:5" x14ac:dyDescent="0.35">
      <c r="B5" t="s">
        <v>65</v>
      </c>
    </row>
    <row r="6" spans="1:5" x14ac:dyDescent="0.35">
      <c r="C6" t="s">
        <v>87</v>
      </c>
    </row>
    <row r="7" spans="1:5" x14ac:dyDescent="0.35">
      <c r="B7" t="s">
        <v>66</v>
      </c>
    </row>
    <row r="8" spans="1:5" x14ac:dyDescent="0.35">
      <c r="B8" t="s">
        <v>67</v>
      </c>
    </row>
    <row r="9" spans="1:5" x14ac:dyDescent="0.35">
      <c r="C9" t="s">
        <v>85</v>
      </c>
    </row>
    <row r="10" spans="1:5" x14ac:dyDescent="0.35">
      <c r="C10" t="s">
        <v>86</v>
      </c>
    </row>
    <row r="11" spans="1:5" x14ac:dyDescent="0.35">
      <c r="C11" t="s">
        <v>83</v>
      </c>
    </row>
    <row r="12" spans="1:5" x14ac:dyDescent="0.35">
      <c r="C12" t="s">
        <v>68</v>
      </c>
    </row>
    <row r="13" spans="1:5" x14ac:dyDescent="0.35">
      <c r="D13" t="s">
        <v>81</v>
      </c>
    </row>
    <row r="14" spans="1:5" x14ac:dyDescent="0.35">
      <c r="C14" t="s">
        <v>69</v>
      </c>
    </row>
    <row r="15" spans="1:5" x14ac:dyDescent="0.35">
      <c r="B15" t="s">
        <v>70</v>
      </c>
    </row>
    <row r="16" spans="1:5" x14ac:dyDescent="0.35">
      <c r="B16" t="s">
        <v>71</v>
      </c>
    </row>
    <row r="17" spans="1:4" x14ac:dyDescent="0.35">
      <c r="C17" t="s">
        <v>169</v>
      </c>
    </row>
    <row r="18" spans="1:4" x14ac:dyDescent="0.35">
      <c r="C18" t="s">
        <v>72</v>
      </c>
    </row>
    <row r="19" spans="1:4" x14ac:dyDescent="0.35">
      <c r="D19" t="s">
        <v>73</v>
      </c>
    </row>
    <row r="20" spans="1:4" x14ac:dyDescent="0.35">
      <c r="C20" t="s">
        <v>74</v>
      </c>
    </row>
    <row r="21" spans="1:4" x14ac:dyDescent="0.35">
      <c r="B21" t="s">
        <v>75</v>
      </c>
    </row>
    <row r="22" spans="1:4" x14ac:dyDescent="0.35">
      <c r="B22" t="s">
        <v>76</v>
      </c>
    </row>
    <row r="23" spans="1:4" x14ac:dyDescent="0.35">
      <c r="C23" t="s">
        <v>97</v>
      </c>
    </row>
    <row r="24" spans="1:4" x14ac:dyDescent="0.35">
      <c r="C24" t="s">
        <v>180</v>
      </c>
    </row>
    <row r="25" spans="1:4" x14ac:dyDescent="0.35">
      <c r="B25" t="s">
        <v>77</v>
      </c>
    </row>
    <row r="26" spans="1:4" x14ac:dyDescent="0.35">
      <c r="B26" t="s">
        <v>78</v>
      </c>
    </row>
    <row r="27" spans="1:4" x14ac:dyDescent="0.35">
      <c r="C27" t="s">
        <v>88</v>
      </c>
    </row>
    <row r="28" spans="1:4" x14ac:dyDescent="0.35">
      <c r="B28" t="s">
        <v>79</v>
      </c>
    </row>
    <row r="29" spans="1:4" x14ac:dyDescent="0.35">
      <c r="A29" t="s">
        <v>80</v>
      </c>
    </row>
    <row r="31" spans="1:4" x14ac:dyDescent="0.35">
      <c r="A31" s="12" t="s">
        <v>130</v>
      </c>
    </row>
    <row r="32" spans="1:4" x14ac:dyDescent="0.35">
      <c r="A32" t="s">
        <v>64</v>
      </c>
    </row>
    <row r="33" spans="2:4" x14ac:dyDescent="0.35">
      <c r="B33" t="s">
        <v>251</v>
      </c>
    </row>
    <row r="34" spans="2:4" x14ac:dyDescent="0.35">
      <c r="B34" t="s">
        <v>65</v>
      </c>
    </row>
    <row r="35" spans="2:4" x14ac:dyDescent="0.35">
      <c r="C35" t="s">
        <v>133</v>
      </c>
    </row>
    <row r="36" spans="2:4" x14ac:dyDescent="0.35">
      <c r="B36" t="s">
        <v>66</v>
      </c>
    </row>
    <row r="37" spans="2:4" x14ac:dyDescent="0.35">
      <c r="B37" t="s">
        <v>67</v>
      </c>
    </row>
    <row r="38" spans="2:4" x14ac:dyDescent="0.35">
      <c r="C38" t="s">
        <v>85</v>
      </c>
    </row>
    <row r="39" spans="2:4" x14ac:dyDescent="0.35">
      <c r="C39" t="s">
        <v>86</v>
      </c>
    </row>
    <row r="40" spans="2:4" x14ac:dyDescent="0.35">
      <c r="C40" t="s">
        <v>83</v>
      </c>
    </row>
    <row r="41" spans="2:4" x14ac:dyDescent="0.35">
      <c r="C41" t="s">
        <v>68</v>
      </c>
    </row>
    <row r="42" spans="2:4" x14ac:dyDescent="0.35">
      <c r="D42" t="s">
        <v>81</v>
      </c>
    </row>
    <row r="43" spans="2:4" x14ac:dyDescent="0.35">
      <c r="C43" t="s">
        <v>69</v>
      </c>
    </row>
    <row r="44" spans="2:4" x14ac:dyDescent="0.35">
      <c r="B44" t="s">
        <v>70</v>
      </c>
    </row>
    <row r="45" spans="2:4" x14ac:dyDescent="0.35">
      <c r="B45" t="s">
        <v>71</v>
      </c>
    </row>
    <row r="46" spans="2:4" x14ac:dyDescent="0.35">
      <c r="C46" t="s">
        <v>252</v>
      </c>
    </row>
    <row r="47" spans="2:4" x14ac:dyDescent="0.35">
      <c r="C47" t="s">
        <v>72</v>
      </c>
    </row>
    <row r="48" spans="2:4" x14ac:dyDescent="0.35">
      <c r="D48" t="s">
        <v>73</v>
      </c>
    </row>
    <row r="49" spans="1:3" x14ac:dyDescent="0.35">
      <c r="C49" t="s">
        <v>74</v>
      </c>
    </row>
    <row r="50" spans="1:3" x14ac:dyDescent="0.35">
      <c r="B50" t="s">
        <v>75</v>
      </c>
    </row>
    <row r="51" spans="1:3" x14ac:dyDescent="0.35">
      <c r="B51" t="s">
        <v>76</v>
      </c>
    </row>
    <row r="52" spans="1:3" x14ac:dyDescent="0.35">
      <c r="C52" t="s">
        <v>134</v>
      </c>
    </row>
    <row r="53" spans="1:3" x14ac:dyDescent="0.35">
      <c r="C53" t="s">
        <v>253</v>
      </c>
    </row>
    <row r="54" spans="1:3" x14ac:dyDescent="0.35">
      <c r="B54" t="s">
        <v>77</v>
      </c>
    </row>
    <row r="55" spans="1:3" x14ac:dyDescent="0.35">
      <c r="B55" t="s">
        <v>78</v>
      </c>
    </row>
    <row r="56" spans="1:3" x14ac:dyDescent="0.35">
      <c r="C56" t="s">
        <v>135</v>
      </c>
    </row>
    <row r="57" spans="1:3" x14ac:dyDescent="0.35">
      <c r="B57" t="s">
        <v>79</v>
      </c>
    </row>
    <row r="58" spans="1:3" x14ac:dyDescent="0.35">
      <c r="A58" t="s">
        <v>80</v>
      </c>
    </row>
    <row r="60" spans="1:3" x14ac:dyDescent="0.35">
      <c r="A60" s="12" t="s">
        <v>142</v>
      </c>
    </row>
    <row r="61" spans="1:3" x14ac:dyDescent="0.35">
      <c r="A61" t="s">
        <v>64</v>
      </c>
    </row>
    <row r="62" spans="1:3" x14ac:dyDescent="0.35">
      <c r="B62" t="s">
        <v>181</v>
      </c>
    </row>
    <row r="63" spans="1:3" x14ac:dyDescent="0.35">
      <c r="B63" t="s">
        <v>65</v>
      </c>
    </row>
    <row r="64" spans="1:3" x14ac:dyDescent="0.35">
      <c r="C64" t="s">
        <v>146</v>
      </c>
    </row>
    <row r="65" spans="2:4" x14ac:dyDescent="0.35">
      <c r="B65" t="s">
        <v>66</v>
      </c>
    </row>
    <row r="66" spans="2:4" x14ac:dyDescent="0.35">
      <c r="B66" t="s">
        <v>67</v>
      </c>
    </row>
    <row r="67" spans="2:4" x14ac:dyDescent="0.35">
      <c r="C67" t="s">
        <v>91</v>
      </c>
    </row>
    <row r="68" spans="2:4" x14ac:dyDescent="0.35">
      <c r="C68" t="s">
        <v>92</v>
      </c>
    </row>
    <row r="69" spans="2:4" x14ac:dyDescent="0.35">
      <c r="C69" t="s">
        <v>93</v>
      </c>
    </row>
    <row r="70" spans="2:4" x14ac:dyDescent="0.35">
      <c r="C70" t="s">
        <v>68</v>
      </c>
    </row>
    <row r="71" spans="2:4" x14ac:dyDescent="0.35">
      <c r="D71" t="s">
        <v>81</v>
      </c>
    </row>
    <row r="72" spans="2:4" x14ac:dyDescent="0.35">
      <c r="C72" t="s">
        <v>69</v>
      </c>
    </row>
    <row r="73" spans="2:4" x14ac:dyDescent="0.35">
      <c r="B73" t="s">
        <v>70</v>
      </c>
    </row>
    <row r="74" spans="2:4" x14ac:dyDescent="0.35">
      <c r="B74" t="s">
        <v>76</v>
      </c>
    </row>
    <row r="75" spans="2:4" x14ac:dyDescent="0.35">
      <c r="C75" t="s">
        <v>147</v>
      </c>
    </row>
    <row r="76" spans="2:4" x14ac:dyDescent="0.35">
      <c r="C76" t="s">
        <v>182</v>
      </c>
    </row>
    <row r="77" spans="2:4" x14ac:dyDescent="0.35">
      <c r="B77" t="s">
        <v>77</v>
      </c>
    </row>
    <row r="78" spans="2:4" x14ac:dyDescent="0.35">
      <c r="B78" t="s">
        <v>78</v>
      </c>
    </row>
    <row r="79" spans="2:4" x14ac:dyDescent="0.35">
      <c r="C79" t="s">
        <v>148</v>
      </c>
    </row>
    <row r="80" spans="2:4" x14ac:dyDescent="0.35">
      <c r="B80" t="s">
        <v>79</v>
      </c>
    </row>
    <row r="81" spans="1:1" x14ac:dyDescent="0.35">
      <c r="A81" t="s">
        <v>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1"/>
  <sheetViews>
    <sheetView topLeftCell="A4" workbookViewId="0">
      <selection activeCell="A170" sqref="A170"/>
    </sheetView>
  </sheetViews>
  <sheetFormatPr defaultRowHeight="14.5" x14ac:dyDescent="0.35"/>
  <cols>
    <col min="1" max="14" width="16.6328125" customWidth="1"/>
  </cols>
  <sheetData>
    <row r="1" spans="1:4" x14ac:dyDescent="0.35">
      <c r="A1" s="12" t="s">
        <v>223</v>
      </c>
    </row>
    <row r="2" spans="1:4" x14ac:dyDescent="0.35">
      <c r="A2" t="s">
        <v>222</v>
      </c>
    </row>
    <row r="3" spans="1:4" x14ac:dyDescent="0.35">
      <c r="A3" t="s">
        <v>64</v>
      </c>
    </row>
    <row r="4" spans="1:4" x14ac:dyDescent="0.35">
      <c r="B4" t="s">
        <v>181</v>
      </c>
    </row>
    <row r="5" spans="1:4" x14ac:dyDescent="0.35">
      <c r="B5" t="s">
        <v>65</v>
      </c>
    </row>
    <row r="6" spans="1:4" x14ac:dyDescent="0.35">
      <c r="C6" t="s">
        <v>90</v>
      </c>
    </row>
    <row r="7" spans="1:4" x14ac:dyDescent="0.35">
      <c r="B7" t="s">
        <v>66</v>
      </c>
    </row>
    <row r="8" spans="1:4" x14ac:dyDescent="0.35">
      <c r="B8" t="s">
        <v>67</v>
      </c>
    </row>
    <row r="9" spans="1:4" x14ac:dyDescent="0.35">
      <c r="C9" t="s">
        <v>91</v>
      </c>
    </row>
    <row r="10" spans="1:4" x14ac:dyDescent="0.35">
      <c r="C10" t="s">
        <v>92</v>
      </c>
    </row>
    <row r="11" spans="1:4" x14ac:dyDescent="0.35">
      <c r="C11" t="s">
        <v>93</v>
      </c>
    </row>
    <row r="12" spans="1:4" x14ac:dyDescent="0.35">
      <c r="C12" t="s">
        <v>68</v>
      </c>
    </row>
    <row r="13" spans="1:4" x14ac:dyDescent="0.35">
      <c r="D13" t="s">
        <v>81</v>
      </c>
    </row>
    <row r="14" spans="1:4" x14ac:dyDescent="0.35">
      <c r="C14" t="s">
        <v>69</v>
      </c>
    </row>
    <row r="15" spans="1:4" x14ac:dyDescent="0.35">
      <c r="B15" t="s">
        <v>70</v>
      </c>
    </row>
    <row r="16" spans="1:4" x14ac:dyDescent="0.35">
      <c r="B16" t="s">
        <v>71</v>
      </c>
    </row>
    <row r="17" spans="1:4" x14ac:dyDescent="0.35">
      <c r="C17" t="s">
        <v>170</v>
      </c>
    </row>
    <row r="18" spans="1:4" x14ac:dyDescent="0.35">
      <c r="C18" t="s">
        <v>72</v>
      </c>
    </row>
    <row r="19" spans="1:4" x14ac:dyDescent="0.35">
      <c r="D19" t="s">
        <v>73</v>
      </c>
    </row>
    <row r="20" spans="1:4" x14ac:dyDescent="0.35">
      <c r="C20" t="s">
        <v>74</v>
      </c>
    </row>
    <row r="21" spans="1:4" x14ac:dyDescent="0.35">
      <c r="B21" t="s">
        <v>75</v>
      </c>
    </row>
    <row r="22" spans="1:4" x14ac:dyDescent="0.35">
      <c r="B22" t="s">
        <v>76</v>
      </c>
    </row>
    <row r="23" spans="1:4" x14ac:dyDescent="0.35">
      <c r="C23" t="s">
        <v>98</v>
      </c>
    </row>
    <row r="24" spans="1:4" x14ac:dyDescent="0.35">
      <c r="C24" t="s">
        <v>182</v>
      </c>
    </row>
    <row r="25" spans="1:4" x14ac:dyDescent="0.35">
      <c r="B25" t="s">
        <v>77</v>
      </c>
    </row>
    <row r="26" spans="1:4" x14ac:dyDescent="0.35">
      <c r="B26" t="s">
        <v>78</v>
      </c>
    </row>
    <row r="27" spans="1:4" x14ac:dyDescent="0.35">
      <c r="C27" t="s">
        <v>89</v>
      </c>
    </row>
    <row r="28" spans="1:4" x14ac:dyDescent="0.35">
      <c r="B28" t="s">
        <v>79</v>
      </c>
    </row>
    <row r="29" spans="1:4" x14ac:dyDescent="0.35">
      <c r="A29" t="s">
        <v>80</v>
      </c>
    </row>
    <row r="31" spans="1:4" x14ac:dyDescent="0.35">
      <c r="A31" s="12" t="s">
        <v>224</v>
      </c>
    </row>
    <row r="32" spans="1:4" x14ac:dyDescent="0.35">
      <c r="A32" s="12" t="s">
        <v>212</v>
      </c>
      <c r="D32" s="16"/>
    </row>
    <row r="33" spans="1:4" x14ac:dyDescent="0.35">
      <c r="A33" t="s">
        <v>64</v>
      </c>
    </row>
    <row r="34" spans="1:4" x14ac:dyDescent="0.35">
      <c r="B34" t="s">
        <v>181</v>
      </c>
    </row>
    <row r="35" spans="1:4" x14ac:dyDescent="0.35">
      <c r="B35" t="s">
        <v>65</v>
      </c>
    </row>
    <row r="36" spans="1:4" x14ac:dyDescent="0.35">
      <c r="C36" t="s">
        <v>90</v>
      </c>
    </row>
    <row r="37" spans="1:4" x14ac:dyDescent="0.35">
      <c r="B37" t="s">
        <v>66</v>
      </c>
    </row>
    <row r="38" spans="1:4" x14ac:dyDescent="0.35">
      <c r="B38" t="s">
        <v>67</v>
      </c>
    </row>
    <row r="39" spans="1:4" x14ac:dyDescent="0.35">
      <c r="C39" t="s">
        <v>91</v>
      </c>
    </row>
    <row r="40" spans="1:4" x14ac:dyDescent="0.35">
      <c r="C40" t="s">
        <v>92</v>
      </c>
    </row>
    <row r="41" spans="1:4" x14ac:dyDescent="0.35">
      <c r="C41" t="s">
        <v>93</v>
      </c>
    </row>
    <row r="42" spans="1:4" x14ac:dyDescent="0.35">
      <c r="C42" t="s">
        <v>68</v>
      </c>
    </row>
    <row r="43" spans="1:4" x14ac:dyDescent="0.35">
      <c r="D43" t="s">
        <v>81</v>
      </c>
    </row>
    <row r="44" spans="1:4" x14ac:dyDescent="0.35">
      <c r="C44" t="s">
        <v>69</v>
      </c>
    </row>
    <row r="45" spans="1:4" x14ac:dyDescent="0.35">
      <c r="B45" t="s">
        <v>70</v>
      </c>
    </row>
    <row r="46" spans="1:4" x14ac:dyDescent="0.35">
      <c r="B46" t="s">
        <v>71</v>
      </c>
    </row>
    <row r="47" spans="1:4" x14ac:dyDescent="0.35">
      <c r="C47" t="s">
        <v>170</v>
      </c>
    </row>
    <row r="48" spans="1:4" x14ac:dyDescent="0.35">
      <c r="C48" t="s">
        <v>72</v>
      </c>
    </row>
    <row r="49" spans="1:4" x14ac:dyDescent="0.35">
      <c r="D49" t="s">
        <v>73</v>
      </c>
    </row>
    <row r="50" spans="1:4" x14ac:dyDescent="0.35">
      <c r="C50" t="s">
        <v>74</v>
      </c>
    </row>
    <row r="51" spans="1:4" x14ac:dyDescent="0.35">
      <c r="B51" t="s">
        <v>75</v>
      </c>
    </row>
    <row r="52" spans="1:4" x14ac:dyDescent="0.35">
      <c r="B52" t="s">
        <v>76</v>
      </c>
    </row>
    <row r="53" spans="1:4" x14ac:dyDescent="0.35">
      <c r="C53" t="s">
        <v>98</v>
      </c>
    </row>
    <row r="54" spans="1:4" x14ac:dyDescent="0.35">
      <c r="C54" t="s">
        <v>182</v>
      </c>
    </row>
    <row r="55" spans="1:4" x14ac:dyDescent="0.35">
      <c r="B55" t="s">
        <v>77</v>
      </c>
    </row>
    <row r="56" spans="1:4" x14ac:dyDescent="0.35">
      <c r="B56" t="s">
        <v>78</v>
      </c>
    </row>
    <row r="57" spans="1:4" x14ac:dyDescent="0.35">
      <c r="C57" t="s">
        <v>89</v>
      </c>
    </row>
    <row r="58" spans="1:4" x14ac:dyDescent="0.35">
      <c r="B58" t="s">
        <v>79</v>
      </c>
    </row>
    <row r="59" spans="1:4" x14ac:dyDescent="0.35">
      <c r="A59" t="s">
        <v>80</v>
      </c>
    </row>
    <row r="61" spans="1:4" x14ac:dyDescent="0.35">
      <c r="A61" s="12" t="s">
        <v>187</v>
      </c>
    </row>
    <row r="62" spans="1:4" x14ac:dyDescent="0.35">
      <c r="A62" t="s">
        <v>64</v>
      </c>
    </row>
    <row r="63" spans="1:4" x14ac:dyDescent="0.35">
      <c r="B63" t="s">
        <v>188</v>
      </c>
    </row>
    <row r="64" spans="1:4" x14ac:dyDescent="0.35">
      <c r="B64" t="s">
        <v>65</v>
      </c>
    </row>
    <row r="65" spans="2:4" x14ac:dyDescent="0.35">
      <c r="C65" t="s">
        <v>189</v>
      </c>
    </row>
    <row r="66" spans="2:4" x14ac:dyDescent="0.35">
      <c r="B66" t="s">
        <v>66</v>
      </c>
    </row>
    <row r="67" spans="2:4" x14ac:dyDescent="0.35">
      <c r="B67" t="s">
        <v>67</v>
      </c>
    </row>
    <row r="68" spans="2:4" x14ac:dyDescent="0.35">
      <c r="C68" t="s">
        <v>190</v>
      </c>
    </row>
    <row r="69" spans="2:4" x14ac:dyDescent="0.35">
      <c r="C69" t="s">
        <v>191</v>
      </c>
    </row>
    <row r="70" spans="2:4" x14ac:dyDescent="0.35">
      <c r="C70" t="s">
        <v>192</v>
      </c>
    </row>
    <row r="71" spans="2:4" x14ac:dyDescent="0.35">
      <c r="C71" t="s">
        <v>68</v>
      </c>
    </row>
    <row r="72" spans="2:4" x14ac:dyDescent="0.35">
      <c r="D72" t="s">
        <v>193</v>
      </c>
    </row>
    <row r="73" spans="2:4" x14ac:dyDescent="0.35">
      <c r="C73" t="s">
        <v>69</v>
      </c>
    </row>
    <row r="74" spans="2:4" x14ac:dyDescent="0.35">
      <c r="B74" t="s">
        <v>70</v>
      </c>
    </row>
    <row r="75" spans="2:4" x14ac:dyDescent="0.35">
      <c r="B75" t="s">
        <v>71</v>
      </c>
    </row>
    <row r="76" spans="2:4" x14ac:dyDescent="0.35">
      <c r="C76" t="s">
        <v>194</v>
      </c>
    </row>
    <row r="77" spans="2:4" x14ac:dyDescent="0.35">
      <c r="C77" t="s">
        <v>72</v>
      </c>
    </row>
    <row r="78" spans="2:4" x14ac:dyDescent="0.35">
      <c r="D78" t="s">
        <v>73</v>
      </c>
    </row>
    <row r="79" spans="2:4" x14ac:dyDescent="0.35">
      <c r="C79" t="s">
        <v>74</v>
      </c>
    </row>
    <row r="80" spans="2:4" x14ac:dyDescent="0.35">
      <c r="B80" t="s">
        <v>75</v>
      </c>
    </row>
    <row r="81" spans="1:3" x14ac:dyDescent="0.35">
      <c r="B81" t="s">
        <v>76</v>
      </c>
    </row>
    <row r="82" spans="1:3" x14ac:dyDescent="0.35">
      <c r="C82" t="s">
        <v>195</v>
      </c>
    </row>
    <row r="83" spans="1:3" x14ac:dyDescent="0.35">
      <c r="C83" t="s">
        <v>196</v>
      </c>
    </row>
    <row r="84" spans="1:3" x14ac:dyDescent="0.35">
      <c r="B84" t="s">
        <v>77</v>
      </c>
    </row>
    <row r="85" spans="1:3" x14ac:dyDescent="0.35">
      <c r="B85" t="s">
        <v>78</v>
      </c>
    </row>
    <row r="86" spans="1:3" x14ac:dyDescent="0.35">
      <c r="C86" t="s">
        <v>197</v>
      </c>
    </row>
    <row r="87" spans="1:3" x14ac:dyDescent="0.35">
      <c r="C87" t="s">
        <v>198</v>
      </c>
    </row>
    <row r="88" spans="1:3" x14ac:dyDescent="0.35">
      <c r="C88" t="s">
        <v>199</v>
      </c>
    </row>
    <row r="89" spans="1:3" x14ac:dyDescent="0.35">
      <c r="B89" t="s">
        <v>79</v>
      </c>
    </row>
    <row r="90" spans="1:3" x14ac:dyDescent="0.35">
      <c r="A90" t="s">
        <v>80</v>
      </c>
    </row>
    <row r="92" spans="1:3" x14ac:dyDescent="0.35">
      <c r="A92" s="12" t="s">
        <v>200</v>
      </c>
    </row>
    <row r="93" spans="1:3" x14ac:dyDescent="0.35">
      <c r="A93" t="s">
        <v>64</v>
      </c>
    </row>
    <row r="94" spans="1:3" x14ac:dyDescent="0.35">
      <c r="B94" t="s">
        <v>201</v>
      </c>
    </row>
    <row r="95" spans="1:3" x14ac:dyDescent="0.35">
      <c r="B95" t="s">
        <v>65</v>
      </c>
    </row>
    <row r="96" spans="1:3" x14ac:dyDescent="0.35">
      <c r="C96" t="s">
        <v>202</v>
      </c>
    </row>
    <row r="97" spans="2:4" x14ac:dyDescent="0.35">
      <c r="B97" t="s">
        <v>66</v>
      </c>
    </row>
    <row r="98" spans="2:4" x14ac:dyDescent="0.35">
      <c r="B98" t="s">
        <v>67</v>
      </c>
    </row>
    <row r="99" spans="2:4" x14ac:dyDescent="0.35">
      <c r="C99" t="s">
        <v>203</v>
      </c>
    </row>
    <row r="100" spans="2:4" x14ac:dyDescent="0.35">
      <c r="C100" t="s">
        <v>204</v>
      </c>
    </row>
    <row r="101" spans="2:4" x14ac:dyDescent="0.35">
      <c r="C101" t="s">
        <v>205</v>
      </c>
    </row>
    <row r="102" spans="2:4" x14ac:dyDescent="0.35">
      <c r="C102" t="s">
        <v>68</v>
      </c>
    </row>
    <row r="103" spans="2:4" x14ac:dyDescent="0.35">
      <c r="D103" t="s">
        <v>206</v>
      </c>
    </row>
    <row r="104" spans="2:4" x14ac:dyDescent="0.35">
      <c r="C104" t="s">
        <v>69</v>
      </c>
    </row>
    <row r="105" spans="2:4" x14ac:dyDescent="0.35">
      <c r="B105" t="s">
        <v>70</v>
      </c>
    </row>
    <row r="106" spans="2:4" x14ac:dyDescent="0.35">
      <c r="B106" t="s">
        <v>71</v>
      </c>
    </row>
    <row r="107" spans="2:4" x14ac:dyDescent="0.35">
      <c r="C107" t="s">
        <v>207</v>
      </c>
    </row>
    <row r="108" spans="2:4" x14ac:dyDescent="0.35">
      <c r="C108" t="s">
        <v>72</v>
      </c>
    </row>
    <row r="109" spans="2:4" x14ac:dyDescent="0.35">
      <c r="D109" t="s">
        <v>73</v>
      </c>
    </row>
    <row r="110" spans="2:4" x14ac:dyDescent="0.35">
      <c r="C110" t="s">
        <v>74</v>
      </c>
    </row>
    <row r="111" spans="2:4" x14ac:dyDescent="0.35">
      <c r="B111" t="s">
        <v>75</v>
      </c>
    </row>
    <row r="112" spans="2:4" x14ac:dyDescent="0.35">
      <c r="B112" t="s">
        <v>76</v>
      </c>
    </row>
    <row r="113" spans="1:3" x14ac:dyDescent="0.35">
      <c r="C113" t="s">
        <v>208</v>
      </c>
    </row>
    <row r="114" spans="1:3" x14ac:dyDescent="0.35">
      <c r="B114" t="s">
        <v>77</v>
      </c>
    </row>
    <row r="115" spans="1:3" x14ac:dyDescent="0.35">
      <c r="B115" t="s">
        <v>78</v>
      </c>
    </row>
    <row r="116" spans="1:3" x14ac:dyDescent="0.35">
      <c r="C116" t="s">
        <v>209</v>
      </c>
    </row>
    <row r="117" spans="1:3" x14ac:dyDescent="0.35">
      <c r="C117" t="s">
        <v>210</v>
      </c>
    </row>
    <row r="118" spans="1:3" x14ac:dyDescent="0.35">
      <c r="C118" t="s">
        <v>211</v>
      </c>
    </row>
    <row r="119" spans="1:3" x14ac:dyDescent="0.35">
      <c r="B119" t="s">
        <v>79</v>
      </c>
    </row>
    <row r="120" spans="1:3" x14ac:dyDescent="0.35">
      <c r="A120" t="s">
        <v>80</v>
      </c>
    </row>
    <row r="122" spans="1:3" x14ac:dyDescent="0.35">
      <c r="A122" s="12" t="s">
        <v>82</v>
      </c>
    </row>
    <row r="123" spans="1:3" x14ac:dyDescent="0.35">
      <c r="A123" t="s">
        <v>64</v>
      </c>
    </row>
    <row r="124" spans="1:3" x14ac:dyDescent="0.35">
      <c r="B124" t="s">
        <v>171</v>
      </c>
    </row>
    <row r="125" spans="1:3" x14ac:dyDescent="0.35">
      <c r="B125" t="s">
        <v>65</v>
      </c>
    </row>
    <row r="126" spans="1:3" x14ac:dyDescent="0.35">
      <c r="C126" t="s">
        <v>123</v>
      </c>
    </row>
    <row r="127" spans="1:3" x14ac:dyDescent="0.35">
      <c r="B127" t="s">
        <v>66</v>
      </c>
    </row>
    <row r="128" spans="1:3" x14ac:dyDescent="0.35">
      <c r="B128" t="s">
        <v>67</v>
      </c>
    </row>
    <row r="129" spans="1:4" x14ac:dyDescent="0.35">
      <c r="C129" t="s">
        <v>124</v>
      </c>
    </row>
    <row r="130" spans="1:4" x14ac:dyDescent="0.35">
      <c r="C130" t="s">
        <v>86</v>
      </c>
    </row>
    <row r="131" spans="1:4" x14ac:dyDescent="0.35">
      <c r="C131" t="s">
        <v>83</v>
      </c>
    </row>
    <row r="132" spans="1:4" x14ac:dyDescent="0.35">
      <c r="C132" t="s">
        <v>68</v>
      </c>
    </row>
    <row r="133" spans="1:4" x14ac:dyDescent="0.35">
      <c r="D133" t="s">
        <v>81</v>
      </c>
    </row>
    <row r="134" spans="1:4" x14ac:dyDescent="0.35">
      <c r="C134" t="s">
        <v>69</v>
      </c>
    </row>
    <row r="135" spans="1:4" x14ac:dyDescent="0.35">
      <c r="B135" t="s">
        <v>70</v>
      </c>
    </row>
    <row r="136" spans="1:4" x14ac:dyDescent="0.35">
      <c r="B136" t="s">
        <v>76</v>
      </c>
    </row>
    <row r="137" spans="1:4" x14ac:dyDescent="0.35">
      <c r="C137" t="s">
        <v>172</v>
      </c>
    </row>
    <row r="138" spans="1:4" x14ac:dyDescent="0.35">
      <c r="B138" t="s">
        <v>77</v>
      </c>
    </row>
    <row r="139" spans="1:4" x14ac:dyDescent="0.35">
      <c r="B139" t="s">
        <v>78</v>
      </c>
    </row>
    <row r="140" spans="1:4" x14ac:dyDescent="0.35">
      <c r="C140" t="s">
        <v>123</v>
      </c>
    </row>
    <row r="141" spans="1:4" x14ac:dyDescent="0.35">
      <c r="C141" t="s">
        <v>84</v>
      </c>
    </row>
    <row r="142" spans="1:4" x14ac:dyDescent="0.35">
      <c r="C142" t="s">
        <v>125</v>
      </c>
    </row>
    <row r="143" spans="1:4" x14ac:dyDescent="0.35">
      <c r="B143" t="s">
        <v>79</v>
      </c>
    </row>
    <row r="144" spans="1:4" x14ac:dyDescent="0.35">
      <c r="A144" t="s">
        <v>80</v>
      </c>
    </row>
    <row r="146" spans="1:4" x14ac:dyDescent="0.35">
      <c r="A146" s="12" t="s">
        <v>137</v>
      </c>
    </row>
    <row r="147" spans="1:4" x14ac:dyDescent="0.35">
      <c r="A147" t="s">
        <v>64</v>
      </c>
    </row>
    <row r="148" spans="1:4" x14ac:dyDescent="0.35">
      <c r="B148" t="s">
        <v>181</v>
      </c>
    </row>
    <row r="149" spans="1:4" x14ac:dyDescent="0.35">
      <c r="B149" t="s">
        <v>65</v>
      </c>
    </row>
    <row r="150" spans="1:4" x14ac:dyDescent="0.35">
      <c r="C150" t="s">
        <v>139</v>
      </c>
    </row>
    <row r="151" spans="1:4" x14ac:dyDescent="0.35">
      <c r="B151" t="s">
        <v>66</v>
      </c>
    </row>
    <row r="152" spans="1:4" x14ac:dyDescent="0.35">
      <c r="B152" t="s">
        <v>67</v>
      </c>
    </row>
    <row r="153" spans="1:4" x14ac:dyDescent="0.35">
      <c r="C153" t="s">
        <v>91</v>
      </c>
    </row>
    <row r="154" spans="1:4" x14ac:dyDescent="0.35">
      <c r="C154" t="s">
        <v>92</v>
      </c>
    </row>
    <row r="155" spans="1:4" x14ac:dyDescent="0.35">
      <c r="C155" t="s">
        <v>93</v>
      </c>
    </row>
    <row r="156" spans="1:4" x14ac:dyDescent="0.35">
      <c r="C156" t="s">
        <v>68</v>
      </c>
    </row>
    <row r="157" spans="1:4" x14ac:dyDescent="0.35">
      <c r="D157" t="s">
        <v>81</v>
      </c>
    </row>
    <row r="158" spans="1:4" x14ac:dyDescent="0.35">
      <c r="C158" t="s">
        <v>69</v>
      </c>
    </row>
    <row r="159" spans="1:4" x14ac:dyDescent="0.35">
      <c r="B159" t="s">
        <v>70</v>
      </c>
    </row>
    <row r="160" spans="1:4" x14ac:dyDescent="0.35">
      <c r="B160" t="s">
        <v>76</v>
      </c>
    </row>
    <row r="161" spans="1:3" x14ac:dyDescent="0.35">
      <c r="C161" t="s">
        <v>140</v>
      </c>
    </row>
    <row r="162" spans="1:3" x14ac:dyDescent="0.35">
      <c r="C162" t="s">
        <v>182</v>
      </c>
    </row>
    <row r="163" spans="1:3" x14ac:dyDescent="0.35">
      <c r="B163" t="s">
        <v>77</v>
      </c>
    </row>
    <row r="164" spans="1:3" x14ac:dyDescent="0.35">
      <c r="B164" t="s">
        <v>78</v>
      </c>
    </row>
    <row r="165" spans="1:3" x14ac:dyDescent="0.35">
      <c r="C165" t="s">
        <v>141</v>
      </c>
    </row>
    <row r="166" spans="1:3" x14ac:dyDescent="0.35">
      <c r="B166" t="s">
        <v>79</v>
      </c>
    </row>
    <row r="167" spans="1:3" x14ac:dyDescent="0.35">
      <c r="A167" t="s">
        <v>80</v>
      </c>
    </row>
    <row r="169" spans="1:3" x14ac:dyDescent="0.35">
      <c r="A169" s="12" t="s">
        <v>250</v>
      </c>
    </row>
    <row r="170" spans="1:3" x14ac:dyDescent="0.35">
      <c r="A170" t="s">
        <v>64</v>
      </c>
    </row>
    <row r="171" spans="1:3" x14ac:dyDescent="0.35">
      <c r="B171" t="s">
        <v>235</v>
      </c>
    </row>
    <row r="172" spans="1:3" x14ac:dyDescent="0.35">
      <c r="B172" t="s">
        <v>65</v>
      </c>
    </row>
    <row r="173" spans="1:3" x14ac:dyDescent="0.35">
      <c r="C173" t="s">
        <v>227</v>
      </c>
    </row>
    <row r="174" spans="1:3" x14ac:dyDescent="0.35">
      <c r="B174" t="s">
        <v>66</v>
      </c>
    </row>
    <row r="175" spans="1:3" x14ac:dyDescent="0.35">
      <c r="B175" t="s">
        <v>67</v>
      </c>
    </row>
    <row r="176" spans="1:3" x14ac:dyDescent="0.35">
      <c r="C176" t="s">
        <v>228</v>
      </c>
    </row>
    <row r="177" spans="1:4" x14ac:dyDescent="0.35">
      <c r="C177" t="s">
        <v>229</v>
      </c>
    </row>
    <row r="178" spans="1:4" x14ac:dyDescent="0.35">
      <c r="C178" t="s">
        <v>230</v>
      </c>
    </row>
    <row r="179" spans="1:4" x14ac:dyDescent="0.35">
      <c r="C179" t="s">
        <v>68</v>
      </c>
    </row>
    <row r="180" spans="1:4" x14ac:dyDescent="0.35">
      <c r="D180" t="s">
        <v>231</v>
      </c>
    </row>
    <row r="181" spans="1:4" x14ac:dyDescent="0.35">
      <c r="C181" t="s">
        <v>69</v>
      </c>
    </row>
    <row r="182" spans="1:4" x14ac:dyDescent="0.35">
      <c r="B182" t="s">
        <v>70</v>
      </c>
    </row>
    <row r="183" spans="1:4" x14ac:dyDescent="0.35">
      <c r="B183" t="s">
        <v>76</v>
      </c>
    </row>
    <row r="184" spans="1:4" x14ac:dyDescent="0.35">
      <c r="C184" t="s">
        <v>232</v>
      </c>
    </row>
    <row r="185" spans="1:4" x14ac:dyDescent="0.35">
      <c r="B185" t="s">
        <v>77</v>
      </c>
    </row>
    <row r="186" spans="1:4" x14ac:dyDescent="0.35">
      <c r="B186" t="s">
        <v>78</v>
      </c>
    </row>
    <row r="187" spans="1:4" x14ac:dyDescent="0.35">
      <c r="C187" t="s">
        <v>227</v>
      </c>
    </row>
    <row r="188" spans="1:4" x14ac:dyDescent="0.35">
      <c r="C188" t="s">
        <v>233</v>
      </c>
    </row>
    <row r="189" spans="1:4" x14ac:dyDescent="0.35">
      <c r="C189" t="s">
        <v>234</v>
      </c>
    </row>
    <row r="190" spans="1:4" x14ac:dyDescent="0.35">
      <c r="B190" t="s">
        <v>79</v>
      </c>
    </row>
    <row r="191" spans="1:4" x14ac:dyDescent="0.35">
      <c r="A191" t="s">
        <v>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335"/>
  <sheetViews>
    <sheetView workbookViewId="0">
      <pane xSplit="2" ySplit="1" topLeftCell="C303" activePane="bottomRight" state="frozen"/>
      <selection pane="topRight" activeCell="C1" sqref="C1"/>
      <selection pane="bottomLeft" activeCell="A2" sqref="A2"/>
      <selection pane="bottomRight" activeCell="A336" sqref="A336"/>
    </sheetView>
  </sheetViews>
  <sheetFormatPr defaultRowHeight="14.5" x14ac:dyDescent="0.35"/>
  <cols>
    <col min="1" max="1" width="32.6328125" customWidth="1"/>
    <col min="2" max="2" width="11.08984375" customWidth="1"/>
    <col min="3" max="3" width="30.6328125" customWidth="1"/>
    <col min="4" max="4" width="18.453125" style="10" customWidth="1"/>
    <col min="5" max="5" width="13.6328125" style="10" customWidth="1"/>
    <col min="6" max="6" width="23" style="10" customWidth="1"/>
    <col min="7" max="7" width="13.90625" style="10" customWidth="1"/>
    <col min="8" max="8" width="20.08984375" style="10" customWidth="1"/>
    <col min="9" max="9" width="21" style="10" customWidth="1"/>
    <col min="10" max="11" width="28.453125" style="10" customWidth="1"/>
    <col min="12" max="13" width="20.36328125" style="10" customWidth="1"/>
    <col min="14" max="14" width="16.90625" style="10" customWidth="1"/>
    <col min="15" max="15" width="16.36328125" style="10" customWidth="1"/>
    <col min="16" max="16" width="13.453125" style="10" customWidth="1"/>
    <col min="17" max="17" width="9.08984375" style="6"/>
    <col min="18" max="18" width="12.54296875" style="6" customWidth="1"/>
  </cols>
  <sheetData>
    <row r="1" spans="1:20" s="1" customFormat="1" ht="50.25" customHeight="1" x14ac:dyDescent="0.35">
      <c r="A1" s="1" t="s">
        <v>15</v>
      </c>
      <c r="B1" s="1" t="s">
        <v>1</v>
      </c>
      <c r="C1" s="1" t="s">
        <v>0</v>
      </c>
      <c r="D1" s="8" t="s">
        <v>59</v>
      </c>
      <c r="E1" s="8" t="s">
        <v>2</v>
      </c>
      <c r="F1" s="8" t="s">
        <v>3</v>
      </c>
      <c r="G1" s="8" t="s">
        <v>7</v>
      </c>
      <c r="H1" s="8" t="s">
        <v>4</v>
      </c>
      <c r="I1" s="8" t="s">
        <v>11</v>
      </c>
      <c r="J1" s="8" t="s">
        <v>6</v>
      </c>
      <c r="K1" s="8" t="s">
        <v>5</v>
      </c>
      <c r="L1" s="8" t="s">
        <v>34</v>
      </c>
      <c r="M1" s="8" t="s">
        <v>35</v>
      </c>
      <c r="N1" s="8" t="s">
        <v>8</v>
      </c>
      <c r="O1" s="8" t="s">
        <v>9</v>
      </c>
      <c r="P1" s="8" t="s">
        <v>12</v>
      </c>
      <c r="Q1" s="4" t="s">
        <v>94</v>
      </c>
      <c r="R1" s="4" t="s">
        <v>47</v>
      </c>
      <c r="S1" s="1" t="s">
        <v>95</v>
      </c>
      <c r="T1" s="1" t="s">
        <v>60</v>
      </c>
    </row>
    <row r="2" spans="1:20" s="2" customFormat="1" x14ac:dyDescent="0.35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5"/>
      <c r="R2" s="5"/>
    </row>
    <row r="3" spans="1:20" s="1" customFormat="1" x14ac:dyDescent="0.35">
      <c r="A3" s="1" t="s">
        <v>14</v>
      </c>
      <c r="B3" s="13" t="s">
        <v>13</v>
      </c>
      <c r="C3" s="1" t="s">
        <v>16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4"/>
      <c r="R3" s="4"/>
      <c r="S3" s="1" t="s">
        <v>61</v>
      </c>
      <c r="T3" s="1" t="s">
        <v>61</v>
      </c>
    </row>
    <row r="4" spans="1:20" x14ac:dyDescent="0.35">
      <c r="B4">
        <v>1</v>
      </c>
      <c r="C4" t="s">
        <v>10</v>
      </c>
      <c r="D4" s="10">
        <v>2</v>
      </c>
      <c r="E4" s="10">
        <v>200</v>
      </c>
      <c r="F4" s="10">
        <f>D4*E4</f>
        <v>400</v>
      </c>
      <c r="G4" s="10">
        <v>0</v>
      </c>
      <c r="H4" s="10">
        <f>F4*G4/100</f>
        <v>0</v>
      </c>
      <c r="I4" s="10">
        <f>F4-H4</f>
        <v>400</v>
      </c>
      <c r="J4" s="10">
        <v>0</v>
      </c>
      <c r="K4" s="10">
        <f>I4*J4/100</f>
        <v>0</v>
      </c>
      <c r="L4" s="10">
        <f>I4-K4</f>
        <v>400</v>
      </c>
      <c r="M4" s="10">
        <f>I4-L4</f>
        <v>0</v>
      </c>
      <c r="N4" s="10">
        <v>21</v>
      </c>
      <c r="O4" s="10">
        <f>L4*N4/100</f>
        <v>84</v>
      </c>
      <c r="P4" s="10">
        <f>L4+M4+O4</f>
        <v>484</v>
      </c>
      <c r="Q4" s="6" t="s">
        <v>48</v>
      </c>
      <c r="R4" s="6" t="s">
        <v>49</v>
      </c>
    </row>
    <row r="6" spans="1:20" x14ac:dyDescent="0.35">
      <c r="A6" t="s">
        <v>18</v>
      </c>
      <c r="B6" t="s">
        <v>19</v>
      </c>
      <c r="C6" t="s">
        <v>20</v>
      </c>
      <c r="D6" s="10" t="s">
        <v>21</v>
      </c>
      <c r="E6" s="10" t="s">
        <v>22</v>
      </c>
    </row>
    <row r="7" spans="1:20" x14ac:dyDescent="0.35">
      <c r="B7" s="10">
        <v>400</v>
      </c>
      <c r="C7" s="10">
        <v>21</v>
      </c>
      <c r="D7" s="10">
        <f>B7*C7/100</f>
        <v>84</v>
      </c>
      <c r="E7" s="10">
        <f>B7+D7</f>
        <v>484</v>
      </c>
    </row>
    <row r="8" spans="1:20" x14ac:dyDescent="0.35">
      <c r="A8" t="s">
        <v>23</v>
      </c>
      <c r="B8" s="10">
        <f>SUM(B7)</f>
        <v>400</v>
      </c>
      <c r="C8" s="10"/>
      <c r="D8" s="10">
        <f>SUM(D7)</f>
        <v>84</v>
      </c>
      <c r="E8" s="10">
        <f>SUM(E7)</f>
        <v>484</v>
      </c>
    </row>
    <row r="10" spans="1:20" s="3" customFormat="1" x14ac:dyDescent="0.35"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7"/>
      <c r="R10" s="7"/>
    </row>
    <row r="11" spans="1:20" s="1" customFormat="1" x14ac:dyDescent="0.35">
      <c r="A11" s="1" t="s">
        <v>24</v>
      </c>
      <c r="B11" s="13" t="s">
        <v>17</v>
      </c>
      <c r="C11" s="1" t="s">
        <v>16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4"/>
      <c r="R11" s="4"/>
      <c r="S11" s="1" t="s">
        <v>61</v>
      </c>
      <c r="T11" s="1" t="s">
        <v>61</v>
      </c>
    </row>
    <row r="12" spans="1:20" x14ac:dyDescent="0.35">
      <c r="B12">
        <v>1</v>
      </c>
      <c r="C12" t="s">
        <v>10</v>
      </c>
      <c r="D12" s="10">
        <v>2</v>
      </c>
      <c r="E12" s="10">
        <v>200</v>
      </c>
      <c r="F12" s="10">
        <f>D12*E12</f>
        <v>400</v>
      </c>
      <c r="G12" s="10">
        <v>0</v>
      </c>
      <c r="H12" s="10">
        <f>F12*G12/100</f>
        <v>0</v>
      </c>
      <c r="I12" s="10">
        <f>F12-H12</f>
        <v>400</v>
      </c>
      <c r="J12" s="10">
        <v>0</v>
      </c>
      <c r="K12" s="10">
        <f>I12*J12/100</f>
        <v>0</v>
      </c>
      <c r="L12" s="10">
        <f>I12-K12</f>
        <v>400</v>
      </c>
      <c r="M12" s="10">
        <f>I12-L12</f>
        <v>0</v>
      </c>
      <c r="N12" s="10">
        <v>21</v>
      </c>
      <c r="O12" s="10">
        <f>L12*N12/100</f>
        <v>84</v>
      </c>
      <c r="P12" s="10">
        <f>L12+M12+O12</f>
        <v>484</v>
      </c>
      <c r="Q12" s="6" t="s">
        <v>48</v>
      </c>
      <c r="R12" s="6" t="s">
        <v>49</v>
      </c>
    </row>
    <row r="14" spans="1:20" x14ac:dyDescent="0.35">
      <c r="A14" t="s">
        <v>18</v>
      </c>
      <c r="B14" t="s">
        <v>19</v>
      </c>
      <c r="C14" t="s">
        <v>20</v>
      </c>
      <c r="D14" s="10" t="s">
        <v>21</v>
      </c>
      <c r="E14" s="10" t="s">
        <v>22</v>
      </c>
    </row>
    <row r="15" spans="1:20" x14ac:dyDescent="0.35">
      <c r="B15" s="10">
        <v>400</v>
      </c>
      <c r="C15" s="10">
        <v>21</v>
      </c>
      <c r="D15" s="10">
        <f>B15*C15/100</f>
        <v>84</v>
      </c>
      <c r="E15" s="10">
        <f>B15+D15</f>
        <v>484</v>
      </c>
    </row>
    <row r="16" spans="1:20" x14ac:dyDescent="0.35">
      <c r="A16" t="s">
        <v>23</v>
      </c>
      <c r="B16" s="10">
        <f>SUM(B15)</f>
        <v>400</v>
      </c>
      <c r="C16" s="10"/>
      <c r="D16" s="10">
        <f>SUM(D15)</f>
        <v>84</v>
      </c>
      <c r="E16" s="10">
        <f>SUM(E15)</f>
        <v>484</v>
      </c>
    </row>
    <row r="18" spans="1:20" s="2" customFormat="1" x14ac:dyDescent="0.35"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5"/>
      <c r="R18" s="5"/>
    </row>
    <row r="19" spans="1:20" s="1" customFormat="1" x14ac:dyDescent="0.35">
      <c r="A19" s="1" t="s">
        <v>14</v>
      </c>
      <c r="B19" s="13" t="s">
        <v>25</v>
      </c>
      <c r="C19" s="1" t="s">
        <v>26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4"/>
      <c r="R19" s="4"/>
      <c r="S19" s="1" t="s">
        <v>61</v>
      </c>
      <c r="T19" s="1" t="s">
        <v>61</v>
      </c>
    </row>
    <row r="20" spans="1:20" x14ac:dyDescent="0.35">
      <c r="B20">
        <v>1</v>
      </c>
      <c r="C20" t="s">
        <v>10</v>
      </c>
      <c r="D20" s="10">
        <v>2</v>
      </c>
      <c r="E20" s="10">
        <v>100</v>
      </c>
      <c r="F20" s="10">
        <f>D20*E20</f>
        <v>200</v>
      </c>
      <c r="G20" s="10">
        <v>0</v>
      </c>
      <c r="H20" s="10">
        <f>F20*G20/100</f>
        <v>0</v>
      </c>
      <c r="I20" s="10">
        <f>F20-H20</f>
        <v>200</v>
      </c>
      <c r="J20" s="10">
        <v>0</v>
      </c>
      <c r="K20" s="10">
        <f>I20*J20/100</f>
        <v>0</v>
      </c>
      <c r="L20" s="10">
        <f>I20-K20</f>
        <v>200</v>
      </c>
      <c r="M20" s="10">
        <f>I20-L20</f>
        <v>0</v>
      </c>
      <c r="N20" s="10">
        <v>21</v>
      </c>
      <c r="O20" s="10">
        <f>L20*N20/100</f>
        <v>42</v>
      </c>
      <c r="P20" s="10">
        <f>L20+M20+O20</f>
        <v>242</v>
      </c>
      <c r="Q20" s="6" t="s">
        <v>48</v>
      </c>
      <c r="R20" s="6" t="s">
        <v>49</v>
      </c>
    </row>
    <row r="21" spans="1:20" x14ac:dyDescent="0.35">
      <c r="B21">
        <v>2</v>
      </c>
      <c r="C21" t="s">
        <v>27</v>
      </c>
      <c r="D21" s="10">
        <v>2</v>
      </c>
      <c r="E21" s="10">
        <v>200</v>
      </c>
      <c r="F21" s="10">
        <f>D21*E21</f>
        <v>400</v>
      </c>
      <c r="G21" s="10">
        <v>0</v>
      </c>
      <c r="H21" s="10">
        <f>F21*G21/100</f>
        <v>0</v>
      </c>
      <c r="I21" s="10">
        <f>F21-H21</f>
        <v>400</v>
      </c>
      <c r="J21" s="10">
        <v>0</v>
      </c>
      <c r="K21" s="10">
        <f>I21*J21/100</f>
        <v>0</v>
      </c>
      <c r="L21" s="10">
        <f>I21-K21</f>
        <v>400</v>
      </c>
      <c r="M21" s="10">
        <f>I21-L21</f>
        <v>0</v>
      </c>
      <c r="N21" s="10">
        <v>21</v>
      </c>
      <c r="O21" s="10">
        <f>L21*N21/100</f>
        <v>84</v>
      </c>
      <c r="P21" s="10">
        <f>L21+M21+O21</f>
        <v>484</v>
      </c>
      <c r="Q21" s="6" t="s">
        <v>48</v>
      </c>
      <c r="R21" s="6" t="s">
        <v>49</v>
      </c>
    </row>
    <row r="22" spans="1:20" x14ac:dyDescent="0.35">
      <c r="B22">
        <v>3</v>
      </c>
      <c r="C22" t="s">
        <v>28</v>
      </c>
      <c r="D22" s="10">
        <v>2</v>
      </c>
      <c r="E22" s="10">
        <v>400</v>
      </c>
      <c r="F22" s="10">
        <f>D22*E22</f>
        <v>800</v>
      </c>
      <c r="G22" s="10">
        <v>0</v>
      </c>
      <c r="H22" s="10">
        <f>F22*G22/100</f>
        <v>0</v>
      </c>
      <c r="I22" s="10">
        <f>F22-H22</f>
        <v>800</v>
      </c>
      <c r="J22" s="10">
        <v>0</v>
      </c>
      <c r="K22" s="10">
        <f>I22*J22/100</f>
        <v>0</v>
      </c>
      <c r="L22" s="10">
        <f>I22-K22</f>
        <v>800</v>
      </c>
      <c r="M22" s="10">
        <f>I22-L22</f>
        <v>0</v>
      </c>
      <c r="N22" s="10">
        <v>21</v>
      </c>
      <c r="O22" s="10">
        <f>L22*N22/100</f>
        <v>168</v>
      </c>
      <c r="P22" s="10">
        <f>L22+M22+O22</f>
        <v>968</v>
      </c>
      <c r="Q22" s="6" t="s">
        <v>48</v>
      </c>
      <c r="R22" s="6" t="s">
        <v>49</v>
      </c>
    </row>
    <row r="24" spans="1:20" x14ac:dyDescent="0.35">
      <c r="A24" t="s">
        <v>18</v>
      </c>
      <c r="B24" t="s">
        <v>19</v>
      </c>
      <c r="C24" t="s">
        <v>20</v>
      </c>
      <c r="D24" s="10" t="s">
        <v>21</v>
      </c>
      <c r="E24" s="10" t="s">
        <v>22</v>
      </c>
    </row>
    <row r="25" spans="1:20" x14ac:dyDescent="0.35">
      <c r="B25" s="10">
        <v>1400</v>
      </c>
      <c r="C25" s="10">
        <v>21</v>
      </c>
      <c r="D25" s="10">
        <f>B25*C25/100</f>
        <v>294</v>
      </c>
      <c r="E25" s="10">
        <f>B25+D25</f>
        <v>1694</v>
      </c>
    </row>
    <row r="26" spans="1:20" x14ac:dyDescent="0.35">
      <c r="A26" t="s">
        <v>23</v>
      </c>
      <c r="B26" s="10">
        <f>SUM(B25)</f>
        <v>1400</v>
      </c>
      <c r="C26" s="10"/>
      <c r="D26" s="10">
        <f>SUM(D25)</f>
        <v>294</v>
      </c>
      <c r="E26" s="10">
        <f>SUM(E25)</f>
        <v>1694</v>
      </c>
    </row>
    <row r="28" spans="1:20" s="2" customFormat="1" x14ac:dyDescent="0.35"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5"/>
      <c r="R28" s="5"/>
    </row>
    <row r="29" spans="1:20" s="1" customFormat="1" ht="58" x14ac:dyDescent="0.35">
      <c r="A29" s="1" t="s">
        <v>14</v>
      </c>
      <c r="B29" s="13" t="s">
        <v>29</v>
      </c>
      <c r="C29" s="1" t="s">
        <v>30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4"/>
      <c r="R29" s="4"/>
      <c r="S29" s="1" t="s">
        <v>61</v>
      </c>
      <c r="T29" s="1" t="s">
        <v>61</v>
      </c>
    </row>
    <row r="30" spans="1:20" x14ac:dyDescent="0.35">
      <c r="B30">
        <v>1</v>
      </c>
      <c r="C30" t="s">
        <v>99</v>
      </c>
      <c r="D30" s="10">
        <v>2</v>
      </c>
      <c r="E30" s="10">
        <v>100</v>
      </c>
      <c r="F30" s="10">
        <f>D30*E30</f>
        <v>200</v>
      </c>
      <c r="G30" s="10">
        <v>0</v>
      </c>
      <c r="H30" s="10">
        <f>F30*G30/100</f>
        <v>0</v>
      </c>
      <c r="I30" s="10">
        <f>F30-H30</f>
        <v>200</v>
      </c>
      <c r="J30" s="10">
        <v>0</v>
      </c>
      <c r="K30" s="10">
        <f>I30*J30/100</f>
        <v>0</v>
      </c>
      <c r="L30" s="10">
        <f>I30-K30</f>
        <v>200</v>
      </c>
      <c r="M30" s="10">
        <f>I30-L30</f>
        <v>0</v>
      </c>
      <c r="N30" s="10">
        <v>0</v>
      </c>
      <c r="O30" s="10">
        <f>L30*N30/100</f>
        <v>0</v>
      </c>
      <c r="P30" s="10">
        <f>L30+M30+O30</f>
        <v>200</v>
      </c>
      <c r="Q30" s="6" t="s">
        <v>50</v>
      </c>
      <c r="R30" s="6" t="s">
        <v>51</v>
      </c>
    </row>
    <row r="31" spans="1:20" x14ac:dyDescent="0.35">
      <c r="B31">
        <v>2</v>
      </c>
      <c r="C31" t="s">
        <v>100</v>
      </c>
      <c r="D31" s="10">
        <v>2</v>
      </c>
      <c r="E31" s="10">
        <v>200</v>
      </c>
      <c r="F31" s="10">
        <f>D31*E31</f>
        <v>400</v>
      </c>
      <c r="G31" s="10">
        <v>0</v>
      </c>
      <c r="H31" s="10">
        <f>F31*G31/100</f>
        <v>0</v>
      </c>
      <c r="I31" s="10">
        <f>F31-H31</f>
        <v>400</v>
      </c>
      <c r="J31" s="10">
        <v>0</v>
      </c>
      <c r="K31" s="10">
        <f>I31*J31/100</f>
        <v>0</v>
      </c>
      <c r="L31" s="10">
        <f>I31-K31</f>
        <v>400</v>
      </c>
      <c r="M31" s="10">
        <f>I31-L31</f>
        <v>0</v>
      </c>
      <c r="N31" s="10">
        <v>6</v>
      </c>
      <c r="O31" s="10">
        <f>L31*N31/100</f>
        <v>24</v>
      </c>
      <c r="P31" s="10">
        <f>L31+M31+O31</f>
        <v>424</v>
      </c>
      <c r="Q31" s="6" t="s">
        <v>48</v>
      </c>
      <c r="R31" s="6" t="s">
        <v>52</v>
      </c>
    </row>
    <row r="32" spans="1:20" x14ac:dyDescent="0.35">
      <c r="B32">
        <v>3</v>
      </c>
      <c r="C32" t="s">
        <v>101</v>
      </c>
      <c r="D32" s="10">
        <v>2</v>
      </c>
      <c r="E32" s="10">
        <v>400</v>
      </c>
      <c r="F32" s="10">
        <f>D32*E32</f>
        <v>800</v>
      </c>
      <c r="G32" s="10">
        <v>0</v>
      </c>
      <c r="H32" s="10">
        <f>F32*G32/100</f>
        <v>0</v>
      </c>
      <c r="I32" s="10">
        <f>F32-H32</f>
        <v>800</v>
      </c>
      <c r="J32" s="10">
        <v>0</v>
      </c>
      <c r="K32" s="10">
        <f>I32*J32/100</f>
        <v>0</v>
      </c>
      <c r="L32" s="10">
        <f>I32-K32</f>
        <v>800</v>
      </c>
      <c r="M32" s="10">
        <f>I32-L32</f>
        <v>0</v>
      </c>
      <c r="N32" s="10">
        <v>12</v>
      </c>
      <c r="O32" s="10">
        <f>L32*N32/100</f>
        <v>96</v>
      </c>
      <c r="P32" s="10">
        <f>L32+M32+O32</f>
        <v>896</v>
      </c>
      <c r="Q32" s="6" t="s">
        <v>48</v>
      </c>
      <c r="R32" s="6" t="s">
        <v>53</v>
      </c>
    </row>
    <row r="33" spans="1:20" x14ac:dyDescent="0.35">
      <c r="B33">
        <v>4</v>
      </c>
      <c r="C33" t="s">
        <v>10</v>
      </c>
      <c r="D33" s="10">
        <v>2</v>
      </c>
      <c r="E33" s="10">
        <v>800</v>
      </c>
      <c r="F33" s="10">
        <f>D33*E33</f>
        <v>1600</v>
      </c>
      <c r="G33" s="10">
        <v>0</v>
      </c>
      <c r="H33" s="10">
        <f>F33*G33/100</f>
        <v>0</v>
      </c>
      <c r="I33" s="10">
        <f>F33-H33</f>
        <v>1600</v>
      </c>
      <c r="J33" s="10">
        <v>0</v>
      </c>
      <c r="K33" s="10">
        <f>I33*J33/100</f>
        <v>0</v>
      </c>
      <c r="L33" s="10">
        <f>I33-K33</f>
        <v>1600</v>
      </c>
      <c r="M33" s="10">
        <f>I33-L33</f>
        <v>0</v>
      </c>
      <c r="N33" s="10">
        <v>21</v>
      </c>
      <c r="O33" s="10">
        <f>L33*N33/100</f>
        <v>336</v>
      </c>
      <c r="P33" s="10">
        <f>L33+M33+O33</f>
        <v>1936</v>
      </c>
      <c r="Q33" s="6" t="s">
        <v>48</v>
      </c>
      <c r="R33" s="6" t="s">
        <v>49</v>
      </c>
    </row>
    <row r="35" spans="1:20" x14ac:dyDescent="0.35">
      <c r="A35" t="s">
        <v>18</v>
      </c>
      <c r="B35" t="s">
        <v>19</v>
      </c>
      <c r="C35" t="s">
        <v>20</v>
      </c>
      <c r="D35" s="10" t="s">
        <v>21</v>
      </c>
      <c r="E35" s="10" t="s">
        <v>22</v>
      </c>
    </row>
    <row r="36" spans="1:20" x14ac:dyDescent="0.35">
      <c r="B36" s="10">
        <v>200</v>
      </c>
      <c r="C36" s="10">
        <v>0</v>
      </c>
      <c r="D36" s="10">
        <f>B36*C36/100</f>
        <v>0</v>
      </c>
      <c r="E36" s="10">
        <f>B36+D36</f>
        <v>200</v>
      </c>
    </row>
    <row r="37" spans="1:20" x14ac:dyDescent="0.35">
      <c r="B37" s="10">
        <v>400</v>
      </c>
      <c r="C37" s="10">
        <v>6</v>
      </c>
      <c r="D37" s="10">
        <f>B37*C37/100</f>
        <v>24</v>
      </c>
      <c r="E37" s="10">
        <f>B37+D37</f>
        <v>424</v>
      </c>
    </row>
    <row r="38" spans="1:20" x14ac:dyDescent="0.35">
      <c r="B38" s="10">
        <v>800</v>
      </c>
      <c r="C38" s="10">
        <v>12</v>
      </c>
      <c r="D38" s="10">
        <f>B38*C38/100</f>
        <v>96</v>
      </c>
      <c r="E38" s="10">
        <f>B38+D38</f>
        <v>896</v>
      </c>
    </row>
    <row r="39" spans="1:20" x14ac:dyDescent="0.35">
      <c r="B39" s="10">
        <v>1600</v>
      </c>
      <c r="C39" s="10">
        <v>21</v>
      </c>
      <c r="D39" s="10">
        <f>B39*C39/100</f>
        <v>336</v>
      </c>
      <c r="E39" s="10">
        <f>B39+D39</f>
        <v>1936</v>
      </c>
    </row>
    <row r="40" spans="1:20" x14ac:dyDescent="0.35">
      <c r="A40" t="s">
        <v>23</v>
      </c>
      <c r="B40" s="10">
        <f>SUM(B36:B39)</f>
        <v>3000</v>
      </c>
      <c r="C40" s="10"/>
      <c r="D40" s="10">
        <f>SUM(D36:D39)</f>
        <v>456</v>
      </c>
      <c r="E40" s="10">
        <f>SUM(E36:E39)</f>
        <v>3456</v>
      </c>
    </row>
    <row r="42" spans="1:20" s="2" customFormat="1" x14ac:dyDescent="0.35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5"/>
      <c r="R42" s="5"/>
    </row>
    <row r="43" spans="1:20" s="1" customFormat="1" ht="29" x14ac:dyDescent="0.35">
      <c r="A43" s="1" t="s">
        <v>14</v>
      </c>
      <c r="B43" s="13" t="s">
        <v>31</v>
      </c>
      <c r="C43" s="1" t="s">
        <v>32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4"/>
      <c r="R43" s="4"/>
      <c r="S43" s="1" t="s">
        <v>61</v>
      </c>
      <c r="T43" s="1" t="s">
        <v>62</v>
      </c>
    </row>
    <row r="44" spans="1:20" x14ac:dyDescent="0.35">
      <c r="B44">
        <v>1</v>
      </c>
      <c r="C44" t="s">
        <v>10</v>
      </c>
      <c r="D44" s="10">
        <v>2</v>
      </c>
      <c r="E44" s="10">
        <v>200</v>
      </c>
      <c r="F44" s="10">
        <f>D44*E44</f>
        <v>400</v>
      </c>
      <c r="G44" s="10">
        <v>0</v>
      </c>
      <c r="H44" s="10">
        <f>F44*G44/100</f>
        <v>0</v>
      </c>
      <c r="I44" s="10">
        <f>F44-H44</f>
        <v>400</v>
      </c>
      <c r="J44" s="10">
        <v>2</v>
      </c>
      <c r="K44" s="10">
        <f>I44*J44/100</f>
        <v>8</v>
      </c>
      <c r="L44" s="10">
        <f>I44-K44</f>
        <v>392</v>
      </c>
      <c r="M44" s="10">
        <f>I44-L44</f>
        <v>8</v>
      </c>
      <c r="N44" s="10">
        <v>21</v>
      </c>
      <c r="O44" s="10">
        <f>L44*N44/100</f>
        <v>82.32</v>
      </c>
      <c r="P44" s="10">
        <f>L44+M44+O44</f>
        <v>482.32</v>
      </c>
      <c r="Q44" s="6" t="s">
        <v>48</v>
      </c>
      <c r="R44" s="6" t="s">
        <v>49</v>
      </c>
    </row>
    <row r="46" spans="1:20" x14ac:dyDescent="0.35">
      <c r="A46" t="s">
        <v>18</v>
      </c>
      <c r="B46" t="s">
        <v>19</v>
      </c>
      <c r="C46" t="s">
        <v>20</v>
      </c>
      <c r="D46" s="10" t="s">
        <v>21</v>
      </c>
      <c r="E46" s="10" t="s">
        <v>22</v>
      </c>
    </row>
    <row r="47" spans="1:20" x14ac:dyDescent="0.35">
      <c r="B47" s="10">
        <v>392</v>
      </c>
      <c r="C47" s="10">
        <v>21</v>
      </c>
      <c r="D47" s="10">
        <f>B47*C47/100</f>
        <v>82.32</v>
      </c>
      <c r="E47" s="10">
        <f>B47+D47</f>
        <v>474.32</v>
      </c>
    </row>
    <row r="48" spans="1:20" x14ac:dyDescent="0.35">
      <c r="B48" s="10">
        <v>8</v>
      </c>
      <c r="C48" s="10" t="s">
        <v>128</v>
      </c>
      <c r="E48" s="10">
        <f>B48+D48</f>
        <v>8</v>
      </c>
    </row>
    <row r="49" spans="1:20" x14ac:dyDescent="0.35">
      <c r="A49" t="s">
        <v>23</v>
      </c>
      <c r="B49" s="10">
        <f>SUM(B47:B48)</f>
        <v>400</v>
      </c>
      <c r="C49" s="10"/>
      <c r="D49" s="10">
        <f>SUM(D47:D48)</f>
        <v>82.32</v>
      </c>
      <c r="E49" s="10">
        <f>SUM(E47:E48)</f>
        <v>482.32</v>
      </c>
    </row>
    <row r="51" spans="1:20" s="2" customFormat="1" x14ac:dyDescent="0.35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5"/>
      <c r="R51" s="5"/>
    </row>
    <row r="52" spans="1:20" s="1" customFormat="1" ht="43.5" x14ac:dyDescent="0.35">
      <c r="A52" s="1" t="s">
        <v>14</v>
      </c>
      <c r="B52" s="13" t="s">
        <v>33</v>
      </c>
      <c r="C52" s="1" t="s">
        <v>127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4"/>
      <c r="R52" s="4"/>
      <c r="S52" s="1" t="s">
        <v>61</v>
      </c>
      <c r="T52" s="1" t="s">
        <v>61</v>
      </c>
    </row>
    <row r="53" spans="1:20" x14ac:dyDescent="0.35">
      <c r="B53">
        <v>1</v>
      </c>
      <c r="C53" t="s">
        <v>10</v>
      </c>
      <c r="D53" s="10">
        <v>2</v>
      </c>
      <c r="E53" s="10">
        <v>200</v>
      </c>
      <c r="F53" s="10">
        <f>D53*E53</f>
        <v>400</v>
      </c>
      <c r="G53" s="10">
        <v>2</v>
      </c>
      <c r="H53" s="10">
        <f>F53*G53/100</f>
        <v>8</v>
      </c>
      <c r="I53" s="10">
        <f>F53-H53</f>
        <v>392</v>
      </c>
      <c r="J53" s="10">
        <v>0</v>
      </c>
      <c r="K53" s="10">
        <f>I53*J53/100</f>
        <v>0</v>
      </c>
      <c r="L53" s="10">
        <f>I53-K53</f>
        <v>392</v>
      </c>
      <c r="M53" s="10">
        <f>I53-L53</f>
        <v>0</v>
      </c>
      <c r="N53" s="10">
        <v>21</v>
      </c>
      <c r="O53" s="10">
        <f>L53*N53/100</f>
        <v>82.32</v>
      </c>
      <c r="P53" s="10">
        <f>L53+M53+O53</f>
        <v>474.32</v>
      </c>
      <c r="Q53" s="6" t="s">
        <v>48</v>
      </c>
      <c r="R53" s="6" t="s">
        <v>49</v>
      </c>
    </row>
    <row r="55" spans="1:20" x14ac:dyDescent="0.35">
      <c r="A55" t="s">
        <v>18</v>
      </c>
      <c r="B55" t="s">
        <v>19</v>
      </c>
      <c r="C55" t="s">
        <v>20</v>
      </c>
      <c r="D55" s="10" t="s">
        <v>21</v>
      </c>
      <c r="E55" s="10" t="s">
        <v>22</v>
      </c>
    </row>
    <row r="56" spans="1:20" x14ac:dyDescent="0.35">
      <c r="B56" s="10">
        <v>392</v>
      </c>
      <c r="C56" s="10">
        <v>21</v>
      </c>
      <c r="D56" s="10">
        <f>B56*C56/100</f>
        <v>82.32</v>
      </c>
      <c r="E56" s="10">
        <f>B56+D56</f>
        <v>474.32</v>
      </c>
    </row>
    <row r="57" spans="1:20" x14ac:dyDescent="0.35">
      <c r="A57" t="s">
        <v>23</v>
      </c>
      <c r="B57" s="10">
        <f>SUM(B56)</f>
        <v>392</v>
      </c>
      <c r="C57" s="10"/>
      <c r="D57" s="10">
        <f>SUM(D56)</f>
        <v>82.32</v>
      </c>
      <c r="E57" s="10">
        <f>SUM(E56)</f>
        <v>474.32</v>
      </c>
    </row>
    <row r="59" spans="1:20" s="2" customFormat="1" x14ac:dyDescent="0.35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5"/>
      <c r="R59" s="5"/>
    </row>
    <row r="60" spans="1:20" s="1" customFormat="1" x14ac:dyDescent="0.35">
      <c r="A60" s="1" t="s">
        <v>14</v>
      </c>
      <c r="B60" s="13" t="s">
        <v>36</v>
      </c>
      <c r="C60" s="1" t="s">
        <v>37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4"/>
      <c r="R60" s="4"/>
      <c r="S60" s="1" t="s">
        <v>61</v>
      </c>
      <c r="T60" s="1" t="s">
        <v>61</v>
      </c>
    </row>
    <row r="61" spans="1:20" x14ac:dyDescent="0.35">
      <c r="B61">
        <v>1</v>
      </c>
      <c r="C61" t="s">
        <v>126</v>
      </c>
      <c r="D61" s="10">
        <v>2</v>
      </c>
      <c r="E61" s="10">
        <v>200</v>
      </c>
      <c r="F61" s="10">
        <f>D61*E61</f>
        <v>400</v>
      </c>
      <c r="G61" s="10">
        <v>0</v>
      </c>
      <c r="H61" s="10">
        <f>F61*G61/100</f>
        <v>0</v>
      </c>
      <c r="I61" s="10">
        <f>F61-H61</f>
        <v>400</v>
      </c>
      <c r="J61" s="10">
        <v>0</v>
      </c>
      <c r="K61" s="10">
        <f>I61*J61/100</f>
        <v>0</v>
      </c>
      <c r="L61" s="10">
        <v>0</v>
      </c>
      <c r="M61" s="10">
        <f>I61-L61</f>
        <v>400</v>
      </c>
      <c r="O61" s="10">
        <f>L61*N61/100</f>
        <v>0</v>
      </c>
      <c r="P61" s="10">
        <f>L61+M61+O61</f>
        <v>400</v>
      </c>
      <c r="Q61" s="6" t="s">
        <v>63</v>
      </c>
      <c r="R61" s="6" t="s">
        <v>54</v>
      </c>
    </row>
    <row r="63" spans="1:20" x14ac:dyDescent="0.35">
      <c r="A63" t="s">
        <v>18</v>
      </c>
      <c r="B63" t="s">
        <v>19</v>
      </c>
      <c r="C63" t="s">
        <v>20</v>
      </c>
      <c r="D63" s="10" t="s">
        <v>21</v>
      </c>
      <c r="E63" s="10" t="s">
        <v>22</v>
      </c>
    </row>
    <row r="64" spans="1:20" x14ac:dyDescent="0.35">
      <c r="B64" s="10">
        <v>400</v>
      </c>
      <c r="C64" s="10" t="s">
        <v>129</v>
      </c>
      <c r="E64" s="10">
        <f>B64+D64</f>
        <v>400</v>
      </c>
    </row>
    <row r="65" spans="1:20" x14ac:dyDescent="0.35">
      <c r="A65" t="s">
        <v>23</v>
      </c>
      <c r="B65" s="10">
        <f>SUM(B64)</f>
        <v>400</v>
      </c>
      <c r="C65" s="10"/>
      <c r="D65" s="10">
        <f>SUM(D64)</f>
        <v>0</v>
      </c>
      <c r="E65" s="10">
        <f>SUM(E64)</f>
        <v>400</v>
      </c>
    </row>
    <row r="67" spans="1:20" s="2" customFormat="1" x14ac:dyDescent="0.3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5"/>
      <c r="R67" s="5"/>
    </row>
    <row r="68" spans="1:20" s="1" customFormat="1" ht="29" x14ac:dyDescent="0.35">
      <c r="A68" s="1" t="s">
        <v>14</v>
      </c>
      <c r="B68" s="13" t="s">
        <v>38</v>
      </c>
      <c r="C68" s="1" t="s">
        <v>39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4"/>
      <c r="R68" s="4"/>
      <c r="S68" s="1" t="s">
        <v>61</v>
      </c>
      <c r="T68" s="1" t="s">
        <v>61</v>
      </c>
    </row>
    <row r="69" spans="1:20" x14ac:dyDescent="0.35">
      <c r="B69">
        <v>5</v>
      </c>
      <c r="C69" t="s">
        <v>122</v>
      </c>
      <c r="D69" s="10">
        <v>2</v>
      </c>
      <c r="E69" s="10">
        <v>20</v>
      </c>
      <c r="F69" s="10">
        <f>D69*E69</f>
        <v>40</v>
      </c>
      <c r="G69" s="10">
        <v>0</v>
      </c>
      <c r="H69" s="10">
        <f>F69*G69/100</f>
        <v>0</v>
      </c>
      <c r="I69" s="10">
        <f>F69-H69</f>
        <v>40</v>
      </c>
      <c r="J69" s="10">
        <v>0</v>
      </c>
      <c r="K69" s="10">
        <f>I69*J69/100</f>
        <v>0</v>
      </c>
      <c r="L69" s="10">
        <f>I69-K69</f>
        <v>40</v>
      </c>
      <c r="M69" s="10">
        <f>I69-L69</f>
        <v>0</v>
      </c>
      <c r="N69" s="10">
        <v>21</v>
      </c>
      <c r="O69" s="10">
        <f>L69*N69/100</f>
        <v>8.4</v>
      </c>
      <c r="P69" s="10">
        <f>L69+M69+O69</f>
        <v>48.4</v>
      </c>
      <c r="Q69" s="6" t="s">
        <v>48</v>
      </c>
      <c r="R69" s="6" t="s">
        <v>49</v>
      </c>
    </row>
    <row r="70" spans="1:20" x14ac:dyDescent="0.35">
      <c r="C70" t="s">
        <v>57</v>
      </c>
      <c r="D70" s="10">
        <v>2</v>
      </c>
      <c r="E70" s="10">
        <v>1</v>
      </c>
      <c r="F70" s="10">
        <f>D70*E70</f>
        <v>2</v>
      </c>
      <c r="G70" s="10">
        <v>0</v>
      </c>
      <c r="H70" s="10">
        <f>F70*G70/100</f>
        <v>0</v>
      </c>
      <c r="I70" s="10">
        <f>F70-H70</f>
        <v>2</v>
      </c>
      <c r="J70" s="10">
        <v>0</v>
      </c>
      <c r="K70" s="10">
        <f>I70*J70/100</f>
        <v>0</v>
      </c>
      <c r="L70" s="10">
        <v>0</v>
      </c>
      <c r="M70" s="10">
        <v>2</v>
      </c>
      <c r="O70" s="10">
        <f>L70*N70/100</f>
        <v>0</v>
      </c>
      <c r="P70" s="10">
        <f>L70+M70+O70</f>
        <v>2</v>
      </c>
      <c r="Q70" s="6" t="s">
        <v>55</v>
      </c>
      <c r="R70" s="6" t="s">
        <v>56</v>
      </c>
    </row>
    <row r="72" spans="1:20" x14ac:dyDescent="0.35">
      <c r="A72" t="s">
        <v>18</v>
      </c>
      <c r="B72" t="s">
        <v>19</v>
      </c>
      <c r="C72" t="s">
        <v>20</v>
      </c>
      <c r="D72" s="10" t="s">
        <v>21</v>
      </c>
      <c r="E72" s="10" t="s">
        <v>22</v>
      </c>
    </row>
    <row r="73" spans="1:20" x14ac:dyDescent="0.35">
      <c r="B73" s="10">
        <v>40</v>
      </c>
      <c r="C73" s="10">
        <v>21</v>
      </c>
      <c r="D73" s="10">
        <f>B73*C73/100</f>
        <v>8.4</v>
      </c>
      <c r="E73" s="10">
        <f>B73+D73</f>
        <v>48.4</v>
      </c>
    </row>
    <row r="74" spans="1:20" x14ac:dyDescent="0.35">
      <c r="B74" s="10">
        <v>2</v>
      </c>
      <c r="C74" s="10" t="s">
        <v>128</v>
      </c>
      <c r="E74" s="10">
        <f>B74+D74</f>
        <v>2</v>
      </c>
    </row>
    <row r="75" spans="1:20" x14ac:dyDescent="0.35">
      <c r="A75" t="s">
        <v>23</v>
      </c>
      <c r="B75" s="10">
        <f>SUM(B73:B74)</f>
        <v>42</v>
      </c>
      <c r="C75" s="10"/>
      <c r="D75" s="10">
        <f>SUM(D73:D74)</f>
        <v>8.4</v>
      </c>
      <c r="E75" s="10">
        <f>SUM(E73:E74)</f>
        <v>50.4</v>
      </c>
    </row>
    <row r="77" spans="1:20" s="2" customFormat="1" x14ac:dyDescent="0.35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5"/>
      <c r="R77" s="5"/>
    </row>
    <row r="78" spans="1:20" s="1" customFormat="1" ht="29" x14ac:dyDescent="0.35">
      <c r="A78" s="1" t="s">
        <v>14</v>
      </c>
      <c r="B78" s="13" t="s">
        <v>42</v>
      </c>
      <c r="C78" s="1" t="s">
        <v>43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4"/>
      <c r="R78" s="4"/>
      <c r="S78" s="1" t="s">
        <v>61</v>
      </c>
      <c r="T78" s="1" t="s">
        <v>61</v>
      </c>
    </row>
    <row r="79" spans="1:20" x14ac:dyDescent="0.35">
      <c r="B79">
        <v>1</v>
      </c>
      <c r="C79" t="s">
        <v>10</v>
      </c>
      <c r="D79" s="10">
        <v>2</v>
      </c>
      <c r="E79" s="10">
        <v>200</v>
      </c>
      <c r="F79" s="10">
        <f>D79*E79</f>
        <v>400</v>
      </c>
      <c r="G79" s="10">
        <v>0</v>
      </c>
      <c r="H79" s="10">
        <f>F79*G79/100</f>
        <v>0</v>
      </c>
      <c r="I79" s="10">
        <f>F79-H79</f>
        <v>400</v>
      </c>
      <c r="J79" s="10">
        <v>0</v>
      </c>
      <c r="K79" s="10">
        <f>I79*J79/100</f>
        <v>0</v>
      </c>
      <c r="L79" s="10">
        <f>I79-K79</f>
        <v>400</v>
      </c>
      <c r="M79" s="10">
        <f>I79-L79</f>
        <v>0</v>
      </c>
      <c r="N79" s="10">
        <v>21</v>
      </c>
      <c r="O79" s="10">
        <f>L79*N79/100</f>
        <v>84</v>
      </c>
      <c r="P79" s="10">
        <f>L79+M79+O79</f>
        <v>484</v>
      </c>
      <c r="Q79" s="6" t="s">
        <v>48</v>
      </c>
      <c r="R79" s="6" t="s">
        <v>49</v>
      </c>
    </row>
    <row r="81" spans="1:20" x14ac:dyDescent="0.35">
      <c r="A81" t="s">
        <v>18</v>
      </c>
      <c r="B81" t="s">
        <v>19</v>
      </c>
      <c r="C81" t="s">
        <v>20</v>
      </c>
      <c r="D81" s="10" t="s">
        <v>21</v>
      </c>
      <c r="E81" s="10" t="s">
        <v>22</v>
      </c>
    </row>
    <row r="82" spans="1:20" x14ac:dyDescent="0.35">
      <c r="B82" s="10">
        <v>400</v>
      </c>
      <c r="C82" s="10">
        <v>21</v>
      </c>
      <c r="D82" s="10">
        <f>B82*C82/100</f>
        <v>84</v>
      </c>
      <c r="E82" s="10">
        <f>B82+D82</f>
        <v>484</v>
      </c>
    </row>
    <row r="83" spans="1:20" x14ac:dyDescent="0.35">
      <c r="A83" t="s">
        <v>23</v>
      </c>
      <c r="B83" s="10">
        <f>SUM(B82)</f>
        <v>400</v>
      </c>
      <c r="C83" s="10"/>
      <c r="D83" s="10">
        <f>SUM(D82)</f>
        <v>84</v>
      </c>
      <c r="E83" s="10">
        <f>SUM(E82)</f>
        <v>484</v>
      </c>
    </row>
    <row r="84" spans="1:20" x14ac:dyDescent="0.35">
      <c r="A84" t="s">
        <v>40</v>
      </c>
      <c r="B84" s="10"/>
      <c r="C84" s="10"/>
      <c r="E84" s="10">
        <v>100</v>
      </c>
    </row>
    <row r="85" spans="1:20" x14ac:dyDescent="0.35">
      <c r="A85" t="s">
        <v>41</v>
      </c>
      <c r="B85" s="10"/>
      <c r="C85" s="10"/>
      <c r="E85" s="10">
        <v>384</v>
      </c>
    </row>
    <row r="88" spans="1:20" s="2" customFormat="1" x14ac:dyDescent="0.35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5"/>
      <c r="R88" s="5"/>
    </row>
    <row r="89" spans="1:20" s="1" customFormat="1" ht="29" x14ac:dyDescent="0.35">
      <c r="A89" s="1" t="s">
        <v>14</v>
      </c>
      <c r="B89" s="13" t="s">
        <v>44</v>
      </c>
      <c r="C89" s="1" t="s">
        <v>45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4"/>
      <c r="R89" s="4"/>
      <c r="S89" s="1" t="s">
        <v>61</v>
      </c>
      <c r="T89" s="1" t="s">
        <v>61</v>
      </c>
    </row>
    <row r="90" spans="1:20" x14ac:dyDescent="0.35">
      <c r="B90">
        <v>1</v>
      </c>
      <c r="C90" t="s">
        <v>10</v>
      </c>
      <c r="D90" s="10">
        <v>2</v>
      </c>
      <c r="E90" s="10">
        <v>100</v>
      </c>
      <c r="F90" s="10">
        <f>D90*E90</f>
        <v>200</v>
      </c>
      <c r="G90" s="10">
        <v>0</v>
      </c>
      <c r="H90" s="10">
        <f>F90*G90/100</f>
        <v>0</v>
      </c>
      <c r="I90" s="10">
        <f>F90-H90</f>
        <v>200</v>
      </c>
      <c r="J90" s="10">
        <v>0</v>
      </c>
      <c r="K90" s="10">
        <f>I90*J90/100</f>
        <v>0</v>
      </c>
      <c r="L90" s="10">
        <f>I90-K90</f>
        <v>200</v>
      </c>
      <c r="M90" s="10">
        <f>I90-L90</f>
        <v>0</v>
      </c>
      <c r="N90" s="10">
        <v>21</v>
      </c>
      <c r="O90" s="10">
        <f>L90*N90/100</f>
        <v>42</v>
      </c>
      <c r="P90" s="10">
        <f>L90+M90+O90</f>
        <v>242</v>
      </c>
      <c r="Q90" s="6" t="s">
        <v>48</v>
      </c>
      <c r="R90" s="6" t="s">
        <v>49</v>
      </c>
    </row>
    <row r="91" spans="1:20" x14ac:dyDescent="0.35">
      <c r="B91">
        <v>2</v>
      </c>
      <c r="C91" t="s">
        <v>27</v>
      </c>
      <c r="D91" s="10">
        <v>-2</v>
      </c>
      <c r="E91" s="10">
        <v>10</v>
      </c>
      <c r="F91" s="10">
        <f>D91*E91</f>
        <v>-20</v>
      </c>
      <c r="G91" s="10">
        <v>0</v>
      </c>
      <c r="H91" s="10">
        <f>F91*G91/100</f>
        <v>0</v>
      </c>
      <c r="I91" s="10">
        <f>F91-H91</f>
        <v>-20</v>
      </c>
      <c r="J91" s="10">
        <v>0</v>
      </c>
      <c r="K91" s="10">
        <f>I91*J91/100</f>
        <v>0</v>
      </c>
      <c r="L91" s="10">
        <f>I91-K91</f>
        <v>-20</v>
      </c>
      <c r="M91" s="10">
        <f>I91-L91</f>
        <v>0</v>
      </c>
      <c r="N91" s="10">
        <v>21</v>
      </c>
      <c r="O91" s="10">
        <f>L91*N91/100</f>
        <v>-4.2</v>
      </c>
      <c r="P91" s="10">
        <f>L91+M91+O91</f>
        <v>-24.2</v>
      </c>
      <c r="Q91" s="6" t="s">
        <v>48</v>
      </c>
      <c r="R91" s="6" t="s">
        <v>49</v>
      </c>
    </row>
    <row r="93" spans="1:20" x14ac:dyDescent="0.35">
      <c r="A93" t="s">
        <v>18</v>
      </c>
      <c r="B93" t="s">
        <v>19</v>
      </c>
      <c r="C93" t="s">
        <v>20</v>
      </c>
      <c r="D93" s="10" t="s">
        <v>21</v>
      </c>
      <c r="E93" s="10" t="s">
        <v>22</v>
      </c>
    </row>
    <row r="94" spans="1:20" x14ac:dyDescent="0.35">
      <c r="B94" s="10">
        <v>180</v>
      </c>
      <c r="C94" s="10">
        <v>21</v>
      </c>
      <c r="D94" s="10">
        <f>B94*C94/100</f>
        <v>37.799999999999997</v>
      </c>
      <c r="E94" s="10">
        <f>B94+D94</f>
        <v>217.8</v>
      </c>
    </row>
    <row r="95" spans="1:20" x14ac:dyDescent="0.35">
      <c r="A95" t="s">
        <v>23</v>
      </c>
      <c r="B95" s="10">
        <f>SUM(B94)</f>
        <v>180</v>
      </c>
      <c r="C95" s="10"/>
      <c r="D95" s="10">
        <f>SUM(D94)</f>
        <v>37.799999999999997</v>
      </c>
      <c r="E95" s="10">
        <f>SUM(E94)</f>
        <v>217.8</v>
      </c>
    </row>
    <row r="97" spans="1:20" s="2" customFormat="1" x14ac:dyDescent="0.35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5"/>
      <c r="R97" s="5"/>
    </row>
    <row r="98" spans="1:20" s="1" customFormat="1" ht="29" x14ac:dyDescent="0.35">
      <c r="A98" s="1" t="s">
        <v>14</v>
      </c>
      <c r="B98" s="13" t="s">
        <v>96</v>
      </c>
      <c r="C98" s="1" t="s">
        <v>46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4"/>
      <c r="R98" s="4"/>
      <c r="S98" s="1" t="s">
        <v>61</v>
      </c>
      <c r="T98" s="1" t="s">
        <v>61</v>
      </c>
    </row>
    <row r="99" spans="1:20" x14ac:dyDescent="0.35">
      <c r="B99">
        <v>1</v>
      </c>
      <c r="C99" t="s">
        <v>10</v>
      </c>
      <c r="D99" s="10">
        <v>-2</v>
      </c>
      <c r="E99" s="10">
        <v>100</v>
      </c>
      <c r="F99" s="10">
        <f>D99*E99</f>
        <v>-200</v>
      </c>
      <c r="G99" s="10">
        <v>0</v>
      </c>
      <c r="H99" s="10">
        <f>F99*G99/100</f>
        <v>0</v>
      </c>
      <c r="I99" s="10">
        <f>F99-H99</f>
        <v>-200</v>
      </c>
      <c r="J99" s="10">
        <v>0</v>
      </c>
      <c r="K99" s="10">
        <f>I99*J99/100</f>
        <v>0</v>
      </c>
      <c r="L99" s="10">
        <f>I99-K99</f>
        <v>-200</v>
      </c>
      <c r="M99" s="10">
        <f>I99-L99</f>
        <v>0</v>
      </c>
      <c r="N99" s="10">
        <v>21</v>
      </c>
      <c r="O99" s="10">
        <f>L99*N99/100</f>
        <v>-42</v>
      </c>
      <c r="P99" s="10">
        <f>L99+M99+O99</f>
        <v>-242</v>
      </c>
      <c r="Q99" s="6" t="s">
        <v>48</v>
      </c>
      <c r="R99" s="6" t="s">
        <v>49</v>
      </c>
    </row>
    <row r="100" spans="1:20" x14ac:dyDescent="0.35">
      <c r="B100">
        <v>2</v>
      </c>
      <c r="C100" t="s">
        <v>27</v>
      </c>
      <c r="D100" s="10">
        <v>2</v>
      </c>
      <c r="E100" s="10">
        <v>10</v>
      </c>
      <c r="F100" s="10">
        <f>D100*E100</f>
        <v>20</v>
      </c>
      <c r="G100" s="10">
        <v>0</v>
      </c>
      <c r="H100" s="10">
        <f>F100*G100/100</f>
        <v>0</v>
      </c>
      <c r="I100" s="10">
        <f>F100-H100</f>
        <v>20</v>
      </c>
      <c r="J100" s="10">
        <v>0</v>
      </c>
      <c r="K100" s="10">
        <f>I100*J100/100</f>
        <v>0</v>
      </c>
      <c r="L100" s="10">
        <f>I100-K100</f>
        <v>20</v>
      </c>
      <c r="M100" s="10">
        <f>I100-L100</f>
        <v>0</v>
      </c>
      <c r="N100" s="10">
        <v>21</v>
      </c>
      <c r="O100" s="10">
        <f>L100*N100/100</f>
        <v>4.2</v>
      </c>
      <c r="P100" s="10">
        <f>L100+M100+O100</f>
        <v>24.2</v>
      </c>
      <c r="Q100" s="6" t="s">
        <v>48</v>
      </c>
      <c r="R100" s="6" t="s">
        <v>49</v>
      </c>
    </row>
    <row r="102" spans="1:20" x14ac:dyDescent="0.35">
      <c r="A102" t="s">
        <v>18</v>
      </c>
      <c r="B102" t="s">
        <v>19</v>
      </c>
      <c r="C102" t="s">
        <v>20</v>
      </c>
      <c r="D102" s="10" t="s">
        <v>21</v>
      </c>
      <c r="E102" s="10" t="s">
        <v>22</v>
      </c>
    </row>
    <row r="103" spans="1:20" x14ac:dyDescent="0.35">
      <c r="B103" s="10">
        <v>-180</v>
      </c>
      <c r="C103" s="10">
        <v>21</v>
      </c>
      <c r="D103" s="10">
        <f>B103*C103/100</f>
        <v>-37.799999999999997</v>
      </c>
      <c r="E103" s="10">
        <f>B103+D103</f>
        <v>-217.8</v>
      </c>
    </row>
    <row r="104" spans="1:20" x14ac:dyDescent="0.35">
      <c r="A104" t="s">
        <v>23</v>
      </c>
      <c r="B104" s="10">
        <f>SUM(B103)</f>
        <v>-180</v>
      </c>
      <c r="C104" s="10"/>
      <c r="D104" s="10">
        <f>SUM(D103)</f>
        <v>-37.799999999999997</v>
      </c>
      <c r="E104" s="10">
        <f>SUM(E103)</f>
        <v>-217.8</v>
      </c>
    </row>
    <row r="106" spans="1:20" s="2" customFormat="1" x14ac:dyDescent="0.35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5"/>
      <c r="R106" s="5"/>
    </row>
    <row r="107" spans="1:20" s="1" customFormat="1" x14ac:dyDescent="0.35">
      <c r="A107" s="17" t="s">
        <v>14</v>
      </c>
      <c r="B107" s="13" t="s">
        <v>187</v>
      </c>
      <c r="C107" s="1" t="s">
        <v>213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4"/>
      <c r="R107" s="4"/>
      <c r="S107" s="1" t="s">
        <v>61</v>
      </c>
      <c r="T107" s="1" t="s">
        <v>61</v>
      </c>
    </row>
    <row r="108" spans="1:20" x14ac:dyDescent="0.35">
      <c r="B108">
        <v>11</v>
      </c>
      <c r="C108" t="s">
        <v>214</v>
      </c>
      <c r="D108" s="10">
        <v>2</v>
      </c>
      <c r="E108" s="10">
        <v>200</v>
      </c>
      <c r="F108" s="10">
        <f>D108*E108</f>
        <v>400</v>
      </c>
      <c r="G108" s="10">
        <v>0</v>
      </c>
      <c r="H108" s="10">
        <f>F108*G108/100</f>
        <v>0</v>
      </c>
      <c r="I108" s="10">
        <f>F108-H108</f>
        <v>400</v>
      </c>
      <c r="J108" s="10">
        <v>0</v>
      </c>
      <c r="K108" s="10">
        <f>I108*J108/100</f>
        <v>0</v>
      </c>
      <c r="L108" s="10">
        <v>0</v>
      </c>
      <c r="M108" s="10">
        <f>I108-L108</f>
        <v>400</v>
      </c>
      <c r="O108" s="10">
        <f>L108*N108/100</f>
        <v>0</v>
      </c>
      <c r="P108" s="10">
        <f>L108+M108+O108</f>
        <v>400</v>
      </c>
      <c r="Q108" s="6" t="s">
        <v>215</v>
      </c>
      <c r="R108" s="6" t="s">
        <v>216</v>
      </c>
    </row>
    <row r="109" spans="1:20" x14ac:dyDescent="0.35">
      <c r="B109">
        <v>999</v>
      </c>
      <c r="C109" t="s">
        <v>217</v>
      </c>
      <c r="D109" s="10">
        <v>1</v>
      </c>
      <c r="E109" s="10">
        <v>300</v>
      </c>
      <c r="F109" s="10">
        <f>D109*E109</f>
        <v>300</v>
      </c>
      <c r="G109" s="10">
        <v>0</v>
      </c>
      <c r="H109" s="10">
        <f>F109*G109/100</f>
        <v>0</v>
      </c>
      <c r="I109" s="10">
        <f>F109-H109</f>
        <v>300</v>
      </c>
      <c r="J109" s="10">
        <v>0</v>
      </c>
      <c r="K109" s="10">
        <f>I109*J109/100</f>
        <v>0</v>
      </c>
      <c r="L109" s="10">
        <v>0</v>
      </c>
      <c r="M109" s="10">
        <f>I109-L109</f>
        <v>300</v>
      </c>
      <c r="O109" s="10">
        <f>L109*N109/100</f>
        <v>0</v>
      </c>
      <c r="P109" s="10">
        <f>L109+M109+O109</f>
        <v>300</v>
      </c>
      <c r="Q109" s="6" t="s">
        <v>215</v>
      </c>
      <c r="R109" s="6" t="s">
        <v>218</v>
      </c>
    </row>
    <row r="111" spans="1:20" x14ac:dyDescent="0.35">
      <c r="A111" t="s">
        <v>18</v>
      </c>
      <c r="B111" t="s">
        <v>19</v>
      </c>
      <c r="C111" t="s">
        <v>20</v>
      </c>
      <c r="D111" s="10" t="s">
        <v>21</v>
      </c>
      <c r="E111" s="10" t="s">
        <v>22</v>
      </c>
    </row>
    <row r="112" spans="1:20" x14ac:dyDescent="0.35">
      <c r="B112" s="10">
        <v>700</v>
      </c>
      <c r="C112" s="10" t="s">
        <v>58</v>
      </c>
      <c r="E112" s="10">
        <f>B112+D112</f>
        <v>700</v>
      </c>
    </row>
    <row r="113" spans="1:20" x14ac:dyDescent="0.35">
      <c r="A113" t="s">
        <v>23</v>
      </c>
      <c r="B113" s="10">
        <f>SUM(B112)</f>
        <v>700</v>
      </c>
      <c r="C113" s="10"/>
      <c r="D113" s="10">
        <v>0</v>
      </c>
      <c r="E113" s="10">
        <f>SUM(E112)</f>
        <v>700</v>
      </c>
    </row>
    <row r="115" spans="1:20" s="2" customFormat="1" x14ac:dyDescent="0.35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5"/>
      <c r="R115" s="5"/>
    </row>
    <row r="116" spans="1:20" s="1" customFormat="1" x14ac:dyDescent="0.35">
      <c r="A116" s="17" t="s">
        <v>14</v>
      </c>
      <c r="B116" s="13" t="s">
        <v>200</v>
      </c>
      <c r="C116" s="1" t="s">
        <v>219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4"/>
      <c r="R116" s="4"/>
      <c r="S116" s="1" t="s">
        <v>61</v>
      </c>
      <c r="T116" s="1" t="s">
        <v>61</v>
      </c>
    </row>
    <row r="117" spans="1:20" x14ac:dyDescent="0.35">
      <c r="B117">
        <v>1</v>
      </c>
      <c r="C117" t="s">
        <v>10</v>
      </c>
      <c r="D117" s="10">
        <v>2</v>
      </c>
      <c r="E117" s="10">
        <v>200</v>
      </c>
      <c r="F117" s="10">
        <f>D117*E117</f>
        <v>400</v>
      </c>
      <c r="G117" s="10">
        <v>0</v>
      </c>
      <c r="H117" s="10">
        <f>F117*G117/100</f>
        <v>0</v>
      </c>
      <c r="I117" s="10">
        <f>F117-H117</f>
        <v>400</v>
      </c>
      <c r="J117" s="10">
        <v>0</v>
      </c>
      <c r="K117" s="10">
        <f>I117*J117/100</f>
        <v>0</v>
      </c>
      <c r="L117" s="10">
        <v>0</v>
      </c>
      <c r="M117" s="10">
        <f>I117-L117</f>
        <v>400</v>
      </c>
      <c r="O117" s="10">
        <f>L117*N117/100</f>
        <v>0</v>
      </c>
      <c r="P117" s="10">
        <f>L117+M117+O117</f>
        <v>400</v>
      </c>
      <c r="Q117" s="6" t="s">
        <v>220</v>
      </c>
      <c r="R117" s="6" t="s">
        <v>221</v>
      </c>
    </row>
    <row r="119" spans="1:20" x14ac:dyDescent="0.35">
      <c r="A119" t="s">
        <v>18</v>
      </c>
      <c r="B119" t="s">
        <v>19</v>
      </c>
      <c r="C119" t="s">
        <v>20</v>
      </c>
      <c r="D119" s="10" t="s">
        <v>21</v>
      </c>
      <c r="E119" s="10" t="s">
        <v>22</v>
      </c>
    </row>
    <row r="120" spans="1:20" x14ac:dyDescent="0.35">
      <c r="B120" s="10">
        <v>400</v>
      </c>
      <c r="C120" s="10" t="s">
        <v>58</v>
      </c>
      <c r="E120" s="10">
        <f>B120+D120</f>
        <v>400</v>
      </c>
    </row>
    <row r="121" spans="1:20" x14ac:dyDescent="0.35">
      <c r="A121" t="s">
        <v>23</v>
      </c>
      <c r="B121" s="10">
        <f>SUM(B120)</f>
        <v>400</v>
      </c>
      <c r="C121" s="10"/>
      <c r="D121" s="10">
        <f>SUM(D120)</f>
        <v>0</v>
      </c>
      <c r="E121" s="10">
        <f>SUM(E120)</f>
        <v>400</v>
      </c>
    </row>
    <row r="124" spans="1:20" s="2" customFormat="1" x14ac:dyDescent="0.35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5"/>
      <c r="R124" s="5"/>
    </row>
    <row r="125" spans="1:20" s="1" customFormat="1" x14ac:dyDescent="0.35">
      <c r="A125" s="1" t="s">
        <v>14</v>
      </c>
      <c r="B125" s="13" t="s">
        <v>82</v>
      </c>
      <c r="C125" s="1" t="s">
        <v>16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4"/>
      <c r="R125" s="4"/>
      <c r="S125" s="1" t="s">
        <v>61</v>
      </c>
      <c r="T125" s="1" t="s">
        <v>62</v>
      </c>
    </row>
    <row r="126" spans="1:20" x14ac:dyDescent="0.35">
      <c r="B126">
        <v>1</v>
      </c>
      <c r="C126" t="s">
        <v>10</v>
      </c>
      <c r="D126" s="10">
        <v>2</v>
      </c>
      <c r="E126" s="10">
        <v>200</v>
      </c>
      <c r="F126" s="10">
        <f>D126*E126</f>
        <v>400</v>
      </c>
      <c r="G126" s="10">
        <v>0</v>
      </c>
      <c r="H126" s="10">
        <f>F126*G126/100</f>
        <v>0</v>
      </c>
      <c r="I126" s="10">
        <f>F126-H126</f>
        <v>400</v>
      </c>
      <c r="J126" s="10">
        <v>0</v>
      </c>
      <c r="K126" s="10">
        <f>I126*J126/100</f>
        <v>0</v>
      </c>
      <c r="L126" s="10">
        <f>I126-K126</f>
        <v>400</v>
      </c>
      <c r="M126" s="10">
        <f>I126-L126</f>
        <v>0</v>
      </c>
      <c r="N126" s="10">
        <v>21</v>
      </c>
      <c r="O126" s="10">
        <f>L126*N126/100</f>
        <v>84</v>
      </c>
      <c r="P126" s="10">
        <f>L126+M126+O126</f>
        <v>484</v>
      </c>
      <c r="Q126" s="6" t="s">
        <v>48</v>
      </c>
      <c r="R126" s="6" t="s">
        <v>49</v>
      </c>
    </row>
    <row r="128" spans="1:20" x14ac:dyDescent="0.35">
      <c r="A128" t="s">
        <v>18</v>
      </c>
      <c r="B128" t="s">
        <v>19</v>
      </c>
      <c r="C128" t="s">
        <v>20</v>
      </c>
      <c r="D128" s="10" t="s">
        <v>21</v>
      </c>
      <c r="E128" s="10" t="s">
        <v>22</v>
      </c>
    </row>
    <row r="129" spans="1:20" x14ac:dyDescent="0.35">
      <c r="B129" s="10">
        <v>400</v>
      </c>
      <c r="C129" s="10">
        <v>21</v>
      </c>
      <c r="D129" s="10">
        <f>B129*C129/100</f>
        <v>84</v>
      </c>
      <c r="E129" s="10">
        <f>B129+D129</f>
        <v>484</v>
      </c>
    </row>
    <row r="130" spans="1:20" x14ac:dyDescent="0.35">
      <c r="A130" t="s">
        <v>23</v>
      </c>
      <c r="B130" s="10">
        <f>SUM(B129)</f>
        <v>400</v>
      </c>
      <c r="C130" s="10"/>
      <c r="D130" s="10">
        <f>SUM(D129)</f>
        <v>84</v>
      </c>
      <c r="E130" s="10">
        <f>SUM(E129)</f>
        <v>484</v>
      </c>
    </row>
    <row r="132" spans="1:20" s="2" customFormat="1" x14ac:dyDescent="0.35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5"/>
      <c r="R132" s="5"/>
    </row>
    <row r="133" spans="1:20" s="1" customFormat="1" ht="29" x14ac:dyDescent="0.35">
      <c r="A133" s="1" t="s">
        <v>14</v>
      </c>
      <c r="B133" s="13" t="s">
        <v>102</v>
      </c>
      <c r="C133" s="1" t="s">
        <v>103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4"/>
      <c r="R133" s="4"/>
      <c r="S133" s="1" t="s">
        <v>61</v>
      </c>
      <c r="T133" s="1" t="s">
        <v>62</v>
      </c>
    </row>
    <row r="134" spans="1:20" x14ac:dyDescent="0.35">
      <c r="B134">
        <v>1</v>
      </c>
      <c r="C134" t="s">
        <v>104</v>
      </c>
      <c r="D134" s="10">
        <v>1</v>
      </c>
      <c r="E134" s="10">
        <v>100</v>
      </c>
      <c r="F134" s="10">
        <f>D134*E134</f>
        <v>100</v>
      </c>
      <c r="G134" s="10">
        <v>0</v>
      </c>
      <c r="H134" s="10">
        <f>F134*G134/100</f>
        <v>0</v>
      </c>
      <c r="I134" s="10">
        <f>F134-H134</f>
        <v>100</v>
      </c>
      <c r="J134" s="10">
        <v>0</v>
      </c>
      <c r="K134" s="10">
        <f>I134*J134/100</f>
        <v>0</v>
      </c>
      <c r="L134" s="10">
        <v>110</v>
      </c>
      <c r="M134" s="10">
        <f>I134-L134</f>
        <v>-10</v>
      </c>
      <c r="N134" s="10">
        <v>21</v>
      </c>
      <c r="O134" s="10">
        <f>L134*N134/100</f>
        <v>23.1</v>
      </c>
      <c r="P134" s="10">
        <f>L134+M134+O134</f>
        <v>123.1</v>
      </c>
      <c r="Q134" s="6" t="s">
        <v>48</v>
      </c>
      <c r="R134" s="6" t="s">
        <v>168</v>
      </c>
    </row>
    <row r="136" spans="1:20" x14ac:dyDescent="0.35">
      <c r="A136" t="s">
        <v>18</v>
      </c>
      <c r="B136" t="s">
        <v>19</v>
      </c>
      <c r="C136" t="s">
        <v>20</v>
      </c>
      <c r="D136" s="10" t="s">
        <v>21</v>
      </c>
      <c r="E136" s="10" t="s">
        <v>22</v>
      </c>
    </row>
    <row r="137" spans="1:20" x14ac:dyDescent="0.35">
      <c r="B137" s="10">
        <v>110</v>
      </c>
      <c r="C137" s="10">
        <v>21</v>
      </c>
      <c r="D137" s="10">
        <f>B137*C137/100</f>
        <v>23.1</v>
      </c>
      <c r="E137" s="10">
        <f>B137+D137</f>
        <v>133.1</v>
      </c>
    </row>
    <row r="138" spans="1:20" x14ac:dyDescent="0.35">
      <c r="B138" s="10">
        <v>-10</v>
      </c>
      <c r="C138" s="10" t="s">
        <v>58</v>
      </c>
      <c r="E138" s="10">
        <f>B138+D138</f>
        <v>-10</v>
      </c>
    </row>
    <row r="139" spans="1:20" x14ac:dyDescent="0.35">
      <c r="A139" t="s">
        <v>23</v>
      </c>
      <c r="B139" s="10">
        <f>SUM(B137:B138)</f>
        <v>100</v>
      </c>
      <c r="C139" s="10"/>
      <c r="D139" s="10">
        <f>SUM(D137:D138)</f>
        <v>23.1</v>
      </c>
      <c r="E139" s="10">
        <f>SUM(E137:E138)</f>
        <v>123.1</v>
      </c>
    </row>
    <row r="141" spans="1:20" s="2" customFormat="1" x14ac:dyDescent="0.35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5"/>
      <c r="R141" s="5"/>
    </row>
    <row r="142" spans="1:20" s="1" customFormat="1" ht="43.5" x14ac:dyDescent="0.35">
      <c r="A142" s="1" t="s">
        <v>14</v>
      </c>
      <c r="B142" s="13" t="s">
        <v>105</v>
      </c>
      <c r="C142" s="1" t="s">
        <v>111</v>
      </c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4"/>
      <c r="R142" s="4"/>
      <c r="S142" s="1" t="s">
        <v>61</v>
      </c>
      <c r="T142" s="1" t="s">
        <v>62</v>
      </c>
    </row>
    <row r="143" spans="1:20" x14ac:dyDescent="0.35">
      <c r="B143">
        <v>1</v>
      </c>
      <c r="C143" t="s">
        <v>106</v>
      </c>
      <c r="D143" s="10">
        <v>1</v>
      </c>
      <c r="E143" s="14">
        <v>12.396699999999999</v>
      </c>
      <c r="F143" s="14">
        <f>D143*E143</f>
        <v>12.396699999999999</v>
      </c>
      <c r="G143" s="14">
        <v>0</v>
      </c>
      <c r="H143" s="14">
        <f>F143*G143/100</f>
        <v>0</v>
      </c>
      <c r="I143" s="14">
        <f>F143-H143</f>
        <v>12.396699999999999</v>
      </c>
      <c r="J143" s="14">
        <v>0</v>
      </c>
      <c r="K143" s="14">
        <f>I143*J143/100</f>
        <v>0</v>
      </c>
      <c r="L143" s="14">
        <f>I143-K143</f>
        <v>12.396699999999999</v>
      </c>
      <c r="M143" s="14">
        <f>I143-L143</f>
        <v>0</v>
      </c>
      <c r="N143" s="14">
        <v>21</v>
      </c>
      <c r="O143" s="14">
        <f>L143*N143/100</f>
        <v>2.6033069999999996</v>
      </c>
      <c r="P143" s="14">
        <f>L143+M143+O143</f>
        <v>15.000006999999998</v>
      </c>
      <c r="Q143" s="6" t="s">
        <v>48</v>
      </c>
      <c r="R143" s="6" t="s">
        <v>49</v>
      </c>
    </row>
    <row r="144" spans="1:20" x14ac:dyDescent="0.35">
      <c r="B144">
        <v>2</v>
      </c>
      <c r="C144" t="s">
        <v>107</v>
      </c>
      <c r="D144" s="10">
        <v>1</v>
      </c>
      <c r="E144" s="14">
        <v>12.396699999999999</v>
      </c>
      <c r="F144" s="14">
        <f>D144*E144</f>
        <v>12.396699999999999</v>
      </c>
      <c r="G144" s="14">
        <v>0</v>
      </c>
      <c r="H144" s="14">
        <f>F144*G144/100</f>
        <v>0</v>
      </c>
      <c r="I144" s="14">
        <f>F144-H144</f>
        <v>12.396699999999999</v>
      </c>
      <c r="J144" s="14">
        <v>0</v>
      </c>
      <c r="K144" s="14">
        <f>I144*J144/100</f>
        <v>0</v>
      </c>
      <c r="L144" s="14">
        <f>I144-K144</f>
        <v>12.396699999999999</v>
      </c>
      <c r="M144" s="14">
        <f>I144-L144</f>
        <v>0</v>
      </c>
      <c r="N144" s="14">
        <v>21</v>
      </c>
      <c r="O144" s="14">
        <f>L144*N144/100</f>
        <v>2.6033069999999996</v>
      </c>
      <c r="P144" s="14">
        <f>L144+M144+O144</f>
        <v>15.000006999999998</v>
      </c>
      <c r="Q144" s="6" t="s">
        <v>48</v>
      </c>
      <c r="R144" s="6" t="s">
        <v>49</v>
      </c>
    </row>
    <row r="145" spans="1:20" x14ac:dyDescent="0.35">
      <c r="B145">
        <v>3</v>
      </c>
      <c r="C145" t="s">
        <v>108</v>
      </c>
      <c r="D145" s="10">
        <v>1</v>
      </c>
      <c r="E145" s="14">
        <v>55.330199999999998</v>
      </c>
      <c r="F145" s="14">
        <f>D145*E145</f>
        <v>55.330199999999998</v>
      </c>
      <c r="G145" s="14">
        <v>0</v>
      </c>
      <c r="H145" s="14">
        <f>F145*G145/100</f>
        <v>0</v>
      </c>
      <c r="I145" s="14">
        <f>F145-H145</f>
        <v>55.330199999999998</v>
      </c>
      <c r="J145" s="14">
        <v>0</v>
      </c>
      <c r="K145" s="14">
        <f>I145*J145/100</f>
        <v>0</v>
      </c>
      <c r="L145" s="14">
        <f>I145-K145</f>
        <v>55.330199999999998</v>
      </c>
      <c r="M145" s="14">
        <f>I145-L145</f>
        <v>0</v>
      </c>
      <c r="N145" s="14">
        <v>21</v>
      </c>
      <c r="O145" s="14">
        <f>L145*N145/100</f>
        <v>11.619342</v>
      </c>
      <c r="P145" s="14">
        <f>L145+M145+O145</f>
        <v>66.949541999999994</v>
      </c>
      <c r="Q145" s="6" t="s">
        <v>48</v>
      </c>
      <c r="R145" s="6" t="s">
        <v>49</v>
      </c>
    </row>
    <row r="146" spans="1:20" x14ac:dyDescent="0.35">
      <c r="B146">
        <v>4</v>
      </c>
      <c r="C146" t="s">
        <v>109</v>
      </c>
      <c r="D146" s="10">
        <v>1</v>
      </c>
      <c r="E146" s="14">
        <v>-6.6116000000000001</v>
      </c>
      <c r="F146" s="14">
        <f>D146*E146</f>
        <v>-6.6116000000000001</v>
      </c>
      <c r="G146" s="14">
        <v>0</v>
      </c>
      <c r="H146" s="14">
        <f>F146*G146/100</f>
        <v>0</v>
      </c>
      <c r="I146" s="14">
        <f>F146-H146</f>
        <v>-6.6116000000000001</v>
      </c>
      <c r="J146" s="14">
        <v>0</v>
      </c>
      <c r="K146" s="14">
        <f>I146*J146/100</f>
        <v>0</v>
      </c>
      <c r="L146" s="14">
        <f>I146-K146</f>
        <v>-6.6116000000000001</v>
      </c>
      <c r="M146" s="14">
        <f>I146-L146</f>
        <v>0</v>
      </c>
      <c r="N146" s="14">
        <v>21</v>
      </c>
      <c r="O146" s="14">
        <f>L146*N146/100</f>
        <v>-1.388436</v>
      </c>
      <c r="P146" s="14">
        <f>L146+M146+O146</f>
        <v>-8.0000359999999997</v>
      </c>
      <c r="Q146" s="6" t="s">
        <v>48</v>
      </c>
      <c r="R146" s="6" t="s">
        <v>49</v>
      </c>
    </row>
    <row r="147" spans="1:20" x14ac:dyDescent="0.35">
      <c r="E147" s="14"/>
      <c r="F147" s="14"/>
      <c r="G147" s="14"/>
      <c r="H147" s="14"/>
      <c r="I147" s="14"/>
      <c r="J147" s="14"/>
      <c r="K147" s="14"/>
      <c r="L147" s="15">
        <f>SUM(L143:L146)</f>
        <v>73.512</v>
      </c>
      <c r="M147" s="14"/>
      <c r="N147" s="14"/>
      <c r="O147" s="15">
        <f>SUM(O143:O146)</f>
        <v>15.437519999999997</v>
      </c>
      <c r="P147" s="15">
        <f>SUM(P143:P146)</f>
        <v>88.949519999999993</v>
      </c>
    </row>
    <row r="149" spans="1:20" x14ac:dyDescent="0.35">
      <c r="A149" t="s">
        <v>18</v>
      </c>
      <c r="B149" t="s">
        <v>19</v>
      </c>
      <c r="C149" t="s">
        <v>20</v>
      </c>
      <c r="D149" s="10" t="s">
        <v>21</v>
      </c>
      <c r="E149" s="10" t="s">
        <v>22</v>
      </c>
    </row>
    <row r="150" spans="1:20" x14ac:dyDescent="0.35">
      <c r="B150" s="10">
        <v>73.510000000000005</v>
      </c>
      <c r="C150" s="10">
        <v>21</v>
      </c>
      <c r="D150" s="10">
        <f>ROUND(B150*C150/100,2)</f>
        <v>15.44</v>
      </c>
      <c r="E150" s="10">
        <f>B150+D150</f>
        <v>88.95</v>
      </c>
    </row>
    <row r="151" spans="1:20" x14ac:dyDescent="0.35">
      <c r="A151" t="s">
        <v>23</v>
      </c>
      <c r="B151" s="10">
        <f>SUM(B150)</f>
        <v>73.510000000000005</v>
      </c>
      <c r="C151" s="10"/>
      <c r="D151" s="10">
        <f>SUM(D150)</f>
        <v>15.44</v>
      </c>
      <c r="E151" s="10">
        <f>SUM(E150)</f>
        <v>88.95</v>
      </c>
    </row>
    <row r="153" spans="1:20" s="2" customFormat="1" x14ac:dyDescent="0.35"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5"/>
      <c r="R153" s="5"/>
    </row>
    <row r="154" spans="1:20" s="1" customFormat="1" ht="43.5" x14ac:dyDescent="0.35">
      <c r="A154" s="1" t="s">
        <v>14</v>
      </c>
      <c r="B154" s="13" t="s">
        <v>110</v>
      </c>
      <c r="C154" s="1" t="s">
        <v>166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4"/>
      <c r="R154" s="4"/>
      <c r="S154" s="1" t="s">
        <v>61</v>
      </c>
      <c r="T154" s="1" t="s">
        <v>62</v>
      </c>
    </row>
    <row r="155" spans="1:20" x14ac:dyDescent="0.35">
      <c r="B155">
        <v>1</v>
      </c>
      <c r="C155" t="s">
        <v>112</v>
      </c>
      <c r="D155" s="10">
        <v>1</v>
      </c>
      <c r="E155" s="14">
        <v>9.4649999999999999</v>
      </c>
      <c r="F155" s="14">
        <f t="shared" ref="F155:F164" si="0">D155*E155</f>
        <v>9.4649999999999999</v>
      </c>
      <c r="G155" s="14">
        <v>0</v>
      </c>
      <c r="H155" s="14">
        <f t="shared" ref="H155:H164" si="1">F155*G155/100</f>
        <v>0</v>
      </c>
      <c r="I155" s="14">
        <f t="shared" ref="I155:I164" si="2">F155-H155</f>
        <v>9.4649999999999999</v>
      </c>
      <c r="J155" s="14">
        <v>0</v>
      </c>
      <c r="K155" s="14">
        <f t="shared" ref="K155:K164" si="3">I155*J155/100</f>
        <v>0</v>
      </c>
      <c r="L155" s="14">
        <f>I155-K155</f>
        <v>9.4649999999999999</v>
      </c>
      <c r="M155" s="14">
        <f t="shared" ref="M155:M164" si="4">I155-L155</f>
        <v>0</v>
      </c>
      <c r="N155" s="14">
        <v>21</v>
      </c>
      <c r="O155" s="14">
        <v>1.9850000000000001</v>
      </c>
      <c r="P155" s="14">
        <f t="shared" ref="P155:P164" si="5">L155+M155+O155</f>
        <v>11.45</v>
      </c>
      <c r="Q155" s="6" t="s">
        <v>48</v>
      </c>
      <c r="R155" s="6" t="s">
        <v>49</v>
      </c>
    </row>
    <row r="156" spans="1:20" x14ac:dyDescent="0.35">
      <c r="B156">
        <v>2</v>
      </c>
      <c r="C156" t="s">
        <v>113</v>
      </c>
      <c r="D156" s="10">
        <v>1</v>
      </c>
      <c r="E156" s="14">
        <v>4.5</v>
      </c>
      <c r="F156" s="14">
        <f t="shared" si="0"/>
        <v>4.5</v>
      </c>
      <c r="G156" s="14">
        <v>0</v>
      </c>
      <c r="H156" s="14">
        <f t="shared" si="1"/>
        <v>0</v>
      </c>
      <c r="I156" s="14">
        <f t="shared" si="2"/>
        <v>4.5</v>
      </c>
      <c r="J156" s="14">
        <v>0</v>
      </c>
      <c r="K156" s="14">
        <f t="shared" si="3"/>
        <v>0</v>
      </c>
      <c r="L156" s="14">
        <v>0</v>
      </c>
      <c r="M156" s="14">
        <f t="shared" si="4"/>
        <v>4.5</v>
      </c>
      <c r="N156" s="14"/>
      <c r="O156" s="14">
        <f t="shared" ref="O156:O164" si="6">L156*N156/100</f>
        <v>0</v>
      </c>
      <c r="P156" s="14">
        <f t="shared" si="5"/>
        <v>4.5</v>
      </c>
      <c r="Q156" s="6" t="s">
        <v>55</v>
      </c>
      <c r="R156" s="6" t="s">
        <v>56</v>
      </c>
    </row>
    <row r="157" spans="1:20" x14ac:dyDescent="0.35">
      <c r="B157">
        <v>3</v>
      </c>
      <c r="C157" t="s">
        <v>114</v>
      </c>
      <c r="D157" s="10">
        <v>1</v>
      </c>
      <c r="E157" s="14">
        <v>10.074</v>
      </c>
      <c r="F157" s="14">
        <f t="shared" si="0"/>
        <v>10.074</v>
      </c>
      <c r="G157" s="14">
        <v>0</v>
      </c>
      <c r="H157" s="14">
        <f t="shared" si="1"/>
        <v>0</v>
      </c>
      <c r="I157" s="14">
        <f t="shared" si="2"/>
        <v>10.074</v>
      </c>
      <c r="J157" s="14">
        <v>0</v>
      </c>
      <c r="K157" s="14">
        <f t="shared" si="3"/>
        <v>0</v>
      </c>
      <c r="L157" s="14">
        <f>I157-K157</f>
        <v>10.074</v>
      </c>
      <c r="M157" s="14">
        <f t="shared" si="4"/>
        <v>0</v>
      </c>
      <c r="N157" s="14">
        <v>21</v>
      </c>
      <c r="O157" s="14">
        <v>2.1160000000000001</v>
      </c>
      <c r="P157" s="14">
        <f t="shared" si="5"/>
        <v>12.19</v>
      </c>
      <c r="Q157" s="6" t="s">
        <v>48</v>
      </c>
      <c r="R157" s="6" t="s">
        <v>49</v>
      </c>
    </row>
    <row r="158" spans="1:20" x14ac:dyDescent="0.35">
      <c r="B158">
        <v>4</v>
      </c>
      <c r="C158" t="s">
        <v>115</v>
      </c>
      <c r="D158" s="10">
        <v>1</v>
      </c>
      <c r="E158" s="14">
        <v>4.5</v>
      </c>
      <c r="F158" s="14">
        <f t="shared" si="0"/>
        <v>4.5</v>
      </c>
      <c r="G158" s="14">
        <v>0</v>
      </c>
      <c r="H158" s="14">
        <f t="shared" si="1"/>
        <v>0</v>
      </c>
      <c r="I158" s="14">
        <f t="shared" si="2"/>
        <v>4.5</v>
      </c>
      <c r="J158" s="14">
        <v>0</v>
      </c>
      <c r="K158" s="14">
        <f t="shared" si="3"/>
        <v>0</v>
      </c>
      <c r="L158" s="14">
        <v>0</v>
      </c>
      <c r="M158" s="14">
        <f t="shared" si="4"/>
        <v>4.5</v>
      </c>
      <c r="N158" s="14"/>
      <c r="O158" s="14">
        <f t="shared" si="6"/>
        <v>0</v>
      </c>
      <c r="P158" s="14">
        <f t="shared" si="5"/>
        <v>4.5</v>
      </c>
      <c r="Q158" s="6" t="s">
        <v>55</v>
      </c>
      <c r="R158" s="6" t="s">
        <v>56</v>
      </c>
    </row>
    <row r="159" spans="1:20" x14ac:dyDescent="0.35">
      <c r="B159">
        <v>5</v>
      </c>
      <c r="C159" t="s">
        <v>116</v>
      </c>
      <c r="D159" s="10">
        <v>1</v>
      </c>
      <c r="E159" s="14">
        <v>6.21</v>
      </c>
      <c r="F159" s="14">
        <f t="shared" si="0"/>
        <v>6.21</v>
      </c>
      <c r="G159" s="14">
        <v>0</v>
      </c>
      <c r="H159" s="14">
        <f t="shared" si="1"/>
        <v>0</v>
      </c>
      <c r="I159" s="14">
        <f t="shared" si="2"/>
        <v>6.21</v>
      </c>
      <c r="J159" s="14">
        <v>0</v>
      </c>
      <c r="K159" s="14">
        <f t="shared" si="3"/>
        <v>0</v>
      </c>
      <c r="L159" s="14">
        <f t="shared" ref="L159:L164" si="7">I159-K159</f>
        <v>6.21</v>
      </c>
      <c r="M159" s="14">
        <f t="shared" si="4"/>
        <v>0</v>
      </c>
      <c r="N159" s="14">
        <v>6</v>
      </c>
      <c r="O159" s="14">
        <v>0.37</v>
      </c>
      <c r="P159" s="14">
        <f t="shared" si="5"/>
        <v>6.58</v>
      </c>
      <c r="Q159" s="6" t="s">
        <v>48</v>
      </c>
      <c r="R159" s="6" t="s">
        <v>52</v>
      </c>
    </row>
    <row r="160" spans="1:20" x14ac:dyDescent="0.35">
      <c r="B160">
        <v>6</v>
      </c>
      <c r="C160" t="s">
        <v>117</v>
      </c>
      <c r="D160" s="10">
        <v>1</v>
      </c>
      <c r="E160" s="14">
        <v>45</v>
      </c>
      <c r="F160" s="14">
        <f t="shared" si="0"/>
        <v>45</v>
      </c>
      <c r="G160" s="14">
        <v>0</v>
      </c>
      <c r="H160" s="14">
        <f t="shared" si="1"/>
        <v>0</v>
      </c>
      <c r="I160" s="14">
        <f t="shared" si="2"/>
        <v>45</v>
      </c>
      <c r="J160" s="14">
        <v>0</v>
      </c>
      <c r="K160" s="14">
        <f t="shared" si="3"/>
        <v>0</v>
      </c>
      <c r="L160" s="14">
        <f t="shared" si="7"/>
        <v>45</v>
      </c>
      <c r="M160" s="14">
        <f t="shared" si="4"/>
        <v>0</v>
      </c>
      <c r="N160" s="14"/>
      <c r="O160" s="14">
        <f t="shared" si="6"/>
        <v>0</v>
      </c>
      <c r="P160" s="14">
        <f t="shared" si="5"/>
        <v>45</v>
      </c>
      <c r="Q160" s="6" t="s">
        <v>50</v>
      </c>
      <c r="R160" s="6" t="s">
        <v>51</v>
      </c>
    </row>
    <row r="161" spans="1:20" x14ac:dyDescent="0.35">
      <c r="B161">
        <v>7</v>
      </c>
      <c r="C161" t="s">
        <v>118</v>
      </c>
      <c r="D161" s="10">
        <v>1</v>
      </c>
      <c r="E161" s="14">
        <v>52</v>
      </c>
      <c r="F161" s="14">
        <f t="shared" si="0"/>
        <v>52</v>
      </c>
      <c r="G161" s="14">
        <v>0</v>
      </c>
      <c r="H161" s="14">
        <f t="shared" si="1"/>
        <v>0</v>
      </c>
      <c r="I161" s="14">
        <f t="shared" si="2"/>
        <v>52</v>
      </c>
      <c r="J161" s="14">
        <v>0</v>
      </c>
      <c r="K161" s="14">
        <f t="shared" si="3"/>
        <v>0</v>
      </c>
      <c r="L161" s="14">
        <f t="shared" si="7"/>
        <v>52</v>
      </c>
      <c r="M161" s="14">
        <f t="shared" si="4"/>
        <v>0</v>
      </c>
      <c r="N161" s="14"/>
      <c r="O161" s="14">
        <f t="shared" si="6"/>
        <v>0</v>
      </c>
      <c r="P161" s="14">
        <f t="shared" si="5"/>
        <v>52</v>
      </c>
      <c r="Q161" s="6" t="s">
        <v>50</v>
      </c>
      <c r="R161" s="6" t="s">
        <v>51</v>
      </c>
    </row>
    <row r="162" spans="1:20" x14ac:dyDescent="0.35">
      <c r="B162">
        <v>8</v>
      </c>
      <c r="C162" t="s">
        <v>120</v>
      </c>
      <c r="D162" s="10">
        <v>1</v>
      </c>
      <c r="E162" s="14">
        <v>7.5</v>
      </c>
      <c r="F162" s="14">
        <f t="shared" si="0"/>
        <v>7.5</v>
      </c>
      <c r="G162" s="14">
        <v>0</v>
      </c>
      <c r="H162" s="14">
        <f t="shared" si="1"/>
        <v>0</v>
      </c>
      <c r="I162" s="14">
        <f t="shared" si="2"/>
        <v>7.5</v>
      </c>
      <c r="J162" s="14">
        <v>0</v>
      </c>
      <c r="K162" s="14">
        <f t="shared" si="3"/>
        <v>0</v>
      </c>
      <c r="L162" s="14">
        <f t="shared" si="7"/>
        <v>7.5</v>
      </c>
      <c r="M162" s="14">
        <f t="shared" si="4"/>
        <v>0</v>
      </c>
      <c r="N162" s="14"/>
      <c r="O162" s="14">
        <f t="shared" si="6"/>
        <v>0</v>
      </c>
      <c r="P162" s="14">
        <f t="shared" si="5"/>
        <v>7.5</v>
      </c>
      <c r="Q162" s="6" t="s">
        <v>50</v>
      </c>
      <c r="R162" s="6" t="s">
        <v>51</v>
      </c>
    </row>
    <row r="163" spans="1:20" x14ac:dyDescent="0.35">
      <c r="B163">
        <v>9</v>
      </c>
      <c r="C163" t="s">
        <v>119</v>
      </c>
      <c r="D163" s="10">
        <v>1</v>
      </c>
      <c r="E163" s="14">
        <v>1.83</v>
      </c>
      <c r="F163" s="14">
        <f t="shared" si="0"/>
        <v>1.83</v>
      </c>
      <c r="G163" s="14">
        <v>0</v>
      </c>
      <c r="H163" s="14">
        <f t="shared" si="1"/>
        <v>0</v>
      </c>
      <c r="I163" s="14">
        <f t="shared" si="2"/>
        <v>1.83</v>
      </c>
      <c r="J163" s="14">
        <v>0</v>
      </c>
      <c r="K163" s="14">
        <f t="shared" si="3"/>
        <v>0</v>
      </c>
      <c r="L163" s="14">
        <f t="shared" si="7"/>
        <v>1.83</v>
      </c>
      <c r="M163" s="14">
        <f t="shared" si="4"/>
        <v>0</v>
      </c>
      <c r="N163" s="14">
        <v>6</v>
      </c>
      <c r="O163" s="14">
        <v>0.11</v>
      </c>
      <c r="P163" s="14">
        <f t="shared" si="5"/>
        <v>1.9400000000000002</v>
      </c>
      <c r="Q163" s="6" t="s">
        <v>48</v>
      </c>
      <c r="R163" s="6" t="s">
        <v>52</v>
      </c>
    </row>
    <row r="164" spans="1:20" x14ac:dyDescent="0.35">
      <c r="B164">
        <v>10</v>
      </c>
      <c r="C164" t="s">
        <v>121</v>
      </c>
      <c r="D164" s="10">
        <v>1</v>
      </c>
      <c r="E164" s="14">
        <v>44</v>
      </c>
      <c r="F164" s="14">
        <f t="shared" si="0"/>
        <v>44</v>
      </c>
      <c r="G164" s="14">
        <v>0</v>
      </c>
      <c r="H164" s="14">
        <f t="shared" si="1"/>
        <v>0</v>
      </c>
      <c r="I164" s="14">
        <f t="shared" si="2"/>
        <v>44</v>
      </c>
      <c r="J164" s="14">
        <v>0</v>
      </c>
      <c r="K164" s="14">
        <f t="shared" si="3"/>
        <v>0</v>
      </c>
      <c r="L164" s="14">
        <f t="shared" si="7"/>
        <v>44</v>
      </c>
      <c r="M164" s="14">
        <f t="shared" si="4"/>
        <v>0</v>
      </c>
      <c r="N164" s="14"/>
      <c r="O164" s="14">
        <f t="shared" si="6"/>
        <v>0</v>
      </c>
      <c r="P164" s="14">
        <f t="shared" si="5"/>
        <v>44</v>
      </c>
      <c r="Q164" s="6" t="s">
        <v>50</v>
      </c>
      <c r="R164" s="6" t="s">
        <v>51</v>
      </c>
    </row>
    <row r="165" spans="1:20" x14ac:dyDescent="0.35">
      <c r="E165" s="14"/>
      <c r="F165" s="14"/>
      <c r="G165" s="14"/>
      <c r="H165" s="14"/>
      <c r="I165" s="14"/>
      <c r="J165" s="14"/>
      <c r="K165" s="14"/>
      <c r="L165" s="15">
        <f>SUM(L155:L164)</f>
        <v>176.07900000000001</v>
      </c>
      <c r="M165" s="15">
        <f>SUM(M155:M164)</f>
        <v>9</v>
      </c>
      <c r="N165" s="14"/>
      <c r="O165" s="15">
        <f>SUM(O155:O164)</f>
        <v>4.5810000000000004</v>
      </c>
      <c r="P165" s="15">
        <f>SUM(P155:P164)</f>
        <v>189.66</v>
      </c>
    </row>
    <row r="166" spans="1:20" x14ac:dyDescent="0.35">
      <c r="M166" s="15">
        <f>L165+M165</f>
        <v>185.07900000000001</v>
      </c>
    </row>
    <row r="167" spans="1:20" x14ac:dyDescent="0.35">
      <c r="A167" t="s">
        <v>18</v>
      </c>
      <c r="B167" t="s">
        <v>19</v>
      </c>
      <c r="C167" t="s">
        <v>20</v>
      </c>
      <c r="D167" s="10" t="s">
        <v>21</v>
      </c>
      <c r="E167" s="10" t="s">
        <v>22</v>
      </c>
    </row>
    <row r="168" spans="1:20" x14ac:dyDescent="0.35">
      <c r="B168" s="10">
        <v>8.0399999999999991</v>
      </c>
      <c r="C168" s="10">
        <v>6</v>
      </c>
      <c r="D168" s="10">
        <f>ROUND(B168*C168/100,2)</f>
        <v>0.48</v>
      </c>
      <c r="E168" s="10">
        <f>B168+D168</f>
        <v>8.52</v>
      </c>
    </row>
    <row r="169" spans="1:20" x14ac:dyDescent="0.35">
      <c r="B169" s="10">
        <v>19.54</v>
      </c>
      <c r="C169" s="10">
        <v>21</v>
      </c>
      <c r="D169" s="10">
        <f>ROUND(B169*C169/100,2)</f>
        <v>4.0999999999999996</v>
      </c>
      <c r="E169" s="10">
        <f>B169+D169</f>
        <v>23.64</v>
      </c>
    </row>
    <row r="170" spans="1:20" x14ac:dyDescent="0.35">
      <c r="B170" s="10">
        <v>148.5</v>
      </c>
      <c r="C170" s="10">
        <v>0</v>
      </c>
      <c r="D170" s="10">
        <f>ROUND(B170*C170/100,2)</f>
        <v>0</v>
      </c>
      <c r="E170" s="10">
        <f>B170+D170</f>
        <v>148.5</v>
      </c>
    </row>
    <row r="171" spans="1:20" x14ac:dyDescent="0.35">
      <c r="B171" s="10">
        <v>9</v>
      </c>
      <c r="C171" s="10" t="s">
        <v>58</v>
      </c>
      <c r="E171" s="10">
        <f>B171+D171</f>
        <v>9</v>
      </c>
    </row>
    <row r="172" spans="1:20" x14ac:dyDescent="0.35">
      <c r="A172" t="s">
        <v>23</v>
      </c>
      <c r="B172" s="10">
        <f>SUM(B168:B171)</f>
        <v>185.07999999999998</v>
      </c>
      <c r="C172" s="10"/>
      <c r="D172" s="10">
        <f>SUM(D168:D171)</f>
        <v>4.58</v>
      </c>
      <c r="E172" s="10">
        <f>SUM(E168:E171)</f>
        <v>189.66</v>
      </c>
    </row>
    <row r="174" spans="1:20" s="2" customFormat="1" x14ac:dyDescent="0.35"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5"/>
      <c r="R174" s="5"/>
    </row>
    <row r="175" spans="1:20" s="1" customFormat="1" x14ac:dyDescent="0.35">
      <c r="A175" s="1" t="s">
        <v>14</v>
      </c>
      <c r="B175" s="13" t="s">
        <v>130</v>
      </c>
      <c r="C175" s="1" t="s">
        <v>131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4"/>
      <c r="R175" s="4"/>
      <c r="S175" s="1" t="s">
        <v>61</v>
      </c>
      <c r="T175" s="1" t="s">
        <v>61</v>
      </c>
    </row>
    <row r="176" spans="1:20" x14ac:dyDescent="0.35">
      <c r="B176">
        <v>1</v>
      </c>
      <c r="C176" t="s">
        <v>132</v>
      </c>
      <c r="D176" s="10">
        <v>1</v>
      </c>
      <c r="E176" s="10">
        <v>200</v>
      </c>
      <c r="F176" s="10">
        <f>D176*E176</f>
        <v>200</v>
      </c>
      <c r="G176" s="10">
        <v>0</v>
      </c>
      <c r="H176" s="10">
        <f>F176*G176/100</f>
        <v>0</v>
      </c>
      <c r="I176" s="10">
        <f>F176-H176</f>
        <v>200</v>
      </c>
      <c r="J176" s="10">
        <v>0</v>
      </c>
      <c r="K176" s="10">
        <f>I176*J176/100</f>
        <v>0</v>
      </c>
      <c r="L176" s="10">
        <f>I176-K176</f>
        <v>200</v>
      </c>
      <c r="M176" s="10">
        <f>I176-L176</f>
        <v>0</v>
      </c>
      <c r="O176" s="10">
        <f>L176*N176/100</f>
        <v>0</v>
      </c>
      <c r="P176" s="10">
        <f>L176+M176+O176</f>
        <v>200</v>
      </c>
      <c r="Q176" s="6" t="s">
        <v>55</v>
      </c>
      <c r="R176" s="6" t="s">
        <v>136</v>
      </c>
    </row>
    <row r="178" spans="1:20" x14ac:dyDescent="0.35">
      <c r="A178" t="s">
        <v>18</v>
      </c>
      <c r="B178" t="s">
        <v>19</v>
      </c>
      <c r="C178" t="s">
        <v>20</v>
      </c>
      <c r="D178" s="10" t="s">
        <v>21</v>
      </c>
      <c r="E178" s="10" t="s">
        <v>22</v>
      </c>
    </row>
    <row r="179" spans="1:20" x14ac:dyDescent="0.35">
      <c r="B179" s="10">
        <v>200</v>
      </c>
      <c r="C179" s="10"/>
      <c r="E179" s="10">
        <f>B179+D179</f>
        <v>200</v>
      </c>
    </row>
    <row r="180" spans="1:20" x14ac:dyDescent="0.35">
      <c r="A180" t="s">
        <v>23</v>
      </c>
      <c r="B180" s="10">
        <f>SUM(B179)</f>
        <v>200</v>
      </c>
      <c r="C180" s="10"/>
      <c r="D180" s="10">
        <f>SUM(D179)</f>
        <v>0</v>
      </c>
      <c r="E180" s="10">
        <f>SUM(E179)</f>
        <v>200</v>
      </c>
    </row>
    <row r="182" spans="1:20" s="2" customFormat="1" x14ac:dyDescent="0.35"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5"/>
      <c r="R182" s="5"/>
    </row>
    <row r="183" spans="1:20" s="1" customFormat="1" x14ac:dyDescent="0.35">
      <c r="A183" s="1" t="s">
        <v>14</v>
      </c>
      <c r="B183" s="13" t="s">
        <v>137</v>
      </c>
      <c r="C183" s="1" t="s">
        <v>138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4"/>
      <c r="R183" s="4"/>
      <c r="S183" s="1" t="s">
        <v>61</v>
      </c>
      <c r="T183" s="1" t="s">
        <v>61</v>
      </c>
    </row>
    <row r="184" spans="1:20" x14ac:dyDescent="0.35">
      <c r="B184">
        <v>1</v>
      </c>
      <c r="C184" t="s">
        <v>132</v>
      </c>
      <c r="D184" s="10">
        <v>1</v>
      </c>
      <c r="E184" s="10">
        <v>200</v>
      </c>
      <c r="F184" s="10">
        <f>D184*E184</f>
        <v>200</v>
      </c>
      <c r="G184" s="10">
        <v>0</v>
      </c>
      <c r="H184" s="10">
        <f>F184*G184/100</f>
        <v>0</v>
      </c>
      <c r="I184" s="10">
        <f>F184-H184</f>
        <v>200</v>
      </c>
      <c r="J184" s="10">
        <v>0</v>
      </c>
      <c r="K184" s="10">
        <f>I184*J184/100</f>
        <v>0</v>
      </c>
      <c r="L184" s="10">
        <f>I184-K184</f>
        <v>200</v>
      </c>
      <c r="M184" s="10">
        <f>I184-L184</f>
        <v>0</v>
      </c>
      <c r="O184" s="10">
        <f>L184*N184/100</f>
        <v>0</v>
      </c>
      <c r="P184" s="10">
        <f>L184+M184+O184</f>
        <v>200</v>
      </c>
      <c r="Q184" s="6" t="s">
        <v>55</v>
      </c>
      <c r="R184" s="6" t="s">
        <v>145</v>
      </c>
    </row>
    <row r="186" spans="1:20" x14ac:dyDescent="0.35">
      <c r="A186" t="s">
        <v>18</v>
      </c>
      <c r="B186" t="s">
        <v>19</v>
      </c>
      <c r="C186" t="s">
        <v>20</v>
      </c>
      <c r="D186" s="10" t="s">
        <v>21</v>
      </c>
      <c r="E186" s="10" t="s">
        <v>22</v>
      </c>
    </row>
    <row r="187" spans="1:20" x14ac:dyDescent="0.35">
      <c r="B187" s="10">
        <v>200</v>
      </c>
      <c r="C187" s="10"/>
      <c r="E187" s="10">
        <f>B187+D187</f>
        <v>200</v>
      </c>
    </row>
    <row r="188" spans="1:20" x14ac:dyDescent="0.35">
      <c r="A188" t="s">
        <v>23</v>
      </c>
      <c r="B188" s="10">
        <f>SUM(B187)</f>
        <v>200</v>
      </c>
      <c r="C188" s="10"/>
      <c r="D188" s="10">
        <f>SUM(D187)</f>
        <v>0</v>
      </c>
      <c r="E188" s="10">
        <f>SUM(E187)</f>
        <v>200</v>
      </c>
    </row>
    <row r="190" spans="1:20" s="2" customFormat="1" x14ac:dyDescent="0.35"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5"/>
      <c r="R190" s="5"/>
    </row>
    <row r="191" spans="1:20" s="1" customFormat="1" x14ac:dyDescent="0.35">
      <c r="A191" s="1" t="s">
        <v>14</v>
      </c>
      <c r="B191" s="13" t="s">
        <v>142</v>
      </c>
      <c r="C191" s="1" t="s">
        <v>143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4"/>
      <c r="R191" s="4"/>
      <c r="S191" s="1" t="s">
        <v>61</v>
      </c>
      <c r="T191" s="1" t="s">
        <v>61</v>
      </c>
    </row>
    <row r="192" spans="1:20" x14ac:dyDescent="0.35">
      <c r="B192">
        <v>1</v>
      </c>
      <c r="C192" t="s">
        <v>144</v>
      </c>
      <c r="D192" s="10">
        <v>1</v>
      </c>
      <c r="E192" s="10">
        <v>200</v>
      </c>
      <c r="F192" s="10">
        <f>D192*E192</f>
        <v>200</v>
      </c>
      <c r="G192" s="10">
        <v>0</v>
      </c>
      <c r="H192" s="10">
        <f>F192*G192/100</f>
        <v>0</v>
      </c>
      <c r="I192" s="10">
        <f>F192-H192</f>
        <v>200</v>
      </c>
      <c r="J192" s="10">
        <v>0</v>
      </c>
      <c r="K192" s="10">
        <f>I192*J192/100</f>
        <v>0</v>
      </c>
      <c r="L192" s="10">
        <f>I192-K192</f>
        <v>200</v>
      </c>
      <c r="M192" s="10">
        <f>I192-L192</f>
        <v>0</v>
      </c>
      <c r="O192" s="10">
        <f>L192*N192/100</f>
        <v>0</v>
      </c>
      <c r="P192" s="10">
        <f>L192+M192+O192</f>
        <v>200</v>
      </c>
      <c r="Q192" s="6" t="s">
        <v>152</v>
      </c>
      <c r="R192" s="6" t="s">
        <v>153</v>
      </c>
    </row>
    <row r="194" spans="1:20" x14ac:dyDescent="0.35">
      <c r="A194" t="s">
        <v>18</v>
      </c>
      <c r="B194" t="s">
        <v>19</v>
      </c>
      <c r="C194" t="s">
        <v>20</v>
      </c>
      <c r="D194" s="10" t="s">
        <v>21</v>
      </c>
      <c r="E194" s="10" t="s">
        <v>22</v>
      </c>
    </row>
    <row r="195" spans="1:20" x14ac:dyDescent="0.35">
      <c r="B195" s="10">
        <v>200</v>
      </c>
      <c r="C195" s="10"/>
      <c r="E195" s="10">
        <f>B195+D195</f>
        <v>200</v>
      </c>
    </row>
    <row r="196" spans="1:20" x14ac:dyDescent="0.35">
      <c r="A196" t="s">
        <v>23</v>
      </c>
      <c r="B196" s="10">
        <f>SUM(B195)</f>
        <v>200</v>
      </c>
      <c r="C196" s="10"/>
      <c r="D196" s="10">
        <f>SUM(D195)</f>
        <v>0</v>
      </c>
      <c r="E196" s="10">
        <f>SUM(E195)</f>
        <v>200</v>
      </c>
    </row>
    <row r="198" spans="1:20" s="2" customFormat="1" x14ac:dyDescent="0.35"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5"/>
      <c r="R198" s="5"/>
    </row>
    <row r="199" spans="1:20" s="1" customFormat="1" x14ac:dyDescent="0.35">
      <c r="A199" s="1" t="s">
        <v>14</v>
      </c>
      <c r="B199" s="13" t="s">
        <v>149</v>
      </c>
      <c r="C199" s="1" t="s">
        <v>150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4"/>
      <c r="R199" s="4"/>
      <c r="S199" s="1" t="s">
        <v>61</v>
      </c>
      <c r="T199" s="1" t="s">
        <v>61</v>
      </c>
    </row>
    <row r="200" spans="1:20" x14ac:dyDescent="0.35">
      <c r="B200">
        <v>1</v>
      </c>
      <c r="C200" t="s">
        <v>10</v>
      </c>
      <c r="D200" s="10">
        <v>2</v>
      </c>
      <c r="E200" s="10">
        <v>200</v>
      </c>
      <c r="F200" s="10">
        <f>D200*E200</f>
        <v>400</v>
      </c>
      <c r="G200" s="10">
        <v>0</v>
      </c>
      <c r="H200" s="10">
        <f>F200*G200/100</f>
        <v>0</v>
      </c>
      <c r="I200" s="10">
        <f>F200-H200</f>
        <v>400</v>
      </c>
      <c r="J200" s="10">
        <v>0</v>
      </c>
      <c r="K200" s="10">
        <f>I200*J200/100</f>
        <v>0</v>
      </c>
      <c r="L200" s="10">
        <f>I200-K200</f>
        <v>400</v>
      </c>
      <c r="M200" s="10">
        <f>I200-L200</f>
        <v>0</v>
      </c>
      <c r="N200" s="10">
        <v>21</v>
      </c>
      <c r="O200" s="10">
        <f>L200*N200/100</f>
        <v>84</v>
      </c>
      <c r="P200" s="10">
        <f>L200+M200+O200</f>
        <v>484</v>
      </c>
      <c r="Q200" s="6" t="s">
        <v>48</v>
      </c>
      <c r="R200" s="6" t="s">
        <v>49</v>
      </c>
    </row>
    <row r="202" spans="1:20" x14ac:dyDescent="0.35">
      <c r="A202" t="s">
        <v>18</v>
      </c>
      <c r="B202" t="s">
        <v>19</v>
      </c>
      <c r="C202" t="s">
        <v>20</v>
      </c>
      <c r="D202" s="10" t="s">
        <v>21</v>
      </c>
      <c r="E202" s="10" t="s">
        <v>22</v>
      </c>
    </row>
    <row r="203" spans="1:20" x14ac:dyDescent="0.35">
      <c r="B203" s="10">
        <v>400</v>
      </c>
      <c r="C203" s="10">
        <v>21</v>
      </c>
      <c r="D203" s="10">
        <f>B203*C203/100</f>
        <v>84</v>
      </c>
      <c r="E203" s="10">
        <f>B203+D203</f>
        <v>484</v>
      </c>
    </row>
    <row r="204" spans="1:20" x14ac:dyDescent="0.35">
      <c r="A204" t="s">
        <v>23</v>
      </c>
      <c r="B204" s="10">
        <f>SUM(B203)</f>
        <v>400</v>
      </c>
      <c r="C204" s="10"/>
      <c r="D204" s="10">
        <f>SUM(D203)</f>
        <v>84</v>
      </c>
      <c r="E204" s="10">
        <f>SUM(E203)</f>
        <v>484</v>
      </c>
    </row>
    <row r="205" spans="1:20" x14ac:dyDescent="0.35">
      <c r="D205" s="10" t="s">
        <v>151</v>
      </c>
    </row>
    <row r="206" spans="1:20" x14ac:dyDescent="0.35">
      <c r="D206" s="10">
        <v>68.61</v>
      </c>
    </row>
    <row r="208" spans="1:20" s="3" customFormat="1" x14ac:dyDescent="0.35"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7"/>
      <c r="R208" s="7"/>
    </row>
    <row r="209" spans="1:20" s="1" customFormat="1" ht="29" x14ac:dyDescent="0.35">
      <c r="A209" s="1" t="s">
        <v>24</v>
      </c>
      <c r="B209" s="13" t="s">
        <v>156</v>
      </c>
      <c r="C209" s="1" t="s">
        <v>154</v>
      </c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4"/>
      <c r="R209" s="4"/>
      <c r="S209" s="1" t="s">
        <v>61</v>
      </c>
      <c r="T209" s="1" t="s">
        <v>61</v>
      </c>
    </row>
    <row r="210" spans="1:20" x14ac:dyDescent="0.35">
      <c r="B210">
        <v>1</v>
      </c>
      <c r="C210" t="s">
        <v>10</v>
      </c>
      <c r="D210" s="10">
        <v>-2</v>
      </c>
      <c r="E210" s="10">
        <v>200</v>
      </c>
      <c r="F210" s="10">
        <f>D210*E210</f>
        <v>-400</v>
      </c>
      <c r="G210" s="10">
        <v>0</v>
      </c>
      <c r="H210" s="10">
        <f>F210*G210/100</f>
        <v>0</v>
      </c>
      <c r="I210" s="10">
        <f>F210-H210</f>
        <v>-400</v>
      </c>
      <c r="J210" s="10">
        <v>0</v>
      </c>
      <c r="K210" s="10">
        <f>I210*J210/100</f>
        <v>0</v>
      </c>
      <c r="L210" s="10">
        <f>I210-K210</f>
        <v>-400</v>
      </c>
      <c r="M210" s="10">
        <f>I210-L210</f>
        <v>0</v>
      </c>
      <c r="N210" s="10">
        <v>21</v>
      </c>
      <c r="O210" s="10">
        <f>L210*N210/100</f>
        <v>-84</v>
      </c>
      <c r="P210" s="10">
        <f>L210+M210+O210</f>
        <v>-484</v>
      </c>
      <c r="Q210" s="6" t="s">
        <v>48</v>
      </c>
      <c r="R210" s="6" t="s">
        <v>49</v>
      </c>
    </row>
    <row r="212" spans="1:20" x14ac:dyDescent="0.35">
      <c r="A212" t="s">
        <v>18</v>
      </c>
      <c r="B212" t="s">
        <v>19</v>
      </c>
      <c r="C212" t="s">
        <v>20</v>
      </c>
      <c r="D212" s="10" t="s">
        <v>21</v>
      </c>
      <c r="E212" s="10" t="s">
        <v>22</v>
      </c>
    </row>
    <row r="213" spans="1:20" x14ac:dyDescent="0.35">
      <c r="B213" s="10">
        <v>-400</v>
      </c>
      <c r="C213" s="10">
        <v>21</v>
      </c>
      <c r="D213" s="10">
        <f>B213*C213/100</f>
        <v>-84</v>
      </c>
      <c r="E213" s="10">
        <f>B213+D213</f>
        <v>-484</v>
      </c>
    </row>
    <row r="214" spans="1:20" x14ac:dyDescent="0.35">
      <c r="A214" t="s">
        <v>23</v>
      </c>
      <c r="B214" s="10">
        <f>SUM(B213)</f>
        <v>-400</v>
      </c>
      <c r="C214" s="10"/>
      <c r="D214" s="10">
        <f>SUM(D213)</f>
        <v>-84</v>
      </c>
      <c r="E214" s="10">
        <f>SUM(E213)</f>
        <v>-484</v>
      </c>
    </row>
    <row r="216" spans="1:20" s="2" customFormat="1" x14ac:dyDescent="0.35"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5"/>
      <c r="R216" s="5"/>
    </row>
    <row r="217" spans="1:20" s="1" customFormat="1" ht="101.5" x14ac:dyDescent="0.35">
      <c r="A217" s="1" t="s">
        <v>14</v>
      </c>
      <c r="B217" s="13" t="s">
        <v>157</v>
      </c>
      <c r="C217" s="1" t="s">
        <v>163</v>
      </c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4"/>
      <c r="R217" s="4"/>
      <c r="S217" s="1" t="s">
        <v>61</v>
      </c>
      <c r="T217" s="1" t="s">
        <v>62</v>
      </c>
    </row>
    <row r="218" spans="1:20" x14ac:dyDescent="0.35">
      <c r="B218">
        <v>1</v>
      </c>
      <c r="C218" t="s">
        <v>155</v>
      </c>
      <c r="D218" s="10">
        <v>1</v>
      </c>
      <c r="E218" s="10">
        <v>0.83</v>
      </c>
      <c r="F218" s="10">
        <f>D218*E218</f>
        <v>0.83</v>
      </c>
      <c r="G218" s="10">
        <v>0</v>
      </c>
      <c r="H218" s="10">
        <f>F218*G218/100</f>
        <v>0</v>
      </c>
      <c r="I218" s="10">
        <f>F218-H218</f>
        <v>0.83</v>
      </c>
      <c r="J218" s="10">
        <v>0</v>
      </c>
      <c r="K218" s="10">
        <f>I218*J218/100</f>
        <v>0</v>
      </c>
      <c r="L218" s="10">
        <f>I218-K218</f>
        <v>0.83</v>
      </c>
      <c r="M218" s="10">
        <f>I218-L218</f>
        <v>0</v>
      </c>
      <c r="N218" s="10">
        <v>21</v>
      </c>
      <c r="O218" s="10">
        <f>(L218*N218/100) + 0.01</f>
        <v>0.18430000000000002</v>
      </c>
      <c r="P218" s="10">
        <f>L218+M218+O218</f>
        <v>1.0143</v>
      </c>
      <c r="Q218" s="6" t="s">
        <v>48</v>
      </c>
      <c r="R218" s="6" t="s">
        <v>49</v>
      </c>
    </row>
    <row r="220" spans="1:20" x14ac:dyDescent="0.35">
      <c r="A220" t="s">
        <v>18</v>
      </c>
      <c r="B220" t="s">
        <v>19</v>
      </c>
      <c r="C220" t="s">
        <v>20</v>
      </c>
      <c r="D220" s="10" t="s">
        <v>21</v>
      </c>
      <c r="E220" s="10" t="s">
        <v>22</v>
      </c>
    </row>
    <row r="221" spans="1:20" x14ac:dyDescent="0.35">
      <c r="B221" s="10">
        <v>0.83</v>
      </c>
      <c r="C221" s="10">
        <v>21</v>
      </c>
      <c r="D221" s="10">
        <f>(B221*C221/100)+0.01</f>
        <v>0.18430000000000002</v>
      </c>
      <c r="E221" s="10">
        <f>B221+D221</f>
        <v>1.0143</v>
      </c>
    </row>
    <row r="222" spans="1:20" x14ac:dyDescent="0.35">
      <c r="A222" t="s">
        <v>23</v>
      </c>
      <c r="B222" s="10">
        <f>SUM(B221)</f>
        <v>0.83</v>
      </c>
      <c r="C222" s="10"/>
      <c r="D222" s="10">
        <f>SUM(D221)</f>
        <v>0.18430000000000002</v>
      </c>
      <c r="E222" s="10">
        <f>SUM(E221)</f>
        <v>1.0143</v>
      </c>
    </row>
    <row r="224" spans="1:20" s="2" customFormat="1" x14ac:dyDescent="0.35"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5"/>
      <c r="R224" s="5"/>
    </row>
    <row r="225" spans="1:20" s="1" customFormat="1" ht="101.5" x14ac:dyDescent="0.35">
      <c r="A225" s="1" t="s">
        <v>14</v>
      </c>
      <c r="B225" s="13" t="s">
        <v>158</v>
      </c>
      <c r="C225" s="1" t="s">
        <v>164</v>
      </c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4"/>
      <c r="R225" s="4"/>
      <c r="S225" s="1" t="s">
        <v>61</v>
      </c>
      <c r="T225" s="1" t="s">
        <v>62</v>
      </c>
    </row>
    <row r="226" spans="1:20" x14ac:dyDescent="0.35">
      <c r="B226">
        <v>1</v>
      </c>
      <c r="C226" t="s">
        <v>159</v>
      </c>
      <c r="D226" s="10">
        <v>10</v>
      </c>
      <c r="E226" s="10">
        <v>0.83</v>
      </c>
      <c r="F226" s="10">
        <v>8.35</v>
      </c>
      <c r="G226" s="10">
        <v>0</v>
      </c>
      <c r="H226" s="10">
        <f>F226*G226/100</f>
        <v>0</v>
      </c>
      <c r="I226" s="10">
        <f>F226-H226</f>
        <v>8.35</v>
      </c>
      <c r="J226" s="10">
        <v>0</v>
      </c>
      <c r="K226" s="10">
        <f>I226*J226/100</f>
        <v>0</v>
      </c>
      <c r="L226" s="10">
        <f>I226-K226</f>
        <v>8.35</v>
      </c>
      <c r="M226" s="10">
        <f>I226-L226</f>
        <v>0</v>
      </c>
      <c r="N226" s="10">
        <v>21</v>
      </c>
      <c r="O226" s="10">
        <v>1.75</v>
      </c>
      <c r="P226" s="10">
        <f>L226+M226+O226</f>
        <v>10.1</v>
      </c>
      <c r="Q226" s="6" t="s">
        <v>48</v>
      </c>
      <c r="R226" s="6" t="s">
        <v>49</v>
      </c>
    </row>
    <row r="228" spans="1:20" x14ac:dyDescent="0.35">
      <c r="A228" t="s">
        <v>18</v>
      </c>
      <c r="B228" t="s">
        <v>19</v>
      </c>
      <c r="C228" t="s">
        <v>20</v>
      </c>
      <c r="D228" s="10" t="s">
        <v>21</v>
      </c>
      <c r="E228" s="10" t="s">
        <v>22</v>
      </c>
    </row>
    <row r="229" spans="1:20" x14ac:dyDescent="0.35">
      <c r="B229" s="10">
        <v>8.35</v>
      </c>
      <c r="C229" s="10">
        <v>21</v>
      </c>
      <c r="D229" s="10">
        <v>1.75</v>
      </c>
      <c r="E229" s="10">
        <f>B229+D229</f>
        <v>10.1</v>
      </c>
    </row>
    <row r="230" spans="1:20" x14ac:dyDescent="0.35">
      <c r="A230" t="s">
        <v>23</v>
      </c>
      <c r="B230" s="10">
        <f>SUM(B229)</f>
        <v>8.35</v>
      </c>
      <c r="C230" s="10"/>
      <c r="D230" s="10">
        <f>SUM(D229)</f>
        <v>1.75</v>
      </c>
      <c r="E230" s="10">
        <f>SUM(E229)</f>
        <v>10.1</v>
      </c>
    </row>
    <row r="232" spans="1:20" s="2" customFormat="1" x14ac:dyDescent="0.35"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5"/>
      <c r="R232" s="5"/>
    </row>
    <row r="233" spans="1:20" s="1" customFormat="1" ht="159.5" x14ac:dyDescent="0.35">
      <c r="A233" s="1" t="s">
        <v>14</v>
      </c>
      <c r="B233" s="13" t="s">
        <v>160</v>
      </c>
      <c r="C233" s="1" t="s">
        <v>165</v>
      </c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4"/>
      <c r="R233" s="4"/>
      <c r="S233" s="1" t="s">
        <v>61</v>
      </c>
      <c r="T233" s="1" t="s">
        <v>62</v>
      </c>
    </row>
    <row r="234" spans="1:20" x14ac:dyDescent="0.35">
      <c r="B234">
        <v>1</v>
      </c>
      <c r="C234" t="s">
        <v>161</v>
      </c>
      <c r="D234" s="10">
        <v>10</v>
      </c>
      <c r="E234" s="10">
        <v>0.83</v>
      </c>
      <c r="F234" s="10">
        <v>8.35</v>
      </c>
      <c r="G234" s="10">
        <v>0</v>
      </c>
      <c r="H234" s="10">
        <f>F234*G234/100</f>
        <v>0</v>
      </c>
      <c r="I234" s="10">
        <f>F234-H234</f>
        <v>8.35</v>
      </c>
      <c r="J234" s="10">
        <v>0</v>
      </c>
      <c r="K234" s="10">
        <f>I234*J234/100</f>
        <v>0</v>
      </c>
      <c r="L234" s="10">
        <f>I234-K234</f>
        <v>8.35</v>
      </c>
      <c r="M234" s="10">
        <f>I234-L234</f>
        <v>0</v>
      </c>
      <c r="N234" s="10">
        <v>21</v>
      </c>
      <c r="O234" s="10">
        <v>1.75</v>
      </c>
      <c r="P234" s="10">
        <f>L234+M234+O234</f>
        <v>10.1</v>
      </c>
      <c r="Q234" s="6" t="s">
        <v>48</v>
      </c>
      <c r="R234" s="6" t="s">
        <v>49</v>
      </c>
    </row>
    <row r="235" spans="1:20" x14ac:dyDescent="0.35">
      <c r="B235">
        <v>2</v>
      </c>
      <c r="C235" t="s">
        <v>162</v>
      </c>
      <c r="D235" s="10">
        <v>10</v>
      </c>
      <c r="E235" s="10">
        <v>0.83</v>
      </c>
      <c r="F235" s="10">
        <v>8.35</v>
      </c>
      <c r="G235" s="10">
        <v>0</v>
      </c>
      <c r="H235" s="10">
        <f>F235*G235/100</f>
        <v>0</v>
      </c>
      <c r="I235" s="10">
        <f>F235-H235</f>
        <v>8.35</v>
      </c>
      <c r="J235" s="10">
        <v>0</v>
      </c>
      <c r="K235" s="10">
        <f>I235*J235/100</f>
        <v>0</v>
      </c>
      <c r="L235" s="10">
        <f>I235-K235</f>
        <v>8.35</v>
      </c>
      <c r="M235" s="10">
        <f>I235-L235</f>
        <v>0</v>
      </c>
      <c r="N235" s="10">
        <v>21</v>
      </c>
      <c r="O235" s="10">
        <v>1.75</v>
      </c>
      <c r="P235" s="10">
        <f>L235+M235+O235</f>
        <v>10.1</v>
      </c>
      <c r="Q235" s="6" t="s">
        <v>48</v>
      </c>
      <c r="R235" s="6" t="s">
        <v>49</v>
      </c>
    </row>
    <row r="237" spans="1:20" x14ac:dyDescent="0.35">
      <c r="A237" t="s">
        <v>18</v>
      </c>
      <c r="B237" t="s">
        <v>19</v>
      </c>
      <c r="C237" t="s">
        <v>20</v>
      </c>
      <c r="D237" s="10" t="s">
        <v>21</v>
      </c>
      <c r="E237" s="10" t="s">
        <v>22</v>
      </c>
    </row>
    <row r="238" spans="1:20" x14ac:dyDescent="0.35">
      <c r="B238" s="10">
        <v>16.690000000000001</v>
      </c>
      <c r="C238" s="10">
        <v>21</v>
      </c>
      <c r="D238" s="10">
        <v>3.51</v>
      </c>
      <c r="E238" s="10">
        <f>B238+D238</f>
        <v>20.200000000000003</v>
      </c>
    </row>
    <row r="239" spans="1:20" x14ac:dyDescent="0.35">
      <c r="A239" t="s">
        <v>23</v>
      </c>
      <c r="B239" s="10">
        <f>SUM(B238)</f>
        <v>16.690000000000001</v>
      </c>
      <c r="C239" s="10"/>
      <c r="D239" s="10">
        <f>SUM(D238)</f>
        <v>3.51</v>
      </c>
      <c r="E239" s="10">
        <f>SUM(E238)</f>
        <v>20.200000000000003</v>
      </c>
    </row>
    <row r="241" spans="1:20" s="2" customFormat="1" x14ac:dyDescent="0.35"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5"/>
      <c r="R241" s="5"/>
    </row>
    <row r="242" spans="1:20" s="1" customFormat="1" ht="43.5" x14ac:dyDescent="0.35">
      <c r="A242" s="1" t="s">
        <v>14</v>
      </c>
      <c r="B242" s="13" t="s">
        <v>167</v>
      </c>
      <c r="C242" s="1" t="s">
        <v>166</v>
      </c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4"/>
      <c r="R242" s="4"/>
      <c r="S242" s="1" t="s">
        <v>61</v>
      </c>
      <c r="T242" s="1" t="s">
        <v>62</v>
      </c>
    </row>
    <row r="243" spans="1:20" x14ac:dyDescent="0.35">
      <c r="B243">
        <v>1</v>
      </c>
      <c r="C243" t="s">
        <v>112</v>
      </c>
      <c r="D243" s="10">
        <v>1</v>
      </c>
      <c r="E243" s="14">
        <v>9.4629999999999992</v>
      </c>
      <c r="F243" s="14">
        <f t="shared" ref="F243:F252" si="8">D243*E243</f>
        <v>9.4629999999999992</v>
      </c>
      <c r="G243" s="14">
        <v>0</v>
      </c>
      <c r="H243" s="14">
        <f t="shared" ref="H243:H252" si="9">F243*G243/100</f>
        <v>0</v>
      </c>
      <c r="I243" s="14">
        <f t="shared" ref="I243:I252" si="10">F243-H243</f>
        <v>9.4629999999999992</v>
      </c>
      <c r="J243" s="14">
        <v>0</v>
      </c>
      <c r="K243" s="14">
        <f t="shared" ref="K243:K252" si="11">I243*J243/100</f>
        <v>0</v>
      </c>
      <c r="L243" s="14">
        <f>I243-K243</f>
        <v>9.4629999999999992</v>
      </c>
      <c r="M243" s="14">
        <f t="shared" ref="M243:M252" si="12">I243-L243</f>
        <v>0</v>
      </c>
      <c r="N243" s="14">
        <v>21</v>
      </c>
      <c r="O243" s="14">
        <v>1.9870000000000001</v>
      </c>
      <c r="P243" s="14">
        <f t="shared" ref="P243:P252" si="13">L243+M243+O243</f>
        <v>11.45</v>
      </c>
      <c r="Q243" s="6" t="s">
        <v>48</v>
      </c>
      <c r="R243" s="6" t="s">
        <v>49</v>
      </c>
    </row>
    <row r="244" spans="1:20" x14ac:dyDescent="0.35">
      <c r="B244">
        <v>2</v>
      </c>
      <c r="C244" t="s">
        <v>113</v>
      </c>
      <c r="D244" s="10">
        <v>1</v>
      </c>
      <c r="E244" s="14">
        <v>4.5</v>
      </c>
      <c r="F244" s="14">
        <f t="shared" si="8"/>
        <v>4.5</v>
      </c>
      <c r="G244" s="14">
        <v>0</v>
      </c>
      <c r="H244" s="14">
        <f t="shared" si="9"/>
        <v>0</v>
      </c>
      <c r="I244" s="14">
        <f t="shared" si="10"/>
        <v>4.5</v>
      </c>
      <c r="J244" s="14">
        <v>0</v>
      </c>
      <c r="K244" s="14">
        <f t="shared" si="11"/>
        <v>0</v>
      </c>
      <c r="L244" s="14">
        <v>0</v>
      </c>
      <c r="M244" s="14">
        <f t="shared" si="12"/>
        <v>4.5</v>
      </c>
      <c r="N244" s="14"/>
      <c r="O244" s="14">
        <f t="shared" ref="O244:O252" si="14">L244*N244/100</f>
        <v>0</v>
      </c>
      <c r="P244" s="14">
        <f t="shared" si="13"/>
        <v>4.5</v>
      </c>
      <c r="Q244" s="6" t="s">
        <v>55</v>
      </c>
      <c r="R244" s="6" t="s">
        <v>56</v>
      </c>
    </row>
    <row r="245" spans="1:20" x14ac:dyDescent="0.35">
      <c r="B245">
        <v>3</v>
      </c>
      <c r="C245" t="s">
        <v>114</v>
      </c>
      <c r="D245" s="10">
        <v>1</v>
      </c>
      <c r="E245" s="14">
        <v>10.074</v>
      </c>
      <c r="F245" s="14">
        <f t="shared" si="8"/>
        <v>10.074</v>
      </c>
      <c r="G245" s="14">
        <v>0</v>
      </c>
      <c r="H245" s="14">
        <f t="shared" si="9"/>
        <v>0</v>
      </c>
      <c r="I245" s="14">
        <f t="shared" si="10"/>
        <v>10.074</v>
      </c>
      <c r="J245" s="14">
        <v>0</v>
      </c>
      <c r="K245" s="14">
        <f t="shared" si="11"/>
        <v>0</v>
      </c>
      <c r="L245" s="14">
        <f>I245-K245</f>
        <v>10.074</v>
      </c>
      <c r="M245" s="14">
        <f t="shared" si="12"/>
        <v>0</v>
      </c>
      <c r="N245" s="14">
        <v>21</v>
      </c>
      <c r="O245" s="14">
        <v>2.1160000000000001</v>
      </c>
      <c r="P245" s="14">
        <f t="shared" si="13"/>
        <v>12.19</v>
      </c>
      <c r="Q245" s="6" t="s">
        <v>48</v>
      </c>
      <c r="R245" s="6" t="s">
        <v>49</v>
      </c>
    </row>
    <row r="246" spans="1:20" x14ac:dyDescent="0.35">
      <c r="B246">
        <v>4</v>
      </c>
      <c r="C246" t="s">
        <v>115</v>
      </c>
      <c r="D246" s="10">
        <v>1</v>
      </c>
      <c r="E246" s="14">
        <v>4.5</v>
      </c>
      <c r="F246" s="14">
        <f t="shared" si="8"/>
        <v>4.5</v>
      </c>
      <c r="G246" s="14">
        <v>0</v>
      </c>
      <c r="H246" s="14">
        <f t="shared" si="9"/>
        <v>0</v>
      </c>
      <c r="I246" s="14">
        <f t="shared" si="10"/>
        <v>4.5</v>
      </c>
      <c r="J246" s="14">
        <v>0</v>
      </c>
      <c r="K246" s="14">
        <f t="shared" si="11"/>
        <v>0</v>
      </c>
      <c r="L246" s="14">
        <v>0</v>
      </c>
      <c r="M246" s="14">
        <f t="shared" si="12"/>
        <v>4.5</v>
      </c>
      <c r="N246" s="14"/>
      <c r="O246" s="14">
        <f t="shared" si="14"/>
        <v>0</v>
      </c>
      <c r="P246" s="14">
        <f t="shared" si="13"/>
        <v>4.5</v>
      </c>
      <c r="Q246" s="6" t="s">
        <v>55</v>
      </c>
      <c r="R246" s="6" t="s">
        <v>56</v>
      </c>
    </row>
    <row r="247" spans="1:20" x14ac:dyDescent="0.35">
      <c r="B247">
        <v>5</v>
      </c>
      <c r="C247" t="s">
        <v>116</v>
      </c>
      <c r="D247" s="10">
        <v>1</v>
      </c>
      <c r="E247" s="14">
        <v>6.2080000000000002</v>
      </c>
      <c r="F247" s="14">
        <f t="shared" si="8"/>
        <v>6.2080000000000002</v>
      </c>
      <c r="G247" s="14">
        <v>0</v>
      </c>
      <c r="H247" s="14">
        <f t="shared" si="9"/>
        <v>0</v>
      </c>
      <c r="I247" s="14">
        <f t="shared" si="10"/>
        <v>6.2080000000000002</v>
      </c>
      <c r="J247" s="14">
        <v>0</v>
      </c>
      <c r="K247" s="14">
        <f t="shared" si="11"/>
        <v>0</v>
      </c>
      <c r="L247" s="14">
        <f t="shared" ref="L247:L252" si="15">I247-K247</f>
        <v>6.2080000000000002</v>
      </c>
      <c r="M247" s="14">
        <f t="shared" si="12"/>
        <v>0</v>
      </c>
      <c r="N247" s="14">
        <v>6</v>
      </c>
      <c r="O247" s="14">
        <v>0.372</v>
      </c>
      <c r="P247" s="14">
        <f t="shared" si="13"/>
        <v>6.58</v>
      </c>
      <c r="Q247" s="6" t="s">
        <v>48</v>
      </c>
      <c r="R247" s="6" t="s">
        <v>53</v>
      </c>
    </row>
    <row r="248" spans="1:20" x14ac:dyDescent="0.35">
      <c r="B248">
        <v>6</v>
      </c>
      <c r="C248" t="s">
        <v>117</v>
      </c>
      <c r="D248" s="10">
        <v>1</v>
      </c>
      <c r="E248" s="14">
        <v>45</v>
      </c>
      <c r="F248" s="14">
        <f t="shared" si="8"/>
        <v>45</v>
      </c>
      <c r="G248" s="14">
        <v>0</v>
      </c>
      <c r="H248" s="14">
        <f t="shared" si="9"/>
        <v>0</v>
      </c>
      <c r="I248" s="14">
        <f t="shared" si="10"/>
        <v>45</v>
      </c>
      <c r="J248" s="14">
        <v>0</v>
      </c>
      <c r="K248" s="14">
        <f t="shared" si="11"/>
        <v>0</v>
      </c>
      <c r="L248" s="14">
        <f t="shared" si="15"/>
        <v>45</v>
      </c>
      <c r="M248" s="14">
        <f t="shared" si="12"/>
        <v>0</v>
      </c>
      <c r="N248" s="14"/>
      <c r="O248" s="14">
        <f t="shared" si="14"/>
        <v>0</v>
      </c>
      <c r="P248" s="14">
        <f t="shared" si="13"/>
        <v>45</v>
      </c>
      <c r="Q248" s="6" t="s">
        <v>50</v>
      </c>
      <c r="R248" s="6" t="s">
        <v>51</v>
      </c>
    </row>
    <row r="249" spans="1:20" x14ac:dyDescent="0.35">
      <c r="B249">
        <v>7</v>
      </c>
      <c r="C249" t="s">
        <v>118</v>
      </c>
      <c r="D249" s="10">
        <v>1</v>
      </c>
      <c r="E249" s="14">
        <v>52</v>
      </c>
      <c r="F249" s="14">
        <f t="shared" si="8"/>
        <v>52</v>
      </c>
      <c r="G249" s="14">
        <v>0</v>
      </c>
      <c r="H249" s="14">
        <f t="shared" si="9"/>
        <v>0</v>
      </c>
      <c r="I249" s="14">
        <f t="shared" si="10"/>
        <v>52</v>
      </c>
      <c r="J249" s="14">
        <v>0</v>
      </c>
      <c r="K249" s="14">
        <f t="shared" si="11"/>
        <v>0</v>
      </c>
      <c r="L249" s="14">
        <f t="shared" si="15"/>
        <v>52</v>
      </c>
      <c r="M249" s="14">
        <f t="shared" si="12"/>
        <v>0</v>
      </c>
      <c r="N249" s="14"/>
      <c r="O249" s="14">
        <f t="shared" si="14"/>
        <v>0</v>
      </c>
      <c r="P249" s="14">
        <f t="shared" si="13"/>
        <v>52</v>
      </c>
      <c r="Q249" s="6" t="s">
        <v>50</v>
      </c>
      <c r="R249" s="6" t="s">
        <v>51</v>
      </c>
    </row>
    <row r="250" spans="1:20" x14ac:dyDescent="0.35">
      <c r="B250">
        <v>8</v>
      </c>
      <c r="C250" t="s">
        <v>120</v>
      </c>
      <c r="D250" s="10">
        <v>1</v>
      </c>
      <c r="E250" s="14">
        <v>7.5</v>
      </c>
      <c r="F250" s="14">
        <f t="shared" si="8"/>
        <v>7.5</v>
      </c>
      <c r="G250" s="14">
        <v>0</v>
      </c>
      <c r="H250" s="14">
        <f t="shared" si="9"/>
        <v>0</v>
      </c>
      <c r="I250" s="14">
        <f t="shared" si="10"/>
        <v>7.5</v>
      </c>
      <c r="J250" s="14">
        <v>0</v>
      </c>
      <c r="K250" s="14">
        <f t="shared" si="11"/>
        <v>0</v>
      </c>
      <c r="L250" s="14">
        <f t="shared" si="15"/>
        <v>7.5</v>
      </c>
      <c r="M250" s="14">
        <f t="shared" si="12"/>
        <v>0</v>
      </c>
      <c r="N250" s="14"/>
      <c r="O250" s="14">
        <f t="shared" si="14"/>
        <v>0</v>
      </c>
      <c r="P250" s="14">
        <f t="shared" si="13"/>
        <v>7.5</v>
      </c>
      <c r="Q250" s="6" t="s">
        <v>50</v>
      </c>
      <c r="R250" s="6" t="s">
        <v>51</v>
      </c>
    </row>
    <row r="251" spans="1:20" x14ac:dyDescent="0.35">
      <c r="B251">
        <v>9</v>
      </c>
      <c r="C251" t="s">
        <v>119</v>
      </c>
      <c r="D251" s="10">
        <v>1</v>
      </c>
      <c r="E251" s="14">
        <v>1.83</v>
      </c>
      <c r="F251" s="14">
        <f t="shared" si="8"/>
        <v>1.83</v>
      </c>
      <c r="G251" s="14">
        <v>0</v>
      </c>
      <c r="H251" s="14">
        <f t="shared" si="9"/>
        <v>0</v>
      </c>
      <c r="I251" s="14">
        <f t="shared" si="10"/>
        <v>1.83</v>
      </c>
      <c r="J251" s="14">
        <v>0</v>
      </c>
      <c r="K251" s="14">
        <f t="shared" si="11"/>
        <v>0</v>
      </c>
      <c r="L251" s="14">
        <f t="shared" si="15"/>
        <v>1.83</v>
      </c>
      <c r="M251" s="14">
        <f t="shared" si="12"/>
        <v>0</v>
      </c>
      <c r="N251" s="14">
        <v>6</v>
      </c>
      <c r="O251" s="14">
        <v>0.11</v>
      </c>
      <c r="P251" s="14">
        <f t="shared" si="13"/>
        <v>1.9400000000000002</v>
      </c>
      <c r="Q251" s="6" t="s">
        <v>48</v>
      </c>
      <c r="R251" s="6" t="s">
        <v>53</v>
      </c>
    </row>
    <row r="252" spans="1:20" x14ac:dyDescent="0.35">
      <c r="B252">
        <v>10</v>
      </c>
      <c r="C252" t="s">
        <v>121</v>
      </c>
      <c r="D252" s="10">
        <v>1</v>
      </c>
      <c r="E252" s="14">
        <v>44</v>
      </c>
      <c r="F252" s="14">
        <f t="shared" si="8"/>
        <v>44</v>
      </c>
      <c r="G252" s="14">
        <v>0</v>
      </c>
      <c r="H252" s="14">
        <f t="shared" si="9"/>
        <v>0</v>
      </c>
      <c r="I252" s="14">
        <f t="shared" si="10"/>
        <v>44</v>
      </c>
      <c r="J252" s="14">
        <v>0</v>
      </c>
      <c r="K252" s="14">
        <f t="shared" si="11"/>
        <v>0</v>
      </c>
      <c r="L252" s="14">
        <f t="shared" si="15"/>
        <v>44</v>
      </c>
      <c r="M252" s="14">
        <f t="shared" si="12"/>
        <v>0</v>
      </c>
      <c r="N252" s="14"/>
      <c r="O252" s="14">
        <f t="shared" si="14"/>
        <v>0</v>
      </c>
      <c r="P252" s="14">
        <f t="shared" si="13"/>
        <v>44</v>
      </c>
      <c r="Q252" s="6" t="s">
        <v>50</v>
      </c>
      <c r="R252" s="6" t="s">
        <v>51</v>
      </c>
    </row>
    <row r="253" spans="1:20" x14ac:dyDescent="0.35">
      <c r="E253" s="14"/>
      <c r="F253" s="14"/>
      <c r="G253" s="14"/>
      <c r="H253" s="14"/>
      <c r="I253" s="14"/>
      <c r="J253" s="14"/>
      <c r="K253" s="14"/>
      <c r="L253" s="15">
        <f>SUM(L243:L252)</f>
        <v>176.07500000000002</v>
      </c>
      <c r="M253" s="15">
        <f>SUM(M243:M252)</f>
        <v>9</v>
      </c>
      <c r="N253" s="14"/>
      <c r="O253" s="15">
        <f>SUM(O243:O252)</f>
        <v>4.585</v>
      </c>
      <c r="P253" s="15">
        <f>SUM(P243:P252)</f>
        <v>189.66</v>
      </c>
    </row>
    <row r="254" spans="1:20" x14ac:dyDescent="0.35">
      <c r="M254" s="15">
        <f>L253+M253</f>
        <v>185.07500000000002</v>
      </c>
    </row>
    <row r="255" spans="1:20" x14ac:dyDescent="0.35">
      <c r="A255" t="s">
        <v>18</v>
      </c>
      <c r="B255" t="s">
        <v>19</v>
      </c>
      <c r="C255" t="s">
        <v>20</v>
      </c>
      <c r="D255" s="10" t="s">
        <v>21</v>
      </c>
      <c r="E255" s="10" t="s">
        <v>22</v>
      </c>
    </row>
    <row r="256" spans="1:20" x14ac:dyDescent="0.35">
      <c r="B256" s="10">
        <v>8.0399999999999991</v>
      </c>
      <c r="C256" s="10">
        <v>6</v>
      </c>
      <c r="D256" s="10">
        <f>ROUND(B256*C256/100,2)</f>
        <v>0.48</v>
      </c>
      <c r="E256" s="10">
        <f>B256+D256</f>
        <v>8.52</v>
      </c>
    </row>
    <row r="257" spans="1:20" x14ac:dyDescent="0.35">
      <c r="B257" s="10">
        <v>19.54</v>
      </c>
      <c r="C257" s="10">
        <v>21</v>
      </c>
      <c r="D257" s="10">
        <f>ROUND(B257*C257/100,2)</f>
        <v>4.0999999999999996</v>
      </c>
      <c r="E257" s="10">
        <f>B257+D257</f>
        <v>23.64</v>
      </c>
    </row>
    <row r="258" spans="1:20" x14ac:dyDescent="0.35">
      <c r="B258" s="10">
        <v>148.5</v>
      </c>
      <c r="C258" s="10">
        <v>0</v>
      </c>
      <c r="D258" s="10">
        <f>ROUND(B258*C258/100,2)</f>
        <v>0</v>
      </c>
      <c r="E258" s="10">
        <f>B258+D258</f>
        <v>148.5</v>
      </c>
    </row>
    <row r="259" spans="1:20" x14ac:dyDescent="0.35">
      <c r="B259" s="10">
        <v>9</v>
      </c>
      <c r="C259" s="10" t="s">
        <v>58</v>
      </c>
      <c r="E259" s="10">
        <f>B259+D259</f>
        <v>9</v>
      </c>
    </row>
    <row r="260" spans="1:20" x14ac:dyDescent="0.35">
      <c r="A260" t="s">
        <v>23</v>
      </c>
      <c r="B260" s="10">
        <f>SUM(B256:B259)</f>
        <v>185.07999999999998</v>
      </c>
      <c r="C260" s="10"/>
      <c r="D260" s="10">
        <f>SUM(D256:D259)</f>
        <v>4.58</v>
      </c>
      <c r="E260" s="10">
        <f>SUM(E256:E259)</f>
        <v>189.66</v>
      </c>
    </row>
    <row r="262" spans="1:20" s="2" customFormat="1" x14ac:dyDescent="0.35"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5"/>
      <c r="R262" s="5"/>
    </row>
    <row r="263" spans="1:20" s="1" customFormat="1" ht="58" x14ac:dyDescent="0.35">
      <c r="A263" s="1" t="s">
        <v>14</v>
      </c>
      <c r="B263" s="13" t="s">
        <v>173</v>
      </c>
      <c r="C263" s="1" t="s">
        <v>186</v>
      </c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4"/>
      <c r="R263" s="4"/>
      <c r="S263" s="1" t="s">
        <v>61</v>
      </c>
      <c r="T263" s="1" t="s">
        <v>62</v>
      </c>
    </row>
    <row r="264" spans="1:20" x14ac:dyDescent="0.35">
      <c r="B264">
        <v>1</v>
      </c>
      <c r="C264" t="s">
        <v>10</v>
      </c>
      <c r="D264" s="10">
        <v>2</v>
      </c>
      <c r="E264" s="10">
        <v>200</v>
      </c>
      <c r="F264" s="10">
        <f>D264*E264</f>
        <v>400</v>
      </c>
      <c r="G264" s="10">
        <v>10</v>
      </c>
      <c r="H264" s="10">
        <f>F264*G264/100</f>
        <v>40</v>
      </c>
      <c r="I264" s="10">
        <f>F264-H264</f>
        <v>360</v>
      </c>
      <c r="J264" s="10">
        <v>2</v>
      </c>
      <c r="K264" s="10">
        <f>I264*J264/100</f>
        <v>7.2</v>
      </c>
      <c r="L264" s="10">
        <f>I264-K264</f>
        <v>352.8</v>
      </c>
      <c r="M264" s="10">
        <f>I264-L264</f>
        <v>7.1999999999999886</v>
      </c>
      <c r="N264" s="10">
        <v>21</v>
      </c>
      <c r="O264" s="10">
        <f>L264*N264/100</f>
        <v>74.088000000000008</v>
      </c>
      <c r="P264" s="10">
        <f>L264+M264+O264</f>
        <v>434.08800000000002</v>
      </c>
      <c r="Q264" s="6" t="s">
        <v>48</v>
      </c>
      <c r="R264" s="6" t="s">
        <v>49</v>
      </c>
    </row>
    <row r="266" spans="1:20" x14ac:dyDescent="0.35">
      <c r="A266" t="s">
        <v>18</v>
      </c>
      <c r="B266" t="s">
        <v>19</v>
      </c>
      <c r="C266" t="s">
        <v>20</v>
      </c>
      <c r="D266" s="10" t="s">
        <v>21</v>
      </c>
      <c r="E266" s="10" t="s">
        <v>22</v>
      </c>
    </row>
    <row r="267" spans="1:20" x14ac:dyDescent="0.35">
      <c r="B267" s="10">
        <v>352.8</v>
      </c>
      <c r="C267" s="10">
        <v>21</v>
      </c>
      <c r="D267" s="10">
        <f>B267*C267/100</f>
        <v>74.088000000000008</v>
      </c>
      <c r="E267" s="10">
        <f>B267+D267</f>
        <v>426.88800000000003</v>
      </c>
    </row>
    <row r="268" spans="1:20" x14ac:dyDescent="0.35">
      <c r="B268" s="10">
        <v>7.2</v>
      </c>
      <c r="C268" s="10" t="s">
        <v>128</v>
      </c>
      <c r="E268" s="10">
        <f>B268+D268</f>
        <v>7.2</v>
      </c>
    </row>
    <row r="269" spans="1:20" x14ac:dyDescent="0.35">
      <c r="A269" t="s">
        <v>23</v>
      </c>
      <c r="B269" s="10">
        <f>SUM(B267:B268)</f>
        <v>360</v>
      </c>
      <c r="C269" s="10"/>
      <c r="D269" s="10">
        <f>SUM(D267:D268)</f>
        <v>74.088000000000008</v>
      </c>
      <c r="E269" s="10">
        <f>SUM(E267:E268)</f>
        <v>434.08800000000002</v>
      </c>
    </row>
    <row r="271" spans="1:20" s="2" customFormat="1" x14ac:dyDescent="0.35"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5"/>
      <c r="R271" s="5"/>
    </row>
    <row r="272" spans="1:20" s="1" customFormat="1" ht="43.5" x14ac:dyDescent="0.35">
      <c r="A272" s="1" t="s">
        <v>14</v>
      </c>
      <c r="B272" s="13" t="s">
        <v>176</v>
      </c>
      <c r="C272" s="1" t="s">
        <v>174</v>
      </c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4"/>
      <c r="R272" s="4"/>
      <c r="S272" s="1" t="s">
        <v>61</v>
      </c>
      <c r="T272" s="1" t="s">
        <v>61</v>
      </c>
    </row>
    <row r="273" spans="1:20" x14ac:dyDescent="0.35">
      <c r="B273">
        <v>1</v>
      </c>
      <c r="C273" t="s">
        <v>10</v>
      </c>
      <c r="D273" s="10">
        <v>2</v>
      </c>
      <c r="E273" s="10">
        <v>50</v>
      </c>
      <c r="F273" s="10">
        <f>D273*E273</f>
        <v>100</v>
      </c>
      <c r="G273" s="10">
        <v>0</v>
      </c>
      <c r="H273" s="10">
        <f>F273*G273/100</f>
        <v>0</v>
      </c>
      <c r="I273" s="10">
        <f>F273-H273</f>
        <v>100</v>
      </c>
      <c r="J273" s="10">
        <v>0</v>
      </c>
      <c r="K273" s="10">
        <f>I273*J273/100</f>
        <v>0</v>
      </c>
      <c r="L273" s="10">
        <f>I273-K273</f>
        <v>100</v>
      </c>
      <c r="M273" s="10">
        <f>I273-L273</f>
        <v>0</v>
      </c>
      <c r="N273" s="10">
        <v>21</v>
      </c>
      <c r="O273" s="10">
        <f>L273*N273/100</f>
        <v>21</v>
      </c>
      <c r="P273" s="10">
        <f>L273+M273+O273</f>
        <v>121</v>
      </c>
      <c r="Q273" s="6" t="s">
        <v>48</v>
      </c>
      <c r="R273" s="6" t="s">
        <v>49</v>
      </c>
    </row>
    <row r="275" spans="1:20" x14ac:dyDescent="0.35">
      <c r="A275" t="s">
        <v>18</v>
      </c>
      <c r="B275" t="s">
        <v>19</v>
      </c>
      <c r="C275" t="s">
        <v>20</v>
      </c>
      <c r="D275" s="10" t="s">
        <v>21</v>
      </c>
      <c r="E275" s="10" t="s">
        <v>22</v>
      </c>
    </row>
    <row r="276" spans="1:20" x14ac:dyDescent="0.35">
      <c r="B276" s="10">
        <v>100</v>
      </c>
      <c r="C276" s="10">
        <v>21</v>
      </c>
      <c r="D276" s="10">
        <f>B276*C276/100</f>
        <v>21</v>
      </c>
      <c r="E276" s="10">
        <f>B276+D276</f>
        <v>121</v>
      </c>
    </row>
    <row r="277" spans="1:20" x14ac:dyDescent="0.35">
      <c r="A277" t="s">
        <v>175</v>
      </c>
      <c r="B277" s="10">
        <v>-20</v>
      </c>
      <c r="C277" s="10">
        <v>21</v>
      </c>
      <c r="D277" s="10">
        <f>B277*C277/100</f>
        <v>-4.2</v>
      </c>
      <c r="E277" s="10">
        <f>B277+D277</f>
        <v>-24.2</v>
      </c>
    </row>
    <row r="278" spans="1:20" x14ac:dyDescent="0.35">
      <c r="A278" t="s">
        <v>23</v>
      </c>
      <c r="B278" s="10">
        <f>SUM(B276)</f>
        <v>100</v>
      </c>
      <c r="C278" s="10"/>
      <c r="D278" s="10">
        <f>SUM(D276:D277)</f>
        <v>16.8</v>
      </c>
      <c r="E278" s="10">
        <f>SUM(E276:E277)</f>
        <v>96.8</v>
      </c>
    </row>
    <row r="280" spans="1:20" s="2" customFormat="1" x14ac:dyDescent="0.35"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5"/>
      <c r="R280" s="5"/>
    </row>
    <row r="281" spans="1:20" s="1" customFormat="1" ht="43.5" x14ac:dyDescent="0.35">
      <c r="A281" s="1" t="s">
        <v>14</v>
      </c>
      <c r="B281" s="13" t="s">
        <v>177</v>
      </c>
      <c r="C281" s="1" t="s">
        <v>178</v>
      </c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4"/>
      <c r="R281" s="4"/>
      <c r="S281" s="1" t="s">
        <v>61</v>
      </c>
      <c r="T281" s="1" t="s">
        <v>62</v>
      </c>
    </row>
    <row r="282" spans="1:20" x14ac:dyDescent="0.35">
      <c r="B282">
        <v>1</v>
      </c>
      <c r="C282" t="s">
        <v>10</v>
      </c>
      <c r="D282" s="10">
        <v>2</v>
      </c>
      <c r="E282" s="10">
        <v>200</v>
      </c>
      <c r="F282" s="10">
        <f>D282*E282</f>
        <v>400</v>
      </c>
      <c r="G282" s="10">
        <v>0</v>
      </c>
      <c r="H282" s="10">
        <f>F282*G282/100</f>
        <v>0</v>
      </c>
      <c r="I282" s="10">
        <f>F282-H282</f>
        <v>400</v>
      </c>
      <c r="J282" s="10">
        <v>2</v>
      </c>
      <c r="K282" s="10">
        <f>I282*J282/100</f>
        <v>8</v>
      </c>
      <c r="L282" s="10">
        <f>I282-K282</f>
        <v>392</v>
      </c>
      <c r="M282" s="10">
        <f>I282-L282</f>
        <v>8</v>
      </c>
      <c r="N282" s="10">
        <v>21</v>
      </c>
      <c r="O282" s="10">
        <f>L282*N282/100</f>
        <v>82.32</v>
      </c>
      <c r="P282" s="10">
        <f>L282+M282+O282</f>
        <v>482.32</v>
      </c>
      <c r="Q282" s="6" t="s">
        <v>48</v>
      </c>
      <c r="R282" s="6" t="s">
        <v>49</v>
      </c>
    </row>
    <row r="283" spans="1:20" x14ac:dyDescent="0.35">
      <c r="B283">
        <v>2</v>
      </c>
      <c r="C283" t="s">
        <v>57</v>
      </c>
      <c r="D283" s="10">
        <v>10</v>
      </c>
      <c r="E283" s="10">
        <v>1</v>
      </c>
      <c r="F283" s="10">
        <f>D283*E283</f>
        <v>10</v>
      </c>
      <c r="G283" s="10">
        <v>0</v>
      </c>
      <c r="H283" s="10">
        <f>F283*G283/100</f>
        <v>0</v>
      </c>
      <c r="I283" s="10">
        <f>F283-H283</f>
        <v>10</v>
      </c>
      <c r="J283" s="10">
        <v>0</v>
      </c>
      <c r="K283" s="10">
        <f>I283*J283/100</f>
        <v>0</v>
      </c>
      <c r="L283" s="10">
        <v>0</v>
      </c>
      <c r="M283" s="10">
        <v>10</v>
      </c>
      <c r="O283" s="10">
        <f>L283*N283/100</f>
        <v>0</v>
      </c>
      <c r="P283" s="10">
        <f>L283+M283+O283</f>
        <v>10</v>
      </c>
      <c r="Q283" s="6" t="s">
        <v>55</v>
      </c>
      <c r="R283" s="6" t="s">
        <v>56</v>
      </c>
    </row>
    <row r="285" spans="1:20" x14ac:dyDescent="0.35">
      <c r="A285" t="s">
        <v>18</v>
      </c>
      <c r="B285" t="s">
        <v>19</v>
      </c>
      <c r="C285" t="s">
        <v>20</v>
      </c>
      <c r="D285" s="10" t="s">
        <v>21</v>
      </c>
      <c r="E285" s="10" t="s">
        <v>22</v>
      </c>
    </row>
    <row r="286" spans="1:20" x14ac:dyDescent="0.35">
      <c r="B286" s="10">
        <v>392</v>
      </c>
      <c r="C286" s="10">
        <v>21</v>
      </c>
      <c r="D286" s="10">
        <f>B286*C286/100</f>
        <v>82.32</v>
      </c>
      <c r="E286" s="10">
        <f>B286+D286</f>
        <v>474.32</v>
      </c>
    </row>
    <row r="287" spans="1:20" x14ac:dyDescent="0.35">
      <c r="B287" s="10">
        <v>8</v>
      </c>
      <c r="C287" s="10" t="s">
        <v>128</v>
      </c>
      <c r="E287" s="10">
        <f>B287+D287</f>
        <v>8</v>
      </c>
    </row>
    <row r="288" spans="1:20" x14ac:dyDescent="0.35">
      <c r="B288" s="10">
        <v>10</v>
      </c>
      <c r="C288" s="10" t="s">
        <v>128</v>
      </c>
      <c r="E288" s="10">
        <v>10</v>
      </c>
    </row>
    <row r="289" spans="1:20" x14ac:dyDescent="0.35">
      <c r="A289" t="s">
        <v>23</v>
      </c>
      <c r="B289" s="10">
        <f>SUM(B286:B288)</f>
        <v>410</v>
      </c>
      <c r="C289" s="10"/>
      <c r="D289" s="10">
        <f>SUM(D286:D287)</f>
        <v>82.32</v>
      </c>
      <c r="E289" s="10">
        <f>SUM(E286:E288)</f>
        <v>492.32</v>
      </c>
    </row>
    <row r="291" spans="1:20" s="2" customFormat="1" x14ac:dyDescent="0.35"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5"/>
      <c r="R291" s="5"/>
    </row>
    <row r="292" spans="1:20" s="1" customFormat="1" ht="29" x14ac:dyDescent="0.35">
      <c r="A292" s="1" t="s">
        <v>14</v>
      </c>
      <c r="B292" s="13" t="s">
        <v>183</v>
      </c>
      <c r="C292" s="1" t="s">
        <v>184</v>
      </c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4"/>
      <c r="R292" s="4"/>
      <c r="S292" s="1" t="s">
        <v>61</v>
      </c>
      <c r="T292" s="1" t="s">
        <v>62</v>
      </c>
    </row>
    <row r="293" spans="1:20" x14ac:dyDescent="0.35">
      <c r="B293">
        <v>1</v>
      </c>
      <c r="C293" t="s">
        <v>126</v>
      </c>
      <c r="D293" s="10">
        <v>2</v>
      </c>
      <c r="E293" s="10">
        <v>200</v>
      </c>
      <c r="F293" s="10">
        <f>D293*E293</f>
        <v>400</v>
      </c>
      <c r="G293" s="10">
        <v>0</v>
      </c>
      <c r="H293" s="10">
        <f>F293*G293/100</f>
        <v>0</v>
      </c>
      <c r="I293" s="10">
        <f>F293-H293</f>
        <v>400</v>
      </c>
      <c r="J293" s="10">
        <v>2</v>
      </c>
      <c r="K293" s="10">
        <f>I293*J293/100</f>
        <v>8</v>
      </c>
      <c r="L293" s="10">
        <f>I293-K293</f>
        <v>392</v>
      </c>
      <c r="M293" s="10">
        <f>I293-L293</f>
        <v>8</v>
      </c>
      <c r="O293" s="10">
        <f>L293*N293/100</f>
        <v>0</v>
      </c>
      <c r="P293" s="10">
        <f>L293+M293+O293</f>
        <v>400</v>
      </c>
      <c r="Q293" s="6" t="s">
        <v>63</v>
      </c>
      <c r="R293" s="6" t="s">
        <v>54</v>
      </c>
    </row>
    <row r="295" spans="1:20" x14ac:dyDescent="0.35">
      <c r="A295" t="s">
        <v>18</v>
      </c>
      <c r="B295" t="s">
        <v>19</v>
      </c>
      <c r="C295" t="s">
        <v>20</v>
      </c>
      <c r="D295" s="10" t="s">
        <v>21</v>
      </c>
      <c r="E295" s="10" t="s">
        <v>22</v>
      </c>
    </row>
    <row r="296" spans="1:20" x14ac:dyDescent="0.35">
      <c r="B296" s="10">
        <v>392</v>
      </c>
      <c r="C296" s="10" t="s">
        <v>129</v>
      </c>
      <c r="E296" s="10">
        <f>B296+D296</f>
        <v>392</v>
      </c>
    </row>
    <row r="297" spans="1:20" x14ac:dyDescent="0.35">
      <c r="B297" s="10">
        <v>8</v>
      </c>
      <c r="C297" s="10" t="s">
        <v>128</v>
      </c>
      <c r="E297" s="10">
        <f>B297+D297</f>
        <v>8</v>
      </c>
    </row>
    <row r="298" spans="1:20" x14ac:dyDescent="0.35">
      <c r="A298" t="s">
        <v>23</v>
      </c>
      <c r="B298" s="10">
        <f>SUM(B296:B297)</f>
        <v>400</v>
      </c>
      <c r="C298" s="10"/>
      <c r="D298" s="10">
        <f>SUM(D296:D297)</f>
        <v>0</v>
      </c>
      <c r="E298" s="10">
        <f>SUM(E296:E297)</f>
        <v>400</v>
      </c>
    </row>
    <row r="300" spans="1:20" s="2" customFormat="1" x14ac:dyDescent="0.35"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5"/>
      <c r="R300" s="5"/>
    </row>
    <row r="301" spans="1:20" s="1" customFormat="1" x14ac:dyDescent="0.35">
      <c r="A301" s="1" t="s">
        <v>14</v>
      </c>
      <c r="B301" s="13" t="s">
        <v>226</v>
      </c>
      <c r="C301" s="1" t="s">
        <v>244</v>
      </c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4"/>
      <c r="R301" s="4"/>
      <c r="S301" s="1" t="s">
        <v>61</v>
      </c>
      <c r="T301" s="1" t="s">
        <v>62</v>
      </c>
    </row>
    <row r="302" spans="1:20" x14ac:dyDescent="0.35">
      <c r="B302">
        <v>1</v>
      </c>
      <c r="C302" t="s">
        <v>236</v>
      </c>
      <c r="D302" s="10">
        <v>1</v>
      </c>
      <c r="E302" s="10">
        <v>100</v>
      </c>
      <c r="F302" s="10">
        <f>D302*E302</f>
        <v>100</v>
      </c>
      <c r="G302" s="10">
        <v>0</v>
      </c>
      <c r="H302" s="10">
        <f>F302*G302/100</f>
        <v>0</v>
      </c>
      <c r="I302" s="10">
        <f>F302-H302</f>
        <v>100</v>
      </c>
      <c r="J302" s="10">
        <v>0</v>
      </c>
      <c r="K302" s="10">
        <f>I302*J302/100</f>
        <v>0</v>
      </c>
      <c r="L302" s="10">
        <f>I302-K302</f>
        <v>100</v>
      </c>
      <c r="M302" s="10">
        <f>I302-L302</f>
        <v>0</v>
      </c>
      <c r="N302" s="10">
        <v>16</v>
      </c>
      <c r="O302" s="10">
        <f>L302*N302/100</f>
        <v>16</v>
      </c>
      <c r="P302" s="10">
        <f>L302+M302+O302</f>
        <v>116</v>
      </c>
      <c r="Q302" s="6" t="s">
        <v>48</v>
      </c>
      <c r="R302" s="6" t="s">
        <v>239</v>
      </c>
    </row>
    <row r="303" spans="1:20" x14ac:dyDescent="0.35">
      <c r="B303">
        <v>2</v>
      </c>
      <c r="C303" t="s">
        <v>237</v>
      </c>
      <c r="D303" s="10">
        <v>1</v>
      </c>
      <c r="E303" s="10">
        <v>100</v>
      </c>
      <c r="F303" s="10">
        <f>D303*E303</f>
        <v>100</v>
      </c>
      <c r="G303" s="10">
        <v>0</v>
      </c>
      <c r="H303" s="10">
        <f>F303*G303/100</f>
        <v>0</v>
      </c>
      <c r="I303" s="10">
        <f>F303-H303</f>
        <v>100</v>
      </c>
      <c r="J303" s="10">
        <v>0</v>
      </c>
      <c r="K303" s="10">
        <f>I303*J303/100</f>
        <v>0</v>
      </c>
      <c r="L303" s="10">
        <f>I303-K303</f>
        <v>100</v>
      </c>
      <c r="M303" s="10">
        <f>I303-L303</f>
        <v>0</v>
      </c>
      <c r="N303" s="10">
        <v>16</v>
      </c>
      <c r="O303" s="10">
        <f>L303*N303/100</f>
        <v>16</v>
      </c>
      <c r="P303" s="10">
        <f>L303+M303+O303</f>
        <v>116</v>
      </c>
      <c r="Q303" s="6" t="s">
        <v>48</v>
      </c>
      <c r="R303" s="6" t="s">
        <v>239</v>
      </c>
    </row>
    <row r="304" spans="1:20" x14ac:dyDescent="0.35">
      <c r="B304">
        <v>3</v>
      </c>
      <c r="C304" t="s">
        <v>238</v>
      </c>
      <c r="D304" s="10">
        <v>1</v>
      </c>
      <c r="E304" s="10">
        <v>100</v>
      </c>
      <c r="F304" s="10">
        <f>D304*E304</f>
        <v>100</v>
      </c>
      <c r="G304" s="10">
        <v>0</v>
      </c>
      <c r="H304" s="10">
        <f>F304*G304/100</f>
        <v>0</v>
      </c>
      <c r="I304" s="10">
        <f>F304-H304</f>
        <v>100</v>
      </c>
      <c r="J304" s="10">
        <v>0</v>
      </c>
      <c r="K304" s="10">
        <f>I304*J304/100</f>
        <v>0</v>
      </c>
      <c r="L304" s="10">
        <f>I304-K304</f>
        <v>100</v>
      </c>
      <c r="M304" s="10">
        <f>I304-L304</f>
        <v>0</v>
      </c>
      <c r="N304" s="10">
        <v>16</v>
      </c>
      <c r="O304" s="10">
        <f>L304*N304/100</f>
        <v>16</v>
      </c>
      <c r="P304" s="10">
        <f>L304+M304+O304</f>
        <v>116</v>
      </c>
      <c r="Q304" s="6" t="s">
        <v>48</v>
      </c>
      <c r="R304" s="6" t="s">
        <v>239</v>
      </c>
    </row>
    <row r="306" spans="1:20" x14ac:dyDescent="0.35">
      <c r="A306" t="s">
        <v>18</v>
      </c>
      <c r="B306" t="s">
        <v>19</v>
      </c>
      <c r="C306" t="s">
        <v>20</v>
      </c>
      <c r="D306" s="10" t="s">
        <v>21</v>
      </c>
      <c r="E306" s="10" t="s">
        <v>22</v>
      </c>
    </row>
    <row r="307" spans="1:20" x14ac:dyDescent="0.35">
      <c r="B307" s="10">
        <v>300</v>
      </c>
      <c r="C307" s="10">
        <v>16</v>
      </c>
      <c r="D307" s="10">
        <f>B307*C307/100</f>
        <v>48</v>
      </c>
      <c r="E307" s="10">
        <f>B307+D307</f>
        <v>348</v>
      </c>
    </row>
    <row r="308" spans="1:20" x14ac:dyDescent="0.35">
      <c r="A308" t="s">
        <v>23</v>
      </c>
      <c r="B308" s="10">
        <f>SUM(B307)</f>
        <v>300</v>
      </c>
      <c r="C308" s="10"/>
      <c r="D308" s="10">
        <f>SUM(D307)</f>
        <v>48</v>
      </c>
      <c r="E308" s="10">
        <f>SUM(E307)</f>
        <v>348</v>
      </c>
    </row>
    <row r="310" spans="1:20" s="2" customFormat="1" x14ac:dyDescent="0.35"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5"/>
      <c r="R310" s="5"/>
    </row>
    <row r="311" spans="1:20" s="1" customFormat="1" x14ac:dyDescent="0.35">
      <c r="A311" s="1" t="s">
        <v>14</v>
      </c>
      <c r="B311" s="13" t="s">
        <v>242</v>
      </c>
      <c r="C311" s="1" t="s">
        <v>245</v>
      </c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4"/>
      <c r="R311" s="4"/>
      <c r="S311" s="1" t="s">
        <v>61</v>
      </c>
      <c r="T311" s="1" t="s">
        <v>62</v>
      </c>
    </row>
    <row r="312" spans="1:20" x14ac:dyDescent="0.35">
      <c r="B312">
        <v>1</v>
      </c>
      <c r="C312" t="s">
        <v>240</v>
      </c>
      <c r="D312" s="10">
        <v>1</v>
      </c>
      <c r="E312" s="10">
        <v>100</v>
      </c>
      <c r="F312" s="10">
        <f>D312*E312</f>
        <v>100</v>
      </c>
      <c r="G312" s="10">
        <v>0</v>
      </c>
      <c r="H312" s="10">
        <f>F312*G312/100</f>
        <v>0</v>
      </c>
      <c r="I312" s="10">
        <f>F312-H312</f>
        <v>100</v>
      </c>
      <c r="J312" s="10">
        <v>0</v>
      </c>
      <c r="K312" s="10">
        <f>I312*J312/100</f>
        <v>0</v>
      </c>
      <c r="L312" s="10">
        <f>I312-K312</f>
        <v>100</v>
      </c>
      <c r="M312" s="10">
        <f>I312-L312</f>
        <v>0</v>
      </c>
      <c r="N312" s="10">
        <v>16</v>
      </c>
      <c r="O312" s="10">
        <f>L312*N312/100</f>
        <v>16</v>
      </c>
      <c r="P312" s="10">
        <f>L312+M312+O312</f>
        <v>116</v>
      </c>
      <c r="Q312" s="6" t="s">
        <v>48</v>
      </c>
      <c r="R312" s="6" t="s">
        <v>241</v>
      </c>
    </row>
    <row r="314" spans="1:20" x14ac:dyDescent="0.35">
      <c r="A314" t="s">
        <v>18</v>
      </c>
      <c r="B314" t="s">
        <v>19</v>
      </c>
      <c r="C314" t="s">
        <v>20</v>
      </c>
      <c r="D314" s="10" t="s">
        <v>21</v>
      </c>
      <c r="E314" s="10" t="s">
        <v>22</v>
      </c>
    </row>
    <row r="315" spans="1:20" x14ac:dyDescent="0.35">
      <c r="B315" s="10">
        <v>100</v>
      </c>
      <c r="C315" s="10">
        <v>16</v>
      </c>
      <c r="D315" s="10">
        <f>B315*C315/100</f>
        <v>16</v>
      </c>
      <c r="E315" s="10">
        <f>B315+D315</f>
        <v>116</v>
      </c>
    </row>
    <row r="316" spans="1:20" x14ac:dyDescent="0.35">
      <c r="A316" t="s">
        <v>23</v>
      </c>
      <c r="B316" s="10">
        <f>SUM(B315)</f>
        <v>100</v>
      </c>
      <c r="C316" s="10"/>
      <c r="D316" s="10">
        <f>SUM(D315)</f>
        <v>16</v>
      </c>
      <c r="E316" s="10">
        <f>SUM(E315)</f>
        <v>116</v>
      </c>
    </row>
    <row r="318" spans="1:20" s="2" customFormat="1" x14ac:dyDescent="0.35"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5"/>
      <c r="R318" s="5"/>
    </row>
    <row r="319" spans="1:20" s="1" customFormat="1" ht="29" x14ac:dyDescent="0.35">
      <c r="A319" s="1" t="s">
        <v>14</v>
      </c>
      <c r="B319" s="13" t="s">
        <v>243</v>
      </c>
      <c r="C319" s="1" t="s">
        <v>246</v>
      </c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4"/>
      <c r="R319" s="4"/>
      <c r="S319" s="1" t="s">
        <v>61</v>
      </c>
      <c r="T319" s="1" t="s">
        <v>62</v>
      </c>
    </row>
    <row r="320" spans="1:20" x14ac:dyDescent="0.35">
      <c r="B320">
        <v>1</v>
      </c>
      <c r="C320" t="s">
        <v>236</v>
      </c>
      <c r="D320" s="10">
        <v>1</v>
      </c>
      <c r="E320" s="10">
        <v>100</v>
      </c>
      <c r="F320" s="10">
        <f>D320*E320</f>
        <v>100</v>
      </c>
      <c r="G320" s="10">
        <v>0</v>
      </c>
      <c r="H320" s="10">
        <f>F320*G320/100</f>
        <v>0</v>
      </c>
      <c r="I320" s="10">
        <f>F320-H320</f>
        <v>100</v>
      </c>
      <c r="J320" s="10">
        <v>0</v>
      </c>
      <c r="K320" s="10">
        <f>I320*J320/100</f>
        <v>0</v>
      </c>
      <c r="L320" s="10">
        <f>I320-K320</f>
        <v>100</v>
      </c>
      <c r="M320" s="10">
        <f>I320-L320</f>
        <v>0</v>
      </c>
      <c r="N320" s="10">
        <v>16</v>
      </c>
      <c r="O320" s="10">
        <f>L320*N320/100</f>
        <v>16</v>
      </c>
      <c r="P320" s="10">
        <f>L320+M320+O320</f>
        <v>116</v>
      </c>
      <c r="Q320" s="6" t="s">
        <v>48</v>
      </c>
      <c r="R320" s="6" t="s">
        <v>239</v>
      </c>
    </row>
    <row r="321" spans="1:20" x14ac:dyDescent="0.35">
      <c r="B321">
        <v>2</v>
      </c>
      <c r="C321" t="s">
        <v>237</v>
      </c>
      <c r="D321" s="10">
        <v>1</v>
      </c>
      <c r="E321" s="10">
        <v>100</v>
      </c>
      <c r="F321" s="10">
        <f>D321*E321</f>
        <v>100</v>
      </c>
      <c r="G321" s="10">
        <v>0</v>
      </c>
      <c r="H321" s="10">
        <f>F321*G321/100</f>
        <v>0</v>
      </c>
      <c r="I321" s="10">
        <f>F321-H321</f>
        <v>100</v>
      </c>
      <c r="J321" s="10">
        <v>0</v>
      </c>
      <c r="K321" s="10">
        <f>I321*J321/100</f>
        <v>0</v>
      </c>
      <c r="L321" s="10">
        <f>I321-K321</f>
        <v>100</v>
      </c>
      <c r="M321" s="10">
        <f>I321-L321</f>
        <v>0</v>
      </c>
      <c r="N321" s="10">
        <v>16</v>
      </c>
      <c r="O321" s="10">
        <f>L321*N321/100</f>
        <v>16</v>
      </c>
      <c r="P321" s="10">
        <f>L321+M321+O321</f>
        <v>116</v>
      </c>
      <c r="Q321" s="6" t="s">
        <v>48</v>
      </c>
      <c r="R321" s="6" t="s">
        <v>239</v>
      </c>
    </row>
    <row r="322" spans="1:20" x14ac:dyDescent="0.35">
      <c r="B322">
        <v>3</v>
      </c>
      <c r="C322" t="s">
        <v>240</v>
      </c>
      <c r="D322" s="10">
        <v>1</v>
      </c>
      <c r="E322" s="10">
        <v>100</v>
      </c>
      <c r="F322" s="10">
        <f>D322*E322</f>
        <v>100</v>
      </c>
      <c r="G322" s="10">
        <v>0</v>
      </c>
      <c r="H322" s="10">
        <f>F322*G322/100</f>
        <v>0</v>
      </c>
      <c r="I322" s="10">
        <f>F322-H322</f>
        <v>100</v>
      </c>
      <c r="J322" s="10">
        <v>0</v>
      </c>
      <c r="K322" s="10">
        <f>I322*J322/100</f>
        <v>0</v>
      </c>
      <c r="L322" s="10">
        <f>I322-K322</f>
        <v>100</v>
      </c>
      <c r="M322" s="10">
        <f>I322-L322</f>
        <v>0</v>
      </c>
      <c r="N322" s="10">
        <v>16</v>
      </c>
      <c r="O322" s="10">
        <f>L322*N322/100</f>
        <v>16</v>
      </c>
      <c r="P322" s="10">
        <f>L322+M322+O322</f>
        <v>116</v>
      </c>
      <c r="Q322" s="6" t="s">
        <v>48</v>
      </c>
      <c r="R322" s="6" t="s">
        <v>241</v>
      </c>
    </row>
    <row r="324" spans="1:20" x14ac:dyDescent="0.35">
      <c r="A324" t="s">
        <v>18</v>
      </c>
      <c r="B324" t="s">
        <v>19</v>
      </c>
      <c r="C324" t="s">
        <v>20</v>
      </c>
      <c r="D324" s="10" t="s">
        <v>21</v>
      </c>
      <c r="E324" s="10" t="s">
        <v>22</v>
      </c>
    </row>
    <row r="325" spans="1:20" x14ac:dyDescent="0.35">
      <c r="B325" s="10">
        <v>200</v>
      </c>
      <c r="C325" s="10">
        <v>16</v>
      </c>
      <c r="D325" s="10">
        <f>B325*C325/100</f>
        <v>32</v>
      </c>
      <c r="E325" s="10">
        <f>B325+D325</f>
        <v>232</v>
      </c>
    </row>
    <row r="326" spans="1:20" x14ac:dyDescent="0.35">
      <c r="B326" s="10">
        <v>100</v>
      </c>
      <c r="C326" s="10">
        <v>16</v>
      </c>
      <c r="D326" s="10">
        <f>B326*C326/100</f>
        <v>16</v>
      </c>
      <c r="E326" s="10">
        <f>B326+D326</f>
        <v>116</v>
      </c>
    </row>
    <row r="327" spans="1:20" x14ac:dyDescent="0.35">
      <c r="A327" t="s">
        <v>23</v>
      </c>
      <c r="B327" s="10">
        <f>SUM(B325:B326)</f>
        <v>300</v>
      </c>
      <c r="C327" s="10"/>
      <c r="D327" s="10">
        <f>SUM(D325:D326)</f>
        <v>48</v>
      </c>
      <c r="E327" s="10">
        <f>SUM(E325:E326)</f>
        <v>348</v>
      </c>
    </row>
    <row r="329" spans="1:20" s="2" customFormat="1" x14ac:dyDescent="0.35"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5"/>
      <c r="R329" s="5"/>
    </row>
    <row r="330" spans="1:20" s="1" customFormat="1" ht="29" x14ac:dyDescent="0.35">
      <c r="A330" s="1" t="s">
        <v>14</v>
      </c>
      <c r="B330" s="13" t="s">
        <v>247</v>
      </c>
      <c r="C330" s="1" t="s">
        <v>248</v>
      </c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4"/>
      <c r="R330" s="4"/>
      <c r="S330" s="1" t="s">
        <v>61</v>
      </c>
      <c r="T330" s="1" t="s">
        <v>62</v>
      </c>
    </row>
    <row r="331" spans="1:20" x14ac:dyDescent="0.35">
      <c r="B331">
        <v>1</v>
      </c>
      <c r="C331" t="s">
        <v>240</v>
      </c>
      <c r="D331" s="10">
        <v>1</v>
      </c>
      <c r="E331" s="10">
        <v>100</v>
      </c>
      <c r="F331" s="10">
        <f>D331*E331</f>
        <v>100</v>
      </c>
      <c r="G331" s="10">
        <v>0</v>
      </c>
      <c r="H331" s="10">
        <f>F331*G331/100</f>
        <v>0</v>
      </c>
      <c r="I331" s="10">
        <f>F331-H331</f>
        <v>100</v>
      </c>
      <c r="J331" s="10">
        <v>0</v>
      </c>
      <c r="K331" s="10">
        <f>I331*J331/100</f>
        <v>0</v>
      </c>
      <c r="L331" s="10">
        <f>I331-K331</f>
        <v>100</v>
      </c>
      <c r="M331" s="10">
        <f>I331-L331</f>
        <v>0</v>
      </c>
      <c r="N331" s="10">
        <v>16</v>
      </c>
      <c r="O331" s="10">
        <f>L331*N331/100</f>
        <v>16</v>
      </c>
      <c r="P331" s="10">
        <f>L331+M331+O331</f>
        <v>116</v>
      </c>
      <c r="Q331" s="6" t="s">
        <v>48</v>
      </c>
      <c r="R331" s="6" t="s">
        <v>249</v>
      </c>
    </row>
    <row r="333" spans="1:20" x14ac:dyDescent="0.35">
      <c r="A333" t="s">
        <v>18</v>
      </c>
      <c r="B333" t="s">
        <v>19</v>
      </c>
      <c r="C333" t="s">
        <v>20</v>
      </c>
      <c r="D333" s="10" t="s">
        <v>21</v>
      </c>
      <c r="E333" s="10" t="s">
        <v>22</v>
      </c>
    </row>
    <row r="334" spans="1:20" x14ac:dyDescent="0.35">
      <c r="B334" s="10">
        <v>100</v>
      </c>
      <c r="C334" s="10">
        <v>16</v>
      </c>
      <c r="D334" s="10">
        <f>B334*C334/100</f>
        <v>16</v>
      </c>
      <c r="E334" s="10">
        <f>B334+D334</f>
        <v>116</v>
      </c>
    </row>
    <row r="335" spans="1:20" x14ac:dyDescent="0.35">
      <c r="A335" t="s">
        <v>23</v>
      </c>
      <c r="B335" s="10">
        <f>SUM(B334)</f>
        <v>100</v>
      </c>
      <c r="C335" s="10"/>
      <c r="D335" s="10">
        <f>SUM(D334)</f>
        <v>16</v>
      </c>
      <c r="E335" s="10">
        <f>SUM(E334)</f>
        <v>116</v>
      </c>
    </row>
  </sheetData>
  <pageMargins left="0.25" right="0.25" top="0.75" bottom="0.75" header="0.3" footer="0.3"/>
  <pageSetup paperSize="9" scale="4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Issuer data</vt:lpstr>
      <vt:lpstr>Receiver data</vt:lpstr>
      <vt:lpstr>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Simons Paul</dc:creator>
  <cp:lastModifiedBy>Paul Simons</cp:lastModifiedBy>
  <cp:lastPrinted>2018-04-03T08:05:36Z</cp:lastPrinted>
  <dcterms:created xsi:type="dcterms:W3CDTF">2012-10-12T11:01:37Z</dcterms:created>
  <dcterms:modified xsi:type="dcterms:W3CDTF">2023-11-13T11:06:34Z</dcterms:modified>
</cp:coreProperties>
</file>