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anto\OneDrive\Escritorio\4º y 5º UGR\1er cuatrimestre\5º\IN\Entrega 1\"/>
    </mc:Choice>
  </mc:AlternateContent>
  <xr:revisionPtr revIDLastSave="0" documentId="13_ncr:1_{748608A2-E141-436C-BAA3-693AE4CDF4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dit" sheetId="1" r:id="rId1"/>
    <sheet name="Creditos Métricas Cálculos" sheetId="2" r:id="rId2"/>
    <sheet name="Copia de Creditos Métricas Cálc" sheetId="3" r:id="rId3"/>
    <sheet name="Citas Métricas Cálculos" sheetId="4" r:id="rId4"/>
    <sheet name="6 clases Métricas Cálcul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4" l="1"/>
  <c r="M47" i="4"/>
  <c r="M46" i="4"/>
  <c r="M45" i="4"/>
  <c r="M44" i="4"/>
  <c r="M43" i="4"/>
  <c r="M42" i="3"/>
  <c r="M41" i="3"/>
  <c r="M40" i="3"/>
  <c r="M39" i="3"/>
  <c r="M38" i="3"/>
  <c r="M37" i="3"/>
  <c r="Y23" i="3"/>
  <c r="Y22" i="3"/>
  <c r="M41" i="2"/>
  <c r="M40" i="2"/>
  <c r="M39" i="2"/>
  <c r="M38" i="2"/>
  <c r="M37" i="2"/>
  <c r="Y23" i="2"/>
  <c r="Y22" i="2"/>
  <c r="L17" i="1"/>
  <c r="K17" i="1"/>
  <c r="J17" i="1"/>
  <c r="I17" i="1"/>
  <c r="H17" i="1"/>
  <c r="G17" i="1"/>
  <c r="F17" i="1"/>
  <c r="E17" i="1"/>
  <c r="D17" i="1"/>
  <c r="C17" i="1"/>
  <c r="L14" i="1"/>
  <c r="L18" i="1" s="1"/>
  <c r="K14" i="1"/>
  <c r="K18" i="1" s="1"/>
  <c r="J14" i="1"/>
  <c r="J18" i="1" s="1"/>
  <c r="I14" i="1"/>
  <c r="I18" i="1" s="1"/>
  <c r="H14" i="1"/>
  <c r="H18" i="1" s="1"/>
  <c r="G14" i="1"/>
  <c r="G18" i="1" s="1"/>
  <c r="F14" i="1"/>
  <c r="F18" i="1" s="1"/>
  <c r="E14" i="1"/>
  <c r="E18" i="1" s="1"/>
  <c r="D14" i="1"/>
  <c r="D18" i="1" s="1"/>
  <c r="C14" i="1"/>
  <c r="C18" i="1" s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D16" i="1" s="1"/>
  <c r="C11" i="1"/>
  <c r="L10" i="1"/>
  <c r="L16" i="1" s="1"/>
  <c r="K10" i="1"/>
  <c r="K16" i="1" s="1"/>
  <c r="J10" i="1"/>
  <c r="J16" i="1" s="1"/>
  <c r="I10" i="1"/>
  <c r="I16" i="1" s="1"/>
  <c r="H10" i="1"/>
  <c r="H16" i="1" s="1"/>
  <c r="G10" i="1"/>
  <c r="G16" i="1" s="1"/>
  <c r="F10" i="1"/>
  <c r="F16" i="1" s="1"/>
  <c r="E10" i="1"/>
  <c r="E16" i="1" s="1"/>
  <c r="D10" i="1"/>
  <c r="C10" i="1"/>
  <c r="C16" i="1" s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<sst xmlns="http://schemas.openxmlformats.org/spreadsheetml/2006/main" count="845" uniqueCount="140">
  <si>
    <t>Decision Tree</t>
  </si>
  <si>
    <t>k-NN</t>
  </si>
  <si>
    <t>SGD</t>
  </si>
  <si>
    <t>Random Forest</t>
  </si>
  <si>
    <t>NaiveBayes</t>
  </si>
  <si>
    <t>Uso de todas las variables uso de missing values  (Number -&gt; Interpolación lineal), (String --&gt; Valor más frecuente) y (Number --&gt; Media)</t>
  </si>
  <si>
    <t>Filtrado formado solo por las variables que disponemos la totalidad de datos</t>
  </si>
  <si>
    <t>Extración de person_emp_lenght</t>
  </si>
  <si>
    <t>Empleamos todas las variables, ajuste del valor perdido, normalización y usamos Logistic loss para clasificar la clase binaria</t>
  </si>
  <si>
    <t>Empleamos todas las variables, ajuste del valor perdido, normalización y usamos Hinge loss (SVM) para clasificar la clase binaria</t>
  </si>
  <si>
    <t>Todas las variables, missing values media, valor más repetido y media. Normalizado</t>
  </si>
  <si>
    <t>Sin normalizar y sin valores de person_emp_lenght y loan_int_rate</t>
  </si>
  <si>
    <t>Sin normalizar, rellenando huecos</t>
  </si>
  <si>
    <t>Normalizando, rellenando huecos</t>
  </si>
  <si>
    <t>True Positives</t>
  </si>
  <si>
    <t>False Positives</t>
  </si>
  <si>
    <t>True Negatives</t>
  </si>
  <si>
    <t>False Negatives</t>
  </si>
  <si>
    <t>Acurracy</t>
  </si>
  <si>
    <t>TPR</t>
  </si>
  <si>
    <t>TNR</t>
  </si>
  <si>
    <t>FPR</t>
  </si>
  <si>
    <t>FNR</t>
  </si>
  <si>
    <t>PPV</t>
  </si>
  <si>
    <t>AUC</t>
  </si>
  <si>
    <t xml:space="preserve">G-mean </t>
  </si>
  <si>
    <t>F1</t>
  </si>
  <si>
    <t>G-measure</t>
  </si>
  <si>
    <t>El normalizado no le siente bien al knn</t>
  </si>
  <si>
    <t>Class</t>
  </si>
  <si>
    <t>TP</t>
  </si>
  <si>
    <t>FP</t>
  </si>
  <si>
    <t>TN</t>
  </si>
  <si>
    <t>FN</t>
  </si>
  <si>
    <t>Recall</t>
  </si>
  <si>
    <t>Precision</t>
  </si>
  <si>
    <t>Sensitivity (TPR)</t>
  </si>
  <si>
    <t>Specificity (TNR)</t>
  </si>
  <si>
    <t>Accuracy</t>
  </si>
  <si>
    <t>Cohen's kappa</t>
  </si>
  <si>
    <t>Approved</t>
  </si>
  <si>
    <t>Not Approved</t>
  </si>
  <si>
    <t>Overall</t>
  </si>
  <si>
    <t>Árbol de Decisión</t>
  </si>
  <si>
    <t>Configuración</t>
  </si>
  <si>
    <t>Criterio</t>
  </si>
  <si>
    <t>Poda</t>
  </si>
  <si>
    <t>Min. Registros</t>
  </si>
  <si>
    <t>F1-Score (Clase Minoritaria)</t>
  </si>
  <si>
    <t>Sobreajuste</t>
  </si>
  <si>
    <t>Clase</t>
  </si>
  <si>
    <t>1 (approved)</t>
  </si>
  <si>
    <t>0 (not approved)</t>
  </si>
  <si>
    <t>Configuración por Defecto</t>
  </si>
  <si>
    <t>Gini</t>
  </si>
  <si>
    <t>MDL + Reduced Error</t>
  </si>
  <si>
    <t>Bajo</t>
  </si>
  <si>
    <t>Sin Poda</t>
  </si>
  <si>
    <t>Alto</t>
  </si>
  <si>
    <t>Criterio de Entropía</t>
  </si>
  <si>
    <t>Gain</t>
  </si>
  <si>
    <t>Moderado</t>
  </si>
  <si>
    <t>Mayor Min. Registros por Nodo (10)</t>
  </si>
  <si>
    <t>Número de Vecinos (K)</t>
  </si>
  <si>
    <t>Ponderación por Distancia</t>
  </si>
  <si>
    <t>Probabilidades de Clase de Salida</t>
  </si>
  <si>
    <t>Por Defecto</t>
  </si>
  <si>
    <t>No</t>
  </si>
  <si>
    <t>Sí</t>
  </si>
  <si>
    <t>Pocos vecinos</t>
  </si>
  <si>
    <t>Menos vecinos</t>
  </si>
  <si>
    <t>Muchos vecinos</t>
  </si>
  <si>
    <t>Épocas</t>
  </si>
  <si>
    <t>learningRate</t>
  </si>
  <si>
    <t>lambda</t>
  </si>
  <si>
    <t>Función de Pérdida</t>
  </si>
  <si>
    <t>Log loss</t>
  </si>
  <si>
    <t>Menor Número de Épocas</t>
  </si>
  <si>
    <t>Mayor Tasa de Aprendizaje</t>
  </si>
  <si>
    <t>Mayor Regularización</t>
  </si>
  <si>
    <t>Función de Pérdida Alternativa (Hinge)</t>
  </si>
  <si>
    <t>Hinge loss (SVM)</t>
  </si>
  <si>
    <t>Número de Árboles</t>
  </si>
  <si>
    <t>Profundidad Máxima</t>
  </si>
  <si>
    <t>Tamaño Mínimo de Nodo</t>
  </si>
  <si>
    <t>Menor Número de Árboles</t>
  </si>
  <si>
    <t>Mayor Profundidad (Sin Límite)</t>
  </si>
  <si>
    <t>Sin Límite</t>
  </si>
  <si>
    <t>Mayor Tamaño de Nodo</t>
  </si>
  <si>
    <t>Criterio Gain</t>
  </si>
  <si>
    <t>Naive Bayes</t>
  </si>
  <si>
    <t>Probabilidad por Defecto</t>
  </si>
  <si>
    <t>Desviación Estándar Mínima</t>
  </si>
  <si>
    <t>Umbral de Desviación Estándar</t>
  </si>
  <si>
    <t>Máximo de Valores Nominales</t>
  </si>
  <si>
    <t>Mayor Probabilidad por Defecto</t>
  </si>
  <si>
    <t>Aumento de Desviación Estándar Mínima</t>
  </si>
  <si>
    <t>Límite Reducido de Valores Nominales</t>
  </si>
  <si>
    <t>Comparación de los algoritmos</t>
  </si>
  <si>
    <t>G-mean</t>
  </si>
  <si>
    <t>Algoritmo</t>
  </si>
  <si>
    <t>Pros</t>
  </si>
  <si>
    <t>Contras</t>
  </si>
  <si>
    <t>- Alto rendimiento en todas las métricas.</t>
  </si>
  <si>
    <t>- Elevado costo computacional debido a la gran cantidad de árboles.</t>
  </si>
  <si>
    <t>- Robusto y generaliza bien en diferentes clases.</t>
  </si>
  <si>
    <t>- Entrenamiento lento.</t>
  </si>
  <si>
    <t>- Alta interpretabilidad y buena especificidad.</t>
  </si>
  <si>
    <t>- Propenso al sobreajuste, especialmente en datos ruidosos.</t>
  </si>
  <si>
    <t>- Rendimiento decente en general.</t>
  </si>
  <si>
    <t>- Limitaciones en la generalización debido al sobreajuste.</t>
  </si>
  <si>
    <t>- Alta eficiencia en tiempo de entrenamiento, especialmente con grandes volúmenes de datos.</t>
  </si>
  <si>
    <t>- Bajo rendimiento en sensibilidad y G-mean, dificultando la detección de clases positivas.</t>
  </si>
  <si>
    <t>- Buena precisión.</t>
  </si>
  <si>
    <t>- Muy rápido y adecuado para datos independientes.</t>
  </si>
  <si>
    <t>- Baja precisión y G-mean, limitado en problemas con correlación entre atributos.</t>
  </si>
  <si>
    <t>- Simplicidad y útil en problemas donde la proximidad local es relevante.</t>
  </si>
  <si>
    <t>- Bajo G-mean y alta propensión al sobreajuste sin ponderación de distancia.</t>
  </si>
  <si>
    <t>Gradient Boosted Trees</t>
  </si>
  <si>
    <t>0 (sin 2ª cita)</t>
  </si>
  <si>
    <t>1(con 2ª cita)</t>
  </si>
  <si>
    <t>- Alto rendimiento en AUC y F1-Score. 
 - Excelente capacidad de generalización.</t>
  </si>
  <si>
    <t>- Alto costo computacional. 
 - Sensible al ajuste de hiperparámetros, lo que requiere cuidado.</t>
  </si>
  <si>
    <t>- Robusto y generaliza bien en distintas clases. 
 - Alto rendimiento en todas las métricas.</t>
  </si>
  <si>
    <t>- Entrenamiento lento debido a la cantidad de árboles. 
 - Requiere gran cantidad de recursos.</t>
  </si>
  <si>
    <t>- Alta interpretabilidad y buena especificidad. 
 - Rápido y fácil de visualizar.</t>
  </si>
  <si>
    <t>- Propenso al sobreajuste, especialmente en datos ruidosos. 
 - Menor capacidad de generalización.</t>
  </si>
  <si>
    <t>SGD (Stochastic Gradient Descent)</t>
  </si>
  <si>
    <t>- Alta eficiencia en tiempo de entrenamiento, especialmente con datos grandes.</t>
  </si>
  <si>
    <t>- Bajo rendimiento en sensibilidad y G-mean. 
 - Menos efectivo en detectar clases minoritarias.</t>
  </si>
  <si>
    <t>- Muy rápido y adecuado para datos independientes. 
 - Simple de implementar y utilizar.</t>
  </si>
  <si>
    <t>- Baja precisión en problemas con correlación entre atributos. 
 - Limitado en rendimiento general.</t>
  </si>
  <si>
    <t>k-NN (k-Nearest Neighbors)</t>
  </si>
  <si>
    <t>- Fácil de entender y útil en problemas donde la proximidad es relevante.</t>
  </si>
  <si>
    <t>- Alto costo computacional en predicción con grandes datos. 
 - Bajo G-mean y propenso al sobreajuste sin ponderación de distancia.</t>
  </si>
  <si>
    <t>Logistic Regression</t>
  </si>
  <si>
    <t>Comparación de Algoritmos</t>
  </si>
  <si>
    <t>Árbol de Decision</t>
  </si>
  <si>
    <t xml:space="preserve">Logistic Regression						</t>
  </si>
  <si>
    <t xml:space="preserve">Gradient Boosted Trees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</si>
</sst>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5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0" fontId="3" fillId="0" borderId="5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5" fillId="0" borderId="1" xfId="0" applyFont="1" applyBorder="1" applyAlignment="1">
      <alignment horizontal="right" wrapText="1"/>
    </xf>
    <xf numFmtId="11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/>
    <xf numFmtId="164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 vertical="top"/>
    </xf>
    <xf numFmtId="0" fontId="4" fillId="0" borderId="1" xfId="0" applyFont="1" applyBorder="1"/>
    <xf numFmtId="0" fontId="4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4" fontId="1" fillId="0" borderId="1" xfId="0" applyNumberFormat="1" applyFont="1" applyBorder="1"/>
    <xf numFmtId="164" fontId="1" fillId="0" borderId="5" xfId="0" applyNumberFormat="1" applyFont="1" applyBorder="1"/>
    <xf numFmtId="4" fontId="1" fillId="0" borderId="5" xfId="0" applyNumberFormat="1" applyFont="1" applyBorder="1"/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164" fontId="1" fillId="4" borderId="5" xfId="0" applyNumberFormat="1" applyFont="1" applyFill="1" applyBorder="1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8" fillId="0" borderId="10" xfId="0" applyFont="1" applyBorder="1"/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Comparación métricas algoritmos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'Creditos Métricas Cálculos'!$H$36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'Creditos Métricas Cálculos'!$B$37:$B$41</c:f>
              <c:strCache>
                <c:ptCount val="5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</c:strCache>
            </c:strRef>
          </c:cat>
          <c:val>
            <c:numRef>
              <c:f>'Creditos Métricas Cálculos'!$H$37:$H$41</c:f>
              <c:numCache>
                <c:formatCode>General</c:formatCode>
                <c:ptCount val="5"/>
                <c:pt idx="0">
                  <c:v>0.96899999999999997</c:v>
                </c:pt>
                <c:pt idx="1">
                  <c:v>0.65900000000000003</c:v>
                </c:pt>
                <c:pt idx="2">
                  <c:v>0.76300000000000001</c:v>
                </c:pt>
                <c:pt idx="3">
                  <c:v>0.98099999999999998</c:v>
                </c:pt>
                <c:pt idx="4">
                  <c:v>0.629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1A-481C-9467-44BCB44D6028}"/>
            </c:ext>
          </c:extLst>
        </c:ser>
        <c:ser>
          <c:idx val="1"/>
          <c:order val="1"/>
          <c:tx>
            <c:strRef>
              <c:f>'Creditos Métricas Cálculos'!$I$36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'Creditos Métricas Cálculos'!$B$37:$B$41</c:f>
              <c:strCache>
                <c:ptCount val="5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</c:strCache>
            </c:strRef>
          </c:cat>
          <c:val>
            <c:numRef>
              <c:f>'Creditos Métricas Cálculos'!$I$37:$I$41</c:f>
              <c:numCache>
                <c:formatCode>General</c:formatCode>
                <c:ptCount val="5"/>
                <c:pt idx="0">
                  <c:v>0.70699999999999996</c:v>
                </c:pt>
                <c:pt idx="1">
                  <c:v>0.56799999999999995</c:v>
                </c:pt>
                <c:pt idx="2">
                  <c:v>0.55600000000000005</c:v>
                </c:pt>
                <c:pt idx="3">
                  <c:v>0.71499999999999997</c:v>
                </c:pt>
                <c:pt idx="4">
                  <c:v>0.64800000000000002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1A-481C-9467-44BCB44D6028}"/>
            </c:ext>
          </c:extLst>
        </c:ser>
        <c:ser>
          <c:idx val="2"/>
          <c:order val="2"/>
          <c:tx>
            <c:strRef>
              <c:f>'Creditos Métricas Cálculos'!$J$36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'Creditos Métricas Cálculos'!$B$37:$B$41</c:f>
              <c:strCache>
                <c:ptCount val="5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</c:strCache>
            </c:strRef>
          </c:cat>
          <c:val>
            <c:numRef>
              <c:f>'Creditos Métricas Cálculos'!$J$37:$J$41</c:f>
              <c:numCache>
                <c:formatCode>General</c:formatCode>
                <c:ptCount val="5"/>
                <c:pt idx="0">
                  <c:v>0.99399999999999999</c:v>
                </c:pt>
                <c:pt idx="1">
                  <c:v>0.91900000000000004</c:v>
                </c:pt>
                <c:pt idx="2">
                  <c:v>0.95299999999999996</c:v>
                </c:pt>
                <c:pt idx="3">
                  <c:v>0.996</c:v>
                </c:pt>
                <c:pt idx="4">
                  <c:v>0.89500000000000002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C1A-481C-9467-44BCB44D6028}"/>
            </c:ext>
          </c:extLst>
        </c:ser>
        <c:ser>
          <c:idx val="3"/>
          <c:order val="3"/>
          <c:tx>
            <c:strRef>
              <c:f>'Creditos Métricas Cálculos'!$K$36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'Creditos Métricas Cálculos'!$B$37:$B$41</c:f>
              <c:strCache>
                <c:ptCount val="5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</c:strCache>
            </c:strRef>
          </c:cat>
          <c:val>
            <c:numRef>
              <c:f>'Creditos Métricas Cálculos'!$K$37:$K$41</c:f>
              <c:numCache>
                <c:formatCode>General</c:formatCode>
                <c:ptCount val="5"/>
                <c:pt idx="0">
                  <c:v>0.81799999999999995</c:v>
                </c:pt>
                <c:pt idx="1">
                  <c:v>0.61</c:v>
                </c:pt>
                <c:pt idx="2">
                  <c:v>0.64300000000000002</c:v>
                </c:pt>
                <c:pt idx="3">
                  <c:v>0.82699999999999996</c:v>
                </c:pt>
                <c:pt idx="4">
                  <c:v>0.63900000000000001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C1A-481C-9467-44BCB44D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4262553"/>
        <c:axId val="102204844"/>
        <c:axId val="0"/>
      </c:bar3DChart>
      <c:catAx>
        <c:axId val="63426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2204844"/>
        <c:crosses val="autoZero"/>
        <c:auto val="1"/>
        <c:lblAlgn val="ctr"/>
        <c:lblOffset val="100"/>
        <c:noMultiLvlLbl val="1"/>
      </c:catAx>
      <c:valAx>
        <c:axId val="10220484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342625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Comparación métricas algoritmos (2)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'Creditos Métricas Cálculos'!$L$36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'Creditos Métricas Cálculos'!$B$37:$B$41</c:f>
              <c:strCache>
                <c:ptCount val="5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</c:strCache>
            </c:strRef>
          </c:cat>
          <c:val>
            <c:numRef>
              <c:f>'Creditos Métricas Cálculos'!$L$37:$L$41</c:f>
              <c:numCache>
                <c:formatCode>General</c:formatCode>
                <c:ptCount val="5"/>
                <c:pt idx="0">
                  <c:v>0.93200000000000005</c:v>
                </c:pt>
                <c:pt idx="1">
                  <c:v>0.84399999999999997</c:v>
                </c:pt>
                <c:pt idx="2">
                  <c:v>0.86699999999999999</c:v>
                </c:pt>
                <c:pt idx="3">
                  <c:v>0.93600000000000005</c:v>
                </c:pt>
                <c:pt idx="4">
                  <c:v>0.84199999999999997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B2-495B-BA6A-82D7C2AA2D7B}"/>
            </c:ext>
          </c:extLst>
        </c:ser>
        <c:ser>
          <c:idx val="1"/>
          <c:order val="1"/>
          <c:tx>
            <c:strRef>
              <c:f>'Creditos Métricas Cálculos'!$M$36</c:f>
              <c:strCache>
                <c:ptCount val="1"/>
                <c:pt idx="0">
                  <c:v>G-mean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'Creditos Métricas Cálculos'!$B$37:$B$41</c:f>
              <c:strCache>
                <c:ptCount val="5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</c:strCache>
            </c:strRef>
          </c:cat>
          <c:val>
            <c:numRef>
              <c:f>'Creditos Métricas Cálculos'!$M$37:$M$41</c:f>
              <c:numCache>
                <c:formatCode>General</c:formatCode>
                <c:ptCount val="5"/>
                <c:pt idx="0">
                  <c:v>0.82788058923004892</c:v>
                </c:pt>
                <c:pt idx="1">
                  <c:v>0.61179630658643747</c:v>
                </c:pt>
                <c:pt idx="2">
                  <c:v>0.65116808715041818</c:v>
                </c:pt>
                <c:pt idx="3">
                  <c:v>0.83748181211631989</c:v>
                </c:pt>
                <c:pt idx="4">
                  <c:v>0.63864683638598241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B2-495B-BA6A-82D7C2AA2D7B}"/>
            </c:ext>
          </c:extLst>
        </c:ser>
        <c:ser>
          <c:idx val="2"/>
          <c:order val="2"/>
          <c:tx>
            <c:strRef>
              <c:f>'Creditos Métricas Cálculos'!$N$36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'Creditos Métricas Cálculos'!$B$37:$B$41</c:f>
              <c:strCache>
                <c:ptCount val="5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</c:strCache>
            </c:strRef>
          </c:cat>
          <c:val>
            <c:numRef>
              <c:f>'Creditos Métricas Cálculos'!$N$37:$N$41</c:f>
              <c:numCache>
                <c:formatCode>General</c:formatCode>
                <c:ptCount val="5"/>
                <c:pt idx="0">
                  <c:v>0.90600000000000003</c:v>
                </c:pt>
                <c:pt idx="1">
                  <c:v>0.82599999999999996</c:v>
                </c:pt>
                <c:pt idx="2">
                  <c:v>0.86899999999999999</c:v>
                </c:pt>
                <c:pt idx="3">
                  <c:v>0.93700000000000006</c:v>
                </c:pt>
                <c:pt idx="4">
                  <c:v>0.85399999999999998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2B2-495B-BA6A-82D7C2AA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9152332"/>
        <c:axId val="358168742"/>
        <c:axId val="0"/>
      </c:bar3DChart>
      <c:catAx>
        <c:axId val="689152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58168742"/>
        <c:crosses val="autoZero"/>
        <c:auto val="1"/>
        <c:lblAlgn val="ctr"/>
        <c:lblOffset val="100"/>
        <c:noMultiLvlLbl val="1"/>
      </c:catAx>
      <c:valAx>
        <c:axId val="358168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891523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Comparación métricas algoritmos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'Copia de Creditos Métricas Cálc'!$H$36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Cálc'!$H$37:$H$42</c:f>
              <c:numCache>
                <c:formatCode>#,##0.000</c:formatCode>
                <c:ptCount val="6"/>
                <c:pt idx="0">
                  <c:v>0.94084278768233298</c:v>
                </c:pt>
                <c:pt idx="1">
                  <c:v>0.92970123022847095</c:v>
                </c:pt>
                <c:pt idx="2">
                  <c:v>0.914037854889589</c:v>
                </c:pt>
                <c:pt idx="3">
                  <c:v>0.95948136142625595</c:v>
                </c:pt>
                <c:pt idx="4">
                  <c:v>0.76837725381414701</c:v>
                </c:pt>
                <c:pt idx="5">
                  <c:v>0.95208169677926102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E3-41D1-96B0-959A93D61B3B}"/>
            </c:ext>
          </c:extLst>
        </c:ser>
        <c:ser>
          <c:idx val="1"/>
          <c:order val="1"/>
          <c:tx>
            <c:strRef>
              <c:f>'Copia de Creditos Métricas Cálc'!$I$36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Cálc'!$I$37:$I$42</c:f>
              <c:numCache>
                <c:formatCode>#,##0.000</c:formatCode>
                <c:ptCount val="6"/>
                <c:pt idx="0">
                  <c:v>0.84130434782608698</c:v>
                </c:pt>
                <c:pt idx="1">
                  <c:v>0.76666666666666605</c:v>
                </c:pt>
                <c:pt idx="2">
                  <c:v>0.839855072463768</c:v>
                </c:pt>
                <c:pt idx="3">
                  <c:v>0.85797101449275304</c:v>
                </c:pt>
                <c:pt idx="4">
                  <c:v>0.80289855072463701</c:v>
                </c:pt>
                <c:pt idx="5">
                  <c:v>0.87826086956521698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E3-41D1-96B0-959A93D61B3B}"/>
            </c:ext>
          </c:extLst>
        </c:ser>
        <c:ser>
          <c:idx val="2"/>
          <c:order val="2"/>
          <c:tx>
            <c:strRef>
              <c:f>'Copia de Creditos Métricas Cálc'!$J$36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Cálc'!$J$37:$J$42</c:f>
              <c:numCache>
                <c:formatCode>#,##0.000</c:formatCode>
                <c:ptCount val="6"/>
                <c:pt idx="0">
                  <c:v>0.94785714285714195</c:v>
                </c:pt>
                <c:pt idx="1">
                  <c:v>0.94285714285714195</c:v>
                </c:pt>
                <c:pt idx="2">
                  <c:v>0.92214285714285704</c:v>
                </c:pt>
                <c:pt idx="3">
                  <c:v>0.96428571428571397</c:v>
                </c:pt>
                <c:pt idx="4">
                  <c:v>0.76142857142857101</c:v>
                </c:pt>
                <c:pt idx="5">
                  <c:v>0.95642857142857096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E3-41D1-96B0-959A93D61B3B}"/>
            </c:ext>
          </c:extLst>
        </c:ser>
        <c:ser>
          <c:idx val="3"/>
          <c:order val="3"/>
          <c:tx>
            <c:strRef>
              <c:f>'Copia de Creditos Métricas Cálc'!$K$36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Cálc'!$K$37:$K$42</c:f>
              <c:numCache>
                <c:formatCode>#,##0.000</c:formatCode>
                <c:ptCount val="6"/>
                <c:pt idx="0">
                  <c:v>0.88829380260137702</c:v>
                </c:pt>
                <c:pt idx="1">
                  <c:v>0.84034948371723595</c:v>
                </c:pt>
                <c:pt idx="2">
                  <c:v>0.87537764350453096</c:v>
                </c:pt>
                <c:pt idx="3">
                  <c:v>0.90589135424636502</c:v>
                </c:pt>
                <c:pt idx="4">
                  <c:v>0.78525868178596703</c:v>
                </c:pt>
                <c:pt idx="5">
                  <c:v>0.91368262344515605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1E3-41D1-96B0-959A93D6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277431"/>
        <c:axId val="660913495"/>
        <c:axId val="0"/>
      </c:bar3DChart>
      <c:catAx>
        <c:axId val="1503277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60913495"/>
        <c:crosses val="autoZero"/>
        <c:auto val="1"/>
        <c:lblAlgn val="ctr"/>
        <c:lblOffset val="100"/>
        <c:noMultiLvlLbl val="1"/>
      </c:catAx>
      <c:valAx>
        <c:axId val="66091349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032774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Comparación métricas algoritmos (2)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'Copia de Creditos Métricas Cálc'!$L$36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Cálc'!$L$37:$L$42</c:f>
              <c:numCache>
                <c:formatCode>General</c:formatCode>
                <c:ptCount val="6"/>
                <c:pt idx="0" formatCode="#,##0.000">
                  <c:v>0.89500000000000002</c:v>
                </c:pt>
                <c:pt idx="1">
                  <c:v>0.85499999999999998</c:v>
                </c:pt>
                <c:pt idx="2">
                  <c:v>0.88100000000000001</c:v>
                </c:pt>
                <c:pt idx="3">
                  <c:v>0.91200000000000003</c:v>
                </c:pt>
                <c:pt idx="4" formatCode="#,##0.000">
                  <c:v>0.78200000000000003</c:v>
                </c:pt>
                <c:pt idx="5">
                  <c:v>0.91800000000000004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86-489E-8023-EAEFD7D52023}"/>
            </c:ext>
          </c:extLst>
        </c:ser>
        <c:ser>
          <c:idx val="1"/>
          <c:order val="1"/>
          <c:tx>
            <c:strRef>
              <c:f>'Copia de Creditos Métricas Cálc'!$M$36</c:f>
              <c:strCache>
                <c:ptCount val="1"/>
                <c:pt idx="0">
                  <c:v>G-mean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Cálc'!$M$37:$M$42</c:f>
              <c:numCache>
                <c:formatCode>#,##0.000</c:formatCode>
                <c:ptCount val="6"/>
                <c:pt idx="0">
                  <c:v>0.88968259952522588</c:v>
                </c:pt>
                <c:pt idx="1">
                  <c:v>0.84425762843764762</c:v>
                </c:pt>
                <c:pt idx="2">
                  <c:v>0.87616170245732816</c:v>
                </c:pt>
                <c:pt idx="3">
                  <c:v>0.9073076639430383</c:v>
                </c:pt>
                <c:pt idx="4">
                  <c:v>0.78544826914135835</c:v>
                </c:pt>
                <c:pt idx="5">
                  <c:v>0.91442665037195958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A86-489E-8023-EAEFD7D52023}"/>
            </c:ext>
          </c:extLst>
        </c:ser>
        <c:ser>
          <c:idx val="2"/>
          <c:order val="2"/>
          <c:tx>
            <c:strRef>
              <c:f>'Copia de Creditos Métricas Cálc'!$N$36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Cálc'!$N$37:$N$42</c:f>
              <c:numCache>
                <c:formatCode>General</c:formatCode>
                <c:ptCount val="6"/>
                <c:pt idx="0" formatCode="#,##0.000">
                  <c:v>0.93300000000000005</c:v>
                </c:pt>
                <c:pt idx="1">
                  <c:v>0.92700000000000005</c:v>
                </c:pt>
                <c:pt idx="2">
                  <c:v>0.94799999999999995</c:v>
                </c:pt>
                <c:pt idx="3">
                  <c:v>0.96699999999999997</c:v>
                </c:pt>
                <c:pt idx="4">
                  <c:v>0.86399999999999999</c:v>
                </c:pt>
                <c:pt idx="5">
                  <c:v>0.97199999999999998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A86-489E-8023-EAEFD7D5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1046497"/>
        <c:axId val="1115507863"/>
        <c:axId val="0"/>
      </c:bar3DChart>
      <c:catAx>
        <c:axId val="2101046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15507863"/>
        <c:crosses val="autoZero"/>
        <c:auto val="1"/>
        <c:lblAlgn val="ctr"/>
        <c:lblOffset val="100"/>
        <c:noMultiLvlLbl val="1"/>
      </c:catAx>
      <c:valAx>
        <c:axId val="1115507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1010464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Comparación métricas algoritmos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'Copia de Creditos Métricas Cálc'!$H$36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Cálc'!$H$37:$H$42</c:f>
              <c:numCache>
                <c:formatCode>#,##0.000</c:formatCode>
                <c:ptCount val="6"/>
                <c:pt idx="0">
                  <c:v>0.94084278768233298</c:v>
                </c:pt>
                <c:pt idx="1">
                  <c:v>0.92970123022847095</c:v>
                </c:pt>
                <c:pt idx="2">
                  <c:v>0.914037854889589</c:v>
                </c:pt>
                <c:pt idx="3">
                  <c:v>0.95948136142625595</c:v>
                </c:pt>
                <c:pt idx="4">
                  <c:v>0.76837725381414701</c:v>
                </c:pt>
                <c:pt idx="5">
                  <c:v>0.95208169677926102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8A-4B9D-B786-42DFCE050216}"/>
            </c:ext>
          </c:extLst>
        </c:ser>
        <c:ser>
          <c:idx val="1"/>
          <c:order val="1"/>
          <c:tx>
            <c:strRef>
              <c:f>'Copia de Creditos Métricas Cálc'!$I$36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Cálc'!$I$37:$I$42</c:f>
              <c:numCache>
                <c:formatCode>#,##0.000</c:formatCode>
                <c:ptCount val="6"/>
                <c:pt idx="0">
                  <c:v>0.84130434782608698</c:v>
                </c:pt>
                <c:pt idx="1">
                  <c:v>0.76666666666666605</c:v>
                </c:pt>
                <c:pt idx="2">
                  <c:v>0.839855072463768</c:v>
                </c:pt>
                <c:pt idx="3">
                  <c:v>0.85797101449275304</c:v>
                </c:pt>
                <c:pt idx="4">
                  <c:v>0.80289855072463701</c:v>
                </c:pt>
                <c:pt idx="5">
                  <c:v>0.87826086956521698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8A-4B9D-B786-42DFCE050216}"/>
            </c:ext>
          </c:extLst>
        </c:ser>
        <c:ser>
          <c:idx val="2"/>
          <c:order val="2"/>
          <c:tx>
            <c:strRef>
              <c:f>'Copia de Creditos Métricas Cálc'!$J$36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Cálc'!$J$37:$J$42</c:f>
              <c:numCache>
                <c:formatCode>#,##0.000</c:formatCode>
                <c:ptCount val="6"/>
                <c:pt idx="0">
                  <c:v>0.94785714285714195</c:v>
                </c:pt>
                <c:pt idx="1">
                  <c:v>0.94285714285714195</c:v>
                </c:pt>
                <c:pt idx="2">
                  <c:v>0.92214285714285704</c:v>
                </c:pt>
                <c:pt idx="3">
                  <c:v>0.96428571428571397</c:v>
                </c:pt>
                <c:pt idx="4">
                  <c:v>0.76142857142857101</c:v>
                </c:pt>
                <c:pt idx="5">
                  <c:v>0.95642857142857096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38A-4B9D-B786-42DFCE050216}"/>
            </c:ext>
          </c:extLst>
        </c:ser>
        <c:ser>
          <c:idx val="3"/>
          <c:order val="3"/>
          <c:tx>
            <c:strRef>
              <c:f>'Copia de Creditos Métricas Cálc'!$K$36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Cálc'!$K$37:$K$42</c:f>
              <c:numCache>
                <c:formatCode>#,##0.000</c:formatCode>
                <c:ptCount val="6"/>
                <c:pt idx="0">
                  <c:v>0.88829380260137702</c:v>
                </c:pt>
                <c:pt idx="1">
                  <c:v>0.84034948371723595</c:v>
                </c:pt>
                <c:pt idx="2">
                  <c:v>0.87537764350453096</c:v>
                </c:pt>
                <c:pt idx="3">
                  <c:v>0.90589135424636502</c:v>
                </c:pt>
                <c:pt idx="4">
                  <c:v>0.78525868178596703</c:v>
                </c:pt>
                <c:pt idx="5">
                  <c:v>0.91368262344515605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38A-4B9D-B786-42DFCE05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7419244"/>
        <c:axId val="558338523"/>
        <c:axId val="0"/>
      </c:bar3DChart>
      <c:catAx>
        <c:axId val="1157419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8338523"/>
        <c:crosses val="autoZero"/>
        <c:auto val="1"/>
        <c:lblAlgn val="ctr"/>
        <c:lblOffset val="100"/>
        <c:noMultiLvlLbl val="1"/>
      </c:catAx>
      <c:valAx>
        <c:axId val="55833852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574192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Comparación métricas algoritmos (2)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'Copia de Creditos Métricas Cálc'!$L$36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Cálc'!$L$37:$L$42</c:f>
              <c:numCache>
                <c:formatCode>General</c:formatCode>
                <c:ptCount val="6"/>
                <c:pt idx="0" formatCode="#,##0.000">
                  <c:v>0.89500000000000002</c:v>
                </c:pt>
                <c:pt idx="1">
                  <c:v>0.85499999999999998</c:v>
                </c:pt>
                <c:pt idx="2">
                  <c:v>0.88100000000000001</c:v>
                </c:pt>
                <c:pt idx="3">
                  <c:v>0.91200000000000003</c:v>
                </c:pt>
                <c:pt idx="4" formatCode="#,##0.000">
                  <c:v>0.78200000000000003</c:v>
                </c:pt>
                <c:pt idx="5">
                  <c:v>0.91800000000000004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58-496C-8387-2D82E7DD6CEC}"/>
            </c:ext>
          </c:extLst>
        </c:ser>
        <c:ser>
          <c:idx val="1"/>
          <c:order val="1"/>
          <c:tx>
            <c:strRef>
              <c:f>'Copia de Creditos Métricas Cálc'!$M$36</c:f>
              <c:strCache>
                <c:ptCount val="1"/>
                <c:pt idx="0">
                  <c:v>G-mean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Cálc'!$M$37:$M$42</c:f>
              <c:numCache>
                <c:formatCode>#,##0.000</c:formatCode>
                <c:ptCount val="6"/>
                <c:pt idx="0">
                  <c:v>0.88968259952522588</c:v>
                </c:pt>
                <c:pt idx="1">
                  <c:v>0.84425762843764762</c:v>
                </c:pt>
                <c:pt idx="2">
                  <c:v>0.87616170245732816</c:v>
                </c:pt>
                <c:pt idx="3">
                  <c:v>0.9073076639430383</c:v>
                </c:pt>
                <c:pt idx="4">
                  <c:v>0.78544826914135835</c:v>
                </c:pt>
                <c:pt idx="5">
                  <c:v>0.91442665037195958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A58-496C-8387-2D82E7DD6CEC}"/>
            </c:ext>
          </c:extLst>
        </c:ser>
        <c:ser>
          <c:idx val="2"/>
          <c:order val="2"/>
          <c:tx>
            <c:strRef>
              <c:f>'Copia de Creditos Métricas Cálc'!$N$36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'Copia de Creditos Métricas Cálc'!$B$37:$B$42</c:f>
              <c:strCache>
                <c:ptCount val="6"/>
                <c:pt idx="0">
                  <c:v>Árbol de Decisión</c:v>
                </c:pt>
                <c:pt idx="1">
                  <c:v>k-NN</c:v>
                </c:pt>
                <c:pt idx="2">
                  <c:v>SGD</c:v>
                </c:pt>
                <c:pt idx="3">
                  <c:v>Random Forest</c:v>
                </c:pt>
                <c:pt idx="4">
                  <c:v>Naive Bayes</c:v>
                </c:pt>
                <c:pt idx="5">
                  <c:v>Gradient Boosted Trees</c:v>
                </c:pt>
              </c:strCache>
            </c:strRef>
          </c:cat>
          <c:val>
            <c:numRef>
              <c:f>'Copia de Creditos Métricas Cálc'!$N$37:$N$42</c:f>
              <c:numCache>
                <c:formatCode>General</c:formatCode>
                <c:ptCount val="6"/>
                <c:pt idx="0" formatCode="#,##0.000">
                  <c:v>0.93300000000000005</c:v>
                </c:pt>
                <c:pt idx="1">
                  <c:v>0.92700000000000005</c:v>
                </c:pt>
                <c:pt idx="2">
                  <c:v>0.94799999999999995</c:v>
                </c:pt>
                <c:pt idx="3">
                  <c:v>0.96699999999999997</c:v>
                </c:pt>
                <c:pt idx="4">
                  <c:v>0.86399999999999999</c:v>
                </c:pt>
                <c:pt idx="5">
                  <c:v>0.97199999999999998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A58-496C-8387-2D82E7DD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0361944"/>
        <c:axId val="1088476809"/>
        <c:axId val="0"/>
      </c:bar3DChart>
      <c:catAx>
        <c:axId val="200036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88476809"/>
        <c:crosses val="autoZero"/>
        <c:auto val="1"/>
        <c:lblAlgn val="ctr"/>
        <c:lblOffset val="100"/>
        <c:noMultiLvlLbl val="1"/>
      </c:catAx>
      <c:valAx>
        <c:axId val="1088476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003619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Comparación Acurracy y G-Mean Algoritmos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'6 clases Métricas Cálculos'!$C$96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'6 clases Métricas Cálculos'!$B$97:$B$101</c:f>
              <c:strCache>
                <c:ptCount val="5"/>
                <c:pt idx="0">
                  <c:v>Árbol de Decision</c:v>
                </c:pt>
                <c:pt idx="1">
                  <c:v>k-NN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Gradient Boosted Trees</c:v>
                </c:pt>
              </c:strCache>
            </c:strRef>
          </c:cat>
          <c:val>
            <c:numRef>
              <c:f>'6 clases Métricas Cálculos'!$C$97:$C$101</c:f>
              <c:numCache>
                <c:formatCode>General</c:formatCode>
                <c:ptCount val="5"/>
                <c:pt idx="0">
                  <c:v>0.95099999999999996</c:v>
                </c:pt>
                <c:pt idx="1">
                  <c:v>0.96699999999999997</c:v>
                </c:pt>
                <c:pt idx="2">
                  <c:v>0.97299999999999998</c:v>
                </c:pt>
                <c:pt idx="3">
                  <c:v>0.97499999999999998</c:v>
                </c:pt>
                <c:pt idx="4">
                  <c:v>0.95599999999999996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3B-47B8-9AD1-0830B8719288}"/>
            </c:ext>
          </c:extLst>
        </c:ser>
        <c:ser>
          <c:idx val="1"/>
          <c:order val="1"/>
          <c:tx>
            <c:strRef>
              <c:f>'6 clases Métricas Cálculos'!$D$96</c:f>
              <c:strCache>
                <c:ptCount val="1"/>
                <c:pt idx="0">
                  <c:v>G-mean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'6 clases Métricas Cálculos'!$B$97:$B$101</c:f>
              <c:strCache>
                <c:ptCount val="5"/>
                <c:pt idx="0">
                  <c:v>Árbol de Decision</c:v>
                </c:pt>
                <c:pt idx="1">
                  <c:v>k-NN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Gradient Boosted Trees</c:v>
                </c:pt>
              </c:strCache>
            </c:strRef>
          </c:cat>
          <c:val>
            <c:numRef>
              <c:f>'6 clases Métricas Cálculos'!$D$97:$D$101</c:f>
              <c:numCache>
                <c:formatCode>#,##0.000</c:formatCode>
                <c:ptCount val="5"/>
                <c:pt idx="0">
                  <c:v>0.94099999999999995</c:v>
                </c:pt>
                <c:pt idx="1">
                  <c:v>0.90600000000000003</c:v>
                </c:pt>
                <c:pt idx="2">
                  <c:v>0.92800000000000005</c:v>
                </c:pt>
                <c:pt idx="3">
                  <c:v>0.91900000000000004</c:v>
                </c:pt>
                <c:pt idx="4">
                  <c:v>0.94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F3B-47B8-9AD1-0830B871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707697"/>
        <c:axId val="574865154"/>
        <c:axId val="0"/>
      </c:bar3DChart>
      <c:catAx>
        <c:axId val="2100707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74865154"/>
        <c:crosses val="autoZero"/>
        <c:auto val="1"/>
        <c:lblAlgn val="ctr"/>
        <c:lblOffset val="100"/>
        <c:noMultiLvlLbl val="1"/>
      </c:catAx>
      <c:valAx>
        <c:axId val="574865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1007076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41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78105</xdr:colOff>
      <xdr:row>41</xdr:row>
      <xdr:rowOff>158115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42</xdr:row>
      <xdr:rowOff>190500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40005</xdr:colOff>
      <xdr:row>42</xdr:row>
      <xdr:rowOff>188595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49</xdr:row>
      <xdr:rowOff>38100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49</xdr:row>
      <xdr:rowOff>38100</xdr:rowOff>
    </xdr:from>
    <xdr:ext cx="5715000" cy="35337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101</xdr:row>
      <xdr:rowOff>114300</xdr:rowOff>
    </xdr:from>
    <xdr:ext cx="5715000" cy="35337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M26"/>
  <sheetViews>
    <sheetView tabSelected="1" workbookViewId="0"/>
  </sheetViews>
  <sheetFormatPr baseColWidth="10" defaultColWidth="12.6640625" defaultRowHeight="15.75" customHeight="1" x14ac:dyDescent="0.25"/>
  <cols>
    <col min="2" max="2" width="13" customWidth="1"/>
    <col min="3" max="3" width="23.88671875" customWidth="1"/>
    <col min="4" max="4" width="16.21875" customWidth="1"/>
    <col min="5" max="5" width="24.44140625" customWidth="1"/>
    <col min="6" max="6" width="16.33203125" customWidth="1"/>
    <col min="7" max="7" width="19.33203125" customWidth="1"/>
    <col min="8" max="8" width="19.44140625" customWidth="1"/>
  </cols>
  <sheetData>
    <row r="3" spans="2:12" x14ac:dyDescent="0.25">
      <c r="C3" s="54" t="s">
        <v>0</v>
      </c>
      <c r="D3" s="55"/>
      <c r="E3" s="54" t="s">
        <v>1</v>
      </c>
      <c r="F3" s="55"/>
      <c r="G3" s="54" t="s">
        <v>2</v>
      </c>
      <c r="H3" s="55"/>
      <c r="I3" s="54" t="s">
        <v>3</v>
      </c>
      <c r="J3" s="55"/>
      <c r="K3" s="54" t="s">
        <v>4</v>
      </c>
      <c r="L3" s="55"/>
    </row>
    <row r="4" spans="2:12" x14ac:dyDescent="0.25">
      <c r="C4" s="2" t="s">
        <v>5</v>
      </c>
      <c r="D4" s="2" t="s">
        <v>6</v>
      </c>
      <c r="E4" s="2" t="s">
        <v>5</v>
      </c>
      <c r="F4" s="2" t="s">
        <v>7</v>
      </c>
      <c r="G4" s="2" t="s">
        <v>8</v>
      </c>
      <c r="H4" s="2" t="s">
        <v>9</v>
      </c>
      <c r="I4" s="3" t="s">
        <v>10</v>
      </c>
      <c r="J4" s="2" t="s">
        <v>11</v>
      </c>
      <c r="K4" s="2" t="s">
        <v>12</v>
      </c>
      <c r="L4" s="2" t="s">
        <v>13</v>
      </c>
    </row>
    <row r="5" spans="2:12" x14ac:dyDescent="0.25">
      <c r="B5" s="4" t="s">
        <v>14</v>
      </c>
      <c r="C5" s="4">
        <v>5052</v>
      </c>
      <c r="D5" s="4">
        <v>4887</v>
      </c>
      <c r="E5" s="4">
        <v>3981</v>
      </c>
      <c r="F5" s="4">
        <v>3993</v>
      </c>
      <c r="G5" s="4">
        <v>4019</v>
      </c>
      <c r="H5" s="4">
        <v>4076</v>
      </c>
      <c r="I5" s="4">
        <v>5096</v>
      </c>
      <c r="J5" s="4">
        <v>5001</v>
      </c>
      <c r="K5" s="4">
        <v>4371</v>
      </c>
      <c r="L5" s="4">
        <v>4733</v>
      </c>
    </row>
    <row r="6" spans="2:12" x14ac:dyDescent="0.25">
      <c r="B6" s="4" t="s">
        <v>15</v>
      </c>
      <c r="C6" s="4">
        <v>183</v>
      </c>
      <c r="D6" s="4">
        <v>365</v>
      </c>
      <c r="E6" s="4">
        <v>1833</v>
      </c>
      <c r="F6" s="4">
        <v>1796</v>
      </c>
      <c r="G6" s="4">
        <v>1300</v>
      </c>
      <c r="H6" s="4">
        <v>1342</v>
      </c>
      <c r="I6" s="4">
        <v>113</v>
      </c>
      <c r="J6" s="4">
        <v>386</v>
      </c>
      <c r="K6" s="4">
        <v>2381</v>
      </c>
      <c r="L6" s="4">
        <v>3140</v>
      </c>
    </row>
    <row r="7" spans="2:12" x14ac:dyDescent="0.25">
      <c r="B7" s="4" t="s">
        <v>16</v>
      </c>
      <c r="C7" s="4">
        <v>25290</v>
      </c>
      <c r="D7" s="4">
        <v>25108</v>
      </c>
      <c r="E7" s="4">
        <v>23640</v>
      </c>
      <c r="F7" s="4">
        <v>23677</v>
      </c>
      <c r="G7" s="4">
        <v>24173</v>
      </c>
      <c r="H7" s="4">
        <v>24131</v>
      </c>
      <c r="I7" s="4">
        <v>25360</v>
      </c>
      <c r="J7" s="4">
        <v>25087</v>
      </c>
      <c r="K7" s="4">
        <v>23092</v>
      </c>
      <c r="L7" s="4">
        <v>22333</v>
      </c>
    </row>
    <row r="8" spans="2:12" x14ac:dyDescent="0.25">
      <c r="B8" s="4" t="s">
        <v>17</v>
      </c>
      <c r="C8" s="4">
        <v>2056</v>
      </c>
      <c r="D8" s="4">
        <v>2221</v>
      </c>
      <c r="E8" s="4">
        <v>3127</v>
      </c>
      <c r="F8" s="4">
        <v>3115</v>
      </c>
      <c r="G8" s="4">
        <v>3089</v>
      </c>
      <c r="H8" s="4">
        <v>3032</v>
      </c>
      <c r="I8" s="4">
        <v>2012</v>
      </c>
      <c r="J8" s="4">
        <v>2107</v>
      </c>
      <c r="K8" s="4">
        <v>2737</v>
      </c>
      <c r="L8" s="4">
        <v>2375</v>
      </c>
    </row>
    <row r="9" spans="2:12" x14ac:dyDescent="0.25">
      <c r="B9" s="4" t="s">
        <v>18</v>
      </c>
      <c r="C9" s="4">
        <f t="shared" ref="C9:L9" si="0">(C5+C7)/(C5+C6+C7+C8)</f>
        <v>0.93127896626868423</v>
      </c>
      <c r="D9" s="4">
        <f t="shared" si="0"/>
        <v>0.92062858721340657</v>
      </c>
      <c r="E9" s="4">
        <f t="shared" si="0"/>
        <v>0.84776403425309232</v>
      </c>
      <c r="F9" s="4">
        <f t="shared" si="0"/>
        <v>0.84926797826954359</v>
      </c>
      <c r="G9" s="4">
        <f t="shared" si="0"/>
        <v>0.86528958595500449</v>
      </c>
      <c r="H9" s="4">
        <f t="shared" si="0"/>
        <v>0.86574997698044875</v>
      </c>
      <c r="I9" s="4">
        <f t="shared" si="0"/>
        <v>0.93477793806206066</v>
      </c>
      <c r="J9" s="4">
        <f t="shared" si="0"/>
        <v>0.92348301157116108</v>
      </c>
      <c r="K9" s="4">
        <f t="shared" si="0"/>
        <v>0.84291458211841253</v>
      </c>
      <c r="L9" s="4">
        <f t="shared" si="0"/>
        <v>0.83072956631165407</v>
      </c>
    </row>
    <row r="10" spans="2:12" x14ac:dyDescent="0.25">
      <c r="B10" s="4" t="s">
        <v>19</v>
      </c>
      <c r="C10" s="4">
        <f t="shared" ref="C10:L10" si="1">C5/(C5+C8)</f>
        <v>0.71074845244794593</v>
      </c>
      <c r="D10" s="4">
        <f t="shared" si="1"/>
        <v>0.68753517163759148</v>
      </c>
      <c r="E10" s="4">
        <f t="shared" si="1"/>
        <v>0.5600731570061902</v>
      </c>
      <c r="F10" s="4">
        <f t="shared" si="1"/>
        <v>0.56176139561057958</v>
      </c>
      <c r="G10" s="4">
        <f t="shared" si="1"/>
        <v>0.56541924592009007</v>
      </c>
      <c r="H10" s="4">
        <f t="shared" si="1"/>
        <v>0.57343837929093977</v>
      </c>
      <c r="I10" s="4">
        <f t="shared" si="1"/>
        <v>0.71693866066404055</v>
      </c>
      <c r="J10" s="4">
        <f t="shared" si="1"/>
        <v>0.70357343837929098</v>
      </c>
      <c r="K10" s="4">
        <f t="shared" si="1"/>
        <v>0.61494091164884634</v>
      </c>
      <c r="L10" s="4">
        <f t="shared" si="1"/>
        <v>0.6658694428812606</v>
      </c>
    </row>
    <row r="11" spans="2:12" x14ac:dyDescent="0.25">
      <c r="B11" s="4" t="s">
        <v>20</v>
      </c>
      <c r="C11" s="4">
        <f t="shared" ref="C11:L11" si="2">C7/(C7+C6)</f>
        <v>0.99281592274172659</v>
      </c>
      <c r="D11" s="4">
        <f t="shared" si="2"/>
        <v>0.98567110273623049</v>
      </c>
      <c r="E11" s="4">
        <f t="shared" si="2"/>
        <v>0.92804145565893303</v>
      </c>
      <c r="F11" s="4">
        <f t="shared" si="2"/>
        <v>0.92949397401169864</v>
      </c>
      <c r="G11" s="4">
        <f t="shared" si="2"/>
        <v>0.94896557138931414</v>
      </c>
      <c r="H11" s="4">
        <f t="shared" si="2"/>
        <v>0.9473167667726613</v>
      </c>
      <c r="I11" s="4">
        <f t="shared" si="2"/>
        <v>0.9955639304361481</v>
      </c>
      <c r="J11" s="4">
        <f t="shared" si="2"/>
        <v>0.98484670042790401</v>
      </c>
      <c r="K11" s="4">
        <f t="shared" si="2"/>
        <v>0.90652848113689</v>
      </c>
      <c r="L11" s="4">
        <f t="shared" si="2"/>
        <v>0.87673222627880498</v>
      </c>
    </row>
    <row r="12" spans="2:12" x14ac:dyDescent="0.25">
      <c r="B12" s="4" t="s">
        <v>21</v>
      </c>
      <c r="C12" s="4">
        <f t="shared" ref="C12:L12" si="3">C6/(C7+C6)</f>
        <v>7.1840772582734656E-3</v>
      </c>
      <c r="D12" s="4">
        <f t="shared" si="3"/>
        <v>1.4328897263769482E-2</v>
      </c>
      <c r="E12" s="4">
        <f t="shared" si="3"/>
        <v>7.1958544341067007E-2</v>
      </c>
      <c r="F12" s="4">
        <f t="shared" si="3"/>
        <v>7.0506025988301343E-2</v>
      </c>
      <c r="G12" s="4">
        <f t="shared" si="3"/>
        <v>5.1034428610685821E-2</v>
      </c>
      <c r="H12" s="4">
        <f t="shared" si="3"/>
        <v>5.2683233227338748E-2</v>
      </c>
      <c r="I12" s="4">
        <f t="shared" si="3"/>
        <v>4.4360695638519217E-3</v>
      </c>
      <c r="J12" s="4">
        <f t="shared" si="3"/>
        <v>1.5153299572095946E-2</v>
      </c>
      <c r="K12" s="4">
        <f t="shared" si="3"/>
        <v>9.3471518863109962E-2</v>
      </c>
      <c r="L12" s="4">
        <f t="shared" si="3"/>
        <v>0.12326777372119499</v>
      </c>
    </row>
    <row r="13" spans="2:12" x14ac:dyDescent="0.25">
      <c r="B13" s="4" t="s">
        <v>22</v>
      </c>
      <c r="C13" s="4">
        <f t="shared" ref="C13:L13" si="4">C8/(C5+C8)</f>
        <v>0.28925154755205401</v>
      </c>
      <c r="D13" s="4">
        <f t="shared" si="4"/>
        <v>0.31246482836240858</v>
      </c>
      <c r="E13" s="4">
        <f t="shared" si="4"/>
        <v>0.4399268429938098</v>
      </c>
      <c r="F13" s="4">
        <f t="shared" si="4"/>
        <v>0.43823860438942036</v>
      </c>
      <c r="G13" s="4">
        <f t="shared" si="4"/>
        <v>0.43458075407990998</v>
      </c>
      <c r="H13" s="4">
        <f t="shared" si="4"/>
        <v>0.42656162070906023</v>
      </c>
      <c r="I13" s="4">
        <f t="shared" si="4"/>
        <v>0.28306133933595951</v>
      </c>
      <c r="J13" s="4">
        <f t="shared" si="4"/>
        <v>0.29642656162070907</v>
      </c>
      <c r="K13" s="4">
        <f t="shared" si="4"/>
        <v>0.38505908835115366</v>
      </c>
      <c r="L13" s="4">
        <f t="shared" si="4"/>
        <v>0.33413055711873946</v>
      </c>
    </row>
    <row r="14" spans="2:12" x14ac:dyDescent="0.25">
      <c r="B14" s="4" t="s">
        <v>23</v>
      </c>
      <c r="C14" s="4">
        <f t="shared" ref="C14:L14" si="5">C5/(C5+C6)</f>
        <v>0.96504297994269339</v>
      </c>
      <c r="D14" s="4">
        <f t="shared" si="5"/>
        <v>0.93050266565118045</v>
      </c>
      <c r="E14" s="4">
        <f t="shared" si="5"/>
        <v>0.68472652218782248</v>
      </c>
      <c r="F14" s="4">
        <f t="shared" si="5"/>
        <v>0.68975643461737779</v>
      </c>
      <c r="G14" s="4">
        <f t="shared" si="5"/>
        <v>0.755593156608385</v>
      </c>
      <c r="H14" s="4">
        <f t="shared" si="5"/>
        <v>0.75230712440014769</v>
      </c>
      <c r="I14" s="4">
        <f t="shared" si="5"/>
        <v>0.97830677673257826</v>
      </c>
      <c r="J14" s="4">
        <f t="shared" si="5"/>
        <v>0.92834601819194362</v>
      </c>
      <c r="K14" s="4">
        <f t="shared" si="5"/>
        <v>0.64736374407582942</v>
      </c>
      <c r="L14" s="4">
        <f t="shared" si="5"/>
        <v>0.60116855074304587</v>
      </c>
    </row>
    <row r="15" spans="2:12" x14ac:dyDescent="0.25">
      <c r="B15" s="4" t="s">
        <v>24</v>
      </c>
      <c r="C15" s="4">
        <v>0.90900000000000003</v>
      </c>
      <c r="D15" s="4">
        <v>0.90800000000000003</v>
      </c>
      <c r="E15" s="4">
        <v>0.84199999999999997</v>
      </c>
      <c r="F15" s="4">
        <v>0.84699999999999998</v>
      </c>
      <c r="G15" s="4">
        <v>0.86899999999999999</v>
      </c>
      <c r="H15" s="4">
        <v>0.76</v>
      </c>
      <c r="I15" s="4">
        <v>0.93400000000000005</v>
      </c>
      <c r="J15" s="4">
        <v>0.93200000000000005</v>
      </c>
      <c r="K15" s="4">
        <v>0.84799999999999998</v>
      </c>
      <c r="L15" s="4">
        <v>0.84599999999999997</v>
      </c>
    </row>
    <row r="16" spans="2:12" x14ac:dyDescent="0.25">
      <c r="B16" s="4" t="s">
        <v>25</v>
      </c>
      <c r="C16" s="4">
        <f t="shared" ref="C16:L16" si="6">SQRT(C10*C11)</f>
        <v>0.84002522620119069</v>
      </c>
      <c r="D16" s="4">
        <f t="shared" si="6"/>
        <v>0.82321537327601468</v>
      </c>
      <c r="E16" s="4">
        <f t="shared" si="6"/>
        <v>0.72095152951049268</v>
      </c>
      <c r="F16" s="4">
        <f t="shared" si="6"/>
        <v>0.72260212569050442</v>
      </c>
      <c r="G16" s="4">
        <f t="shared" si="6"/>
        <v>0.73250487901383521</v>
      </c>
      <c r="H16" s="4">
        <f t="shared" si="6"/>
        <v>0.73703988454713087</v>
      </c>
      <c r="I16" s="4">
        <f t="shared" si="6"/>
        <v>0.84484215738344881</v>
      </c>
      <c r="J16" s="4">
        <f t="shared" si="6"/>
        <v>0.83241334641904918</v>
      </c>
      <c r="K16" s="4">
        <f t="shared" si="6"/>
        <v>0.74663341113692683</v>
      </c>
      <c r="L16" s="4">
        <f t="shared" si="6"/>
        <v>0.76406099172010811</v>
      </c>
    </row>
    <row r="17" spans="2:13" x14ac:dyDescent="0.25">
      <c r="B17" s="4" t="s">
        <v>26</v>
      </c>
      <c r="C17" s="4">
        <f t="shared" ref="C17:L17" si="7">(2*C5)/(2*C5+C6+C8)</f>
        <v>0.81860163655513252</v>
      </c>
      <c r="D17" s="4">
        <f t="shared" si="7"/>
        <v>0.79077669902912617</v>
      </c>
      <c r="E17" s="4">
        <f t="shared" si="7"/>
        <v>0.61615848939792606</v>
      </c>
      <c r="F17" s="4">
        <f t="shared" si="7"/>
        <v>0.61921377064433591</v>
      </c>
      <c r="G17" s="4">
        <f t="shared" si="7"/>
        <v>0.64681741369598456</v>
      </c>
      <c r="H17" s="4">
        <f t="shared" si="7"/>
        <v>0.65080632284847517</v>
      </c>
      <c r="I17" s="4">
        <f t="shared" si="7"/>
        <v>0.82747422261914427</v>
      </c>
      <c r="J17" s="4">
        <f t="shared" si="7"/>
        <v>0.80048019207683074</v>
      </c>
      <c r="K17" s="4">
        <f t="shared" si="7"/>
        <v>0.63073593073593071</v>
      </c>
      <c r="L17" s="4">
        <f t="shared" si="7"/>
        <v>0.63186703157332624</v>
      </c>
    </row>
    <row r="18" spans="2:13" x14ac:dyDescent="0.25">
      <c r="B18" s="4" t="s">
        <v>27</v>
      </c>
      <c r="C18" s="4">
        <f t="shared" ref="C18:L18" si="8">SQRT(C14*C10)</f>
        <v>0.8281924924436489</v>
      </c>
      <c r="D18" s="4">
        <f t="shared" si="8"/>
        <v>0.79984580385079274</v>
      </c>
      <c r="E18" s="4">
        <f t="shared" si="8"/>
        <v>0.61927130158566435</v>
      </c>
      <c r="F18" s="4">
        <f t="shared" si="8"/>
        <v>0.62247774043899406</v>
      </c>
      <c r="G18" s="4">
        <f t="shared" si="8"/>
        <v>0.6536259731925389</v>
      </c>
      <c r="H18" s="4">
        <f t="shared" si="8"/>
        <v>0.656811828566636</v>
      </c>
      <c r="I18" s="4">
        <f t="shared" si="8"/>
        <v>0.83748788064616742</v>
      </c>
      <c r="J18" s="4">
        <f t="shared" si="8"/>
        <v>0.80818290010679483</v>
      </c>
      <c r="K18" s="4">
        <f t="shared" si="8"/>
        <v>0.63094409494851522</v>
      </c>
      <c r="L18" s="4">
        <f t="shared" si="8"/>
        <v>0.63269247503112191</v>
      </c>
    </row>
    <row r="19" spans="2:13" x14ac:dyDescent="0.25">
      <c r="E19" s="4" t="s">
        <v>28</v>
      </c>
    </row>
    <row r="23" spans="2:13" x14ac:dyDescent="0.25">
      <c r="B23" s="5" t="s">
        <v>29</v>
      </c>
      <c r="C23" s="6" t="s">
        <v>30</v>
      </c>
      <c r="D23" s="6" t="s">
        <v>31</v>
      </c>
      <c r="E23" s="6" t="s">
        <v>32</v>
      </c>
      <c r="F23" s="6" t="s">
        <v>33</v>
      </c>
      <c r="G23" s="6" t="s">
        <v>34</v>
      </c>
      <c r="H23" s="6" t="s">
        <v>35</v>
      </c>
      <c r="I23" s="6" t="s">
        <v>36</v>
      </c>
      <c r="J23" s="6" t="s">
        <v>37</v>
      </c>
      <c r="K23" s="6" t="s">
        <v>26</v>
      </c>
      <c r="L23" s="6" t="s">
        <v>38</v>
      </c>
      <c r="M23" s="6" t="s">
        <v>39</v>
      </c>
    </row>
    <row r="24" spans="2:13" ht="15.75" customHeight="1" x14ac:dyDescent="0.3">
      <c r="B24" s="7" t="s">
        <v>40</v>
      </c>
      <c r="C24" s="8">
        <v>4827</v>
      </c>
      <c r="D24" s="8">
        <v>154</v>
      </c>
      <c r="E24" s="8">
        <v>24692</v>
      </c>
      <c r="F24" s="8">
        <v>1998</v>
      </c>
      <c r="G24" s="8">
        <v>0.70699999999999996</v>
      </c>
      <c r="H24" s="8">
        <v>0.96899999999999997</v>
      </c>
      <c r="I24" s="8">
        <v>0.70699999999999996</v>
      </c>
      <c r="J24" s="8">
        <v>0.99399999999999999</v>
      </c>
      <c r="K24" s="8">
        <v>0.81799999999999995</v>
      </c>
      <c r="L24" s="7"/>
      <c r="M24" s="7"/>
    </row>
    <row r="25" spans="2:13" ht="15.75" customHeight="1" x14ac:dyDescent="0.3">
      <c r="B25" s="7" t="s">
        <v>41</v>
      </c>
      <c r="C25" s="8">
        <v>24692</v>
      </c>
      <c r="D25" s="8">
        <v>1998</v>
      </c>
      <c r="E25" s="8">
        <v>4827</v>
      </c>
      <c r="F25" s="8">
        <v>154</v>
      </c>
      <c r="G25" s="8">
        <v>0.99399999999999999</v>
      </c>
      <c r="H25" s="8">
        <v>0.92500000000000004</v>
      </c>
      <c r="I25" s="8">
        <v>0.99399999999999999</v>
      </c>
      <c r="J25" s="8">
        <v>0.70699999999999996</v>
      </c>
      <c r="K25" s="8">
        <v>0.95799999999999996</v>
      </c>
      <c r="L25" s="7"/>
      <c r="M25" s="7"/>
    </row>
    <row r="26" spans="2:13" ht="14.4" x14ac:dyDescent="0.3">
      <c r="B26" s="7" t="s">
        <v>42</v>
      </c>
      <c r="C26" s="7"/>
      <c r="D26" s="7"/>
      <c r="E26" s="7"/>
      <c r="F26" s="7"/>
      <c r="G26" s="7"/>
      <c r="H26" s="7"/>
      <c r="I26" s="7"/>
      <c r="J26" s="7"/>
      <c r="K26" s="7"/>
      <c r="L26" s="8">
        <v>0.93200000000000005</v>
      </c>
      <c r="M26" s="8">
        <v>0.77700000000000002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Z74"/>
  <sheetViews>
    <sheetView workbookViewId="0">
      <selection activeCell="T47" sqref="T47"/>
    </sheetView>
  </sheetViews>
  <sheetFormatPr baseColWidth="10" defaultColWidth="12.6640625" defaultRowHeight="15.75" customHeight="1" x14ac:dyDescent="0.25"/>
  <cols>
    <col min="2" max="2" width="14" customWidth="1"/>
    <col min="3" max="3" width="5.6640625" customWidth="1"/>
    <col min="4" max="4" width="4.77734375" customWidth="1"/>
    <col min="5" max="5" width="5.6640625" customWidth="1"/>
    <col min="6" max="6" width="4.77734375" customWidth="1"/>
    <col min="7" max="7" width="5.88671875" customWidth="1"/>
    <col min="8" max="8" width="8.44140625" customWidth="1"/>
    <col min="9" max="11" width="5.109375" customWidth="1"/>
    <col min="12" max="12" width="8.44140625" customWidth="1"/>
    <col min="13" max="13" width="12" customWidth="1"/>
    <col min="14" max="14" width="14" customWidth="1"/>
    <col min="15" max="15" width="13.44140625" customWidth="1"/>
    <col min="17" max="17" width="13.44140625" customWidth="1"/>
    <col min="19" max="19" width="27.44140625" customWidth="1"/>
    <col min="20" max="20" width="18.33203125" customWidth="1"/>
    <col min="21" max="21" width="20.88671875" customWidth="1"/>
    <col min="22" max="22" width="26.33203125" customWidth="1"/>
    <col min="23" max="23" width="16.44140625" customWidth="1"/>
    <col min="24" max="25" width="23.109375" customWidth="1"/>
  </cols>
  <sheetData>
    <row r="2" spans="2:26" x14ac:dyDescent="0.25">
      <c r="I2" s="54" t="s">
        <v>43</v>
      </c>
      <c r="J2" s="55"/>
      <c r="K2" s="55"/>
      <c r="L2" s="55"/>
      <c r="M2" s="55"/>
      <c r="N2" s="55"/>
      <c r="O2" s="55"/>
      <c r="S2" s="9" t="s">
        <v>44</v>
      </c>
      <c r="T2" s="9" t="s">
        <v>45</v>
      </c>
      <c r="U2" s="9" t="s">
        <v>46</v>
      </c>
      <c r="V2" s="9" t="s">
        <v>47</v>
      </c>
      <c r="W2" s="9" t="s">
        <v>24</v>
      </c>
      <c r="X2" s="9" t="s">
        <v>48</v>
      </c>
      <c r="Y2" s="9" t="s">
        <v>49</v>
      </c>
    </row>
    <row r="3" spans="2:26" ht="15.75" customHeight="1" x14ac:dyDescent="0.3">
      <c r="B3" s="5" t="s">
        <v>50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6" t="s">
        <v>19</v>
      </c>
      <c r="J3" s="6" t="s">
        <v>20</v>
      </c>
      <c r="K3" s="6" t="s">
        <v>26</v>
      </c>
      <c r="L3" s="10" t="s">
        <v>38</v>
      </c>
      <c r="M3" s="11"/>
      <c r="O3" s="5" t="s">
        <v>50</v>
      </c>
      <c r="P3" s="12" t="s">
        <v>51</v>
      </c>
      <c r="Q3" s="12" t="s">
        <v>52</v>
      </c>
      <c r="S3" s="13" t="s">
        <v>53</v>
      </c>
      <c r="T3" s="13" t="s">
        <v>54</v>
      </c>
      <c r="U3" s="13" t="s">
        <v>55</v>
      </c>
      <c r="V3" s="13">
        <v>4</v>
      </c>
      <c r="W3" s="14">
        <v>0.90600000000000003</v>
      </c>
      <c r="X3" s="14">
        <v>0.81799999999999995</v>
      </c>
      <c r="Y3" s="15" t="s">
        <v>56</v>
      </c>
    </row>
    <row r="4" spans="2:26" ht="15.75" customHeight="1" x14ac:dyDescent="0.3">
      <c r="B4" s="12" t="s">
        <v>51</v>
      </c>
      <c r="C4" s="16">
        <v>4827</v>
      </c>
      <c r="D4" s="16">
        <v>154</v>
      </c>
      <c r="E4" s="16">
        <v>24692</v>
      </c>
      <c r="F4" s="16">
        <v>1998</v>
      </c>
      <c r="G4" s="16">
        <v>0.70699999999999996</v>
      </c>
      <c r="H4" s="16">
        <v>0.96899999999999997</v>
      </c>
      <c r="I4" s="16">
        <v>0.70699999999999996</v>
      </c>
      <c r="J4" s="16">
        <v>0.99399999999999999</v>
      </c>
      <c r="K4" s="16">
        <v>0.81799999999999995</v>
      </c>
      <c r="L4" s="17"/>
      <c r="M4" s="18"/>
      <c r="O4" s="12" t="s">
        <v>51</v>
      </c>
      <c r="P4" s="13">
        <v>4827</v>
      </c>
      <c r="Q4" s="13">
        <v>1998</v>
      </c>
      <c r="S4" s="13" t="s">
        <v>57</v>
      </c>
      <c r="T4" s="13" t="s">
        <v>54</v>
      </c>
      <c r="U4" s="13" t="s">
        <v>57</v>
      </c>
      <c r="V4" s="13">
        <v>4</v>
      </c>
      <c r="W4" s="14">
        <v>0.88300000000000001</v>
      </c>
      <c r="X4" s="14">
        <v>0.77200000000000002</v>
      </c>
      <c r="Y4" s="15" t="s">
        <v>58</v>
      </c>
    </row>
    <row r="5" spans="2:26" ht="15.75" customHeight="1" x14ac:dyDescent="0.3">
      <c r="B5" s="12" t="s">
        <v>52</v>
      </c>
      <c r="C5" s="16">
        <v>24692</v>
      </c>
      <c r="D5" s="16">
        <v>1998</v>
      </c>
      <c r="E5" s="16">
        <v>4827</v>
      </c>
      <c r="F5" s="16">
        <v>154</v>
      </c>
      <c r="G5" s="16">
        <v>0.99399999999999999</v>
      </c>
      <c r="H5" s="16">
        <v>0.92500000000000004</v>
      </c>
      <c r="I5" s="16">
        <v>0.99399999999999999</v>
      </c>
      <c r="J5" s="16">
        <v>0.70699999999999996</v>
      </c>
      <c r="K5" s="16">
        <v>0.95799999999999996</v>
      </c>
      <c r="L5" s="17"/>
      <c r="M5" s="18"/>
      <c r="O5" s="12" t="s">
        <v>52</v>
      </c>
      <c r="P5" s="13">
        <v>154</v>
      </c>
      <c r="Q5" s="13">
        <v>24692</v>
      </c>
      <c r="S5" s="13" t="s">
        <v>59</v>
      </c>
      <c r="T5" s="13" t="s">
        <v>60</v>
      </c>
      <c r="U5" s="13" t="s">
        <v>55</v>
      </c>
      <c r="V5" s="13">
        <v>4</v>
      </c>
      <c r="W5" s="14">
        <v>0.89400000000000002</v>
      </c>
      <c r="X5" s="14">
        <v>0.8</v>
      </c>
      <c r="Y5" s="15" t="s">
        <v>61</v>
      </c>
    </row>
    <row r="6" spans="2:26" ht="15.75" customHeight="1" x14ac:dyDescent="0.3">
      <c r="B6" s="12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9">
        <v>0.93200000000000005</v>
      </c>
      <c r="M6" s="20"/>
      <c r="S6" s="13" t="s">
        <v>62</v>
      </c>
      <c r="T6" s="13" t="s">
        <v>54</v>
      </c>
      <c r="U6" s="13" t="s">
        <v>55</v>
      </c>
      <c r="V6" s="13">
        <v>10</v>
      </c>
      <c r="W6" s="14">
        <v>0.90400000000000003</v>
      </c>
      <c r="X6" s="14">
        <v>0.81399999999999995</v>
      </c>
      <c r="Y6" s="15" t="s">
        <v>56</v>
      </c>
    </row>
    <row r="8" spans="2:26" x14ac:dyDescent="0.25">
      <c r="I8" s="54" t="s">
        <v>1</v>
      </c>
      <c r="J8" s="55"/>
      <c r="K8" s="55"/>
      <c r="L8" s="55"/>
      <c r="M8" s="55"/>
      <c r="N8" s="55"/>
      <c r="O8" s="55"/>
      <c r="S8" s="5" t="s">
        <v>44</v>
      </c>
      <c r="T8" s="6" t="s">
        <v>63</v>
      </c>
      <c r="U8" s="6" t="s">
        <v>64</v>
      </c>
      <c r="V8" s="6" t="s">
        <v>65</v>
      </c>
      <c r="W8" s="6" t="s">
        <v>24</v>
      </c>
      <c r="X8" s="6" t="s">
        <v>48</v>
      </c>
      <c r="Y8" s="6" t="s">
        <v>49</v>
      </c>
    </row>
    <row r="9" spans="2:26" ht="15.75" customHeight="1" x14ac:dyDescent="0.3">
      <c r="B9" s="5" t="s">
        <v>50</v>
      </c>
      <c r="C9" s="5" t="s">
        <v>30</v>
      </c>
      <c r="D9" s="5" t="s">
        <v>31</v>
      </c>
      <c r="E9" s="5" t="s">
        <v>32</v>
      </c>
      <c r="F9" s="5" t="s">
        <v>33</v>
      </c>
      <c r="G9" s="5" t="s">
        <v>34</v>
      </c>
      <c r="H9" s="5" t="s">
        <v>35</v>
      </c>
      <c r="I9" s="5" t="s">
        <v>19</v>
      </c>
      <c r="J9" s="5" t="s">
        <v>20</v>
      </c>
      <c r="K9" s="5" t="s">
        <v>26</v>
      </c>
      <c r="L9" s="5" t="s">
        <v>38</v>
      </c>
      <c r="O9" s="5" t="s">
        <v>50</v>
      </c>
      <c r="P9" s="12" t="s">
        <v>51</v>
      </c>
      <c r="Q9" s="12" t="s">
        <v>52</v>
      </c>
      <c r="S9" s="15" t="s">
        <v>66</v>
      </c>
      <c r="T9" s="16">
        <v>10</v>
      </c>
      <c r="U9" s="12" t="s">
        <v>67</v>
      </c>
      <c r="V9" s="12" t="s">
        <v>68</v>
      </c>
      <c r="W9" s="21">
        <v>0.82899999999999996</v>
      </c>
      <c r="X9" s="21">
        <v>0.54200000000000004</v>
      </c>
      <c r="Y9" s="15" t="s">
        <v>61</v>
      </c>
    </row>
    <row r="10" spans="2:26" ht="15.75" customHeight="1" x14ac:dyDescent="0.3">
      <c r="B10" s="12" t="s">
        <v>40</v>
      </c>
      <c r="C10" s="16">
        <v>2977</v>
      </c>
      <c r="D10" s="16">
        <v>1187</v>
      </c>
      <c r="E10" s="16">
        <v>23659</v>
      </c>
      <c r="F10" s="16">
        <v>3848</v>
      </c>
      <c r="G10" s="16">
        <v>0.436</v>
      </c>
      <c r="H10" s="16">
        <v>0.71499999999999997</v>
      </c>
      <c r="I10" s="16">
        <v>0.436</v>
      </c>
      <c r="J10" s="16">
        <v>0.95199999999999996</v>
      </c>
      <c r="K10" s="16">
        <v>0.54200000000000004</v>
      </c>
      <c r="L10" s="12"/>
      <c r="O10" s="12" t="s">
        <v>51</v>
      </c>
      <c r="P10" s="13">
        <v>2997</v>
      </c>
      <c r="Q10" s="13">
        <v>3848</v>
      </c>
      <c r="S10" s="15" t="s">
        <v>69</v>
      </c>
      <c r="T10" s="16">
        <v>3</v>
      </c>
      <c r="U10" s="12" t="s">
        <v>67</v>
      </c>
      <c r="V10" s="12" t="s">
        <v>68</v>
      </c>
      <c r="W10" s="21">
        <v>0.78900000000000003</v>
      </c>
      <c r="X10" s="21">
        <v>0.56100000000000005</v>
      </c>
      <c r="Y10" s="15" t="s">
        <v>58</v>
      </c>
    </row>
    <row r="11" spans="2:26" ht="15.75" customHeight="1" x14ac:dyDescent="0.3">
      <c r="B11" s="12" t="s">
        <v>41</v>
      </c>
      <c r="C11" s="16">
        <v>23659</v>
      </c>
      <c r="D11" s="16">
        <v>3848</v>
      </c>
      <c r="E11" s="16">
        <v>2977</v>
      </c>
      <c r="F11" s="16">
        <v>1187</v>
      </c>
      <c r="G11" s="16">
        <v>0.95199999999999996</v>
      </c>
      <c r="H11" s="16">
        <v>0.86</v>
      </c>
      <c r="I11" s="16">
        <v>0.95199999999999996</v>
      </c>
      <c r="J11" s="16">
        <v>0.436</v>
      </c>
      <c r="K11" s="16">
        <v>0.90400000000000003</v>
      </c>
      <c r="L11" s="12"/>
      <c r="O11" s="12" t="s">
        <v>52</v>
      </c>
      <c r="P11" s="13">
        <v>1187</v>
      </c>
      <c r="Q11" s="13">
        <v>23659</v>
      </c>
      <c r="S11" s="15" t="s">
        <v>70</v>
      </c>
      <c r="T11" s="16">
        <v>5</v>
      </c>
      <c r="U11" s="12" t="s">
        <v>68</v>
      </c>
      <c r="V11" s="12" t="s">
        <v>68</v>
      </c>
      <c r="W11" s="21">
        <v>0.82599999999999996</v>
      </c>
      <c r="X11" s="21">
        <v>0.61</v>
      </c>
      <c r="Y11" s="15" t="s">
        <v>61</v>
      </c>
    </row>
    <row r="12" spans="2:26" ht="15.75" customHeight="1" x14ac:dyDescent="0.3">
      <c r="B12" s="12" t="s">
        <v>42</v>
      </c>
      <c r="C12" s="12"/>
      <c r="D12" s="12"/>
      <c r="E12" s="12"/>
      <c r="F12" s="12"/>
      <c r="G12" s="12"/>
      <c r="H12" s="12"/>
      <c r="I12" s="12"/>
      <c r="J12" s="12"/>
      <c r="K12" s="12"/>
      <c r="L12" s="16">
        <v>0.84099999999999997</v>
      </c>
      <c r="S12" s="15" t="s">
        <v>71</v>
      </c>
      <c r="T12" s="16">
        <v>20</v>
      </c>
      <c r="U12" s="12" t="s">
        <v>67</v>
      </c>
      <c r="V12" s="12" t="s">
        <v>68</v>
      </c>
      <c r="W12" s="21">
        <v>0.82899999999999996</v>
      </c>
      <c r="X12" s="21">
        <v>0.54200000000000004</v>
      </c>
      <c r="Y12" s="15" t="s">
        <v>56</v>
      </c>
    </row>
    <row r="14" spans="2:26" x14ac:dyDescent="0.25">
      <c r="I14" s="54" t="s">
        <v>2</v>
      </c>
      <c r="J14" s="55"/>
      <c r="K14" s="55"/>
      <c r="L14" s="55"/>
      <c r="M14" s="55"/>
      <c r="N14" s="55"/>
      <c r="O14" s="55"/>
      <c r="S14" s="9" t="s">
        <v>44</v>
      </c>
      <c r="T14" s="9" t="s">
        <v>72</v>
      </c>
      <c r="U14" s="9" t="s">
        <v>73</v>
      </c>
      <c r="V14" s="9" t="s">
        <v>74</v>
      </c>
      <c r="W14" s="9" t="s">
        <v>75</v>
      </c>
      <c r="X14" s="9" t="s">
        <v>24</v>
      </c>
      <c r="Y14" s="9" t="s">
        <v>48</v>
      </c>
      <c r="Z14" s="9" t="s">
        <v>49</v>
      </c>
    </row>
    <row r="15" spans="2:26" ht="15.75" customHeight="1" x14ac:dyDescent="0.3">
      <c r="B15" s="5" t="s">
        <v>50</v>
      </c>
      <c r="C15" s="6" t="s">
        <v>30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19</v>
      </c>
      <c r="J15" s="6" t="s">
        <v>20</v>
      </c>
      <c r="K15" s="6" t="s">
        <v>26</v>
      </c>
      <c r="L15" s="6" t="s">
        <v>38</v>
      </c>
      <c r="O15" s="5" t="s">
        <v>50</v>
      </c>
      <c r="P15" s="12" t="s">
        <v>51</v>
      </c>
      <c r="Q15" s="12" t="s">
        <v>52</v>
      </c>
      <c r="S15" s="13" t="s">
        <v>53</v>
      </c>
      <c r="T15" s="13">
        <v>500</v>
      </c>
      <c r="U15" s="13">
        <v>1E-3</v>
      </c>
      <c r="V15" s="22">
        <v>1E-4</v>
      </c>
      <c r="W15" s="13" t="s">
        <v>76</v>
      </c>
      <c r="X15" s="14">
        <v>0.86899999999999999</v>
      </c>
      <c r="Y15" s="14">
        <v>0.64300000000000002</v>
      </c>
      <c r="Z15" s="13"/>
    </row>
    <row r="16" spans="2:26" ht="15.75" customHeight="1" x14ac:dyDescent="0.3">
      <c r="B16" s="12" t="s">
        <v>40</v>
      </c>
      <c r="C16" s="16">
        <v>3794</v>
      </c>
      <c r="D16" s="16">
        <v>1180</v>
      </c>
      <c r="E16" s="16">
        <v>23666</v>
      </c>
      <c r="F16" s="16">
        <v>3031</v>
      </c>
      <c r="G16" s="16">
        <v>0.55600000000000005</v>
      </c>
      <c r="H16" s="16">
        <v>0.76300000000000001</v>
      </c>
      <c r="I16" s="16">
        <v>0.55600000000000005</v>
      </c>
      <c r="J16" s="16">
        <v>0.95299999999999996</v>
      </c>
      <c r="K16" s="16">
        <v>0.64300000000000002</v>
      </c>
      <c r="L16" s="12"/>
      <c r="O16" s="12" t="s">
        <v>51</v>
      </c>
      <c r="P16" s="13">
        <v>3794</v>
      </c>
      <c r="Q16" s="13">
        <v>3031</v>
      </c>
      <c r="S16" s="13" t="s">
        <v>77</v>
      </c>
      <c r="T16" s="13">
        <v>100</v>
      </c>
      <c r="U16" s="13">
        <v>1E-3</v>
      </c>
      <c r="V16" s="22">
        <v>1E-4</v>
      </c>
      <c r="W16" s="13" t="s">
        <v>76</v>
      </c>
      <c r="X16" s="14">
        <v>0.86899999999999999</v>
      </c>
      <c r="Y16" s="14">
        <v>0.64300000000000002</v>
      </c>
      <c r="Z16" s="13"/>
    </row>
    <row r="17" spans="2:26" ht="15.75" customHeight="1" x14ac:dyDescent="0.3">
      <c r="B17" s="12" t="s">
        <v>41</v>
      </c>
      <c r="C17" s="16">
        <v>23666</v>
      </c>
      <c r="D17" s="16">
        <v>3031</v>
      </c>
      <c r="E17" s="16">
        <v>3794</v>
      </c>
      <c r="F17" s="16">
        <v>1180</v>
      </c>
      <c r="G17" s="16">
        <v>0.95299999999999996</v>
      </c>
      <c r="H17" s="16">
        <v>0.88600000000000001</v>
      </c>
      <c r="I17" s="16">
        <v>0.95299999999999996</v>
      </c>
      <c r="J17" s="16">
        <v>0.55600000000000005</v>
      </c>
      <c r="K17" s="16">
        <v>0.91800000000000004</v>
      </c>
      <c r="L17" s="12"/>
      <c r="O17" s="12" t="s">
        <v>52</v>
      </c>
      <c r="P17" s="13">
        <v>1180</v>
      </c>
      <c r="Q17" s="13">
        <v>23666</v>
      </c>
      <c r="S17" s="13" t="s">
        <v>78</v>
      </c>
      <c r="T17" s="13">
        <v>500</v>
      </c>
      <c r="U17" s="13">
        <v>5.0000000000000001E-3</v>
      </c>
      <c r="V17" s="22">
        <v>1E-4</v>
      </c>
      <c r="W17" s="13" t="s">
        <v>76</v>
      </c>
      <c r="X17" s="14">
        <v>0.86899999999999999</v>
      </c>
      <c r="Y17" s="14">
        <v>0.64300000000000002</v>
      </c>
      <c r="Z17" s="13"/>
    </row>
    <row r="18" spans="2:26" ht="15.75" customHeight="1" x14ac:dyDescent="0.3">
      <c r="B18" s="12" t="s">
        <v>42</v>
      </c>
      <c r="C18" s="12"/>
      <c r="D18" s="12"/>
      <c r="E18" s="12"/>
      <c r="F18" s="12"/>
      <c r="G18" s="12"/>
      <c r="H18" s="12"/>
      <c r="I18" s="12"/>
      <c r="J18" s="12"/>
      <c r="K18" s="12"/>
      <c r="L18" s="16">
        <v>0.86699999999999999</v>
      </c>
      <c r="S18" s="13" t="s">
        <v>79</v>
      </c>
      <c r="T18" s="13">
        <v>500</v>
      </c>
      <c r="U18" s="13">
        <v>1E-3</v>
      </c>
      <c r="V18" s="22">
        <v>0.01</v>
      </c>
      <c r="W18" s="13" t="s">
        <v>76</v>
      </c>
      <c r="X18" s="14">
        <v>0.86899999999999999</v>
      </c>
      <c r="Y18" s="14">
        <v>0.64300000000000002</v>
      </c>
      <c r="Z18" s="13"/>
    </row>
    <row r="19" spans="2:26" x14ac:dyDescent="0.25">
      <c r="S19" s="13" t="s">
        <v>80</v>
      </c>
      <c r="T19" s="13">
        <v>500</v>
      </c>
      <c r="U19" s="13">
        <v>1E-3</v>
      </c>
      <c r="V19" s="22">
        <v>1E-4</v>
      </c>
      <c r="W19" s="13" t="s">
        <v>81</v>
      </c>
      <c r="X19" s="14">
        <v>0.76600000000000001</v>
      </c>
      <c r="Y19" s="14">
        <v>0.65700000000000003</v>
      </c>
      <c r="Z19" s="13"/>
    </row>
    <row r="20" spans="2:26" x14ac:dyDescent="0.25">
      <c r="I20" s="1"/>
      <c r="J20" s="1"/>
      <c r="K20" s="1"/>
      <c r="L20" s="1"/>
      <c r="M20" s="1"/>
      <c r="N20" s="1"/>
      <c r="O20" s="1"/>
    </row>
    <row r="21" spans="2:26" x14ac:dyDescent="0.25">
      <c r="I21" s="54" t="s">
        <v>3</v>
      </c>
      <c r="J21" s="55"/>
      <c r="K21" s="55"/>
      <c r="L21" s="55"/>
      <c r="M21" s="55"/>
      <c r="N21" s="55"/>
      <c r="O21" s="55"/>
      <c r="S21" s="9" t="s">
        <v>44</v>
      </c>
      <c r="T21" s="9" t="s">
        <v>82</v>
      </c>
      <c r="U21" s="9" t="s">
        <v>45</v>
      </c>
      <c r="V21" s="9" t="s">
        <v>83</v>
      </c>
      <c r="W21" s="9" t="s">
        <v>84</v>
      </c>
      <c r="X21" s="9" t="s">
        <v>24</v>
      </c>
      <c r="Y21" s="9" t="s">
        <v>48</v>
      </c>
      <c r="Z21" s="9" t="s">
        <v>49</v>
      </c>
    </row>
    <row r="22" spans="2:26" ht="15.75" customHeight="1" x14ac:dyDescent="0.3">
      <c r="B22" s="5" t="s">
        <v>50</v>
      </c>
      <c r="C22" s="6" t="s">
        <v>30</v>
      </c>
      <c r="D22" s="6" t="s">
        <v>31</v>
      </c>
      <c r="E22" s="6" t="s">
        <v>32</v>
      </c>
      <c r="F22" s="6" t="s">
        <v>33</v>
      </c>
      <c r="G22" s="6" t="s">
        <v>34</v>
      </c>
      <c r="H22" s="6" t="s">
        <v>35</v>
      </c>
      <c r="I22" s="6" t="s">
        <v>19</v>
      </c>
      <c r="J22" s="6" t="s">
        <v>20</v>
      </c>
      <c r="K22" s="6" t="s">
        <v>26</v>
      </c>
      <c r="L22" s="6" t="s">
        <v>38</v>
      </c>
      <c r="O22" s="5" t="s">
        <v>50</v>
      </c>
      <c r="P22" s="12" t="s">
        <v>51</v>
      </c>
      <c r="Q22" s="12" t="s">
        <v>52</v>
      </c>
      <c r="S22" s="13" t="s">
        <v>53</v>
      </c>
      <c r="T22" s="13">
        <v>200</v>
      </c>
      <c r="U22" s="13" t="s">
        <v>54</v>
      </c>
      <c r="V22" s="13">
        <v>20</v>
      </c>
      <c r="W22" s="13">
        <v>3</v>
      </c>
      <c r="X22" s="14">
        <v>0.93400000000000005</v>
      </c>
      <c r="Y22" s="14">
        <f t="shared" ref="Y22:Y23" si="0">0.826</f>
        <v>0.82599999999999996</v>
      </c>
      <c r="Z22" s="13" t="s">
        <v>61</v>
      </c>
    </row>
    <row r="23" spans="2:26" ht="15.75" customHeight="1" x14ac:dyDescent="0.3">
      <c r="B23" s="12" t="s">
        <v>40</v>
      </c>
      <c r="C23" s="16">
        <v>4883</v>
      </c>
      <c r="D23" s="16">
        <v>110</v>
      </c>
      <c r="E23" s="16">
        <v>24736</v>
      </c>
      <c r="F23" s="16">
        <v>1942</v>
      </c>
      <c r="G23" s="16">
        <v>0.71499999999999997</v>
      </c>
      <c r="H23" s="16">
        <v>0.97799999999999998</v>
      </c>
      <c r="I23" s="16">
        <v>0.71499999999999997</v>
      </c>
      <c r="J23" s="16">
        <v>0.996</v>
      </c>
      <c r="K23" s="16">
        <v>0.82599999999999996</v>
      </c>
      <c r="L23" s="12"/>
      <c r="O23" s="12" t="s">
        <v>51</v>
      </c>
      <c r="P23" s="13">
        <v>4883</v>
      </c>
      <c r="Q23" s="13">
        <v>1942</v>
      </c>
      <c r="S23" s="13" t="s">
        <v>85</v>
      </c>
      <c r="T23" s="13">
        <v>100</v>
      </c>
      <c r="U23" s="13" t="s">
        <v>54</v>
      </c>
      <c r="V23" s="13">
        <v>20</v>
      </c>
      <c r="W23" s="13">
        <v>3</v>
      </c>
      <c r="X23" s="14">
        <v>0.93300000000000005</v>
      </c>
      <c r="Y23" s="14">
        <f t="shared" si="0"/>
        <v>0.82599999999999996</v>
      </c>
      <c r="Z23" s="13" t="s">
        <v>61</v>
      </c>
    </row>
    <row r="24" spans="2:26" ht="15.75" customHeight="1" x14ac:dyDescent="0.3">
      <c r="B24" s="12" t="s">
        <v>41</v>
      </c>
      <c r="C24" s="16">
        <v>24736</v>
      </c>
      <c r="D24" s="16">
        <v>1942</v>
      </c>
      <c r="E24" s="16">
        <v>4883</v>
      </c>
      <c r="F24" s="16">
        <v>110</v>
      </c>
      <c r="G24" s="16">
        <v>0.996</v>
      </c>
      <c r="H24" s="16">
        <v>0.92700000000000005</v>
      </c>
      <c r="I24" s="16">
        <v>0.996</v>
      </c>
      <c r="J24" s="16">
        <v>0.71499999999999997</v>
      </c>
      <c r="K24" s="16">
        <v>0.96</v>
      </c>
      <c r="L24" s="12"/>
      <c r="O24" s="12" t="s">
        <v>52</v>
      </c>
      <c r="P24" s="13">
        <v>110</v>
      </c>
      <c r="Q24" s="13">
        <v>24736</v>
      </c>
      <c r="S24" s="13" t="s">
        <v>86</v>
      </c>
      <c r="T24" s="13">
        <v>200</v>
      </c>
      <c r="U24" s="13" t="s">
        <v>54</v>
      </c>
      <c r="V24" s="23" t="s">
        <v>87</v>
      </c>
      <c r="W24" s="13">
        <v>3</v>
      </c>
      <c r="X24" s="14">
        <v>0.93600000000000005</v>
      </c>
      <c r="Y24" s="14">
        <v>0.82599999999999996</v>
      </c>
      <c r="Z24" s="13" t="s">
        <v>58</v>
      </c>
    </row>
    <row r="25" spans="2:26" ht="15.75" customHeight="1" x14ac:dyDescent="0.3">
      <c r="B25" s="12" t="s">
        <v>42</v>
      </c>
      <c r="C25" s="12"/>
      <c r="D25" s="12"/>
      <c r="E25" s="12"/>
      <c r="F25" s="12"/>
      <c r="G25" s="12"/>
      <c r="H25" s="12"/>
      <c r="I25" s="12"/>
      <c r="J25" s="12"/>
      <c r="K25" s="12"/>
      <c r="L25" s="16">
        <v>0.93500000000000005</v>
      </c>
      <c r="S25" s="13" t="s">
        <v>88</v>
      </c>
      <c r="T25" s="13">
        <v>200</v>
      </c>
      <c r="U25" s="13" t="s">
        <v>54</v>
      </c>
      <c r="V25" s="13">
        <v>20</v>
      </c>
      <c r="W25" s="13">
        <v>5</v>
      </c>
      <c r="X25" s="14">
        <v>0.93300000000000005</v>
      </c>
      <c r="Y25" s="14">
        <v>0.82499999999999996</v>
      </c>
      <c r="Z25" s="13" t="s">
        <v>56</v>
      </c>
    </row>
    <row r="26" spans="2:26" ht="14.4" x14ac:dyDescent="0.3">
      <c r="B26" s="7"/>
      <c r="C26" s="8"/>
      <c r="D26" s="8"/>
      <c r="E26" s="8"/>
      <c r="F26" s="8"/>
      <c r="G26" s="8"/>
      <c r="H26" s="8"/>
      <c r="I26" s="8"/>
      <c r="J26" s="8"/>
      <c r="K26" s="8"/>
      <c r="L26" s="7"/>
      <c r="M26" s="7"/>
      <c r="S26" s="13" t="s">
        <v>89</v>
      </c>
      <c r="T26" s="13">
        <v>200</v>
      </c>
      <c r="U26" s="13" t="s">
        <v>60</v>
      </c>
      <c r="V26" s="13">
        <v>20</v>
      </c>
      <c r="W26" s="13">
        <v>3</v>
      </c>
      <c r="X26" s="14">
        <v>0.93700000000000006</v>
      </c>
      <c r="Y26" s="14">
        <v>0.82699999999999996</v>
      </c>
      <c r="Z26" s="13" t="s">
        <v>61</v>
      </c>
    </row>
    <row r="27" spans="2:26" ht="14.4" x14ac:dyDescent="0.3">
      <c r="B27" s="7"/>
      <c r="C27" s="8"/>
      <c r="D27" s="8"/>
      <c r="E27" s="8"/>
      <c r="F27" s="8"/>
      <c r="G27" s="8"/>
      <c r="H27" s="8"/>
      <c r="I27" s="59" t="s">
        <v>90</v>
      </c>
      <c r="J27" s="55"/>
      <c r="K27" s="55"/>
      <c r="L27" s="55"/>
      <c r="M27" s="55"/>
      <c r="N27" s="55"/>
      <c r="O27" s="55"/>
    </row>
    <row r="28" spans="2:26" ht="14.4" x14ac:dyDescent="0.3">
      <c r="B28" s="5" t="s">
        <v>50</v>
      </c>
      <c r="C28" s="6" t="s">
        <v>30</v>
      </c>
      <c r="D28" s="6" t="s">
        <v>31</v>
      </c>
      <c r="E28" s="6" t="s">
        <v>32</v>
      </c>
      <c r="F28" s="6" t="s">
        <v>33</v>
      </c>
      <c r="G28" s="6" t="s">
        <v>34</v>
      </c>
      <c r="H28" s="6" t="s">
        <v>35</v>
      </c>
      <c r="I28" s="6" t="s">
        <v>19</v>
      </c>
      <c r="J28" s="6" t="s">
        <v>20</v>
      </c>
      <c r="K28" s="6" t="s">
        <v>26</v>
      </c>
      <c r="L28" s="6" t="s">
        <v>38</v>
      </c>
      <c r="O28" s="5" t="s">
        <v>50</v>
      </c>
      <c r="P28" s="12" t="s">
        <v>51</v>
      </c>
      <c r="Q28" s="12" t="s">
        <v>52</v>
      </c>
      <c r="S28" s="9" t="s">
        <v>44</v>
      </c>
      <c r="T28" s="9" t="s">
        <v>91</v>
      </c>
      <c r="U28" s="9" t="s">
        <v>92</v>
      </c>
      <c r="V28" s="9" t="s">
        <v>93</v>
      </c>
      <c r="W28" s="9" t="s">
        <v>94</v>
      </c>
      <c r="X28" s="9" t="s">
        <v>24</v>
      </c>
      <c r="Y28" s="9" t="s">
        <v>48</v>
      </c>
      <c r="Z28" s="9" t="s">
        <v>49</v>
      </c>
    </row>
    <row r="29" spans="2:26" ht="14.4" x14ac:dyDescent="0.3">
      <c r="B29" s="12" t="s">
        <v>40</v>
      </c>
      <c r="C29" s="16">
        <v>4415</v>
      </c>
      <c r="D29" s="16">
        <v>2624</v>
      </c>
      <c r="E29" s="16">
        <v>22222</v>
      </c>
      <c r="F29" s="16">
        <v>2410</v>
      </c>
      <c r="G29" s="16">
        <v>0.64700000000000002</v>
      </c>
      <c r="H29" s="16">
        <v>0.627</v>
      </c>
      <c r="I29" s="16">
        <v>0.64700000000000002</v>
      </c>
      <c r="J29" s="16">
        <v>0.89400000000000002</v>
      </c>
      <c r="K29" s="16">
        <v>0.63700000000000001</v>
      </c>
      <c r="L29" s="12"/>
      <c r="O29" s="12" t="s">
        <v>51</v>
      </c>
      <c r="P29" s="13">
        <v>4415</v>
      </c>
      <c r="Q29" s="13">
        <v>2410</v>
      </c>
      <c r="S29" s="13" t="s">
        <v>53</v>
      </c>
      <c r="T29" s="24">
        <v>1E-4</v>
      </c>
      <c r="U29" s="24">
        <v>1E-4</v>
      </c>
      <c r="V29" s="24">
        <v>0</v>
      </c>
      <c r="W29" s="13">
        <v>20</v>
      </c>
      <c r="X29" s="14">
        <v>0.85299999999999998</v>
      </c>
      <c r="Y29" s="14">
        <v>0.63700000000000001</v>
      </c>
      <c r="Z29" s="13" t="s">
        <v>61</v>
      </c>
    </row>
    <row r="30" spans="2:26" ht="14.4" x14ac:dyDescent="0.3">
      <c r="B30" s="12" t="s">
        <v>41</v>
      </c>
      <c r="C30" s="16">
        <v>22222</v>
      </c>
      <c r="D30" s="16">
        <v>2410</v>
      </c>
      <c r="E30" s="16">
        <v>4415</v>
      </c>
      <c r="F30" s="16">
        <v>2624</v>
      </c>
      <c r="G30" s="16">
        <v>0.89400000000000002</v>
      </c>
      <c r="H30" s="16">
        <v>0.90200000000000002</v>
      </c>
      <c r="I30" s="16">
        <v>0.89400000000000002</v>
      </c>
      <c r="J30" s="16">
        <v>0.64700000000000002</v>
      </c>
      <c r="K30" s="16">
        <v>0.89800000000000002</v>
      </c>
      <c r="L30" s="12"/>
      <c r="O30" s="12" t="s">
        <v>52</v>
      </c>
      <c r="P30" s="13">
        <v>2664</v>
      </c>
      <c r="Q30" s="13">
        <v>22222</v>
      </c>
      <c r="S30" s="13" t="s">
        <v>95</v>
      </c>
      <c r="T30" s="24">
        <v>1E-3</v>
      </c>
      <c r="U30" s="24">
        <v>1E-4</v>
      </c>
      <c r="V30" s="24">
        <v>0</v>
      </c>
      <c r="W30" s="13">
        <v>20</v>
      </c>
      <c r="X30" s="13">
        <v>0.85399999999999998</v>
      </c>
      <c r="Y30" s="13">
        <v>0.63900000000000001</v>
      </c>
      <c r="Z30" s="13" t="s">
        <v>56</v>
      </c>
    </row>
    <row r="31" spans="2:26" ht="14.4" x14ac:dyDescent="0.3">
      <c r="B31" s="12" t="s">
        <v>42</v>
      </c>
      <c r="C31" s="12"/>
      <c r="D31" s="12"/>
      <c r="E31" s="12"/>
      <c r="F31" s="12"/>
      <c r="G31" s="12"/>
      <c r="H31" s="12"/>
      <c r="I31" s="12"/>
      <c r="J31" s="12"/>
      <c r="K31" s="12"/>
      <c r="L31" s="16">
        <v>0.84099999999999997</v>
      </c>
      <c r="S31" s="13" t="s">
        <v>96</v>
      </c>
      <c r="T31" s="24">
        <v>1E-4</v>
      </c>
      <c r="U31" s="24">
        <v>1E-3</v>
      </c>
      <c r="V31" s="24">
        <v>0</v>
      </c>
      <c r="W31" s="13">
        <v>20</v>
      </c>
      <c r="X31" s="14">
        <v>0.85299999999999998</v>
      </c>
      <c r="Y31" s="14">
        <v>0.63700000000000001</v>
      </c>
      <c r="Z31" s="13" t="s">
        <v>61</v>
      </c>
    </row>
    <row r="32" spans="2:26" ht="13.2" x14ac:dyDescent="0.25">
      <c r="S32" s="13" t="s">
        <v>97</v>
      </c>
      <c r="T32" s="24">
        <v>1E-4</v>
      </c>
      <c r="U32" s="24">
        <v>1E-4</v>
      </c>
      <c r="V32" s="24">
        <v>0</v>
      </c>
      <c r="W32" s="13">
        <v>10</v>
      </c>
      <c r="X32" s="14">
        <v>0.85299999999999998</v>
      </c>
      <c r="Y32" s="25">
        <v>0.63700000000000001</v>
      </c>
      <c r="Z32" s="13" t="s">
        <v>56</v>
      </c>
    </row>
    <row r="34" spans="2:16" ht="13.2" x14ac:dyDescent="0.25">
      <c r="J34" s="54" t="s">
        <v>98</v>
      </c>
      <c r="K34" s="55"/>
      <c r="L34" s="55"/>
      <c r="M34" s="55"/>
      <c r="N34" s="55"/>
      <c r="O34" s="55"/>
      <c r="P34" s="55"/>
    </row>
    <row r="36" spans="2:16" ht="13.2" x14ac:dyDescent="0.25">
      <c r="C36" s="26" t="s">
        <v>30</v>
      </c>
      <c r="D36" s="26" t="s">
        <v>31</v>
      </c>
      <c r="E36" s="26" t="s">
        <v>32</v>
      </c>
      <c r="F36" s="26" t="s">
        <v>33</v>
      </c>
      <c r="G36" s="26" t="s">
        <v>34</v>
      </c>
      <c r="H36" s="26" t="s">
        <v>35</v>
      </c>
      <c r="I36" s="26" t="s">
        <v>19</v>
      </c>
      <c r="J36" s="26" t="s">
        <v>20</v>
      </c>
      <c r="K36" s="26" t="s">
        <v>26</v>
      </c>
      <c r="L36" s="26" t="s">
        <v>38</v>
      </c>
      <c r="M36" s="27" t="s">
        <v>99</v>
      </c>
      <c r="N36" s="27" t="s">
        <v>24</v>
      </c>
    </row>
    <row r="37" spans="2:16" ht="14.4" x14ac:dyDescent="0.3">
      <c r="B37" s="13" t="s">
        <v>43</v>
      </c>
      <c r="C37" s="16">
        <v>4827</v>
      </c>
      <c r="D37" s="16">
        <v>154</v>
      </c>
      <c r="E37" s="16">
        <v>24692</v>
      </c>
      <c r="F37" s="16">
        <v>1998</v>
      </c>
      <c r="G37" s="16">
        <v>0.70699999999999996</v>
      </c>
      <c r="H37" s="16">
        <v>0.96899999999999997</v>
      </c>
      <c r="I37" s="16">
        <v>0.70699999999999996</v>
      </c>
      <c r="J37" s="16">
        <v>0.99399999999999999</v>
      </c>
      <c r="K37" s="16">
        <v>0.81799999999999995</v>
      </c>
      <c r="L37" s="13">
        <v>0.93200000000000005</v>
      </c>
      <c r="M37" s="13">
        <f t="shared" ref="M37:M41" si="1">SQRT((C37/(C37+D37))*(C37/(C37+F37)))</f>
        <v>0.82788058923004892</v>
      </c>
      <c r="N37" s="13">
        <v>0.90600000000000003</v>
      </c>
    </row>
    <row r="38" spans="2:16" ht="14.4" x14ac:dyDescent="0.3">
      <c r="B38" s="13" t="s">
        <v>1</v>
      </c>
      <c r="C38" s="16">
        <v>3876</v>
      </c>
      <c r="D38" s="16">
        <v>2005</v>
      </c>
      <c r="E38" s="16">
        <v>22841</v>
      </c>
      <c r="F38" s="16">
        <v>2949</v>
      </c>
      <c r="G38" s="16">
        <v>0.56799999999999995</v>
      </c>
      <c r="H38" s="16">
        <v>0.65900000000000003</v>
      </c>
      <c r="I38" s="16">
        <v>0.56799999999999995</v>
      </c>
      <c r="J38" s="16">
        <v>0.91900000000000004</v>
      </c>
      <c r="K38" s="16">
        <v>0.61</v>
      </c>
      <c r="L38" s="13">
        <v>0.84399999999999997</v>
      </c>
      <c r="M38" s="13">
        <f t="shared" si="1"/>
        <v>0.61179630658643747</v>
      </c>
      <c r="N38" s="13">
        <v>0.82599999999999996</v>
      </c>
    </row>
    <row r="39" spans="2:16" ht="14.4" x14ac:dyDescent="0.3">
      <c r="B39" s="13" t="s">
        <v>2</v>
      </c>
      <c r="C39" s="16">
        <v>3794</v>
      </c>
      <c r="D39" s="16">
        <v>1180</v>
      </c>
      <c r="E39" s="16">
        <v>23666</v>
      </c>
      <c r="F39" s="16">
        <v>3031</v>
      </c>
      <c r="G39" s="16">
        <v>0.55600000000000005</v>
      </c>
      <c r="H39" s="16">
        <v>0.76300000000000001</v>
      </c>
      <c r="I39" s="16">
        <v>0.55600000000000005</v>
      </c>
      <c r="J39" s="16">
        <v>0.95299999999999996</v>
      </c>
      <c r="K39" s="16">
        <v>0.64300000000000002</v>
      </c>
      <c r="L39" s="13">
        <v>0.86699999999999999</v>
      </c>
      <c r="M39" s="13">
        <f t="shared" si="1"/>
        <v>0.65116808715041818</v>
      </c>
      <c r="N39" s="13">
        <v>0.86899999999999999</v>
      </c>
    </row>
    <row r="40" spans="2:16" ht="14.4" x14ac:dyDescent="0.3">
      <c r="B40" s="13" t="s">
        <v>3</v>
      </c>
      <c r="C40" s="16">
        <v>4882</v>
      </c>
      <c r="D40" s="16">
        <v>97</v>
      </c>
      <c r="E40" s="16">
        <v>24749</v>
      </c>
      <c r="F40" s="16">
        <v>1943</v>
      </c>
      <c r="G40" s="16">
        <v>0.71499999999999997</v>
      </c>
      <c r="H40" s="16">
        <v>0.98099999999999998</v>
      </c>
      <c r="I40" s="16">
        <v>0.71499999999999997</v>
      </c>
      <c r="J40" s="16">
        <v>0.996</v>
      </c>
      <c r="K40" s="16">
        <v>0.82699999999999996</v>
      </c>
      <c r="L40" s="13">
        <v>0.93600000000000005</v>
      </c>
      <c r="M40" s="13">
        <f t="shared" si="1"/>
        <v>0.83748181211631989</v>
      </c>
      <c r="N40" s="13">
        <v>0.93700000000000006</v>
      </c>
    </row>
    <row r="41" spans="2:16" ht="14.4" x14ac:dyDescent="0.3">
      <c r="B41" s="13" t="s">
        <v>90</v>
      </c>
      <c r="C41" s="16">
        <v>4425</v>
      </c>
      <c r="D41" s="16">
        <v>2609</v>
      </c>
      <c r="E41" s="16">
        <v>22237</v>
      </c>
      <c r="F41" s="16">
        <v>2400</v>
      </c>
      <c r="G41" s="16">
        <v>0.64800000000000002</v>
      </c>
      <c r="H41" s="16">
        <v>0.629</v>
      </c>
      <c r="I41" s="16">
        <v>0.64800000000000002</v>
      </c>
      <c r="J41" s="16">
        <v>0.89500000000000002</v>
      </c>
      <c r="K41" s="16">
        <v>0.63900000000000001</v>
      </c>
      <c r="L41" s="13">
        <v>0.84199999999999997</v>
      </c>
      <c r="M41" s="13">
        <f t="shared" si="1"/>
        <v>0.63864683638598241</v>
      </c>
      <c r="N41" s="13">
        <v>0.85399999999999998</v>
      </c>
    </row>
    <row r="54" spans="16:16" ht="13.2" x14ac:dyDescent="0.25">
      <c r="P54" s="1"/>
    </row>
    <row r="66" spans="2:26" ht="13.2" x14ac:dyDescent="0.25">
      <c r="B66" s="28" t="s">
        <v>100</v>
      </c>
      <c r="C66" s="29" t="s">
        <v>101</v>
      </c>
      <c r="N66" s="30" t="s">
        <v>102</v>
      </c>
      <c r="X66" s="28" t="s">
        <v>100</v>
      </c>
      <c r="Y66" s="29" t="s">
        <v>101</v>
      </c>
      <c r="Z66" s="30" t="s">
        <v>102</v>
      </c>
    </row>
    <row r="67" spans="2:26" ht="13.2" x14ac:dyDescent="0.25">
      <c r="B67" s="56" t="s">
        <v>3</v>
      </c>
      <c r="C67" s="31" t="s">
        <v>103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 t="s">
        <v>104</v>
      </c>
      <c r="O67" s="32"/>
      <c r="P67" s="32"/>
      <c r="Q67" s="32"/>
      <c r="R67" s="33"/>
      <c r="X67" s="60" t="s">
        <v>3</v>
      </c>
      <c r="Y67" s="32" t="s">
        <v>103</v>
      </c>
      <c r="Z67" s="34" t="s">
        <v>104</v>
      </c>
    </row>
    <row r="68" spans="2:26" ht="13.2" x14ac:dyDescent="0.25">
      <c r="B68" s="57"/>
      <c r="C68" s="35" t="s">
        <v>105</v>
      </c>
      <c r="N68" s="4" t="s">
        <v>106</v>
      </c>
      <c r="R68" s="36"/>
      <c r="X68" s="61"/>
      <c r="Y68" s="4" t="s">
        <v>105</v>
      </c>
      <c r="Z68" s="37" t="s">
        <v>106</v>
      </c>
    </row>
    <row r="69" spans="2:26" ht="13.2" x14ac:dyDescent="0.25">
      <c r="B69" s="58" t="s">
        <v>43</v>
      </c>
      <c r="C69" s="35" t="s">
        <v>107</v>
      </c>
      <c r="N69" s="4" t="s">
        <v>108</v>
      </c>
      <c r="R69" s="36"/>
      <c r="X69" s="58" t="s">
        <v>43</v>
      </c>
      <c r="Y69" s="31" t="s">
        <v>107</v>
      </c>
      <c r="Z69" s="34" t="s">
        <v>108</v>
      </c>
    </row>
    <row r="70" spans="2:26" ht="13.2" x14ac:dyDescent="0.25">
      <c r="B70" s="57"/>
      <c r="C70" s="35" t="s">
        <v>109</v>
      </c>
      <c r="N70" s="4" t="s">
        <v>110</v>
      </c>
      <c r="R70" s="36"/>
      <c r="X70" s="57"/>
      <c r="Y70" s="35" t="s">
        <v>109</v>
      </c>
      <c r="Z70" s="37" t="s">
        <v>110</v>
      </c>
    </row>
    <row r="71" spans="2:26" ht="13.2" x14ac:dyDescent="0.25">
      <c r="B71" s="56" t="s">
        <v>2</v>
      </c>
      <c r="C71" s="35" t="s">
        <v>111</v>
      </c>
      <c r="N71" s="4" t="s">
        <v>112</v>
      </c>
      <c r="R71" s="36"/>
      <c r="X71" s="56" t="s">
        <v>2</v>
      </c>
      <c r="Y71" s="31" t="s">
        <v>111</v>
      </c>
      <c r="Z71" s="34" t="s">
        <v>112</v>
      </c>
    </row>
    <row r="72" spans="2:26" ht="13.2" x14ac:dyDescent="0.25">
      <c r="B72" s="57"/>
      <c r="C72" s="35" t="s">
        <v>113</v>
      </c>
      <c r="R72" s="36"/>
      <c r="X72" s="57"/>
      <c r="Y72" s="38" t="s">
        <v>113</v>
      </c>
      <c r="Z72" s="39"/>
    </row>
    <row r="73" spans="2:26" ht="13.2" x14ac:dyDescent="0.25">
      <c r="B73" s="40" t="s">
        <v>90</v>
      </c>
      <c r="C73" s="35" t="s">
        <v>114</v>
      </c>
      <c r="N73" s="4" t="s">
        <v>115</v>
      </c>
      <c r="R73" s="36"/>
      <c r="X73" s="41" t="s">
        <v>90</v>
      </c>
      <c r="Y73" s="39" t="s">
        <v>114</v>
      </c>
      <c r="Z73" s="39" t="s">
        <v>115</v>
      </c>
    </row>
    <row r="74" spans="2:26" ht="13.2" x14ac:dyDescent="0.25">
      <c r="B74" s="40" t="s">
        <v>1</v>
      </c>
      <c r="C74" s="38" t="s">
        <v>116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 t="s">
        <v>117</v>
      </c>
      <c r="O74" s="42"/>
      <c r="P74" s="42"/>
      <c r="Q74" s="42"/>
      <c r="R74" s="43"/>
      <c r="X74" s="41" t="s">
        <v>1</v>
      </c>
      <c r="Y74" s="13" t="s">
        <v>116</v>
      </c>
      <c r="Z74" s="13" t="s">
        <v>117</v>
      </c>
    </row>
  </sheetData>
  <mergeCells count="12">
    <mergeCell ref="J34:P34"/>
    <mergeCell ref="X67:X68"/>
    <mergeCell ref="I2:O2"/>
    <mergeCell ref="I8:O8"/>
    <mergeCell ref="I14:O14"/>
    <mergeCell ref="I21:O21"/>
    <mergeCell ref="I27:O27"/>
    <mergeCell ref="B67:B68"/>
    <mergeCell ref="B69:B70"/>
    <mergeCell ref="B71:B72"/>
    <mergeCell ref="X69:X70"/>
    <mergeCell ref="X71:X7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Z74"/>
  <sheetViews>
    <sheetView workbookViewId="0">
      <selection activeCell="S40" sqref="S40"/>
    </sheetView>
  </sheetViews>
  <sheetFormatPr baseColWidth="10" defaultColWidth="12.6640625" defaultRowHeight="15.75" customHeight="1" x14ac:dyDescent="0.25"/>
  <cols>
    <col min="2" max="2" width="14" customWidth="1"/>
    <col min="3" max="3" width="5.6640625" customWidth="1"/>
    <col min="4" max="4" width="4.77734375" customWidth="1"/>
    <col min="5" max="5" width="5.6640625" customWidth="1"/>
    <col min="6" max="6" width="4.77734375" customWidth="1"/>
    <col min="7" max="7" width="5.88671875" customWidth="1"/>
    <col min="8" max="8" width="8.44140625" customWidth="1"/>
    <col min="9" max="11" width="6" bestFit="1" customWidth="1"/>
    <col min="12" max="12" width="8.44140625" customWidth="1"/>
    <col min="13" max="13" width="12" customWidth="1"/>
    <col min="14" max="14" width="14" customWidth="1"/>
    <col min="15" max="15" width="13.44140625" customWidth="1"/>
    <col min="17" max="17" width="13.44140625" customWidth="1"/>
    <col min="19" max="19" width="27.44140625" customWidth="1"/>
    <col min="20" max="20" width="18.33203125" customWidth="1"/>
    <col min="21" max="21" width="20.88671875" customWidth="1"/>
    <col min="22" max="22" width="26.33203125" customWidth="1"/>
    <col min="23" max="23" width="16.44140625" customWidth="1"/>
    <col min="24" max="25" width="23.109375" customWidth="1"/>
  </cols>
  <sheetData>
    <row r="2" spans="2:26" x14ac:dyDescent="0.25">
      <c r="I2" s="54" t="s">
        <v>43</v>
      </c>
      <c r="J2" s="55"/>
      <c r="K2" s="55"/>
      <c r="L2" s="55"/>
      <c r="M2" s="55"/>
      <c r="N2" s="55"/>
      <c r="O2" s="55"/>
      <c r="S2" s="9" t="s">
        <v>44</v>
      </c>
      <c r="T2" s="9" t="s">
        <v>45</v>
      </c>
      <c r="U2" s="9" t="s">
        <v>46</v>
      </c>
      <c r="V2" s="9" t="s">
        <v>47</v>
      </c>
      <c r="W2" s="9" t="s">
        <v>24</v>
      </c>
      <c r="X2" s="9" t="s">
        <v>48</v>
      </c>
      <c r="Y2" s="9" t="s">
        <v>49</v>
      </c>
    </row>
    <row r="3" spans="2:26" ht="15.75" customHeight="1" x14ac:dyDescent="0.3">
      <c r="B3" s="5" t="s">
        <v>50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6" t="s">
        <v>19</v>
      </c>
      <c r="J3" s="6" t="s">
        <v>20</v>
      </c>
      <c r="K3" s="6" t="s">
        <v>26</v>
      </c>
      <c r="L3" s="10" t="s">
        <v>38</v>
      </c>
      <c r="M3" s="11"/>
      <c r="O3" s="5" t="s">
        <v>50</v>
      </c>
      <c r="P3" s="12" t="s">
        <v>51</v>
      </c>
      <c r="Q3" s="12" t="s">
        <v>52</v>
      </c>
      <c r="S3" s="13" t="s">
        <v>53</v>
      </c>
      <c r="T3" s="13" t="s">
        <v>54</v>
      </c>
      <c r="U3" s="13" t="s">
        <v>55</v>
      </c>
      <c r="V3" s="13">
        <v>4</v>
      </c>
      <c r="W3" s="14">
        <v>0.90600000000000003</v>
      </c>
      <c r="X3" s="14">
        <v>0.81799999999999995</v>
      </c>
      <c r="Y3" s="15" t="s">
        <v>56</v>
      </c>
    </row>
    <row r="4" spans="2:26" ht="15.75" customHeight="1" x14ac:dyDescent="0.3">
      <c r="B4" s="12" t="s">
        <v>51</v>
      </c>
      <c r="C4" s="16">
        <v>4827</v>
      </c>
      <c r="D4" s="16">
        <v>154</v>
      </c>
      <c r="E4" s="16">
        <v>24692</v>
      </c>
      <c r="F4" s="16">
        <v>1998</v>
      </c>
      <c r="G4" s="16">
        <v>0.70699999999999996</v>
      </c>
      <c r="H4" s="16">
        <v>0.96899999999999997</v>
      </c>
      <c r="I4" s="16">
        <v>0.70699999999999996</v>
      </c>
      <c r="J4" s="16">
        <v>0.99399999999999999</v>
      </c>
      <c r="K4" s="16">
        <v>0.81799999999999995</v>
      </c>
      <c r="L4" s="17"/>
      <c r="M4" s="18"/>
      <c r="O4" s="12" t="s">
        <v>51</v>
      </c>
      <c r="P4" s="13">
        <v>4827</v>
      </c>
      <c r="Q4" s="13">
        <v>1998</v>
      </c>
      <c r="S4" s="13" t="s">
        <v>57</v>
      </c>
      <c r="T4" s="13" t="s">
        <v>54</v>
      </c>
      <c r="U4" s="13" t="s">
        <v>57</v>
      </c>
      <c r="V4" s="13">
        <v>4</v>
      </c>
      <c r="W4" s="14">
        <v>0.88300000000000001</v>
      </c>
      <c r="X4" s="14">
        <v>0.77200000000000002</v>
      </c>
      <c r="Y4" s="15" t="s">
        <v>58</v>
      </c>
    </row>
    <row r="5" spans="2:26" ht="15.75" customHeight="1" x14ac:dyDescent="0.3">
      <c r="B5" s="12" t="s">
        <v>52</v>
      </c>
      <c r="C5" s="16">
        <v>24692</v>
      </c>
      <c r="D5" s="16">
        <v>1998</v>
      </c>
      <c r="E5" s="16">
        <v>4827</v>
      </c>
      <c r="F5" s="16">
        <v>154</v>
      </c>
      <c r="G5" s="16">
        <v>0.99399999999999999</v>
      </c>
      <c r="H5" s="16">
        <v>0.92500000000000004</v>
      </c>
      <c r="I5" s="16">
        <v>0.99399999999999999</v>
      </c>
      <c r="J5" s="16">
        <v>0.70699999999999996</v>
      </c>
      <c r="K5" s="16">
        <v>0.95799999999999996</v>
      </c>
      <c r="L5" s="17"/>
      <c r="M5" s="18"/>
      <c r="O5" s="12" t="s">
        <v>52</v>
      </c>
      <c r="P5" s="13">
        <v>154</v>
      </c>
      <c r="Q5" s="13">
        <v>24692</v>
      </c>
      <c r="S5" s="13" t="s">
        <v>59</v>
      </c>
      <c r="T5" s="13" t="s">
        <v>60</v>
      </c>
      <c r="U5" s="13" t="s">
        <v>55</v>
      </c>
      <c r="V5" s="13">
        <v>4</v>
      </c>
      <c r="W5" s="14">
        <v>0.89400000000000002</v>
      </c>
      <c r="X5" s="14">
        <v>0.8</v>
      </c>
      <c r="Y5" s="15" t="s">
        <v>61</v>
      </c>
    </row>
    <row r="6" spans="2:26" ht="15.75" customHeight="1" x14ac:dyDescent="0.3">
      <c r="B6" s="12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9">
        <v>0.93200000000000005</v>
      </c>
      <c r="M6" s="20"/>
      <c r="S6" s="13" t="s">
        <v>62</v>
      </c>
      <c r="T6" s="13" t="s">
        <v>54</v>
      </c>
      <c r="U6" s="13" t="s">
        <v>55</v>
      </c>
      <c r="V6" s="13">
        <v>10</v>
      </c>
      <c r="W6" s="14">
        <v>0.90400000000000003</v>
      </c>
      <c r="X6" s="14">
        <v>0.81399999999999995</v>
      </c>
      <c r="Y6" s="15" t="s">
        <v>56</v>
      </c>
    </row>
    <row r="8" spans="2:26" x14ac:dyDescent="0.25">
      <c r="I8" s="54" t="s">
        <v>1</v>
      </c>
      <c r="J8" s="55"/>
      <c r="K8" s="55"/>
      <c r="L8" s="55"/>
      <c r="M8" s="55"/>
      <c r="N8" s="55"/>
      <c r="O8" s="55"/>
      <c r="S8" s="5" t="s">
        <v>44</v>
      </c>
      <c r="T8" s="6" t="s">
        <v>63</v>
      </c>
      <c r="U8" s="6" t="s">
        <v>64</v>
      </c>
      <c r="V8" s="6" t="s">
        <v>65</v>
      </c>
      <c r="W8" s="6" t="s">
        <v>24</v>
      </c>
      <c r="X8" s="6" t="s">
        <v>48</v>
      </c>
      <c r="Y8" s="6" t="s">
        <v>49</v>
      </c>
    </row>
    <row r="9" spans="2:26" ht="15.75" customHeight="1" x14ac:dyDescent="0.3">
      <c r="B9" s="5" t="s">
        <v>50</v>
      </c>
      <c r="C9" s="5" t="s">
        <v>30</v>
      </c>
      <c r="D9" s="5" t="s">
        <v>31</v>
      </c>
      <c r="E9" s="5" t="s">
        <v>32</v>
      </c>
      <c r="F9" s="5" t="s">
        <v>33</v>
      </c>
      <c r="G9" s="5" t="s">
        <v>34</v>
      </c>
      <c r="H9" s="5" t="s">
        <v>35</v>
      </c>
      <c r="I9" s="5" t="s">
        <v>19</v>
      </c>
      <c r="J9" s="5" t="s">
        <v>20</v>
      </c>
      <c r="K9" s="5" t="s">
        <v>26</v>
      </c>
      <c r="L9" s="5" t="s">
        <v>38</v>
      </c>
      <c r="O9" s="5" t="s">
        <v>50</v>
      </c>
      <c r="P9" s="12" t="s">
        <v>51</v>
      </c>
      <c r="Q9" s="12" t="s">
        <v>52</v>
      </c>
      <c r="S9" s="15" t="s">
        <v>66</v>
      </c>
      <c r="T9" s="16">
        <v>10</v>
      </c>
      <c r="U9" s="12" t="s">
        <v>67</v>
      </c>
      <c r="V9" s="12" t="s">
        <v>68</v>
      </c>
      <c r="W9" s="21">
        <v>0.82899999999999996</v>
      </c>
      <c r="X9" s="21">
        <v>0.54200000000000004</v>
      </c>
      <c r="Y9" s="15" t="s">
        <v>61</v>
      </c>
    </row>
    <row r="10" spans="2:26" ht="15.75" customHeight="1" x14ac:dyDescent="0.3">
      <c r="B10" s="12" t="s">
        <v>40</v>
      </c>
      <c r="C10" s="16">
        <v>2977</v>
      </c>
      <c r="D10" s="16">
        <v>1187</v>
      </c>
      <c r="E10" s="16">
        <v>23659</v>
      </c>
      <c r="F10" s="16">
        <v>3848</v>
      </c>
      <c r="G10" s="16">
        <v>0.436</v>
      </c>
      <c r="H10" s="16">
        <v>0.71499999999999997</v>
      </c>
      <c r="I10" s="16">
        <v>0.436</v>
      </c>
      <c r="J10" s="16">
        <v>0.95199999999999996</v>
      </c>
      <c r="K10" s="16">
        <v>0.54200000000000004</v>
      </c>
      <c r="L10" s="12"/>
      <c r="O10" s="12" t="s">
        <v>51</v>
      </c>
      <c r="P10" s="13">
        <v>2997</v>
      </c>
      <c r="Q10" s="13">
        <v>3848</v>
      </c>
      <c r="S10" s="15" t="s">
        <v>69</v>
      </c>
      <c r="T10" s="16">
        <v>3</v>
      </c>
      <c r="U10" s="12" t="s">
        <v>67</v>
      </c>
      <c r="V10" s="12" t="s">
        <v>68</v>
      </c>
      <c r="W10" s="21">
        <v>0.78900000000000003</v>
      </c>
      <c r="X10" s="21">
        <v>0.56100000000000005</v>
      </c>
      <c r="Y10" s="15" t="s">
        <v>58</v>
      </c>
    </row>
    <row r="11" spans="2:26" ht="15.75" customHeight="1" x14ac:dyDescent="0.3">
      <c r="B11" s="12" t="s">
        <v>41</v>
      </c>
      <c r="C11" s="16">
        <v>23659</v>
      </c>
      <c r="D11" s="16">
        <v>3848</v>
      </c>
      <c r="E11" s="16">
        <v>2977</v>
      </c>
      <c r="F11" s="16">
        <v>1187</v>
      </c>
      <c r="G11" s="16">
        <v>0.95199999999999996</v>
      </c>
      <c r="H11" s="16">
        <v>0.86</v>
      </c>
      <c r="I11" s="16">
        <v>0.95199999999999996</v>
      </c>
      <c r="J11" s="16">
        <v>0.436</v>
      </c>
      <c r="K11" s="16">
        <v>0.90400000000000003</v>
      </c>
      <c r="L11" s="12"/>
      <c r="O11" s="12" t="s">
        <v>52</v>
      </c>
      <c r="P11" s="13">
        <v>1187</v>
      </c>
      <c r="Q11" s="13">
        <v>23659</v>
      </c>
      <c r="S11" s="15" t="s">
        <v>70</v>
      </c>
      <c r="T11" s="16">
        <v>5</v>
      </c>
      <c r="U11" s="12" t="s">
        <v>68</v>
      </c>
      <c r="V11" s="12" t="s">
        <v>68</v>
      </c>
      <c r="W11" s="21">
        <v>0.82599999999999996</v>
      </c>
      <c r="X11" s="21">
        <v>0.61</v>
      </c>
      <c r="Y11" s="15" t="s">
        <v>61</v>
      </c>
    </row>
    <row r="12" spans="2:26" ht="15.75" customHeight="1" x14ac:dyDescent="0.3">
      <c r="B12" s="12" t="s">
        <v>42</v>
      </c>
      <c r="C12" s="12"/>
      <c r="D12" s="12"/>
      <c r="E12" s="12"/>
      <c r="F12" s="12"/>
      <c r="G12" s="12"/>
      <c r="H12" s="12"/>
      <c r="I12" s="12"/>
      <c r="J12" s="12"/>
      <c r="K12" s="12"/>
      <c r="L12" s="16">
        <v>0.84099999999999997</v>
      </c>
      <c r="S12" s="15" t="s">
        <v>71</v>
      </c>
      <c r="T12" s="16">
        <v>20</v>
      </c>
      <c r="U12" s="12" t="s">
        <v>67</v>
      </c>
      <c r="V12" s="12" t="s">
        <v>68</v>
      </c>
      <c r="W12" s="21">
        <v>0.82899999999999996</v>
      </c>
      <c r="X12" s="21">
        <v>0.54200000000000004</v>
      </c>
      <c r="Y12" s="15" t="s">
        <v>56</v>
      </c>
    </row>
    <row r="14" spans="2:26" x14ac:dyDescent="0.25">
      <c r="I14" s="54" t="s">
        <v>2</v>
      </c>
      <c r="J14" s="55"/>
      <c r="K14" s="55"/>
      <c r="L14" s="55"/>
      <c r="M14" s="55"/>
      <c r="N14" s="55"/>
      <c r="O14" s="55"/>
      <c r="S14" s="9" t="s">
        <v>44</v>
      </c>
      <c r="T14" s="9" t="s">
        <v>72</v>
      </c>
      <c r="U14" s="9" t="s">
        <v>73</v>
      </c>
      <c r="V14" s="9" t="s">
        <v>74</v>
      </c>
      <c r="W14" s="9" t="s">
        <v>75</v>
      </c>
      <c r="X14" s="9" t="s">
        <v>24</v>
      </c>
      <c r="Y14" s="9" t="s">
        <v>48</v>
      </c>
      <c r="Z14" s="9" t="s">
        <v>49</v>
      </c>
    </row>
    <row r="15" spans="2:26" ht="15.75" customHeight="1" x14ac:dyDescent="0.3">
      <c r="B15" s="5" t="s">
        <v>50</v>
      </c>
      <c r="C15" s="6" t="s">
        <v>30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19</v>
      </c>
      <c r="J15" s="6" t="s">
        <v>20</v>
      </c>
      <c r="K15" s="6" t="s">
        <v>26</v>
      </c>
      <c r="L15" s="6" t="s">
        <v>38</v>
      </c>
      <c r="O15" s="5" t="s">
        <v>50</v>
      </c>
      <c r="P15" s="12" t="s">
        <v>51</v>
      </c>
      <c r="Q15" s="12" t="s">
        <v>52</v>
      </c>
      <c r="S15" s="13" t="s">
        <v>53</v>
      </c>
      <c r="T15" s="13">
        <v>500</v>
      </c>
      <c r="U15" s="13">
        <v>1E-3</v>
      </c>
      <c r="V15" s="22">
        <v>1E-4</v>
      </c>
      <c r="W15" s="13" t="s">
        <v>76</v>
      </c>
      <c r="X15" s="14">
        <v>0.86899999999999999</v>
      </c>
      <c r="Y15" s="14">
        <v>0.64300000000000002</v>
      </c>
      <c r="Z15" s="13"/>
    </row>
    <row r="16" spans="2:26" ht="15.75" customHeight="1" x14ac:dyDescent="0.3">
      <c r="B16" s="12" t="s">
        <v>40</v>
      </c>
      <c r="C16" s="16">
        <v>3794</v>
      </c>
      <c r="D16" s="16">
        <v>1180</v>
      </c>
      <c r="E16" s="16">
        <v>23666</v>
      </c>
      <c r="F16" s="16">
        <v>3031</v>
      </c>
      <c r="G16" s="16">
        <v>0.55600000000000005</v>
      </c>
      <c r="H16" s="16">
        <v>0.76300000000000001</v>
      </c>
      <c r="I16" s="16">
        <v>0.55600000000000005</v>
      </c>
      <c r="J16" s="16">
        <v>0.95299999999999996</v>
      </c>
      <c r="K16" s="16">
        <v>0.64300000000000002</v>
      </c>
      <c r="L16" s="12"/>
      <c r="O16" s="12" t="s">
        <v>51</v>
      </c>
      <c r="P16" s="13">
        <v>3794</v>
      </c>
      <c r="Q16" s="13">
        <v>3031</v>
      </c>
      <c r="S16" s="13" t="s">
        <v>77</v>
      </c>
      <c r="T16" s="13">
        <v>100</v>
      </c>
      <c r="U16" s="13">
        <v>1E-3</v>
      </c>
      <c r="V16" s="22">
        <v>1E-4</v>
      </c>
      <c r="W16" s="13" t="s">
        <v>76</v>
      </c>
      <c r="X16" s="14">
        <v>0.86899999999999999</v>
      </c>
      <c r="Y16" s="14">
        <v>0.64300000000000002</v>
      </c>
      <c r="Z16" s="13"/>
    </row>
    <row r="17" spans="2:26" ht="15.75" customHeight="1" x14ac:dyDescent="0.3">
      <c r="B17" s="12" t="s">
        <v>41</v>
      </c>
      <c r="C17" s="16">
        <v>23666</v>
      </c>
      <c r="D17" s="16">
        <v>3031</v>
      </c>
      <c r="E17" s="16">
        <v>3794</v>
      </c>
      <c r="F17" s="16">
        <v>1180</v>
      </c>
      <c r="G17" s="16">
        <v>0.95299999999999996</v>
      </c>
      <c r="H17" s="16">
        <v>0.88600000000000001</v>
      </c>
      <c r="I17" s="16">
        <v>0.95299999999999996</v>
      </c>
      <c r="J17" s="16">
        <v>0.55600000000000005</v>
      </c>
      <c r="K17" s="16">
        <v>0.91800000000000004</v>
      </c>
      <c r="L17" s="12"/>
      <c r="O17" s="12" t="s">
        <v>52</v>
      </c>
      <c r="P17" s="13">
        <v>1180</v>
      </c>
      <c r="Q17" s="13">
        <v>23666</v>
      </c>
      <c r="S17" s="13" t="s">
        <v>78</v>
      </c>
      <c r="T17" s="13">
        <v>500</v>
      </c>
      <c r="U17" s="13">
        <v>5.0000000000000001E-3</v>
      </c>
      <c r="V17" s="22">
        <v>1E-4</v>
      </c>
      <c r="W17" s="13" t="s">
        <v>76</v>
      </c>
      <c r="X17" s="14">
        <v>0.86899999999999999</v>
      </c>
      <c r="Y17" s="14">
        <v>0.64300000000000002</v>
      </c>
      <c r="Z17" s="13"/>
    </row>
    <row r="18" spans="2:26" ht="15.75" customHeight="1" x14ac:dyDescent="0.3">
      <c r="B18" s="12" t="s">
        <v>42</v>
      </c>
      <c r="C18" s="12"/>
      <c r="D18" s="12"/>
      <c r="E18" s="12"/>
      <c r="F18" s="12"/>
      <c r="G18" s="12"/>
      <c r="H18" s="12"/>
      <c r="I18" s="12"/>
      <c r="J18" s="12"/>
      <c r="K18" s="12"/>
      <c r="L18" s="16">
        <v>0.86699999999999999</v>
      </c>
      <c r="S18" s="13" t="s">
        <v>79</v>
      </c>
      <c r="T18" s="13">
        <v>500</v>
      </c>
      <c r="U18" s="13">
        <v>1E-3</v>
      </c>
      <c r="V18" s="22">
        <v>0.01</v>
      </c>
      <c r="W18" s="13" t="s">
        <v>76</v>
      </c>
      <c r="X18" s="14">
        <v>0.86899999999999999</v>
      </c>
      <c r="Y18" s="14">
        <v>0.64300000000000002</v>
      </c>
      <c r="Z18" s="13"/>
    </row>
    <row r="19" spans="2:26" x14ac:dyDescent="0.25">
      <c r="S19" s="13" t="s">
        <v>80</v>
      </c>
      <c r="T19" s="13">
        <v>500</v>
      </c>
      <c r="U19" s="13">
        <v>1E-3</v>
      </c>
      <c r="V19" s="22">
        <v>1E-4</v>
      </c>
      <c r="W19" s="13" t="s">
        <v>81</v>
      </c>
      <c r="X19" s="14">
        <v>0.76600000000000001</v>
      </c>
      <c r="Y19" s="14">
        <v>0.65700000000000003</v>
      </c>
      <c r="Z19" s="13"/>
    </row>
    <row r="20" spans="2:26" x14ac:dyDescent="0.25">
      <c r="I20" s="1"/>
      <c r="J20" s="1"/>
      <c r="K20" s="1"/>
      <c r="L20" s="1"/>
      <c r="M20" s="1"/>
      <c r="N20" s="1"/>
      <c r="O20" s="1"/>
    </row>
    <row r="21" spans="2:26" x14ac:dyDescent="0.25">
      <c r="I21" s="54" t="s">
        <v>3</v>
      </c>
      <c r="J21" s="55"/>
      <c r="K21" s="55"/>
      <c r="L21" s="55"/>
      <c r="M21" s="55"/>
      <c r="N21" s="55"/>
      <c r="O21" s="55"/>
      <c r="S21" s="9" t="s">
        <v>44</v>
      </c>
      <c r="T21" s="9" t="s">
        <v>82</v>
      </c>
      <c r="U21" s="9" t="s">
        <v>45</v>
      </c>
      <c r="V21" s="9" t="s">
        <v>83</v>
      </c>
      <c r="W21" s="9" t="s">
        <v>84</v>
      </c>
      <c r="X21" s="9" t="s">
        <v>24</v>
      </c>
      <c r="Y21" s="9" t="s">
        <v>48</v>
      </c>
      <c r="Z21" s="9" t="s">
        <v>49</v>
      </c>
    </row>
    <row r="22" spans="2:26" ht="15.75" customHeight="1" x14ac:dyDescent="0.3">
      <c r="B22" s="5" t="s">
        <v>50</v>
      </c>
      <c r="C22" s="6" t="s">
        <v>30</v>
      </c>
      <c r="D22" s="6" t="s">
        <v>31</v>
      </c>
      <c r="E22" s="6" t="s">
        <v>32</v>
      </c>
      <c r="F22" s="6" t="s">
        <v>33</v>
      </c>
      <c r="G22" s="6" t="s">
        <v>34</v>
      </c>
      <c r="H22" s="6" t="s">
        <v>35</v>
      </c>
      <c r="I22" s="6" t="s">
        <v>19</v>
      </c>
      <c r="J22" s="6" t="s">
        <v>20</v>
      </c>
      <c r="K22" s="6" t="s">
        <v>26</v>
      </c>
      <c r="L22" s="6" t="s">
        <v>38</v>
      </c>
      <c r="O22" s="5" t="s">
        <v>50</v>
      </c>
      <c r="P22" s="12" t="s">
        <v>51</v>
      </c>
      <c r="Q22" s="12" t="s">
        <v>52</v>
      </c>
      <c r="S22" s="13" t="s">
        <v>53</v>
      </c>
      <c r="T22" s="13">
        <v>200</v>
      </c>
      <c r="U22" s="13" t="s">
        <v>54</v>
      </c>
      <c r="V22" s="13">
        <v>20</v>
      </c>
      <c r="W22" s="13">
        <v>3</v>
      </c>
      <c r="X22" s="14">
        <v>0.93400000000000005</v>
      </c>
      <c r="Y22" s="14">
        <f t="shared" ref="Y22:Y23" si="0">0.826</f>
        <v>0.82599999999999996</v>
      </c>
      <c r="Z22" s="13" t="s">
        <v>61</v>
      </c>
    </row>
    <row r="23" spans="2:26" ht="15.75" customHeight="1" x14ac:dyDescent="0.3">
      <c r="B23" s="12" t="s">
        <v>40</v>
      </c>
      <c r="C23" s="16">
        <v>4883</v>
      </c>
      <c r="D23" s="16">
        <v>110</v>
      </c>
      <c r="E23" s="16">
        <v>24736</v>
      </c>
      <c r="F23" s="16">
        <v>1942</v>
      </c>
      <c r="G23" s="16">
        <v>0.71499999999999997</v>
      </c>
      <c r="H23" s="16">
        <v>0.97799999999999998</v>
      </c>
      <c r="I23" s="16">
        <v>0.71499999999999997</v>
      </c>
      <c r="J23" s="16">
        <v>0.996</v>
      </c>
      <c r="K23" s="16">
        <v>0.82599999999999996</v>
      </c>
      <c r="L23" s="12"/>
      <c r="O23" s="12" t="s">
        <v>51</v>
      </c>
      <c r="P23" s="13">
        <v>4883</v>
      </c>
      <c r="Q23" s="13">
        <v>1942</v>
      </c>
      <c r="S23" s="13" t="s">
        <v>85</v>
      </c>
      <c r="T23" s="13">
        <v>100</v>
      </c>
      <c r="U23" s="13" t="s">
        <v>54</v>
      </c>
      <c r="V23" s="13">
        <v>20</v>
      </c>
      <c r="W23" s="13">
        <v>3</v>
      </c>
      <c r="X23" s="14">
        <v>0.93300000000000005</v>
      </c>
      <c r="Y23" s="14">
        <f t="shared" si="0"/>
        <v>0.82599999999999996</v>
      </c>
      <c r="Z23" s="13" t="s">
        <v>61</v>
      </c>
    </row>
    <row r="24" spans="2:26" ht="15.75" customHeight="1" x14ac:dyDescent="0.3">
      <c r="B24" s="12" t="s">
        <v>41</v>
      </c>
      <c r="C24" s="16">
        <v>24736</v>
      </c>
      <c r="D24" s="16">
        <v>1942</v>
      </c>
      <c r="E24" s="16">
        <v>4883</v>
      </c>
      <c r="F24" s="16">
        <v>110</v>
      </c>
      <c r="G24" s="16">
        <v>0.996</v>
      </c>
      <c r="H24" s="16">
        <v>0.92700000000000005</v>
      </c>
      <c r="I24" s="16">
        <v>0.996</v>
      </c>
      <c r="J24" s="16">
        <v>0.71499999999999997</v>
      </c>
      <c r="K24" s="16">
        <v>0.96</v>
      </c>
      <c r="L24" s="12"/>
      <c r="O24" s="12" t="s">
        <v>52</v>
      </c>
      <c r="P24" s="13">
        <v>110</v>
      </c>
      <c r="Q24" s="13">
        <v>24736</v>
      </c>
      <c r="S24" s="13" t="s">
        <v>86</v>
      </c>
      <c r="T24" s="13">
        <v>200</v>
      </c>
      <c r="U24" s="13" t="s">
        <v>54</v>
      </c>
      <c r="V24" s="23" t="s">
        <v>87</v>
      </c>
      <c r="W24" s="13">
        <v>3</v>
      </c>
      <c r="X24" s="14">
        <v>0.93600000000000005</v>
      </c>
      <c r="Y24" s="14">
        <v>0.82599999999999996</v>
      </c>
      <c r="Z24" s="13" t="s">
        <v>58</v>
      </c>
    </row>
    <row r="25" spans="2:26" ht="15.75" customHeight="1" x14ac:dyDescent="0.3">
      <c r="B25" s="12" t="s">
        <v>42</v>
      </c>
      <c r="C25" s="12"/>
      <c r="D25" s="12"/>
      <c r="E25" s="12"/>
      <c r="F25" s="12"/>
      <c r="G25" s="12"/>
      <c r="H25" s="12"/>
      <c r="I25" s="12"/>
      <c r="J25" s="12"/>
      <c r="K25" s="12"/>
      <c r="L25" s="16">
        <v>0.93500000000000005</v>
      </c>
      <c r="S25" s="13" t="s">
        <v>88</v>
      </c>
      <c r="T25" s="13">
        <v>200</v>
      </c>
      <c r="U25" s="13" t="s">
        <v>54</v>
      </c>
      <c r="V25" s="13">
        <v>20</v>
      </c>
      <c r="W25" s="13">
        <v>5</v>
      </c>
      <c r="X25" s="14">
        <v>0.93300000000000005</v>
      </c>
      <c r="Y25" s="14">
        <v>0.82499999999999996</v>
      </c>
      <c r="Z25" s="13" t="s">
        <v>56</v>
      </c>
    </row>
    <row r="26" spans="2:26" ht="14.4" x14ac:dyDescent="0.3">
      <c r="B26" s="7"/>
      <c r="C26" s="8"/>
      <c r="D26" s="8"/>
      <c r="E26" s="8"/>
      <c r="F26" s="8"/>
      <c r="G26" s="8"/>
      <c r="H26" s="8"/>
      <c r="I26" s="8"/>
      <c r="J26" s="8"/>
      <c r="K26" s="8"/>
      <c r="L26" s="7"/>
      <c r="M26" s="7"/>
      <c r="S26" s="13" t="s">
        <v>89</v>
      </c>
      <c r="T26" s="13">
        <v>200</v>
      </c>
      <c r="U26" s="13" t="s">
        <v>60</v>
      </c>
      <c r="V26" s="13">
        <v>20</v>
      </c>
      <c r="W26" s="13">
        <v>3</v>
      </c>
      <c r="X26" s="14">
        <v>0.93700000000000006</v>
      </c>
      <c r="Y26" s="14">
        <v>0.82699999999999996</v>
      </c>
      <c r="Z26" s="13" t="s">
        <v>61</v>
      </c>
    </row>
    <row r="27" spans="2:26" ht="14.4" x14ac:dyDescent="0.3">
      <c r="B27" s="7"/>
      <c r="C27" s="8"/>
      <c r="D27" s="8"/>
      <c r="E27" s="8"/>
      <c r="F27" s="8"/>
      <c r="G27" s="8"/>
      <c r="H27" s="8"/>
      <c r="I27" s="59" t="s">
        <v>90</v>
      </c>
      <c r="J27" s="55"/>
      <c r="K27" s="55"/>
      <c r="L27" s="55"/>
      <c r="M27" s="55"/>
      <c r="N27" s="55"/>
      <c r="O27" s="55"/>
    </row>
    <row r="28" spans="2:26" ht="14.4" x14ac:dyDescent="0.3">
      <c r="B28" s="5" t="s">
        <v>50</v>
      </c>
      <c r="C28" s="6" t="s">
        <v>30</v>
      </c>
      <c r="D28" s="6" t="s">
        <v>31</v>
      </c>
      <c r="E28" s="6" t="s">
        <v>32</v>
      </c>
      <c r="F28" s="6" t="s">
        <v>33</v>
      </c>
      <c r="G28" s="6" t="s">
        <v>34</v>
      </c>
      <c r="H28" s="6" t="s">
        <v>35</v>
      </c>
      <c r="I28" s="6" t="s">
        <v>19</v>
      </c>
      <c r="J28" s="6" t="s">
        <v>20</v>
      </c>
      <c r="K28" s="6" t="s">
        <v>26</v>
      </c>
      <c r="L28" s="6" t="s">
        <v>38</v>
      </c>
      <c r="O28" s="5" t="s">
        <v>50</v>
      </c>
      <c r="P28" s="12" t="s">
        <v>51</v>
      </c>
      <c r="Q28" s="12" t="s">
        <v>52</v>
      </c>
      <c r="S28" s="9" t="s">
        <v>44</v>
      </c>
      <c r="T28" s="9" t="s">
        <v>91</v>
      </c>
      <c r="U28" s="9" t="s">
        <v>92</v>
      </c>
      <c r="V28" s="9" t="s">
        <v>93</v>
      </c>
      <c r="W28" s="9" t="s">
        <v>94</v>
      </c>
      <c r="X28" s="9" t="s">
        <v>24</v>
      </c>
      <c r="Y28" s="9" t="s">
        <v>48</v>
      </c>
      <c r="Z28" s="9" t="s">
        <v>49</v>
      </c>
    </row>
    <row r="29" spans="2:26" ht="14.4" x14ac:dyDescent="0.3">
      <c r="B29" s="12" t="s">
        <v>40</v>
      </c>
      <c r="C29" s="16">
        <v>4415</v>
      </c>
      <c r="D29" s="16">
        <v>2624</v>
      </c>
      <c r="E29" s="16">
        <v>22222</v>
      </c>
      <c r="F29" s="16">
        <v>2410</v>
      </c>
      <c r="G29" s="16">
        <v>0.64700000000000002</v>
      </c>
      <c r="H29" s="16">
        <v>0.627</v>
      </c>
      <c r="I29" s="16">
        <v>0.64700000000000002</v>
      </c>
      <c r="J29" s="16">
        <v>0.89400000000000002</v>
      </c>
      <c r="K29" s="16">
        <v>0.63700000000000001</v>
      </c>
      <c r="L29" s="12"/>
      <c r="O29" s="12" t="s">
        <v>51</v>
      </c>
      <c r="P29" s="13">
        <v>4415</v>
      </c>
      <c r="Q29" s="13">
        <v>2410</v>
      </c>
      <c r="S29" s="13" t="s">
        <v>53</v>
      </c>
      <c r="T29" s="24">
        <v>1E-4</v>
      </c>
      <c r="U29" s="24">
        <v>1E-4</v>
      </c>
      <c r="V29" s="24">
        <v>0</v>
      </c>
      <c r="W29" s="13">
        <v>20</v>
      </c>
      <c r="X29" s="14">
        <v>0.85299999999999998</v>
      </c>
      <c r="Y29" s="14">
        <v>0.63700000000000001</v>
      </c>
      <c r="Z29" s="13" t="s">
        <v>61</v>
      </c>
    </row>
    <row r="30" spans="2:26" ht="14.4" x14ac:dyDescent="0.3">
      <c r="B30" s="12" t="s">
        <v>41</v>
      </c>
      <c r="C30" s="16">
        <v>22222</v>
      </c>
      <c r="D30" s="16">
        <v>2410</v>
      </c>
      <c r="E30" s="16">
        <v>4415</v>
      </c>
      <c r="F30" s="16">
        <v>2624</v>
      </c>
      <c r="G30" s="16">
        <v>0.89400000000000002</v>
      </c>
      <c r="H30" s="16">
        <v>0.90200000000000002</v>
      </c>
      <c r="I30" s="16">
        <v>0.89400000000000002</v>
      </c>
      <c r="J30" s="16">
        <v>0.64700000000000002</v>
      </c>
      <c r="K30" s="16">
        <v>0.89800000000000002</v>
      </c>
      <c r="L30" s="12"/>
      <c r="O30" s="12" t="s">
        <v>52</v>
      </c>
      <c r="P30" s="13">
        <v>2664</v>
      </c>
      <c r="Q30" s="13">
        <v>22222</v>
      </c>
      <c r="S30" s="13" t="s">
        <v>95</v>
      </c>
      <c r="T30" s="24">
        <v>1E-3</v>
      </c>
      <c r="U30" s="24">
        <v>1E-4</v>
      </c>
      <c r="V30" s="24">
        <v>0</v>
      </c>
      <c r="W30" s="13">
        <v>20</v>
      </c>
      <c r="X30" s="13">
        <v>0.85399999999999998</v>
      </c>
      <c r="Y30" s="13">
        <v>0.63900000000000001</v>
      </c>
      <c r="Z30" s="13" t="s">
        <v>56</v>
      </c>
    </row>
    <row r="31" spans="2:26" ht="14.4" x14ac:dyDescent="0.3">
      <c r="B31" s="12" t="s">
        <v>42</v>
      </c>
      <c r="C31" s="12"/>
      <c r="D31" s="12"/>
      <c r="E31" s="12"/>
      <c r="F31" s="12"/>
      <c r="G31" s="12"/>
      <c r="H31" s="12"/>
      <c r="I31" s="12"/>
      <c r="J31" s="12"/>
      <c r="K31" s="12"/>
      <c r="L31" s="16">
        <v>0.84099999999999997</v>
      </c>
      <c r="S31" s="13" t="s">
        <v>96</v>
      </c>
      <c r="T31" s="24">
        <v>1E-4</v>
      </c>
      <c r="U31" s="24">
        <v>1E-3</v>
      </c>
      <c r="V31" s="24">
        <v>0</v>
      </c>
      <c r="W31" s="13">
        <v>20</v>
      </c>
      <c r="X31" s="14">
        <v>0.85299999999999998</v>
      </c>
      <c r="Y31" s="14">
        <v>0.63700000000000001</v>
      </c>
      <c r="Z31" s="13" t="s">
        <v>61</v>
      </c>
    </row>
    <row r="32" spans="2:26" ht="13.2" x14ac:dyDescent="0.25">
      <c r="S32" s="13" t="s">
        <v>97</v>
      </c>
      <c r="T32" s="24">
        <v>1E-4</v>
      </c>
      <c r="U32" s="24">
        <v>1E-4</v>
      </c>
      <c r="V32" s="24">
        <v>0</v>
      </c>
      <c r="W32" s="13">
        <v>10</v>
      </c>
      <c r="X32" s="14">
        <v>0.85299999999999998</v>
      </c>
      <c r="Y32" s="25">
        <v>0.63700000000000001</v>
      </c>
      <c r="Z32" s="13" t="s">
        <v>56</v>
      </c>
    </row>
    <row r="34" spans="2:16" ht="13.2" x14ac:dyDescent="0.25">
      <c r="J34" s="54" t="s">
        <v>98</v>
      </c>
      <c r="K34" s="55"/>
      <c r="L34" s="55"/>
      <c r="M34" s="55"/>
      <c r="N34" s="55"/>
      <c r="O34" s="55"/>
      <c r="P34" s="55"/>
    </row>
    <row r="36" spans="2:16" ht="13.2" x14ac:dyDescent="0.25">
      <c r="C36" s="26" t="s">
        <v>30</v>
      </c>
      <c r="D36" s="26" t="s">
        <v>31</v>
      </c>
      <c r="E36" s="26" t="s">
        <v>32</v>
      </c>
      <c r="F36" s="26" t="s">
        <v>33</v>
      </c>
      <c r="G36" s="26" t="s">
        <v>34</v>
      </c>
      <c r="H36" s="26" t="s">
        <v>35</v>
      </c>
      <c r="I36" s="26" t="s">
        <v>19</v>
      </c>
      <c r="J36" s="26" t="s">
        <v>20</v>
      </c>
      <c r="K36" s="26" t="s">
        <v>26</v>
      </c>
      <c r="L36" s="26" t="s">
        <v>38</v>
      </c>
      <c r="M36" s="27" t="s">
        <v>99</v>
      </c>
      <c r="N36" s="27" t="s">
        <v>24</v>
      </c>
    </row>
    <row r="37" spans="2:16" ht="13.2" x14ac:dyDescent="0.25">
      <c r="B37" s="13" t="s">
        <v>43</v>
      </c>
      <c r="C37" s="13">
        <v>1161</v>
      </c>
      <c r="D37" s="13">
        <v>73</v>
      </c>
      <c r="E37" s="13">
        <v>1327</v>
      </c>
      <c r="F37" s="13">
        <v>219</v>
      </c>
      <c r="G37" s="14">
        <v>0.84130434782608698</v>
      </c>
      <c r="H37" s="14">
        <v>0.94084278768233298</v>
      </c>
      <c r="I37" s="14">
        <v>0.84130434782608698</v>
      </c>
      <c r="J37" s="14">
        <v>0.94785714285714195</v>
      </c>
      <c r="K37" s="14">
        <v>0.88829380260137702</v>
      </c>
      <c r="L37" s="14">
        <v>0.89500000000000002</v>
      </c>
      <c r="M37" s="14">
        <f t="shared" ref="M37:M42" si="1">SQRT((C37/(C37+D37))*(C37/(C37+F37)))</f>
        <v>0.88968259952522588</v>
      </c>
      <c r="N37" s="14">
        <v>0.93300000000000005</v>
      </c>
    </row>
    <row r="38" spans="2:16" ht="13.2" x14ac:dyDescent="0.25">
      <c r="B38" s="13" t="s">
        <v>1</v>
      </c>
      <c r="C38" s="13">
        <v>1058</v>
      </c>
      <c r="D38" s="13">
        <v>80</v>
      </c>
      <c r="E38" s="13">
        <v>1320</v>
      </c>
      <c r="F38" s="13">
        <v>322</v>
      </c>
      <c r="G38" s="14">
        <v>0.76666666666666605</v>
      </c>
      <c r="H38" s="14">
        <v>0.92970123022847095</v>
      </c>
      <c r="I38" s="14">
        <v>0.76666666666666605</v>
      </c>
      <c r="J38" s="14">
        <v>0.94285714285714195</v>
      </c>
      <c r="K38" s="14">
        <v>0.84034948371723595</v>
      </c>
      <c r="L38" s="13">
        <v>0.85499999999999998</v>
      </c>
      <c r="M38" s="14">
        <f t="shared" si="1"/>
        <v>0.84425762843764762</v>
      </c>
      <c r="N38" s="13">
        <v>0.92700000000000005</v>
      </c>
    </row>
    <row r="39" spans="2:16" ht="13.2" x14ac:dyDescent="0.25">
      <c r="B39" s="13" t="s">
        <v>2</v>
      </c>
      <c r="C39" s="13">
        <v>1159</v>
      </c>
      <c r="D39" s="13">
        <v>109</v>
      </c>
      <c r="E39" s="13">
        <v>1291</v>
      </c>
      <c r="F39" s="13">
        <v>221</v>
      </c>
      <c r="G39" s="14">
        <v>0.839855072463768</v>
      </c>
      <c r="H39" s="14">
        <v>0.914037854889589</v>
      </c>
      <c r="I39" s="14">
        <v>0.839855072463768</v>
      </c>
      <c r="J39" s="14">
        <v>0.92214285714285704</v>
      </c>
      <c r="K39" s="14">
        <v>0.87537764350453096</v>
      </c>
      <c r="L39" s="13">
        <v>0.88100000000000001</v>
      </c>
      <c r="M39" s="14">
        <f t="shared" si="1"/>
        <v>0.87616170245732816</v>
      </c>
      <c r="N39" s="13">
        <v>0.94799999999999995</v>
      </c>
    </row>
    <row r="40" spans="2:16" ht="13.2" x14ac:dyDescent="0.25">
      <c r="B40" s="13" t="s">
        <v>3</v>
      </c>
      <c r="C40" s="13">
        <v>1184</v>
      </c>
      <c r="D40" s="13">
        <v>50</v>
      </c>
      <c r="E40" s="13">
        <v>1350</v>
      </c>
      <c r="F40" s="13">
        <v>196</v>
      </c>
      <c r="G40" s="14">
        <v>0.85797101449275304</v>
      </c>
      <c r="H40" s="14">
        <v>0.95948136142625595</v>
      </c>
      <c r="I40" s="14">
        <v>0.85797101449275304</v>
      </c>
      <c r="J40" s="14">
        <v>0.96428571428571397</v>
      </c>
      <c r="K40" s="14">
        <v>0.90589135424636502</v>
      </c>
      <c r="L40" s="13">
        <v>0.91200000000000003</v>
      </c>
      <c r="M40" s="14">
        <f t="shared" si="1"/>
        <v>0.9073076639430383</v>
      </c>
      <c r="N40" s="13">
        <v>0.96699999999999997</v>
      </c>
    </row>
    <row r="41" spans="2:16" ht="13.2" x14ac:dyDescent="0.25">
      <c r="B41" s="13" t="s">
        <v>90</v>
      </c>
      <c r="C41" s="13">
        <v>1108</v>
      </c>
      <c r="D41" s="13">
        <v>334</v>
      </c>
      <c r="E41" s="13">
        <v>1066</v>
      </c>
      <c r="F41" s="13">
        <v>272</v>
      </c>
      <c r="G41" s="14">
        <v>0.80289855072463701</v>
      </c>
      <c r="H41" s="14">
        <v>0.76837725381414701</v>
      </c>
      <c r="I41" s="14">
        <v>0.80289855072463701</v>
      </c>
      <c r="J41" s="14">
        <v>0.76142857142857101</v>
      </c>
      <c r="K41" s="14">
        <v>0.78525868178596703</v>
      </c>
      <c r="L41" s="14">
        <v>0.78200000000000003</v>
      </c>
      <c r="M41" s="14">
        <f t="shared" si="1"/>
        <v>0.78544826914135835</v>
      </c>
      <c r="N41" s="13">
        <v>0.86399999999999999</v>
      </c>
    </row>
    <row r="42" spans="2:16" ht="13.2" x14ac:dyDescent="0.25">
      <c r="B42" s="13" t="s">
        <v>118</v>
      </c>
      <c r="C42" s="13">
        <v>1212</v>
      </c>
      <c r="D42" s="13">
        <v>61</v>
      </c>
      <c r="E42" s="13">
        <v>1339</v>
      </c>
      <c r="F42" s="13">
        <v>168</v>
      </c>
      <c r="G42" s="14">
        <v>0.87826086956521698</v>
      </c>
      <c r="H42" s="14">
        <v>0.95208169677926102</v>
      </c>
      <c r="I42" s="14">
        <v>0.87826086956521698</v>
      </c>
      <c r="J42" s="14">
        <v>0.95642857142857096</v>
      </c>
      <c r="K42" s="14">
        <v>0.91368262344515605</v>
      </c>
      <c r="L42" s="13">
        <v>0.91800000000000004</v>
      </c>
      <c r="M42" s="14">
        <f t="shared" si="1"/>
        <v>0.91442665037195958</v>
      </c>
      <c r="N42" s="13">
        <v>0.97199999999999998</v>
      </c>
    </row>
    <row r="54" spans="16:16" ht="13.2" x14ac:dyDescent="0.25">
      <c r="P54" s="1"/>
    </row>
    <row r="66" spans="2:26" ht="13.2" x14ac:dyDescent="0.25">
      <c r="B66" s="28" t="s">
        <v>100</v>
      </c>
      <c r="C66" s="29" t="s">
        <v>101</v>
      </c>
      <c r="N66" s="30" t="s">
        <v>102</v>
      </c>
      <c r="X66" s="28" t="s">
        <v>100</v>
      </c>
      <c r="Y66" s="29" t="s">
        <v>101</v>
      </c>
      <c r="Z66" s="30" t="s">
        <v>102</v>
      </c>
    </row>
    <row r="67" spans="2:26" ht="13.2" x14ac:dyDescent="0.25">
      <c r="B67" s="56" t="s">
        <v>3</v>
      </c>
      <c r="C67" s="31" t="s">
        <v>103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 t="s">
        <v>104</v>
      </c>
      <c r="O67" s="32"/>
      <c r="P67" s="32"/>
      <c r="Q67" s="32"/>
      <c r="R67" s="33"/>
      <c r="X67" s="60" t="s">
        <v>3</v>
      </c>
      <c r="Y67" s="32" t="s">
        <v>103</v>
      </c>
      <c r="Z67" s="34" t="s">
        <v>104</v>
      </c>
    </row>
    <row r="68" spans="2:26" ht="13.2" x14ac:dyDescent="0.25">
      <c r="B68" s="57"/>
      <c r="C68" s="35" t="s">
        <v>105</v>
      </c>
      <c r="N68" s="4" t="s">
        <v>106</v>
      </c>
      <c r="R68" s="36"/>
      <c r="X68" s="61"/>
      <c r="Y68" s="4" t="s">
        <v>105</v>
      </c>
      <c r="Z68" s="37" t="s">
        <v>106</v>
      </c>
    </row>
    <row r="69" spans="2:26" ht="13.2" x14ac:dyDescent="0.25">
      <c r="B69" s="58" t="s">
        <v>43</v>
      </c>
      <c r="C69" s="35" t="s">
        <v>107</v>
      </c>
      <c r="N69" s="4" t="s">
        <v>108</v>
      </c>
      <c r="R69" s="36"/>
      <c r="X69" s="58" t="s">
        <v>43</v>
      </c>
      <c r="Y69" s="31" t="s">
        <v>107</v>
      </c>
      <c r="Z69" s="34" t="s">
        <v>108</v>
      </c>
    </row>
    <row r="70" spans="2:26" ht="13.2" x14ac:dyDescent="0.25">
      <c r="B70" s="57"/>
      <c r="C70" s="35" t="s">
        <v>109</v>
      </c>
      <c r="N70" s="4" t="s">
        <v>110</v>
      </c>
      <c r="R70" s="36"/>
      <c r="X70" s="57"/>
      <c r="Y70" s="35" t="s">
        <v>109</v>
      </c>
      <c r="Z70" s="37" t="s">
        <v>110</v>
      </c>
    </row>
    <row r="71" spans="2:26" ht="13.2" x14ac:dyDescent="0.25">
      <c r="B71" s="56" t="s">
        <v>2</v>
      </c>
      <c r="C71" s="35" t="s">
        <v>111</v>
      </c>
      <c r="N71" s="4" t="s">
        <v>112</v>
      </c>
      <c r="R71" s="36"/>
      <c r="X71" s="56" t="s">
        <v>2</v>
      </c>
      <c r="Y71" s="31" t="s">
        <v>111</v>
      </c>
      <c r="Z71" s="34" t="s">
        <v>112</v>
      </c>
    </row>
    <row r="72" spans="2:26" ht="13.2" x14ac:dyDescent="0.25">
      <c r="B72" s="57"/>
      <c r="C72" s="35" t="s">
        <v>113</v>
      </c>
      <c r="R72" s="36"/>
      <c r="X72" s="57"/>
      <c r="Y72" s="38" t="s">
        <v>113</v>
      </c>
      <c r="Z72" s="39"/>
    </row>
    <row r="73" spans="2:26" ht="13.2" x14ac:dyDescent="0.25">
      <c r="B73" s="40" t="s">
        <v>90</v>
      </c>
      <c r="C73" s="35" t="s">
        <v>114</v>
      </c>
      <c r="N73" s="4" t="s">
        <v>115</v>
      </c>
      <c r="R73" s="36"/>
      <c r="X73" s="41" t="s">
        <v>90</v>
      </c>
      <c r="Y73" s="39" t="s">
        <v>114</v>
      </c>
      <c r="Z73" s="39" t="s">
        <v>115</v>
      </c>
    </row>
    <row r="74" spans="2:26" ht="13.2" x14ac:dyDescent="0.25">
      <c r="B74" s="40" t="s">
        <v>1</v>
      </c>
      <c r="C74" s="38" t="s">
        <v>116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 t="s">
        <v>117</v>
      </c>
      <c r="O74" s="42"/>
      <c r="P74" s="42"/>
      <c r="Q74" s="42"/>
      <c r="R74" s="43"/>
      <c r="X74" s="41" t="s">
        <v>1</v>
      </c>
      <c r="Y74" s="13" t="s">
        <v>116</v>
      </c>
      <c r="Z74" s="13" t="s">
        <v>117</v>
      </c>
    </row>
  </sheetData>
  <mergeCells count="12">
    <mergeCell ref="J34:P34"/>
    <mergeCell ref="X67:X68"/>
    <mergeCell ref="I2:O2"/>
    <mergeCell ref="I8:O8"/>
    <mergeCell ref="I14:O14"/>
    <mergeCell ref="I21:O21"/>
    <mergeCell ref="I27:O27"/>
    <mergeCell ref="B67:B68"/>
    <mergeCell ref="B69:B70"/>
    <mergeCell ref="B71:B72"/>
    <mergeCell ref="X69:X70"/>
    <mergeCell ref="X71:X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R77"/>
  <sheetViews>
    <sheetView topLeftCell="A57" workbookViewId="0"/>
  </sheetViews>
  <sheetFormatPr baseColWidth="10" defaultColWidth="12.6640625" defaultRowHeight="15.75" customHeight="1" x14ac:dyDescent="0.25"/>
  <cols>
    <col min="2" max="2" width="18.6640625" customWidth="1"/>
    <col min="3" max="3" width="59.88671875" customWidth="1"/>
    <col min="4" max="4" width="4.77734375" customWidth="1"/>
    <col min="5" max="5" width="5.6640625" customWidth="1"/>
    <col min="6" max="6" width="4.77734375" customWidth="1"/>
    <col min="7" max="7" width="6.109375" customWidth="1"/>
    <col min="8" max="8" width="7.88671875" customWidth="1"/>
    <col min="9" max="11" width="6" bestFit="1" customWidth="1"/>
    <col min="12" max="12" width="7.77734375" customWidth="1"/>
  </cols>
  <sheetData>
    <row r="2" spans="2:17" x14ac:dyDescent="0.25">
      <c r="I2" s="54" t="s">
        <v>43</v>
      </c>
      <c r="J2" s="55"/>
      <c r="K2" s="55"/>
      <c r="L2" s="55"/>
      <c r="M2" s="55"/>
      <c r="N2" s="55"/>
      <c r="O2" s="55"/>
    </row>
    <row r="3" spans="2:17" ht="15.75" customHeight="1" x14ac:dyDescent="0.3">
      <c r="B3" s="5" t="s">
        <v>50</v>
      </c>
      <c r="C3" s="5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 t="s">
        <v>35</v>
      </c>
      <c r="I3" s="5" t="s">
        <v>19</v>
      </c>
      <c r="J3" s="5" t="s">
        <v>20</v>
      </c>
      <c r="K3" s="5" t="s">
        <v>26</v>
      </c>
      <c r="L3" s="5" t="s">
        <v>38</v>
      </c>
      <c r="O3" s="5" t="s">
        <v>50</v>
      </c>
      <c r="P3" s="16" t="s">
        <v>119</v>
      </c>
      <c r="Q3" s="16" t="s">
        <v>120</v>
      </c>
    </row>
    <row r="4" spans="2:17" ht="15.75" customHeight="1" x14ac:dyDescent="0.3">
      <c r="B4" s="16" t="s">
        <v>119</v>
      </c>
      <c r="C4" s="16">
        <v>6668</v>
      </c>
      <c r="D4" s="16">
        <v>932</v>
      </c>
      <c r="E4" s="16">
        <v>448</v>
      </c>
      <c r="F4" s="16">
        <v>330</v>
      </c>
      <c r="G4" s="16">
        <v>0.95299999999999996</v>
      </c>
      <c r="H4" s="16">
        <v>0.877</v>
      </c>
      <c r="I4" s="16">
        <v>0.95299999999999996</v>
      </c>
      <c r="J4" s="16">
        <v>0.32500000000000001</v>
      </c>
      <c r="K4" s="16">
        <v>0.91400000000000003</v>
      </c>
      <c r="L4" s="12"/>
      <c r="O4" s="16" t="s">
        <v>119</v>
      </c>
      <c r="P4" s="13">
        <v>6628</v>
      </c>
      <c r="Q4" s="13">
        <v>330</v>
      </c>
    </row>
    <row r="5" spans="2:17" ht="15.75" customHeight="1" x14ac:dyDescent="0.3">
      <c r="B5" s="16" t="s">
        <v>120</v>
      </c>
      <c r="C5" s="16">
        <v>448</v>
      </c>
      <c r="D5" s="16">
        <v>330</v>
      </c>
      <c r="E5" s="16">
        <v>6668</v>
      </c>
      <c r="F5" s="16">
        <v>932</v>
      </c>
      <c r="G5" s="16">
        <v>0.32500000000000001</v>
      </c>
      <c r="H5" s="16">
        <v>0.57599999999999996</v>
      </c>
      <c r="I5" s="16">
        <v>0.32500000000000001</v>
      </c>
      <c r="J5" s="16">
        <v>0.95299999999999996</v>
      </c>
      <c r="K5" s="16">
        <v>0.41499999999999998</v>
      </c>
      <c r="L5" s="12"/>
      <c r="O5" s="16" t="s">
        <v>120</v>
      </c>
      <c r="P5" s="13">
        <v>932</v>
      </c>
      <c r="Q5" s="13">
        <v>448</v>
      </c>
    </row>
    <row r="6" spans="2:17" ht="15.75" customHeight="1" x14ac:dyDescent="0.3">
      <c r="B6" s="12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6">
        <v>0.84899999999999998</v>
      </c>
    </row>
    <row r="8" spans="2:17" x14ac:dyDescent="0.25">
      <c r="I8" s="54" t="s">
        <v>1</v>
      </c>
      <c r="J8" s="55"/>
      <c r="K8" s="55"/>
      <c r="L8" s="55"/>
      <c r="M8" s="55"/>
      <c r="N8" s="55"/>
      <c r="O8" s="55"/>
    </row>
    <row r="9" spans="2:17" ht="15.75" customHeight="1" x14ac:dyDescent="0.3">
      <c r="B9" s="5" t="s">
        <v>50</v>
      </c>
      <c r="C9" s="5" t="s">
        <v>30</v>
      </c>
      <c r="D9" s="5" t="s">
        <v>31</v>
      </c>
      <c r="E9" s="5" t="s">
        <v>32</v>
      </c>
      <c r="F9" s="5" t="s">
        <v>33</v>
      </c>
      <c r="G9" s="5" t="s">
        <v>34</v>
      </c>
      <c r="H9" s="5" t="s">
        <v>35</v>
      </c>
      <c r="I9" s="5" t="s">
        <v>19</v>
      </c>
      <c r="J9" s="5" t="s">
        <v>20</v>
      </c>
      <c r="K9" s="5" t="s">
        <v>26</v>
      </c>
      <c r="L9" s="5" t="s">
        <v>38</v>
      </c>
      <c r="O9" s="5" t="s">
        <v>50</v>
      </c>
      <c r="P9" s="16" t="s">
        <v>119</v>
      </c>
      <c r="Q9" s="16" t="s">
        <v>120</v>
      </c>
    </row>
    <row r="10" spans="2:17" ht="15.75" customHeight="1" x14ac:dyDescent="0.3">
      <c r="B10" s="16" t="s">
        <v>119</v>
      </c>
      <c r="C10" s="16">
        <v>6815</v>
      </c>
      <c r="D10" s="16">
        <v>1159</v>
      </c>
      <c r="E10" s="16">
        <v>221</v>
      </c>
      <c r="F10" s="16">
        <v>183</v>
      </c>
      <c r="G10" s="16">
        <v>0.97399999999999998</v>
      </c>
      <c r="H10" s="16">
        <v>0.85499999999999998</v>
      </c>
      <c r="I10" s="16">
        <v>0.97399999999999998</v>
      </c>
      <c r="J10" s="16">
        <v>0.16</v>
      </c>
      <c r="K10" s="16">
        <v>0.91</v>
      </c>
      <c r="L10" s="12"/>
      <c r="O10" s="16" t="s">
        <v>119</v>
      </c>
      <c r="P10" s="13">
        <v>6815</v>
      </c>
      <c r="Q10" s="13">
        <v>183</v>
      </c>
    </row>
    <row r="11" spans="2:17" ht="15.75" customHeight="1" x14ac:dyDescent="0.3">
      <c r="B11" s="16" t="s">
        <v>120</v>
      </c>
      <c r="C11" s="16">
        <v>221</v>
      </c>
      <c r="D11" s="16">
        <v>183</v>
      </c>
      <c r="E11" s="16">
        <v>6815</v>
      </c>
      <c r="F11" s="16">
        <v>1159</v>
      </c>
      <c r="G11" s="16">
        <v>0.16</v>
      </c>
      <c r="H11" s="16">
        <v>0.54700000000000004</v>
      </c>
      <c r="I11" s="16">
        <v>0.16</v>
      </c>
      <c r="J11" s="16">
        <v>0.97399999999999998</v>
      </c>
      <c r="K11" s="16">
        <v>0.248</v>
      </c>
      <c r="L11" s="12"/>
      <c r="O11" s="16" t="s">
        <v>120</v>
      </c>
      <c r="P11" s="13">
        <v>1159</v>
      </c>
      <c r="Q11" s="13">
        <v>221</v>
      </c>
    </row>
    <row r="12" spans="2:17" ht="15.75" customHeight="1" x14ac:dyDescent="0.3">
      <c r="B12" s="12" t="s">
        <v>42</v>
      </c>
      <c r="C12" s="12"/>
      <c r="D12" s="12"/>
      <c r="E12" s="12"/>
      <c r="F12" s="12"/>
      <c r="G12" s="12"/>
      <c r="H12" s="12"/>
      <c r="I12" s="12"/>
      <c r="J12" s="12"/>
      <c r="K12" s="12"/>
      <c r="L12" s="16">
        <v>0.84</v>
      </c>
    </row>
    <row r="14" spans="2:17" x14ac:dyDescent="0.25">
      <c r="I14" s="54" t="s">
        <v>2</v>
      </c>
      <c r="J14" s="55"/>
      <c r="K14" s="55"/>
      <c r="L14" s="55"/>
      <c r="M14" s="55"/>
      <c r="N14" s="55"/>
      <c r="O14" s="55"/>
    </row>
    <row r="15" spans="2:17" ht="15.75" customHeight="1" x14ac:dyDescent="0.3">
      <c r="B15" s="5" t="s">
        <v>50</v>
      </c>
      <c r="C15" s="5" t="s">
        <v>30</v>
      </c>
      <c r="D15" s="5" t="s">
        <v>31</v>
      </c>
      <c r="E15" s="5" t="s">
        <v>32</v>
      </c>
      <c r="F15" s="5" t="s">
        <v>33</v>
      </c>
      <c r="G15" s="5" t="s">
        <v>34</v>
      </c>
      <c r="H15" s="5" t="s">
        <v>35</v>
      </c>
      <c r="I15" s="5" t="s">
        <v>19</v>
      </c>
      <c r="J15" s="5" t="s">
        <v>20</v>
      </c>
      <c r="K15" s="5" t="s">
        <v>26</v>
      </c>
      <c r="L15" s="5" t="s">
        <v>38</v>
      </c>
      <c r="O15" s="5" t="s">
        <v>50</v>
      </c>
      <c r="P15" s="16" t="s">
        <v>119</v>
      </c>
      <c r="Q15" s="16" t="s">
        <v>120</v>
      </c>
    </row>
    <row r="16" spans="2:17" ht="15.75" customHeight="1" x14ac:dyDescent="0.3">
      <c r="B16" s="16" t="s">
        <v>119</v>
      </c>
      <c r="C16" s="16">
        <v>6509</v>
      </c>
      <c r="D16" s="16">
        <v>782</v>
      </c>
      <c r="E16" s="16">
        <v>598</v>
      </c>
      <c r="F16" s="16">
        <v>489</v>
      </c>
      <c r="G16" s="16">
        <v>0.93</v>
      </c>
      <c r="H16" s="16">
        <v>0.89300000000000002</v>
      </c>
      <c r="I16" s="16">
        <v>0.93</v>
      </c>
      <c r="J16" s="16">
        <v>0.433</v>
      </c>
      <c r="K16" s="16">
        <v>0.91100000000000003</v>
      </c>
      <c r="L16" s="12"/>
      <c r="O16" s="16" t="s">
        <v>119</v>
      </c>
      <c r="P16" s="13">
        <v>6509</v>
      </c>
      <c r="Q16" s="13">
        <v>489</v>
      </c>
    </row>
    <row r="17" spans="2:17" ht="15.75" customHeight="1" x14ac:dyDescent="0.3">
      <c r="B17" s="16" t="s">
        <v>120</v>
      </c>
      <c r="C17" s="16">
        <v>598</v>
      </c>
      <c r="D17" s="16">
        <v>489</v>
      </c>
      <c r="E17" s="16">
        <v>6509</v>
      </c>
      <c r="F17" s="16">
        <v>782</v>
      </c>
      <c r="G17" s="16">
        <v>0.433</v>
      </c>
      <c r="H17" s="16">
        <v>0.55000000000000004</v>
      </c>
      <c r="I17" s="16">
        <v>0.433</v>
      </c>
      <c r="J17" s="16">
        <v>0.93</v>
      </c>
      <c r="K17" s="16">
        <v>0.48499999999999999</v>
      </c>
      <c r="L17" s="12"/>
      <c r="O17" s="16" t="s">
        <v>120</v>
      </c>
      <c r="P17" s="13">
        <v>782</v>
      </c>
      <c r="Q17" s="13">
        <v>598</v>
      </c>
    </row>
    <row r="18" spans="2:17" ht="15.75" customHeight="1" x14ac:dyDescent="0.3">
      <c r="B18" s="12" t="s">
        <v>42</v>
      </c>
      <c r="C18" s="12"/>
      <c r="D18" s="12"/>
      <c r="E18" s="12"/>
      <c r="F18" s="12"/>
      <c r="G18" s="12"/>
      <c r="H18" s="12"/>
      <c r="I18" s="12"/>
      <c r="J18" s="12"/>
      <c r="K18" s="12"/>
      <c r="L18" s="16">
        <v>0.84799999999999998</v>
      </c>
    </row>
    <row r="20" spans="2:17" x14ac:dyDescent="0.25">
      <c r="I20" s="54" t="s">
        <v>3</v>
      </c>
      <c r="J20" s="55"/>
      <c r="K20" s="55"/>
      <c r="L20" s="55"/>
      <c r="M20" s="55"/>
      <c r="N20" s="55"/>
      <c r="O20" s="55"/>
    </row>
    <row r="21" spans="2:17" ht="15.75" customHeight="1" x14ac:dyDescent="0.3">
      <c r="B21" s="5" t="s">
        <v>50</v>
      </c>
      <c r="C21" s="5" t="s">
        <v>30</v>
      </c>
      <c r="D21" s="5" t="s">
        <v>31</v>
      </c>
      <c r="E21" s="5" t="s">
        <v>32</v>
      </c>
      <c r="F21" s="5" t="s">
        <v>33</v>
      </c>
      <c r="G21" s="5" t="s">
        <v>34</v>
      </c>
      <c r="H21" s="5" t="s">
        <v>35</v>
      </c>
      <c r="I21" s="5" t="s">
        <v>19</v>
      </c>
      <c r="J21" s="5" t="s">
        <v>20</v>
      </c>
      <c r="K21" s="5" t="s">
        <v>26</v>
      </c>
      <c r="L21" s="5" t="s">
        <v>38</v>
      </c>
      <c r="O21" s="5" t="s">
        <v>50</v>
      </c>
      <c r="P21" s="16" t="s">
        <v>119</v>
      </c>
      <c r="Q21" s="16" t="s">
        <v>120</v>
      </c>
    </row>
    <row r="22" spans="2:17" ht="15.75" customHeight="1" x14ac:dyDescent="0.3">
      <c r="B22" s="16" t="s">
        <v>119</v>
      </c>
      <c r="C22" s="16">
        <v>6907</v>
      </c>
      <c r="D22" s="16">
        <v>1096</v>
      </c>
      <c r="E22" s="16">
        <v>284</v>
      </c>
      <c r="F22" s="16">
        <v>91</v>
      </c>
      <c r="G22" s="16">
        <v>0.98699999999999999</v>
      </c>
      <c r="H22" s="16">
        <v>0.86299999999999999</v>
      </c>
      <c r="I22" s="16">
        <v>0.98699999999999999</v>
      </c>
      <c r="J22" s="16">
        <v>0.20599999999999999</v>
      </c>
      <c r="K22" s="16">
        <v>0.92100000000000004</v>
      </c>
      <c r="L22" s="12"/>
      <c r="O22" s="16" t="s">
        <v>119</v>
      </c>
      <c r="P22" s="13">
        <v>6907</v>
      </c>
      <c r="Q22" s="13">
        <v>91</v>
      </c>
    </row>
    <row r="23" spans="2:17" ht="15.75" customHeight="1" x14ac:dyDescent="0.3">
      <c r="B23" s="16" t="s">
        <v>120</v>
      </c>
      <c r="C23" s="16">
        <v>284</v>
      </c>
      <c r="D23" s="16">
        <v>91</v>
      </c>
      <c r="E23" s="16">
        <v>6907</v>
      </c>
      <c r="F23" s="16">
        <v>1096</v>
      </c>
      <c r="G23" s="16">
        <v>0.20599999999999999</v>
      </c>
      <c r="H23" s="16">
        <v>0.75700000000000001</v>
      </c>
      <c r="I23" s="16">
        <v>0.20599999999999999</v>
      </c>
      <c r="J23" s="16">
        <v>0.98699999999999999</v>
      </c>
      <c r="K23" s="16">
        <v>0.32400000000000001</v>
      </c>
      <c r="L23" s="12"/>
      <c r="O23" s="16" t="s">
        <v>120</v>
      </c>
      <c r="P23" s="13">
        <v>1096</v>
      </c>
      <c r="Q23" s="13">
        <v>284</v>
      </c>
    </row>
    <row r="24" spans="2:17" ht="15.75" customHeight="1" x14ac:dyDescent="0.3">
      <c r="B24" s="12" t="s">
        <v>42</v>
      </c>
      <c r="C24" s="12"/>
      <c r="D24" s="12"/>
      <c r="E24" s="12"/>
      <c r="F24" s="12"/>
      <c r="G24" s="12"/>
      <c r="H24" s="12"/>
      <c r="I24" s="12"/>
      <c r="J24" s="12"/>
      <c r="K24" s="12"/>
      <c r="L24" s="16">
        <v>0.85799999999999998</v>
      </c>
    </row>
    <row r="26" spans="2:17" ht="13.2" x14ac:dyDescent="0.25">
      <c r="I26" s="59" t="s">
        <v>90</v>
      </c>
      <c r="J26" s="55"/>
      <c r="K26" s="55"/>
      <c r="L26" s="55"/>
      <c r="M26" s="55"/>
      <c r="N26" s="55"/>
      <c r="O26" s="55"/>
    </row>
    <row r="27" spans="2:17" ht="14.4" x14ac:dyDescent="0.3">
      <c r="B27" s="5" t="s">
        <v>50</v>
      </c>
      <c r="C27" s="5" t="s">
        <v>30</v>
      </c>
      <c r="D27" s="5" t="s">
        <v>31</v>
      </c>
      <c r="E27" s="5" t="s">
        <v>32</v>
      </c>
      <c r="F27" s="5" t="s">
        <v>33</v>
      </c>
      <c r="G27" s="5" t="s">
        <v>34</v>
      </c>
      <c r="H27" s="5" t="s">
        <v>35</v>
      </c>
      <c r="I27" s="5" t="s">
        <v>19</v>
      </c>
      <c r="J27" s="5" t="s">
        <v>20</v>
      </c>
      <c r="K27" s="5" t="s">
        <v>26</v>
      </c>
      <c r="L27" s="5" t="s">
        <v>38</v>
      </c>
      <c r="O27" s="5" t="s">
        <v>50</v>
      </c>
      <c r="P27" s="16" t="s">
        <v>119</v>
      </c>
      <c r="Q27" s="16" t="s">
        <v>120</v>
      </c>
    </row>
    <row r="28" spans="2:17" ht="14.4" x14ac:dyDescent="0.3">
      <c r="B28" s="16" t="s">
        <v>119</v>
      </c>
      <c r="C28" s="16">
        <v>5540</v>
      </c>
      <c r="D28" s="16">
        <v>405</v>
      </c>
      <c r="E28" s="16">
        <v>975</v>
      </c>
      <c r="F28" s="16">
        <v>1458</v>
      </c>
      <c r="G28" s="16">
        <v>0.79200000000000004</v>
      </c>
      <c r="H28" s="16">
        <v>0.93200000000000005</v>
      </c>
      <c r="I28" s="16">
        <v>0.79200000000000004</v>
      </c>
      <c r="J28" s="16">
        <v>0.70699999999999996</v>
      </c>
      <c r="K28" s="16">
        <v>0.85599999999999998</v>
      </c>
      <c r="L28" s="12"/>
      <c r="O28" s="16" t="s">
        <v>119</v>
      </c>
      <c r="P28" s="13">
        <v>5540</v>
      </c>
      <c r="Q28" s="13">
        <v>1458</v>
      </c>
    </row>
    <row r="29" spans="2:17" ht="14.4" x14ac:dyDescent="0.3">
      <c r="B29" s="16" t="s">
        <v>120</v>
      </c>
      <c r="C29" s="16">
        <v>975</v>
      </c>
      <c r="D29" s="16">
        <v>1458</v>
      </c>
      <c r="E29" s="16">
        <v>5540</v>
      </c>
      <c r="F29" s="16">
        <v>405</v>
      </c>
      <c r="G29" s="16">
        <v>0.70699999999999996</v>
      </c>
      <c r="H29" s="16">
        <v>0.40100000000000002</v>
      </c>
      <c r="I29" s="16">
        <v>0.70699999999999996</v>
      </c>
      <c r="J29" s="16">
        <v>0.79200000000000004</v>
      </c>
      <c r="K29" s="16">
        <v>0.51100000000000001</v>
      </c>
      <c r="L29" s="12"/>
      <c r="O29" s="16" t="s">
        <v>120</v>
      </c>
      <c r="P29" s="13">
        <v>405</v>
      </c>
      <c r="Q29" s="13">
        <v>975</v>
      </c>
    </row>
    <row r="30" spans="2:17" ht="14.4" x14ac:dyDescent="0.3">
      <c r="B30" s="12" t="s">
        <v>42</v>
      </c>
      <c r="C30" s="12"/>
      <c r="D30" s="12"/>
      <c r="E30" s="12"/>
      <c r="F30" s="12"/>
      <c r="G30" s="12"/>
      <c r="H30" s="12"/>
      <c r="I30" s="12"/>
      <c r="J30" s="12"/>
      <c r="K30" s="12"/>
      <c r="L30" s="16">
        <v>0.77800000000000002</v>
      </c>
    </row>
    <row r="32" spans="2:17" ht="13.2" x14ac:dyDescent="0.25">
      <c r="I32" s="54" t="s">
        <v>118</v>
      </c>
      <c r="J32" s="55"/>
      <c r="K32" s="55"/>
      <c r="L32" s="55"/>
      <c r="M32" s="55"/>
      <c r="N32" s="55"/>
      <c r="O32" s="55"/>
    </row>
    <row r="33" spans="2:17" ht="14.4" x14ac:dyDescent="0.3">
      <c r="B33" s="5" t="s">
        <v>50</v>
      </c>
      <c r="C33" s="5" t="s">
        <v>30</v>
      </c>
      <c r="D33" s="5" t="s">
        <v>31</v>
      </c>
      <c r="E33" s="5" t="s">
        <v>32</v>
      </c>
      <c r="F33" s="5" t="s">
        <v>33</v>
      </c>
      <c r="G33" s="5" t="s">
        <v>34</v>
      </c>
      <c r="H33" s="5" t="s">
        <v>35</v>
      </c>
      <c r="I33" s="5" t="s">
        <v>19</v>
      </c>
      <c r="J33" s="5" t="s">
        <v>20</v>
      </c>
      <c r="K33" s="5" t="s">
        <v>26</v>
      </c>
      <c r="L33" s="5" t="s">
        <v>38</v>
      </c>
      <c r="O33" s="5" t="s">
        <v>50</v>
      </c>
      <c r="P33" s="16" t="s">
        <v>119</v>
      </c>
      <c r="Q33" s="16" t="s">
        <v>120</v>
      </c>
    </row>
    <row r="34" spans="2:17" ht="14.4" x14ac:dyDescent="0.3">
      <c r="B34" s="16" t="s">
        <v>119</v>
      </c>
      <c r="C34" s="16">
        <v>6764</v>
      </c>
      <c r="D34" s="16">
        <v>871</v>
      </c>
      <c r="E34" s="16">
        <v>509</v>
      </c>
      <c r="F34" s="16">
        <v>234</v>
      </c>
      <c r="G34" s="16">
        <v>0.96699999999999997</v>
      </c>
      <c r="H34" s="16">
        <v>0.88600000000000001</v>
      </c>
      <c r="I34" s="16">
        <v>0.96699999999999997</v>
      </c>
      <c r="J34" s="16">
        <v>0.36899999999999999</v>
      </c>
      <c r="K34" s="16">
        <v>0.92400000000000004</v>
      </c>
      <c r="L34" s="12"/>
      <c r="O34" s="16" t="s">
        <v>119</v>
      </c>
      <c r="P34" s="13">
        <v>6764</v>
      </c>
      <c r="Q34" s="13">
        <v>234</v>
      </c>
    </row>
    <row r="35" spans="2:17" ht="14.4" x14ac:dyDescent="0.3">
      <c r="B35" s="16" t="s">
        <v>120</v>
      </c>
      <c r="C35" s="16">
        <v>509</v>
      </c>
      <c r="D35" s="16">
        <v>234</v>
      </c>
      <c r="E35" s="16">
        <v>6764</v>
      </c>
      <c r="F35" s="16">
        <v>871</v>
      </c>
      <c r="G35" s="16">
        <v>0.36899999999999999</v>
      </c>
      <c r="H35" s="16">
        <v>0.68500000000000005</v>
      </c>
      <c r="I35" s="16">
        <v>0.36899999999999999</v>
      </c>
      <c r="J35" s="16">
        <v>0.96699999999999997</v>
      </c>
      <c r="K35" s="16">
        <v>0.48</v>
      </c>
      <c r="L35" s="12"/>
      <c r="O35" s="16" t="s">
        <v>120</v>
      </c>
      <c r="P35" s="13">
        <v>871</v>
      </c>
      <c r="Q35" s="13">
        <v>509</v>
      </c>
    </row>
    <row r="36" spans="2:17" ht="14.4" x14ac:dyDescent="0.3">
      <c r="B36" s="12" t="s">
        <v>42</v>
      </c>
      <c r="C36" s="12"/>
      <c r="D36" s="12"/>
      <c r="E36" s="12"/>
      <c r="F36" s="12"/>
      <c r="G36" s="12"/>
      <c r="H36" s="12"/>
      <c r="I36" s="12"/>
      <c r="J36" s="12"/>
      <c r="K36" s="12"/>
      <c r="L36" s="16">
        <v>0.86799999999999999</v>
      </c>
    </row>
    <row r="40" spans="2:17" ht="13.2" x14ac:dyDescent="0.25">
      <c r="J40" s="54" t="s">
        <v>98</v>
      </c>
      <c r="K40" s="55"/>
      <c r="L40" s="55"/>
      <c r="M40" s="55"/>
      <c r="N40" s="55"/>
      <c r="O40" s="55"/>
      <c r="P40" s="55"/>
    </row>
    <row r="42" spans="2:17" ht="13.2" x14ac:dyDescent="0.25">
      <c r="C42" s="26" t="s">
        <v>30</v>
      </c>
      <c r="D42" s="26" t="s">
        <v>31</v>
      </c>
      <c r="E42" s="26" t="s">
        <v>32</v>
      </c>
      <c r="F42" s="26" t="s">
        <v>33</v>
      </c>
      <c r="G42" s="26" t="s">
        <v>34</v>
      </c>
      <c r="H42" s="26" t="s">
        <v>35</v>
      </c>
      <c r="I42" s="26" t="s">
        <v>19</v>
      </c>
      <c r="J42" s="26" t="s">
        <v>20</v>
      </c>
      <c r="K42" s="26" t="s">
        <v>26</v>
      </c>
      <c r="L42" s="26" t="s">
        <v>38</v>
      </c>
      <c r="M42" s="27" t="s">
        <v>99</v>
      </c>
      <c r="N42" s="27" t="s">
        <v>24</v>
      </c>
    </row>
    <row r="43" spans="2:17" ht="13.2" x14ac:dyDescent="0.25">
      <c r="B43" s="13" t="s">
        <v>43</v>
      </c>
      <c r="C43" s="13">
        <v>1161</v>
      </c>
      <c r="D43" s="13">
        <v>73</v>
      </c>
      <c r="E43" s="13">
        <v>1327</v>
      </c>
      <c r="F43" s="13">
        <v>219</v>
      </c>
      <c r="G43" s="14">
        <v>0.84130434782608698</v>
      </c>
      <c r="H43" s="14">
        <v>0.94084278768233298</v>
      </c>
      <c r="I43" s="14">
        <v>0.84130434782608698</v>
      </c>
      <c r="J43" s="14">
        <v>0.94785714285714195</v>
      </c>
      <c r="K43" s="14">
        <v>0.88829380260137702</v>
      </c>
      <c r="L43" s="14">
        <v>0.89500000000000002</v>
      </c>
      <c r="M43" s="14">
        <f t="shared" ref="M43:M48" si="0">SQRT((C43/(C43+D43))*(C43/(C43+F43)))</f>
        <v>0.88968259952522588</v>
      </c>
      <c r="N43" s="14">
        <v>0.93300000000000005</v>
      </c>
    </row>
    <row r="44" spans="2:17" ht="13.2" x14ac:dyDescent="0.25">
      <c r="B44" s="13" t="s">
        <v>1</v>
      </c>
      <c r="C44" s="13">
        <v>1058</v>
      </c>
      <c r="D44" s="13">
        <v>80</v>
      </c>
      <c r="E44" s="13">
        <v>1320</v>
      </c>
      <c r="F44" s="13">
        <v>322</v>
      </c>
      <c r="G44" s="14">
        <v>0.76666666666666605</v>
      </c>
      <c r="H44" s="14">
        <v>0.92970123022847095</v>
      </c>
      <c r="I44" s="14">
        <v>0.76666666666666605</v>
      </c>
      <c r="J44" s="14">
        <v>0.94285714285714195</v>
      </c>
      <c r="K44" s="14">
        <v>0.84034948371723595</v>
      </c>
      <c r="L44" s="13">
        <v>0.85499999999999998</v>
      </c>
      <c r="M44" s="14">
        <f t="shared" si="0"/>
        <v>0.84425762843764762</v>
      </c>
      <c r="N44" s="13">
        <v>0.92700000000000005</v>
      </c>
    </row>
    <row r="45" spans="2:17" ht="13.2" x14ac:dyDescent="0.25">
      <c r="B45" s="13" t="s">
        <v>2</v>
      </c>
      <c r="C45" s="13">
        <v>1159</v>
      </c>
      <c r="D45" s="13">
        <v>109</v>
      </c>
      <c r="E45" s="13">
        <v>1291</v>
      </c>
      <c r="F45" s="13">
        <v>221</v>
      </c>
      <c r="G45" s="14">
        <v>0.839855072463768</v>
      </c>
      <c r="H45" s="14">
        <v>0.914037854889589</v>
      </c>
      <c r="I45" s="14">
        <v>0.839855072463768</v>
      </c>
      <c r="J45" s="14">
        <v>0.92214285714285704</v>
      </c>
      <c r="K45" s="14">
        <v>0.87537764350453096</v>
      </c>
      <c r="L45" s="13">
        <v>0.88100000000000001</v>
      </c>
      <c r="M45" s="14">
        <f t="shared" si="0"/>
        <v>0.87616170245732816</v>
      </c>
      <c r="N45" s="13">
        <v>0.94799999999999995</v>
      </c>
    </row>
    <row r="46" spans="2:17" ht="13.2" x14ac:dyDescent="0.25">
      <c r="B46" s="13" t="s">
        <v>3</v>
      </c>
      <c r="C46" s="13">
        <v>1184</v>
      </c>
      <c r="D46" s="13">
        <v>50</v>
      </c>
      <c r="E46" s="13">
        <v>1350</v>
      </c>
      <c r="F46" s="13">
        <v>196</v>
      </c>
      <c r="G46" s="14">
        <v>0.85797101449275304</v>
      </c>
      <c r="H46" s="14">
        <v>0.95948136142625595</v>
      </c>
      <c r="I46" s="14">
        <v>0.85797101449275304</v>
      </c>
      <c r="J46" s="14">
        <v>0.96428571428571397</v>
      </c>
      <c r="K46" s="14">
        <v>0.90589135424636502</v>
      </c>
      <c r="L46" s="13">
        <v>0.91200000000000003</v>
      </c>
      <c r="M46" s="14">
        <f t="shared" si="0"/>
        <v>0.9073076639430383</v>
      </c>
      <c r="N46" s="13">
        <v>0.96699999999999997</v>
      </c>
    </row>
    <row r="47" spans="2:17" ht="13.2" x14ac:dyDescent="0.25">
      <c r="B47" s="13" t="s">
        <v>90</v>
      </c>
      <c r="C47" s="13">
        <v>1108</v>
      </c>
      <c r="D47" s="13">
        <v>334</v>
      </c>
      <c r="E47" s="13">
        <v>1066</v>
      </c>
      <c r="F47" s="13">
        <v>272</v>
      </c>
      <c r="G47" s="14">
        <v>0.80289855072463701</v>
      </c>
      <c r="H47" s="14">
        <v>0.76837725381414701</v>
      </c>
      <c r="I47" s="14">
        <v>0.80289855072463701</v>
      </c>
      <c r="J47" s="14">
        <v>0.76142857142857101</v>
      </c>
      <c r="K47" s="14">
        <v>0.78525868178596703</v>
      </c>
      <c r="L47" s="14">
        <v>0.78200000000000003</v>
      </c>
      <c r="M47" s="14">
        <f t="shared" si="0"/>
        <v>0.78544826914135835</v>
      </c>
      <c r="N47" s="13">
        <v>0.86399999999999999</v>
      </c>
    </row>
    <row r="48" spans="2:17" ht="13.2" x14ac:dyDescent="0.25">
      <c r="B48" s="13" t="s">
        <v>118</v>
      </c>
      <c r="C48" s="13">
        <v>1212</v>
      </c>
      <c r="D48" s="13">
        <v>61</v>
      </c>
      <c r="E48" s="13">
        <v>1339</v>
      </c>
      <c r="F48" s="13">
        <v>168</v>
      </c>
      <c r="G48" s="14">
        <v>0.87826086956521698</v>
      </c>
      <c r="H48" s="14">
        <v>0.95208169677926102</v>
      </c>
      <c r="I48" s="14">
        <v>0.87826086956521698</v>
      </c>
      <c r="J48" s="14">
        <v>0.95642857142857096</v>
      </c>
      <c r="K48" s="14">
        <v>0.91368262344515605</v>
      </c>
      <c r="L48" s="13">
        <v>0.91800000000000004</v>
      </c>
      <c r="M48" s="14">
        <f t="shared" si="0"/>
        <v>0.91442665037195958</v>
      </c>
      <c r="N48" s="13">
        <v>0.97199999999999998</v>
      </c>
    </row>
    <row r="69" spans="2:18" ht="13.2" x14ac:dyDescent="0.25">
      <c r="B69" s="28" t="s">
        <v>100</v>
      </c>
      <c r="C69" s="29" t="s">
        <v>101</v>
      </c>
      <c r="N69" s="30" t="s">
        <v>102</v>
      </c>
    </row>
    <row r="70" spans="2:18" ht="13.2" x14ac:dyDescent="0.25">
      <c r="B70" s="4" t="s">
        <v>118</v>
      </c>
      <c r="C70" s="4" t="s">
        <v>121</v>
      </c>
      <c r="D70" s="4" t="s">
        <v>122</v>
      </c>
      <c r="E70" s="32"/>
      <c r="F70" s="32"/>
      <c r="G70" s="32"/>
      <c r="H70" s="32"/>
      <c r="I70" s="32"/>
      <c r="J70" s="32"/>
      <c r="K70" s="32"/>
      <c r="L70" s="32"/>
      <c r="M70" s="32"/>
      <c r="N70" s="32" t="s">
        <v>104</v>
      </c>
      <c r="O70" s="32"/>
      <c r="P70" s="32"/>
      <c r="Q70" s="32"/>
      <c r="R70" s="33"/>
    </row>
    <row r="71" spans="2:18" ht="13.2" x14ac:dyDescent="0.25">
      <c r="B71" s="4" t="s">
        <v>3</v>
      </c>
      <c r="C71" s="4" t="s">
        <v>123</v>
      </c>
      <c r="D71" s="4" t="s">
        <v>124</v>
      </c>
      <c r="N71" s="4" t="s">
        <v>106</v>
      </c>
      <c r="R71" s="36"/>
    </row>
    <row r="72" spans="2:18" ht="13.2" x14ac:dyDescent="0.25">
      <c r="B72" s="4" t="s">
        <v>43</v>
      </c>
      <c r="C72" s="4" t="s">
        <v>125</v>
      </c>
      <c r="D72" s="4" t="s">
        <v>126</v>
      </c>
      <c r="N72" s="4" t="s">
        <v>108</v>
      </c>
      <c r="R72" s="36"/>
    </row>
    <row r="73" spans="2:18" ht="13.2" x14ac:dyDescent="0.25">
      <c r="B73" s="4" t="s">
        <v>127</v>
      </c>
      <c r="C73" s="4" t="s">
        <v>128</v>
      </c>
      <c r="D73" s="4" t="s">
        <v>129</v>
      </c>
      <c r="N73" s="4" t="s">
        <v>110</v>
      </c>
      <c r="R73" s="36"/>
    </row>
    <row r="74" spans="2:18" ht="13.2" x14ac:dyDescent="0.25">
      <c r="B74" s="4" t="s">
        <v>90</v>
      </c>
      <c r="C74" s="4" t="s">
        <v>130</v>
      </c>
      <c r="D74" s="4" t="s">
        <v>131</v>
      </c>
      <c r="N74" s="4" t="s">
        <v>112</v>
      </c>
      <c r="R74" s="36"/>
    </row>
    <row r="75" spans="2:18" ht="13.2" x14ac:dyDescent="0.25">
      <c r="B75" s="4" t="s">
        <v>132</v>
      </c>
      <c r="C75" s="4" t="s">
        <v>133</v>
      </c>
      <c r="D75" s="4" t="s">
        <v>134</v>
      </c>
      <c r="R75" s="36"/>
    </row>
    <row r="76" spans="2:18" ht="13.2" x14ac:dyDescent="0.25">
      <c r="B76" s="40" t="s">
        <v>90</v>
      </c>
      <c r="C76" s="35" t="s">
        <v>114</v>
      </c>
      <c r="N76" s="4" t="s">
        <v>115</v>
      </c>
      <c r="R76" s="36"/>
    </row>
    <row r="77" spans="2:18" ht="13.2" x14ac:dyDescent="0.25">
      <c r="B77" s="40" t="s">
        <v>1</v>
      </c>
      <c r="C77" s="38" t="s">
        <v>116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 t="s">
        <v>117</v>
      </c>
      <c r="O77" s="42"/>
      <c r="P77" s="42"/>
      <c r="Q77" s="42"/>
      <c r="R77" s="43"/>
    </row>
  </sheetData>
  <mergeCells count="7">
    <mergeCell ref="I32:O32"/>
    <mergeCell ref="J40:P40"/>
    <mergeCell ref="I2:O2"/>
    <mergeCell ref="I8:O8"/>
    <mergeCell ref="I14:O14"/>
    <mergeCell ref="I20:O20"/>
    <mergeCell ref="I26:O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U101"/>
  <sheetViews>
    <sheetView topLeftCell="A97" workbookViewId="0"/>
  </sheetViews>
  <sheetFormatPr baseColWidth="10" defaultColWidth="12.6640625" defaultRowHeight="15.75" customHeight="1" x14ac:dyDescent="0.25"/>
  <cols>
    <col min="2" max="2" width="18.6640625" customWidth="1"/>
    <col min="3" max="3" width="7.88671875" customWidth="1"/>
    <col min="4" max="4" width="7" customWidth="1"/>
    <col min="5" max="5" width="5.6640625" customWidth="1"/>
    <col min="6" max="6" width="4.77734375" customWidth="1"/>
    <col min="7" max="7" width="5.44140625" customWidth="1"/>
    <col min="8" max="9" width="8.5546875" bestFit="1" customWidth="1"/>
    <col min="10" max="11" width="5.5546875" bestFit="1" customWidth="1"/>
    <col min="12" max="12" width="7.77734375" customWidth="1"/>
  </cols>
  <sheetData>
    <row r="2" spans="2:21" ht="13.2" x14ac:dyDescent="0.25">
      <c r="I2" s="54" t="s">
        <v>43</v>
      </c>
      <c r="J2" s="55"/>
      <c r="K2" s="55"/>
      <c r="L2" s="55"/>
      <c r="M2" s="55"/>
      <c r="N2" s="55"/>
      <c r="O2" s="55"/>
    </row>
    <row r="3" spans="2:21" ht="14.4" x14ac:dyDescent="0.3">
      <c r="B3" s="5" t="s">
        <v>50</v>
      </c>
      <c r="C3" s="5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 t="s">
        <v>35</v>
      </c>
      <c r="I3" s="5" t="s">
        <v>19</v>
      </c>
      <c r="J3" s="5" t="s">
        <v>20</v>
      </c>
      <c r="K3" s="5" t="s">
        <v>26</v>
      </c>
      <c r="L3" s="5" t="s">
        <v>38</v>
      </c>
      <c r="O3" s="5" t="s">
        <v>50</v>
      </c>
      <c r="P3" s="12">
        <v>2</v>
      </c>
      <c r="Q3" s="12">
        <v>1</v>
      </c>
      <c r="R3" s="13">
        <v>3</v>
      </c>
      <c r="S3" s="13">
        <v>5</v>
      </c>
      <c r="T3" s="13">
        <v>4</v>
      </c>
      <c r="U3" s="13">
        <v>6</v>
      </c>
    </row>
    <row r="4" spans="2:21" ht="14.4" x14ac:dyDescent="0.3">
      <c r="B4" s="13">
        <v>2</v>
      </c>
      <c r="C4" s="13">
        <v>56</v>
      </c>
      <c r="D4" s="13">
        <v>6</v>
      </c>
      <c r="E4" s="13">
        <v>299</v>
      </c>
      <c r="F4" s="13">
        <v>5</v>
      </c>
      <c r="G4" s="14">
        <v>0.91803278688524503</v>
      </c>
      <c r="H4" s="14">
        <v>0.90322580645161199</v>
      </c>
      <c r="I4" s="14">
        <v>0.91803278688524503</v>
      </c>
      <c r="J4" s="14">
        <v>0.98032786885245904</v>
      </c>
      <c r="K4" s="14">
        <v>0.91056910569105598</v>
      </c>
      <c r="L4" s="12"/>
      <c r="O4" s="13">
        <v>2</v>
      </c>
      <c r="P4" s="13">
        <v>56</v>
      </c>
      <c r="Q4" s="13">
        <v>1</v>
      </c>
      <c r="R4" s="13">
        <v>1</v>
      </c>
      <c r="S4" s="13">
        <v>0</v>
      </c>
      <c r="T4" s="13">
        <v>1</v>
      </c>
      <c r="U4" s="13">
        <v>2</v>
      </c>
    </row>
    <row r="5" spans="2:21" ht="14.4" x14ac:dyDescent="0.3">
      <c r="B5" s="13">
        <v>1</v>
      </c>
      <c r="C5" s="13">
        <v>108</v>
      </c>
      <c r="D5" s="13">
        <v>2</v>
      </c>
      <c r="E5" s="13">
        <v>252</v>
      </c>
      <c r="F5" s="13">
        <v>4</v>
      </c>
      <c r="G5" s="14">
        <v>0.96428571428571397</v>
      </c>
      <c r="H5" s="14">
        <v>0.98181818181818103</v>
      </c>
      <c r="I5" s="14">
        <v>0.96428571428571397</v>
      </c>
      <c r="J5" s="14">
        <v>0.99212598425196796</v>
      </c>
      <c r="K5" s="14">
        <v>0.97297297297297303</v>
      </c>
      <c r="L5" s="12"/>
      <c r="O5" s="13">
        <v>1</v>
      </c>
      <c r="P5" s="13">
        <v>1</v>
      </c>
      <c r="Q5" s="13">
        <v>108</v>
      </c>
      <c r="R5" s="13">
        <v>0</v>
      </c>
      <c r="S5" s="13">
        <v>0</v>
      </c>
      <c r="T5" s="13">
        <v>3</v>
      </c>
      <c r="U5" s="13">
        <v>0</v>
      </c>
    </row>
    <row r="6" spans="2:21" ht="14.4" x14ac:dyDescent="0.3">
      <c r="B6" s="13">
        <v>3</v>
      </c>
      <c r="C6" s="13">
        <v>70</v>
      </c>
      <c r="D6" s="13">
        <v>2</v>
      </c>
      <c r="E6" s="13">
        <v>292</v>
      </c>
      <c r="F6" s="13">
        <v>2</v>
      </c>
      <c r="G6" s="44">
        <v>0.97222222222222199</v>
      </c>
      <c r="H6" s="44">
        <v>0.97222222222222199</v>
      </c>
      <c r="I6" s="44">
        <v>0.97222222222222199</v>
      </c>
      <c r="J6" s="44">
        <v>0.99319727891156395</v>
      </c>
      <c r="K6" s="44">
        <v>0.97222222222222199</v>
      </c>
      <c r="L6" s="16"/>
      <c r="O6" s="13">
        <v>3</v>
      </c>
      <c r="P6" s="13">
        <v>0</v>
      </c>
      <c r="Q6" s="13">
        <v>0</v>
      </c>
      <c r="R6" s="13">
        <v>70</v>
      </c>
      <c r="S6" s="13">
        <v>1</v>
      </c>
      <c r="T6" s="13">
        <v>1</v>
      </c>
      <c r="U6" s="13">
        <v>0</v>
      </c>
    </row>
    <row r="7" spans="2:21" ht="14.4" x14ac:dyDescent="0.3">
      <c r="B7" s="13">
        <v>5</v>
      </c>
      <c r="C7" s="13">
        <v>51</v>
      </c>
      <c r="D7" s="13">
        <v>1</v>
      </c>
      <c r="E7" s="13">
        <v>313</v>
      </c>
      <c r="F7" s="13">
        <v>1</v>
      </c>
      <c r="G7" s="14">
        <v>0.98076923076922995</v>
      </c>
      <c r="H7" s="14">
        <v>0.98076923076922995</v>
      </c>
      <c r="I7" s="14">
        <v>0.98076923076922995</v>
      </c>
      <c r="J7" s="14">
        <v>0.99681528662420305</v>
      </c>
      <c r="K7" s="14">
        <v>0.98076923076922995</v>
      </c>
      <c r="L7" s="16"/>
      <c r="O7" s="13">
        <v>5</v>
      </c>
      <c r="P7" s="13">
        <v>0</v>
      </c>
      <c r="Q7" s="13">
        <v>1</v>
      </c>
      <c r="R7" s="13">
        <v>0</v>
      </c>
      <c r="S7" s="13">
        <v>51</v>
      </c>
      <c r="T7" s="13">
        <v>0</v>
      </c>
      <c r="U7" s="13">
        <v>0</v>
      </c>
    </row>
    <row r="8" spans="2:21" ht="14.4" x14ac:dyDescent="0.3">
      <c r="B8" s="13">
        <v>4</v>
      </c>
      <c r="C8" s="13">
        <v>45</v>
      </c>
      <c r="D8" s="13">
        <v>5</v>
      </c>
      <c r="E8" s="13">
        <v>312</v>
      </c>
      <c r="F8" s="13">
        <v>4</v>
      </c>
      <c r="G8" s="14">
        <v>0.91836734693877498</v>
      </c>
      <c r="H8" s="14">
        <v>0.9</v>
      </c>
      <c r="I8" s="14">
        <v>0.91836734693877498</v>
      </c>
      <c r="J8" s="14">
        <v>0.98422712933753898</v>
      </c>
      <c r="K8" s="14">
        <v>0.90909090909090895</v>
      </c>
      <c r="L8" s="16"/>
      <c r="O8" s="13">
        <v>4</v>
      </c>
      <c r="P8" s="13">
        <v>3</v>
      </c>
      <c r="Q8" s="13">
        <v>0</v>
      </c>
      <c r="R8" s="13">
        <v>1</v>
      </c>
      <c r="S8" s="13">
        <v>0</v>
      </c>
      <c r="T8" s="13">
        <v>45</v>
      </c>
      <c r="U8" s="13">
        <v>0</v>
      </c>
    </row>
    <row r="9" spans="2:21" ht="13.2" x14ac:dyDescent="0.25">
      <c r="B9" s="13">
        <v>6</v>
      </c>
      <c r="C9" s="13">
        <v>18</v>
      </c>
      <c r="D9" s="13">
        <v>2</v>
      </c>
      <c r="E9" s="13">
        <v>344</v>
      </c>
      <c r="F9" s="13">
        <v>2</v>
      </c>
      <c r="G9" s="14">
        <v>0.9</v>
      </c>
      <c r="H9" s="14">
        <v>0.9</v>
      </c>
      <c r="I9" s="14">
        <v>0.9</v>
      </c>
      <c r="J9" s="14">
        <v>0.99421965317919003</v>
      </c>
      <c r="K9" s="14">
        <v>0.9</v>
      </c>
      <c r="L9" s="13"/>
      <c r="O9" s="13">
        <v>6</v>
      </c>
      <c r="P9" s="13">
        <v>2</v>
      </c>
      <c r="Q9" s="13">
        <v>0</v>
      </c>
      <c r="R9" s="13">
        <v>0</v>
      </c>
      <c r="S9" s="13">
        <v>0</v>
      </c>
      <c r="T9" s="13">
        <v>0</v>
      </c>
      <c r="U9" s="13">
        <v>18</v>
      </c>
    </row>
    <row r="10" spans="2:21" ht="13.2" x14ac:dyDescent="0.25">
      <c r="B10" s="23" t="s">
        <v>42</v>
      </c>
      <c r="C10" s="13"/>
      <c r="D10" s="13"/>
      <c r="E10" s="13"/>
      <c r="F10" s="13"/>
      <c r="G10" s="13"/>
      <c r="H10" s="13"/>
      <c r="I10" s="13"/>
      <c r="J10" s="13"/>
      <c r="K10" s="13"/>
      <c r="L10" s="13">
        <v>0.95099999999999996</v>
      </c>
    </row>
    <row r="11" spans="2:21" ht="13.2" x14ac:dyDescent="0.25">
      <c r="B11" s="4"/>
      <c r="I11" s="1"/>
      <c r="J11" s="1"/>
      <c r="K11" s="1"/>
      <c r="L11" s="1"/>
      <c r="M11" s="1"/>
      <c r="N11" s="1"/>
      <c r="O11" s="1"/>
    </row>
    <row r="12" spans="2:21" ht="13.2" x14ac:dyDescent="0.25">
      <c r="B12" s="4"/>
      <c r="L12" s="1"/>
      <c r="M12" s="1"/>
      <c r="N12" s="1"/>
      <c r="O12" s="1"/>
    </row>
    <row r="13" spans="2:21" ht="13.2" x14ac:dyDescent="0.25">
      <c r="B13" s="4"/>
      <c r="J13" s="54" t="s">
        <v>1</v>
      </c>
      <c r="K13" s="55"/>
      <c r="L13" s="55"/>
      <c r="M13" s="55"/>
      <c r="N13" s="55"/>
      <c r="O13" s="55"/>
      <c r="P13" s="55"/>
    </row>
    <row r="14" spans="2:21" ht="14.4" x14ac:dyDescent="0.3">
      <c r="B14" s="5" t="s">
        <v>50</v>
      </c>
      <c r="C14" s="5" t="s">
        <v>30</v>
      </c>
      <c r="D14" s="5" t="s">
        <v>31</v>
      </c>
      <c r="E14" s="5" t="s">
        <v>32</v>
      </c>
      <c r="F14" s="5" t="s">
        <v>33</v>
      </c>
      <c r="G14" s="5" t="s">
        <v>34</v>
      </c>
      <c r="H14" s="5" t="s">
        <v>35</v>
      </c>
      <c r="I14" s="5" t="s">
        <v>19</v>
      </c>
      <c r="J14" s="5" t="s">
        <v>20</v>
      </c>
      <c r="K14" s="5" t="s">
        <v>26</v>
      </c>
      <c r="L14" s="5" t="s">
        <v>38</v>
      </c>
      <c r="O14" s="5" t="s">
        <v>50</v>
      </c>
      <c r="P14" s="12">
        <v>2</v>
      </c>
      <c r="Q14" s="12">
        <v>1</v>
      </c>
      <c r="R14" s="13">
        <v>3</v>
      </c>
      <c r="S14" s="13">
        <v>5</v>
      </c>
      <c r="T14" s="13">
        <v>4</v>
      </c>
      <c r="U14" s="13">
        <v>6</v>
      </c>
    </row>
    <row r="15" spans="2:21" ht="14.4" x14ac:dyDescent="0.3">
      <c r="B15" s="13">
        <v>2</v>
      </c>
      <c r="C15" s="13">
        <v>52</v>
      </c>
      <c r="D15" s="13">
        <v>2</v>
      </c>
      <c r="E15" s="13">
        <v>303</v>
      </c>
      <c r="F15" s="13">
        <v>9</v>
      </c>
      <c r="G15" s="14">
        <v>0.85245901639344202</v>
      </c>
      <c r="H15" s="14">
        <v>0.96296296296296202</v>
      </c>
      <c r="I15" s="14">
        <v>0.85245901639344202</v>
      </c>
      <c r="J15" s="14">
        <v>0.99344262295081898</v>
      </c>
      <c r="K15" s="14">
        <v>0.90434782608695596</v>
      </c>
      <c r="L15" s="12"/>
      <c r="O15" s="13">
        <v>2</v>
      </c>
      <c r="P15" s="13">
        <v>52</v>
      </c>
      <c r="Q15" s="13">
        <v>0</v>
      </c>
      <c r="R15" s="13">
        <v>0</v>
      </c>
      <c r="S15" s="13">
        <v>0</v>
      </c>
      <c r="T15" s="13">
        <v>9</v>
      </c>
      <c r="U15" s="13">
        <v>0</v>
      </c>
    </row>
    <row r="16" spans="2:21" ht="14.4" x14ac:dyDescent="0.3">
      <c r="B16" s="13">
        <v>1</v>
      </c>
      <c r="C16" s="13">
        <v>111</v>
      </c>
      <c r="D16" s="13">
        <v>0</v>
      </c>
      <c r="E16" s="13">
        <v>254</v>
      </c>
      <c r="F16" s="13">
        <v>1</v>
      </c>
      <c r="G16" s="14">
        <v>0.99107142857142805</v>
      </c>
      <c r="H16" s="14">
        <v>1</v>
      </c>
      <c r="I16" s="14">
        <v>0.99107142857142805</v>
      </c>
      <c r="J16" s="14">
        <v>1</v>
      </c>
      <c r="K16" s="14">
        <v>0.99551569506726401</v>
      </c>
      <c r="L16" s="12"/>
      <c r="O16" s="13">
        <v>1</v>
      </c>
      <c r="P16" s="13">
        <v>1</v>
      </c>
      <c r="Q16" s="13">
        <v>111</v>
      </c>
      <c r="R16" s="13">
        <v>0</v>
      </c>
      <c r="S16" s="13">
        <v>0</v>
      </c>
      <c r="T16" s="13">
        <v>0</v>
      </c>
      <c r="U16" s="13">
        <v>0</v>
      </c>
    </row>
    <row r="17" spans="2:21" ht="14.4" x14ac:dyDescent="0.3">
      <c r="B17" s="13">
        <v>3</v>
      </c>
      <c r="C17" s="13">
        <v>72</v>
      </c>
      <c r="D17" s="13">
        <v>0</v>
      </c>
      <c r="E17" s="13">
        <v>294</v>
      </c>
      <c r="F17" s="13">
        <v>0</v>
      </c>
      <c r="G17" s="44">
        <v>1</v>
      </c>
      <c r="H17" s="44">
        <v>1</v>
      </c>
      <c r="I17" s="44">
        <v>1</v>
      </c>
      <c r="J17" s="44">
        <v>1</v>
      </c>
      <c r="K17" s="44">
        <v>1</v>
      </c>
      <c r="L17" s="16"/>
      <c r="O17" s="13">
        <v>3</v>
      </c>
      <c r="P17" s="13">
        <v>0</v>
      </c>
      <c r="Q17" s="13">
        <v>0</v>
      </c>
      <c r="R17" s="13">
        <v>72</v>
      </c>
      <c r="S17" s="13">
        <v>0</v>
      </c>
      <c r="T17" s="13">
        <v>0</v>
      </c>
      <c r="U17" s="13">
        <v>0</v>
      </c>
    </row>
    <row r="18" spans="2:21" ht="14.4" x14ac:dyDescent="0.3">
      <c r="B18" s="13">
        <v>5</v>
      </c>
      <c r="C18" s="13">
        <v>52</v>
      </c>
      <c r="D18" s="13">
        <v>0</v>
      </c>
      <c r="E18" s="13">
        <v>314</v>
      </c>
      <c r="F18" s="13">
        <v>0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6"/>
      <c r="O18" s="13">
        <v>5</v>
      </c>
      <c r="P18" s="13">
        <v>0</v>
      </c>
      <c r="Q18" s="13">
        <v>0</v>
      </c>
      <c r="R18" s="13">
        <v>0</v>
      </c>
      <c r="S18" s="13">
        <v>52</v>
      </c>
      <c r="T18" s="13">
        <v>0</v>
      </c>
      <c r="U18" s="13">
        <v>0</v>
      </c>
    </row>
    <row r="19" spans="2:21" ht="14.4" x14ac:dyDescent="0.3">
      <c r="B19" s="13">
        <v>4</v>
      </c>
      <c r="C19" s="13">
        <v>48</v>
      </c>
      <c r="D19" s="13">
        <v>10</v>
      </c>
      <c r="E19" s="13">
        <v>307</v>
      </c>
      <c r="F19" s="13">
        <v>1</v>
      </c>
      <c r="G19" s="14">
        <v>0.97959183673469297</v>
      </c>
      <c r="H19" s="14">
        <v>0.82758620689655105</v>
      </c>
      <c r="I19" s="14">
        <v>0.97959183673469297</v>
      </c>
      <c r="J19" s="14">
        <v>0.96845425867507795</v>
      </c>
      <c r="K19" s="14">
        <v>0.89719626168224298</v>
      </c>
      <c r="L19" s="16"/>
      <c r="O19" s="13">
        <v>4</v>
      </c>
      <c r="P19" s="13">
        <v>1</v>
      </c>
      <c r="Q19" s="13">
        <v>0</v>
      </c>
      <c r="R19" s="13">
        <v>0</v>
      </c>
      <c r="S19" s="13">
        <v>0</v>
      </c>
      <c r="T19" s="13">
        <v>48</v>
      </c>
      <c r="U19" s="13">
        <v>0</v>
      </c>
    </row>
    <row r="20" spans="2:21" ht="13.2" x14ac:dyDescent="0.25">
      <c r="B20" s="13">
        <v>6</v>
      </c>
      <c r="C20" s="13">
        <v>19</v>
      </c>
      <c r="D20" s="13">
        <v>0</v>
      </c>
      <c r="E20" s="13">
        <v>346</v>
      </c>
      <c r="F20" s="13">
        <v>1</v>
      </c>
      <c r="G20" s="14">
        <v>0.95</v>
      </c>
      <c r="H20" s="14">
        <v>1</v>
      </c>
      <c r="I20" s="14">
        <v>0.95</v>
      </c>
      <c r="J20" s="14">
        <v>1</v>
      </c>
      <c r="K20" s="14">
        <v>0.97435897435897401</v>
      </c>
      <c r="L20" s="13"/>
      <c r="O20" s="13">
        <v>6</v>
      </c>
      <c r="P20" s="13">
        <v>0</v>
      </c>
      <c r="Q20" s="13">
        <v>0</v>
      </c>
      <c r="R20" s="13">
        <v>0</v>
      </c>
      <c r="S20" s="13">
        <v>0</v>
      </c>
      <c r="T20" s="13">
        <v>1</v>
      </c>
      <c r="U20" s="13">
        <v>19</v>
      </c>
    </row>
    <row r="21" spans="2:21" ht="13.2" x14ac:dyDescent="0.25">
      <c r="B21" s="23" t="s">
        <v>42</v>
      </c>
      <c r="C21" s="13"/>
      <c r="D21" s="13"/>
      <c r="E21" s="13"/>
      <c r="F21" s="13"/>
      <c r="G21" s="13"/>
      <c r="H21" s="13"/>
      <c r="I21" s="13"/>
      <c r="J21" s="13"/>
      <c r="K21" s="13"/>
      <c r="L21" s="13">
        <v>0.96699999999999997</v>
      </c>
    </row>
    <row r="23" spans="2:21" ht="13.2" x14ac:dyDescent="0.25">
      <c r="I23" s="54" t="s">
        <v>3</v>
      </c>
      <c r="J23" s="55"/>
      <c r="K23" s="55"/>
      <c r="L23" s="55"/>
      <c r="M23" s="55"/>
      <c r="N23" s="55"/>
      <c r="O23" s="55"/>
    </row>
    <row r="24" spans="2:21" ht="14.4" x14ac:dyDescent="0.3">
      <c r="B24" s="5" t="s">
        <v>50</v>
      </c>
      <c r="C24" s="5" t="s">
        <v>30</v>
      </c>
      <c r="D24" s="5" t="s">
        <v>31</v>
      </c>
      <c r="E24" s="5" t="s">
        <v>32</v>
      </c>
      <c r="F24" s="5" t="s">
        <v>33</v>
      </c>
      <c r="G24" s="5" t="s">
        <v>34</v>
      </c>
      <c r="H24" s="5" t="s">
        <v>35</v>
      </c>
      <c r="I24" s="5" t="s">
        <v>19</v>
      </c>
      <c r="J24" s="5" t="s">
        <v>20</v>
      </c>
      <c r="K24" s="5" t="s">
        <v>26</v>
      </c>
      <c r="L24" s="5" t="s">
        <v>38</v>
      </c>
      <c r="O24" s="5" t="s">
        <v>50</v>
      </c>
      <c r="P24" s="12">
        <v>2</v>
      </c>
      <c r="Q24" s="12">
        <v>1</v>
      </c>
      <c r="R24" s="13">
        <v>3</v>
      </c>
      <c r="S24" s="13">
        <v>5</v>
      </c>
      <c r="T24" s="13">
        <v>4</v>
      </c>
      <c r="U24" s="13">
        <v>6</v>
      </c>
    </row>
    <row r="25" spans="2:21" ht="14.4" x14ac:dyDescent="0.3">
      <c r="B25" s="13">
        <v>2</v>
      </c>
      <c r="C25" s="13">
        <v>58</v>
      </c>
      <c r="D25" s="13">
        <v>6</v>
      </c>
      <c r="E25" s="13">
        <v>299</v>
      </c>
      <c r="F25" s="13">
        <v>3</v>
      </c>
      <c r="G25" s="14">
        <v>0.95081967213114704</v>
      </c>
      <c r="H25" s="14">
        <v>0.90625</v>
      </c>
      <c r="I25" s="14">
        <v>0.95081967213114704</v>
      </c>
      <c r="J25" s="14">
        <v>0.98032786885245904</v>
      </c>
      <c r="K25" s="14">
        <v>0.92799999999999905</v>
      </c>
      <c r="L25" s="12"/>
      <c r="O25" s="16">
        <v>1</v>
      </c>
      <c r="P25" s="13">
        <v>58</v>
      </c>
      <c r="Q25" s="13">
        <v>1</v>
      </c>
      <c r="R25" s="13">
        <v>0</v>
      </c>
      <c r="S25" s="13">
        <v>0</v>
      </c>
      <c r="T25" s="13">
        <v>2</v>
      </c>
      <c r="U25" s="13">
        <v>0</v>
      </c>
    </row>
    <row r="26" spans="2:21" ht="14.4" x14ac:dyDescent="0.3">
      <c r="B26" s="13">
        <v>1</v>
      </c>
      <c r="C26" s="13">
        <v>112</v>
      </c>
      <c r="D26" s="13">
        <v>2</v>
      </c>
      <c r="E26" s="13">
        <v>252</v>
      </c>
      <c r="F26" s="13">
        <v>0</v>
      </c>
      <c r="G26" s="14">
        <v>1</v>
      </c>
      <c r="H26" s="14">
        <v>0.98245614035087703</v>
      </c>
      <c r="I26" s="14">
        <v>1</v>
      </c>
      <c r="J26" s="14">
        <v>0.99212598425196796</v>
      </c>
      <c r="K26" s="14">
        <v>0.99115044247787598</v>
      </c>
      <c r="L26" s="12"/>
      <c r="O26" s="16">
        <v>2</v>
      </c>
      <c r="P26" s="13">
        <v>0</v>
      </c>
      <c r="Q26" s="13">
        <v>112</v>
      </c>
      <c r="R26" s="13">
        <v>0</v>
      </c>
      <c r="S26" s="13">
        <v>0</v>
      </c>
      <c r="T26" s="13">
        <v>0</v>
      </c>
      <c r="U26" s="13">
        <v>0</v>
      </c>
    </row>
    <row r="27" spans="2:21" ht="14.4" x14ac:dyDescent="0.3">
      <c r="B27" s="13">
        <v>3</v>
      </c>
      <c r="C27" s="13">
        <v>72</v>
      </c>
      <c r="D27" s="13">
        <v>0</v>
      </c>
      <c r="E27" s="13">
        <v>294</v>
      </c>
      <c r="F27" s="13">
        <v>0</v>
      </c>
      <c r="G27" s="44">
        <v>1</v>
      </c>
      <c r="H27" s="44">
        <v>1</v>
      </c>
      <c r="I27" s="44">
        <v>1</v>
      </c>
      <c r="J27" s="44">
        <v>1</v>
      </c>
      <c r="K27" s="44">
        <v>1</v>
      </c>
      <c r="L27" s="16"/>
      <c r="O27" s="12">
        <v>3</v>
      </c>
      <c r="P27" s="13">
        <v>0</v>
      </c>
      <c r="Q27" s="13">
        <v>0</v>
      </c>
      <c r="R27" s="13">
        <v>72</v>
      </c>
      <c r="S27" s="13">
        <v>0</v>
      </c>
      <c r="T27" s="13">
        <v>0</v>
      </c>
      <c r="U27" s="13">
        <v>0</v>
      </c>
    </row>
    <row r="28" spans="2:21" ht="14.4" x14ac:dyDescent="0.3">
      <c r="B28" s="13">
        <v>5</v>
      </c>
      <c r="C28" s="13">
        <v>52</v>
      </c>
      <c r="D28" s="13">
        <v>0</v>
      </c>
      <c r="E28" s="13">
        <v>314</v>
      </c>
      <c r="F28" s="13">
        <v>0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6"/>
      <c r="O28" s="12">
        <v>4</v>
      </c>
      <c r="P28" s="13">
        <v>0</v>
      </c>
      <c r="Q28" s="13">
        <v>0</v>
      </c>
      <c r="R28" s="13">
        <v>0</v>
      </c>
      <c r="S28" s="13">
        <v>52</v>
      </c>
      <c r="T28" s="13">
        <v>0</v>
      </c>
      <c r="U28" s="13">
        <v>0</v>
      </c>
    </row>
    <row r="29" spans="2:21" ht="14.4" x14ac:dyDescent="0.3">
      <c r="B29" s="13">
        <v>4</v>
      </c>
      <c r="C29" s="13">
        <v>43</v>
      </c>
      <c r="D29" s="13">
        <v>2</v>
      </c>
      <c r="E29" s="13">
        <v>315</v>
      </c>
      <c r="F29" s="13">
        <v>6</v>
      </c>
      <c r="G29" s="14">
        <v>0.87755102040816302</v>
      </c>
      <c r="H29" s="14">
        <v>0.95555555555555505</v>
      </c>
      <c r="I29" s="14">
        <v>0.87755102040816302</v>
      </c>
      <c r="J29" s="14">
        <v>0.99369085173501503</v>
      </c>
      <c r="K29" s="14">
        <v>0.91489361702127603</v>
      </c>
      <c r="L29" s="16"/>
      <c r="M29" s="1"/>
      <c r="N29" s="1"/>
      <c r="O29" s="12">
        <v>5</v>
      </c>
      <c r="P29" s="13">
        <v>6</v>
      </c>
      <c r="Q29" s="13">
        <v>0</v>
      </c>
      <c r="R29" s="13">
        <v>0</v>
      </c>
      <c r="S29" s="13">
        <v>0</v>
      </c>
      <c r="T29" s="13">
        <v>43</v>
      </c>
      <c r="U29" s="13">
        <v>0</v>
      </c>
    </row>
    <row r="30" spans="2:21" ht="13.2" x14ac:dyDescent="0.25">
      <c r="B30" s="13">
        <v>6</v>
      </c>
      <c r="C30" s="13">
        <v>19</v>
      </c>
      <c r="D30" s="13">
        <v>0</v>
      </c>
      <c r="E30" s="13">
        <v>346</v>
      </c>
      <c r="F30" s="13">
        <v>1</v>
      </c>
      <c r="G30" s="14">
        <v>0.95</v>
      </c>
      <c r="H30" s="14">
        <v>1</v>
      </c>
      <c r="I30" s="14">
        <v>0.95</v>
      </c>
      <c r="J30" s="14">
        <v>1</v>
      </c>
      <c r="K30" s="14">
        <v>0.97435897435897401</v>
      </c>
      <c r="L30" s="13"/>
      <c r="M30" s="1"/>
      <c r="N30" s="1"/>
      <c r="O30" s="13">
        <v>6</v>
      </c>
      <c r="P30" s="13">
        <v>0</v>
      </c>
      <c r="Q30" s="13">
        <v>1</v>
      </c>
      <c r="R30" s="13">
        <v>0</v>
      </c>
      <c r="S30" s="13">
        <v>0</v>
      </c>
      <c r="T30" s="13">
        <v>0</v>
      </c>
      <c r="U30" s="13">
        <v>19</v>
      </c>
    </row>
    <row r="31" spans="2:21" ht="13.2" x14ac:dyDescent="0.25">
      <c r="B31" s="23" t="s">
        <v>42</v>
      </c>
      <c r="C31" s="13"/>
      <c r="D31" s="13"/>
      <c r="E31" s="13"/>
      <c r="F31" s="13"/>
      <c r="G31" s="13"/>
      <c r="H31" s="13"/>
      <c r="I31" s="13"/>
      <c r="J31" s="13"/>
      <c r="K31" s="13"/>
      <c r="L31" s="13">
        <v>0.97299999999999998</v>
      </c>
      <c r="M31" s="1"/>
      <c r="N31" s="1"/>
      <c r="O31" s="1"/>
    </row>
    <row r="32" spans="2:21" ht="13.2" x14ac:dyDescent="0.25">
      <c r="I32" s="1"/>
      <c r="J32" s="1"/>
      <c r="K32" s="1"/>
      <c r="L32" s="1"/>
      <c r="M32" s="1"/>
      <c r="N32" s="1"/>
      <c r="O32" s="1"/>
    </row>
    <row r="33" spans="2:21" ht="13.2" x14ac:dyDescent="0.25">
      <c r="I33" s="1"/>
      <c r="J33" s="1"/>
      <c r="K33" s="1"/>
      <c r="L33" s="1"/>
      <c r="M33" s="1"/>
      <c r="N33" s="1"/>
      <c r="O33" s="1"/>
    </row>
    <row r="34" spans="2:21" ht="13.2" x14ac:dyDescent="0.25">
      <c r="L34" s="1"/>
      <c r="M34" s="1"/>
      <c r="N34" s="1"/>
      <c r="O34" s="1"/>
    </row>
    <row r="35" spans="2:21" ht="13.2" x14ac:dyDescent="0.25">
      <c r="I35" s="1"/>
      <c r="J35" s="1"/>
      <c r="K35" s="1"/>
      <c r="L35" s="1"/>
      <c r="M35" s="1"/>
      <c r="N35" s="1"/>
      <c r="O35" s="1"/>
    </row>
    <row r="36" spans="2:21" ht="13.2" x14ac:dyDescent="0.25">
      <c r="I36" s="54" t="s">
        <v>135</v>
      </c>
      <c r="J36" s="55"/>
      <c r="K36" s="55"/>
      <c r="L36" s="55"/>
      <c r="M36" s="55"/>
      <c r="N36" s="55"/>
      <c r="O36" s="55"/>
    </row>
    <row r="37" spans="2:21" ht="14.4" x14ac:dyDescent="0.3">
      <c r="B37" s="5" t="s">
        <v>50</v>
      </c>
      <c r="C37" s="5" t="s">
        <v>30</v>
      </c>
      <c r="D37" s="5" t="s">
        <v>31</v>
      </c>
      <c r="E37" s="5" t="s">
        <v>32</v>
      </c>
      <c r="F37" s="5" t="s">
        <v>33</v>
      </c>
      <c r="G37" s="5" t="s">
        <v>34</v>
      </c>
      <c r="H37" s="5" t="s">
        <v>35</v>
      </c>
      <c r="I37" s="5" t="s">
        <v>19</v>
      </c>
      <c r="J37" s="5" t="s">
        <v>20</v>
      </c>
      <c r="K37" s="5" t="s">
        <v>26</v>
      </c>
      <c r="L37" s="5" t="s">
        <v>38</v>
      </c>
      <c r="O37" s="5" t="s">
        <v>50</v>
      </c>
      <c r="P37" s="12">
        <v>2</v>
      </c>
      <c r="Q37" s="12">
        <v>1</v>
      </c>
      <c r="R37" s="13">
        <v>3</v>
      </c>
      <c r="S37" s="13">
        <v>5</v>
      </c>
      <c r="T37" s="13">
        <v>4</v>
      </c>
      <c r="U37" s="13">
        <v>6</v>
      </c>
    </row>
    <row r="38" spans="2:21" ht="14.4" x14ac:dyDescent="0.3">
      <c r="B38" s="13">
        <v>2</v>
      </c>
      <c r="C38" s="13">
        <v>58</v>
      </c>
      <c r="D38" s="13">
        <v>5</v>
      </c>
      <c r="E38" s="13">
        <v>300</v>
      </c>
      <c r="F38" s="13">
        <v>3</v>
      </c>
      <c r="G38" s="14">
        <v>0.95081967213114704</v>
      </c>
      <c r="H38" s="14">
        <v>0.92063492063492003</v>
      </c>
      <c r="I38" s="14">
        <v>0.95081967213114704</v>
      </c>
      <c r="J38" s="14">
        <v>0.98360655737704905</v>
      </c>
      <c r="K38" s="14">
        <v>0.93548387096774099</v>
      </c>
      <c r="L38" s="12"/>
      <c r="O38" s="13">
        <v>2</v>
      </c>
      <c r="P38" s="13">
        <v>58</v>
      </c>
      <c r="Q38" s="13">
        <v>0</v>
      </c>
      <c r="R38" s="13">
        <v>0</v>
      </c>
      <c r="S38" s="13">
        <v>0</v>
      </c>
      <c r="T38" s="13">
        <v>3</v>
      </c>
      <c r="U38" s="13">
        <v>0</v>
      </c>
    </row>
    <row r="39" spans="2:21" ht="14.4" x14ac:dyDescent="0.3">
      <c r="B39" s="13">
        <v>1</v>
      </c>
      <c r="C39" s="13">
        <v>112</v>
      </c>
      <c r="D39" s="13">
        <v>0</v>
      </c>
      <c r="E39" s="13">
        <v>254</v>
      </c>
      <c r="F39" s="13">
        <v>0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2"/>
      <c r="O39" s="13">
        <v>1</v>
      </c>
      <c r="P39" s="13">
        <v>0</v>
      </c>
      <c r="Q39" s="13">
        <v>112</v>
      </c>
      <c r="R39" s="13">
        <v>0</v>
      </c>
      <c r="S39" s="13">
        <v>0</v>
      </c>
      <c r="T39" s="13">
        <v>0</v>
      </c>
      <c r="U39" s="13">
        <v>0</v>
      </c>
    </row>
    <row r="40" spans="2:21" ht="14.4" x14ac:dyDescent="0.3">
      <c r="B40" s="13">
        <v>3</v>
      </c>
      <c r="C40" s="13">
        <v>71</v>
      </c>
      <c r="D40" s="13">
        <v>0</v>
      </c>
      <c r="E40" s="13">
        <v>294</v>
      </c>
      <c r="F40" s="13">
        <v>1</v>
      </c>
      <c r="G40" s="44">
        <v>0.98611111111111105</v>
      </c>
      <c r="H40" s="44">
        <v>1</v>
      </c>
      <c r="I40" s="44">
        <v>0.98611111111111105</v>
      </c>
      <c r="J40" s="44">
        <v>1</v>
      </c>
      <c r="K40" s="44">
        <v>0.99300699300699302</v>
      </c>
      <c r="L40" s="16"/>
      <c r="O40" s="13">
        <v>3</v>
      </c>
      <c r="P40" s="13">
        <v>0</v>
      </c>
      <c r="Q40" s="13">
        <v>0</v>
      </c>
      <c r="R40" s="13">
        <v>71</v>
      </c>
      <c r="S40" s="13">
        <v>0</v>
      </c>
      <c r="T40" s="13">
        <v>1</v>
      </c>
      <c r="U40" s="13">
        <v>0</v>
      </c>
    </row>
    <row r="41" spans="2:21" ht="14.4" x14ac:dyDescent="0.3">
      <c r="B41" s="13">
        <v>5</v>
      </c>
      <c r="C41" s="13">
        <v>52</v>
      </c>
      <c r="D41" s="13">
        <v>0</v>
      </c>
      <c r="E41" s="13">
        <v>314</v>
      </c>
      <c r="F41" s="13">
        <v>0</v>
      </c>
      <c r="G41" s="14">
        <v>1</v>
      </c>
      <c r="H41" s="14">
        <v>1</v>
      </c>
      <c r="I41" s="14">
        <v>1</v>
      </c>
      <c r="J41" s="14">
        <v>1</v>
      </c>
      <c r="K41" s="14">
        <v>1</v>
      </c>
      <c r="L41" s="16"/>
      <c r="O41" s="13">
        <v>5</v>
      </c>
      <c r="P41" s="13">
        <v>0</v>
      </c>
      <c r="Q41" s="13">
        <v>0</v>
      </c>
      <c r="R41" s="13">
        <v>0</v>
      </c>
      <c r="S41" s="13">
        <v>52</v>
      </c>
      <c r="T41" s="13">
        <v>0</v>
      </c>
      <c r="U41" s="13">
        <v>0</v>
      </c>
    </row>
    <row r="42" spans="2:21" ht="14.4" x14ac:dyDescent="0.3">
      <c r="B42" s="13">
        <v>4</v>
      </c>
      <c r="C42" s="13">
        <v>44</v>
      </c>
      <c r="D42" s="13">
        <v>4</v>
      </c>
      <c r="E42" s="13">
        <v>313</v>
      </c>
      <c r="F42" s="13">
        <v>5</v>
      </c>
      <c r="G42" s="14">
        <v>0.89795918367346905</v>
      </c>
      <c r="H42" s="14">
        <v>0.91666666666666596</v>
      </c>
      <c r="I42" s="14">
        <v>0.89795918367346905</v>
      </c>
      <c r="J42" s="14">
        <v>0.98738170347003096</v>
      </c>
      <c r="K42" s="14">
        <v>0.90721649484536004</v>
      </c>
      <c r="L42" s="16"/>
      <c r="O42" s="13">
        <v>4</v>
      </c>
      <c r="P42" s="13">
        <v>5</v>
      </c>
      <c r="Q42" s="13">
        <v>0</v>
      </c>
      <c r="R42" s="13">
        <v>0</v>
      </c>
      <c r="S42" s="13">
        <v>0</v>
      </c>
      <c r="T42" s="13">
        <v>44</v>
      </c>
      <c r="U42" s="13">
        <v>0</v>
      </c>
    </row>
    <row r="43" spans="2:21" ht="13.2" x14ac:dyDescent="0.25">
      <c r="B43" s="13">
        <v>6</v>
      </c>
      <c r="C43" s="13">
        <v>20</v>
      </c>
      <c r="D43" s="13">
        <v>0</v>
      </c>
      <c r="E43" s="13">
        <v>346</v>
      </c>
      <c r="F43" s="13">
        <v>0</v>
      </c>
      <c r="G43" s="14">
        <v>1</v>
      </c>
      <c r="H43" s="14">
        <v>1</v>
      </c>
      <c r="I43" s="14">
        <v>1</v>
      </c>
      <c r="J43" s="14">
        <v>1</v>
      </c>
      <c r="K43" s="14">
        <v>1</v>
      </c>
      <c r="L43" s="13"/>
      <c r="O43" s="13">
        <v>6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20</v>
      </c>
    </row>
    <row r="44" spans="2:21" ht="13.2" x14ac:dyDescent="0.25">
      <c r="B44" s="23" t="s">
        <v>42</v>
      </c>
      <c r="C44" s="13"/>
      <c r="D44" s="13"/>
      <c r="E44" s="13"/>
      <c r="F44" s="13"/>
      <c r="G44" s="13"/>
      <c r="H44" s="13"/>
      <c r="I44" s="13"/>
      <c r="J44" s="13"/>
      <c r="K44" s="13"/>
      <c r="L44" s="13">
        <v>0.97499999999999998</v>
      </c>
    </row>
    <row r="47" spans="2:21" ht="13.2" x14ac:dyDescent="0.25">
      <c r="I47" s="54" t="s">
        <v>118</v>
      </c>
      <c r="J47" s="55"/>
      <c r="K47" s="55"/>
      <c r="L47" s="55"/>
      <c r="M47" s="55"/>
      <c r="N47" s="55"/>
      <c r="O47" s="55"/>
    </row>
    <row r="48" spans="2:21" ht="14.4" x14ac:dyDescent="0.3">
      <c r="B48" s="5" t="s">
        <v>50</v>
      </c>
      <c r="C48" s="5" t="s">
        <v>30</v>
      </c>
      <c r="D48" s="5" t="s">
        <v>31</v>
      </c>
      <c r="E48" s="5" t="s">
        <v>32</v>
      </c>
      <c r="F48" s="5" t="s">
        <v>33</v>
      </c>
      <c r="G48" s="5" t="s">
        <v>34</v>
      </c>
      <c r="H48" s="5" t="s">
        <v>35</v>
      </c>
      <c r="I48" s="5" t="s">
        <v>19</v>
      </c>
      <c r="J48" s="5" t="s">
        <v>20</v>
      </c>
      <c r="K48" s="5" t="s">
        <v>26</v>
      </c>
      <c r="L48" s="5" t="s">
        <v>38</v>
      </c>
      <c r="O48" s="5" t="s">
        <v>50</v>
      </c>
      <c r="P48" s="12">
        <v>2</v>
      </c>
      <c r="Q48" s="12">
        <v>1</v>
      </c>
      <c r="R48" s="13">
        <v>3</v>
      </c>
      <c r="S48" s="13">
        <v>5</v>
      </c>
      <c r="T48" s="13">
        <v>4</v>
      </c>
      <c r="U48" s="13">
        <v>6</v>
      </c>
    </row>
    <row r="49" spans="2:21" ht="14.4" x14ac:dyDescent="0.3">
      <c r="B49" s="13">
        <v>2</v>
      </c>
      <c r="C49" s="13">
        <v>52</v>
      </c>
      <c r="D49" s="13">
        <v>4</v>
      </c>
      <c r="E49" s="13">
        <v>301</v>
      </c>
      <c r="F49" s="13">
        <v>9</v>
      </c>
      <c r="G49" s="14">
        <v>0.85245901639344202</v>
      </c>
      <c r="H49" s="14">
        <v>0.92857142857142805</v>
      </c>
      <c r="I49" s="14">
        <v>0.85245901639344202</v>
      </c>
      <c r="J49" s="14">
        <v>0.98688524590163895</v>
      </c>
      <c r="K49" s="14">
        <v>0.88888888888888895</v>
      </c>
      <c r="L49" s="12"/>
      <c r="O49" s="13">
        <v>2</v>
      </c>
      <c r="P49" s="13">
        <v>52</v>
      </c>
      <c r="Q49" s="13">
        <v>1</v>
      </c>
      <c r="R49" s="13">
        <v>1</v>
      </c>
      <c r="S49" s="13">
        <v>0</v>
      </c>
      <c r="T49" s="13">
        <v>6</v>
      </c>
      <c r="U49" s="13">
        <v>1</v>
      </c>
    </row>
    <row r="50" spans="2:21" ht="14.4" x14ac:dyDescent="0.3">
      <c r="B50" s="13">
        <v>1</v>
      </c>
      <c r="C50" s="13">
        <v>112</v>
      </c>
      <c r="D50" s="13">
        <v>1</v>
      </c>
      <c r="E50" s="13">
        <v>253</v>
      </c>
      <c r="F50" s="13">
        <v>0</v>
      </c>
      <c r="G50" s="14">
        <v>1</v>
      </c>
      <c r="H50" s="14">
        <v>0.99115044247787598</v>
      </c>
      <c r="I50" s="14">
        <v>1</v>
      </c>
      <c r="J50" s="14">
        <v>0.99606299212598404</v>
      </c>
      <c r="K50" s="14">
        <v>0.99606299212598404</v>
      </c>
      <c r="L50" s="12"/>
      <c r="O50" s="13">
        <v>1</v>
      </c>
      <c r="P50" s="13">
        <v>0</v>
      </c>
      <c r="Q50" s="13">
        <v>112</v>
      </c>
      <c r="R50" s="13">
        <v>0</v>
      </c>
      <c r="S50" s="13">
        <v>0</v>
      </c>
      <c r="T50" s="13">
        <v>0</v>
      </c>
      <c r="U50" s="13">
        <v>0</v>
      </c>
    </row>
    <row r="51" spans="2:21" ht="14.4" x14ac:dyDescent="0.3">
      <c r="B51" s="13">
        <v>3</v>
      </c>
      <c r="C51" s="13">
        <v>70</v>
      </c>
      <c r="D51" s="13">
        <v>2</v>
      </c>
      <c r="E51" s="13">
        <v>292</v>
      </c>
      <c r="F51" s="13">
        <v>2</v>
      </c>
      <c r="G51" s="44">
        <v>0.97222222222222199</v>
      </c>
      <c r="H51" s="44">
        <v>0.97222222222222199</v>
      </c>
      <c r="I51" s="44">
        <v>0.97222222222222199</v>
      </c>
      <c r="J51" s="44">
        <v>0.99319727891156395</v>
      </c>
      <c r="K51" s="44">
        <v>0.97222222222222199</v>
      </c>
      <c r="L51" s="16"/>
      <c r="O51" s="13">
        <v>3</v>
      </c>
      <c r="P51" s="13">
        <v>0</v>
      </c>
      <c r="Q51" s="13">
        <v>0</v>
      </c>
      <c r="R51" s="13">
        <v>70</v>
      </c>
      <c r="S51" s="13">
        <v>0</v>
      </c>
      <c r="T51" s="13">
        <v>2</v>
      </c>
      <c r="U51" s="13">
        <v>0</v>
      </c>
    </row>
    <row r="52" spans="2:21" ht="14.4" x14ac:dyDescent="0.3">
      <c r="B52" s="13">
        <v>5</v>
      </c>
      <c r="C52" s="13">
        <v>52</v>
      </c>
      <c r="D52" s="13">
        <v>0</v>
      </c>
      <c r="E52" s="13">
        <v>314</v>
      </c>
      <c r="F52" s="13">
        <v>0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6"/>
      <c r="O52" s="13">
        <v>5</v>
      </c>
      <c r="P52" s="13">
        <v>0</v>
      </c>
      <c r="Q52" s="13">
        <v>0</v>
      </c>
      <c r="R52" s="13">
        <v>0</v>
      </c>
      <c r="S52" s="13">
        <v>52</v>
      </c>
      <c r="T52" s="13">
        <v>0</v>
      </c>
      <c r="U52" s="13">
        <v>0</v>
      </c>
    </row>
    <row r="53" spans="2:21" ht="14.4" x14ac:dyDescent="0.3">
      <c r="B53" s="13">
        <v>4</v>
      </c>
      <c r="C53" s="13">
        <v>44</v>
      </c>
      <c r="D53" s="13">
        <v>8</v>
      </c>
      <c r="E53" s="13">
        <v>309</v>
      </c>
      <c r="F53" s="13">
        <v>5</v>
      </c>
      <c r="G53" s="14">
        <v>0.89795918367346905</v>
      </c>
      <c r="H53" s="14">
        <v>0.84615384615384603</v>
      </c>
      <c r="I53" s="14">
        <v>0.89795918367346905</v>
      </c>
      <c r="J53" s="14">
        <v>0.97476340694006303</v>
      </c>
      <c r="K53" s="14">
        <v>0.87128712871287095</v>
      </c>
      <c r="L53" s="16"/>
      <c r="O53" s="13">
        <v>4</v>
      </c>
      <c r="P53" s="13">
        <v>4</v>
      </c>
      <c r="Q53" s="13">
        <v>0</v>
      </c>
      <c r="R53" s="13">
        <v>1</v>
      </c>
      <c r="S53" s="13">
        <v>0</v>
      </c>
      <c r="T53" s="13">
        <v>44</v>
      </c>
      <c r="U53" s="13">
        <v>0</v>
      </c>
    </row>
    <row r="54" spans="2:21" ht="13.2" x14ac:dyDescent="0.25">
      <c r="B54" s="13">
        <v>6</v>
      </c>
      <c r="C54" s="13">
        <v>20</v>
      </c>
      <c r="D54" s="13">
        <v>1</v>
      </c>
      <c r="E54" s="13">
        <v>345</v>
      </c>
      <c r="F54" s="13">
        <v>0</v>
      </c>
      <c r="G54" s="14">
        <v>1</v>
      </c>
      <c r="H54" s="14">
        <v>0.952380952380952</v>
      </c>
      <c r="I54" s="14">
        <v>1</v>
      </c>
      <c r="J54" s="14">
        <v>0.99710982658959502</v>
      </c>
      <c r="K54" s="14">
        <v>0.97560975609756095</v>
      </c>
      <c r="L54" s="13"/>
      <c r="O54" s="13">
        <v>6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20</v>
      </c>
    </row>
    <row r="55" spans="2:21" ht="13.2" x14ac:dyDescent="0.25">
      <c r="B55" s="23" t="s">
        <v>42</v>
      </c>
      <c r="C55" s="13"/>
      <c r="D55" s="13"/>
      <c r="E55" s="13"/>
      <c r="F55" s="13"/>
      <c r="G55" s="13"/>
      <c r="H55" s="13"/>
      <c r="I55" s="13"/>
      <c r="J55" s="13"/>
      <c r="K55" s="13"/>
      <c r="L55" s="13">
        <v>0.95599999999999996</v>
      </c>
    </row>
    <row r="58" spans="2:21" ht="13.2" x14ac:dyDescent="0.25">
      <c r="I58" s="54" t="s">
        <v>136</v>
      </c>
      <c r="J58" s="55"/>
      <c r="K58" s="55"/>
      <c r="L58" s="55"/>
      <c r="M58" s="55"/>
      <c r="N58" s="55"/>
      <c r="O58" s="55"/>
    </row>
    <row r="59" spans="2:21" ht="14.4" x14ac:dyDescent="0.25">
      <c r="D59" s="5" t="s">
        <v>30</v>
      </c>
      <c r="E59" s="5" t="s">
        <v>31</v>
      </c>
      <c r="F59" s="5" t="s">
        <v>32</v>
      </c>
      <c r="G59" s="5" t="s">
        <v>33</v>
      </c>
      <c r="H59" s="5" t="s">
        <v>34</v>
      </c>
      <c r="I59" s="5" t="s">
        <v>35</v>
      </c>
      <c r="J59" s="5" t="s">
        <v>19</v>
      </c>
      <c r="K59" s="5" t="s">
        <v>20</v>
      </c>
      <c r="L59" s="5" t="s">
        <v>26</v>
      </c>
    </row>
    <row r="60" spans="2:21" ht="14.4" x14ac:dyDescent="0.3">
      <c r="B60" s="60" t="s">
        <v>137</v>
      </c>
      <c r="C60" s="13">
        <v>2</v>
      </c>
      <c r="D60" s="13">
        <v>56</v>
      </c>
      <c r="E60" s="13">
        <v>6</v>
      </c>
      <c r="F60" s="13">
        <v>299</v>
      </c>
      <c r="G60" s="13">
        <v>5</v>
      </c>
      <c r="H60" s="14">
        <v>0.91803278688524503</v>
      </c>
      <c r="I60" s="14">
        <v>0.90322580645161199</v>
      </c>
      <c r="J60" s="14">
        <v>0.91803278688524503</v>
      </c>
      <c r="K60" s="14">
        <v>0.98032786885245904</v>
      </c>
      <c r="L60" s="45">
        <v>0.91056910569105598</v>
      </c>
      <c r="M60" s="18"/>
    </row>
    <row r="61" spans="2:21" ht="14.4" x14ac:dyDescent="0.3">
      <c r="B61" s="62"/>
      <c r="C61" s="13">
        <v>1</v>
      </c>
      <c r="D61" s="13">
        <v>108</v>
      </c>
      <c r="E61" s="13">
        <v>2</v>
      </c>
      <c r="F61" s="13">
        <v>252</v>
      </c>
      <c r="G61" s="13">
        <v>4</v>
      </c>
      <c r="H61" s="14">
        <v>0.96428571428571397</v>
      </c>
      <c r="I61" s="14">
        <v>0.98181818181818103</v>
      </c>
      <c r="J61" s="14">
        <v>0.96428571428571397</v>
      </c>
      <c r="K61" s="14">
        <v>0.99212598425196796</v>
      </c>
      <c r="L61" s="45">
        <v>0.97297297297297303</v>
      </c>
      <c r="M61" s="18"/>
    </row>
    <row r="62" spans="2:21" ht="14.4" x14ac:dyDescent="0.3">
      <c r="B62" s="62"/>
      <c r="C62" s="13">
        <v>3</v>
      </c>
      <c r="D62" s="13">
        <v>70</v>
      </c>
      <c r="E62" s="13">
        <v>2</v>
      </c>
      <c r="F62" s="13">
        <v>292</v>
      </c>
      <c r="G62" s="13">
        <v>2</v>
      </c>
      <c r="H62" s="44">
        <v>0.97222222222222199</v>
      </c>
      <c r="I62" s="44">
        <v>0.97222222222222199</v>
      </c>
      <c r="J62" s="44">
        <v>0.97222222222222199</v>
      </c>
      <c r="K62" s="44">
        <v>0.99319727891156395</v>
      </c>
      <c r="L62" s="46">
        <v>0.97222222222222199</v>
      </c>
      <c r="M62" s="20"/>
    </row>
    <row r="63" spans="2:21" ht="14.4" x14ac:dyDescent="0.3">
      <c r="B63" s="62"/>
      <c r="C63" s="13">
        <v>5</v>
      </c>
      <c r="D63" s="13">
        <v>51</v>
      </c>
      <c r="E63" s="13">
        <v>1</v>
      </c>
      <c r="F63" s="13">
        <v>313</v>
      </c>
      <c r="G63" s="13">
        <v>1</v>
      </c>
      <c r="H63" s="14">
        <v>0.98076923076922995</v>
      </c>
      <c r="I63" s="14">
        <v>0.98076923076922995</v>
      </c>
      <c r="J63" s="14">
        <v>0.98076923076922995</v>
      </c>
      <c r="K63" s="14">
        <v>0.99681528662420305</v>
      </c>
      <c r="L63" s="45">
        <v>0.98076923076922995</v>
      </c>
      <c r="M63" s="20"/>
    </row>
    <row r="64" spans="2:21" ht="14.4" x14ac:dyDescent="0.3">
      <c r="B64" s="62"/>
      <c r="C64" s="13">
        <v>4</v>
      </c>
      <c r="D64" s="13">
        <v>45</v>
      </c>
      <c r="E64" s="13">
        <v>5</v>
      </c>
      <c r="F64" s="13">
        <v>312</v>
      </c>
      <c r="G64" s="13">
        <v>4</v>
      </c>
      <c r="H64" s="14">
        <v>0.91836734693877498</v>
      </c>
      <c r="I64" s="14">
        <v>0.9</v>
      </c>
      <c r="J64" s="14">
        <v>0.91836734693877498</v>
      </c>
      <c r="K64" s="14">
        <v>0.98422712933753898</v>
      </c>
      <c r="L64" s="45">
        <v>0.90909090909090895</v>
      </c>
      <c r="M64" s="20"/>
    </row>
    <row r="65" spans="2:17" ht="13.2" x14ac:dyDescent="0.25">
      <c r="B65" s="61"/>
      <c r="C65" s="13">
        <v>6</v>
      </c>
      <c r="D65" s="13">
        <v>18</v>
      </c>
      <c r="E65" s="13">
        <v>2</v>
      </c>
      <c r="F65" s="13">
        <v>344</v>
      </c>
      <c r="G65" s="13">
        <v>2</v>
      </c>
      <c r="H65" s="14">
        <v>0.9</v>
      </c>
      <c r="I65" s="14">
        <v>0.9</v>
      </c>
      <c r="J65" s="14">
        <v>0.9</v>
      </c>
      <c r="K65" s="14">
        <v>0.99421965317919003</v>
      </c>
      <c r="L65" s="45">
        <v>0.9</v>
      </c>
      <c r="M65" s="35"/>
    </row>
    <row r="66" spans="2:17" ht="6" customHeight="1" x14ac:dyDescent="0.25">
      <c r="B66" s="47"/>
      <c r="C66" s="48"/>
      <c r="D66" s="48"/>
      <c r="E66" s="48"/>
      <c r="F66" s="48"/>
      <c r="G66" s="48"/>
      <c r="H66" s="49"/>
      <c r="I66" s="49"/>
      <c r="J66" s="49"/>
      <c r="K66" s="49"/>
      <c r="L66" s="50"/>
      <c r="M66" s="35"/>
    </row>
    <row r="67" spans="2:17" ht="13.2" x14ac:dyDescent="0.25">
      <c r="B67" s="60" t="s">
        <v>1</v>
      </c>
      <c r="C67" s="13">
        <v>2</v>
      </c>
      <c r="D67" s="13">
        <v>52</v>
      </c>
      <c r="E67" s="13">
        <v>2</v>
      </c>
      <c r="F67" s="13">
        <v>303</v>
      </c>
      <c r="G67" s="13">
        <v>9</v>
      </c>
      <c r="H67" s="14">
        <v>0.85245901639344202</v>
      </c>
      <c r="I67" s="14">
        <v>0.96296296296296202</v>
      </c>
      <c r="J67" s="14">
        <v>0.85245901639344202</v>
      </c>
      <c r="K67" s="14">
        <v>0.99344262295081898</v>
      </c>
      <c r="L67" s="45">
        <v>0.90434782608695596</v>
      </c>
      <c r="M67" s="35"/>
      <c r="N67" s="1"/>
      <c r="O67" s="1"/>
    </row>
    <row r="68" spans="2:17" ht="14.4" x14ac:dyDescent="0.3">
      <c r="B68" s="62"/>
      <c r="C68" s="13">
        <v>1</v>
      </c>
      <c r="D68" s="13">
        <v>111</v>
      </c>
      <c r="E68" s="13">
        <v>0</v>
      </c>
      <c r="F68" s="13">
        <v>254</v>
      </c>
      <c r="G68" s="13">
        <v>1</v>
      </c>
      <c r="H68" s="14">
        <v>0.99107142857142805</v>
      </c>
      <c r="I68" s="14">
        <v>1</v>
      </c>
      <c r="J68" s="14">
        <v>0.99107142857142805</v>
      </c>
      <c r="K68" s="14">
        <v>1</v>
      </c>
      <c r="L68" s="14">
        <v>0.99551569506726401</v>
      </c>
      <c r="O68" s="51"/>
      <c r="P68" s="7"/>
      <c r="Q68" s="7"/>
    </row>
    <row r="69" spans="2:17" ht="14.4" x14ac:dyDescent="0.3">
      <c r="B69" s="62"/>
      <c r="C69" s="13">
        <v>3</v>
      </c>
      <c r="D69" s="13">
        <v>72</v>
      </c>
      <c r="E69" s="13">
        <v>0</v>
      </c>
      <c r="F69" s="13">
        <v>294</v>
      </c>
      <c r="G69" s="13">
        <v>0</v>
      </c>
      <c r="H69" s="44">
        <v>1</v>
      </c>
      <c r="I69" s="44">
        <v>1</v>
      </c>
      <c r="J69" s="44">
        <v>1</v>
      </c>
      <c r="K69" s="44">
        <v>1</v>
      </c>
      <c r="L69" s="44">
        <v>1</v>
      </c>
      <c r="O69" s="7"/>
      <c r="P69" s="4"/>
      <c r="Q69" s="4"/>
    </row>
    <row r="70" spans="2:17" ht="14.4" x14ac:dyDescent="0.3">
      <c r="B70" s="62"/>
      <c r="C70" s="13">
        <v>5</v>
      </c>
      <c r="D70" s="13">
        <v>52</v>
      </c>
      <c r="E70" s="13">
        <v>0</v>
      </c>
      <c r="F70" s="13">
        <v>314</v>
      </c>
      <c r="G70" s="13">
        <v>0</v>
      </c>
      <c r="H70" s="14">
        <v>1</v>
      </c>
      <c r="I70" s="14">
        <v>1</v>
      </c>
      <c r="J70" s="14">
        <v>1</v>
      </c>
      <c r="K70" s="14">
        <v>1</v>
      </c>
      <c r="L70" s="14">
        <v>1</v>
      </c>
      <c r="O70" s="7"/>
      <c r="P70" s="4"/>
      <c r="Q70" s="4"/>
    </row>
    <row r="71" spans="2:17" ht="13.2" x14ac:dyDescent="0.25">
      <c r="B71" s="62"/>
      <c r="C71" s="13">
        <v>4</v>
      </c>
      <c r="D71" s="13">
        <v>48</v>
      </c>
      <c r="E71" s="13">
        <v>10</v>
      </c>
      <c r="F71" s="13">
        <v>307</v>
      </c>
      <c r="G71" s="13">
        <v>1</v>
      </c>
      <c r="H71" s="14">
        <v>0.97959183673469297</v>
      </c>
      <c r="I71" s="14">
        <v>0.82758620689655105</v>
      </c>
      <c r="J71" s="14">
        <v>0.97959183673469297</v>
      </c>
      <c r="K71" s="14">
        <v>0.96845425867507795</v>
      </c>
      <c r="L71" s="14">
        <v>0.89719626168224298</v>
      </c>
    </row>
    <row r="72" spans="2:17" ht="13.2" x14ac:dyDescent="0.25">
      <c r="B72" s="61"/>
      <c r="C72" s="13">
        <v>6</v>
      </c>
      <c r="D72" s="13">
        <v>19</v>
      </c>
      <c r="E72" s="13">
        <v>0</v>
      </c>
      <c r="F72" s="13">
        <v>346</v>
      </c>
      <c r="G72" s="13">
        <v>1</v>
      </c>
      <c r="H72" s="14">
        <v>0.95</v>
      </c>
      <c r="I72" s="14">
        <v>1</v>
      </c>
      <c r="J72" s="14">
        <v>0.95</v>
      </c>
      <c r="K72" s="14">
        <v>1</v>
      </c>
      <c r="L72" s="14">
        <v>0.97435897435897401</v>
      </c>
    </row>
    <row r="73" spans="2:17" ht="6" customHeight="1" x14ac:dyDescent="0.25">
      <c r="B73" s="47"/>
      <c r="C73" s="48"/>
      <c r="D73" s="48"/>
      <c r="E73" s="48"/>
      <c r="F73" s="48"/>
      <c r="G73" s="48"/>
      <c r="H73" s="49"/>
      <c r="I73" s="49"/>
      <c r="J73" s="49"/>
      <c r="K73" s="49"/>
      <c r="L73" s="50"/>
      <c r="N73" s="52"/>
    </row>
    <row r="74" spans="2:17" ht="13.2" x14ac:dyDescent="0.25">
      <c r="B74" s="60" t="s">
        <v>3</v>
      </c>
      <c r="C74" s="13">
        <v>2</v>
      </c>
      <c r="D74" s="13">
        <v>58</v>
      </c>
      <c r="E74" s="13">
        <v>6</v>
      </c>
      <c r="F74" s="13">
        <v>299</v>
      </c>
      <c r="G74" s="13">
        <v>3</v>
      </c>
      <c r="H74" s="14">
        <v>0.95081967213114704</v>
      </c>
      <c r="I74" s="14">
        <v>0.90625</v>
      </c>
      <c r="J74" s="14">
        <v>0.95081967213114704</v>
      </c>
      <c r="K74" s="14">
        <v>0.98032786885245904</v>
      </c>
      <c r="L74" s="14">
        <v>0.92799999999999905</v>
      </c>
    </row>
    <row r="75" spans="2:17" ht="13.2" x14ac:dyDescent="0.25">
      <c r="B75" s="62"/>
      <c r="C75" s="13">
        <v>1</v>
      </c>
      <c r="D75" s="13">
        <v>112</v>
      </c>
      <c r="E75" s="13">
        <v>2</v>
      </c>
      <c r="F75" s="13">
        <v>252</v>
      </c>
      <c r="G75" s="13">
        <v>0</v>
      </c>
      <c r="H75" s="14">
        <v>1</v>
      </c>
      <c r="I75" s="14">
        <v>0.98245614035087703</v>
      </c>
      <c r="J75" s="14">
        <v>1</v>
      </c>
      <c r="K75" s="14">
        <v>0.99212598425196796</v>
      </c>
      <c r="L75" s="14">
        <v>0.99115044247787598</v>
      </c>
      <c r="M75" s="1"/>
      <c r="N75" s="1"/>
      <c r="O75" s="1"/>
      <c r="P75" s="1"/>
    </row>
    <row r="76" spans="2:17" ht="13.2" x14ac:dyDescent="0.25">
      <c r="B76" s="62"/>
      <c r="C76" s="13">
        <v>3</v>
      </c>
      <c r="D76" s="13">
        <v>72</v>
      </c>
      <c r="E76" s="13">
        <v>0</v>
      </c>
      <c r="F76" s="13">
        <v>294</v>
      </c>
      <c r="G76" s="13">
        <v>0</v>
      </c>
      <c r="H76" s="44">
        <v>1</v>
      </c>
      <c r="I76" s="44">
        <v>1</v>
      </c>
      <c r="J76" s="44">
        <v>1</v>
      </c>
      <c r="K76" s="44">
        <v>1</v>
      </c>
      <c r="L76" s="44">
        <v>1</v>
      </c>
    </row>
    <row r="77" spans="2:17" ht="13.2" x14ac:dyDescent="0.25">
      <c r="B77" s="62"/>
      <c r="C77" s="13">
        <v>5</v>
      </c>
      <c r="D77" s="13">
        <v>52</v>
      </c>
      <c r="E77" s="13">
        <v>0</v>
      </c>
      <c r="F77" s="13">
        <v>314</v>
      </c>
      <c r="G77" s="13">
        <v>0</v>
      </c>
      <c r="H77" s="14">
        <v>1</v>
      </c>
      <c r="I77" s="14">
        <v>1</v>
      </c>
      <c r="J77" s="14">
        <v>1</v>
      </c>
      <c r="K77" s="14">
        <v>1</v>
      </c>
      <c r="L77" s="14">
        <v>1</v>
      </c>
      <c r="M77" s="53"/>
      <c r="N77" s="53"/>
    </row>
    <row r="78" spans="2:17" ht="13.2" x14ac:dyDescent="0.25">
      <c r="B78" s="62"/>
      <c r="C78" s="13">
        <v>4</v>
      </c>
      <c r="D78" s="13">
        <v>43</v>
      </c>
      <c r="E78" s="13">
        <v>2</v>
      </c>
      <c r="F78" s="13">
        <v>315</v>
      </c>
      <c r="G78" s="13">
        <v>6</v>
      </c>
      <c r="H78" s="14">
        <v>0.87755102040816302</v>
      </c>
      <c r="I78" s="14">
        <v>0.95555555555555505</v>
      </c>
      <c r="J78" s="14">
        <v>0.87755102040816302</v>
      </c>
      <c r="K78" s="14">
        <v>0.99369085173501503</v>
      </c>
      <c r="L78" s="14">
        <v>0.91489361702127603</v>
      </c>
      <c r="N78" s="4"/>
    </row>
    <row r="79" spans="2:17" ht="13.2" x14ac:dyDescent="0.25">
      <c r="B79" s="61"/>
      <c r="C79" s="13">
        <v>6</v>
      </c>
      <c r="D79" s="13">
        <v>19</v>
      </c>
      <c r="E79" s="13">
        <v>0</v>
      </c>
      <c r="F79" s="13">
        <v>346</v>
      </c>
      <c r="G79" s="13">
        <v>1</v>
      </c>
      <c r="H79" s="14">
        <v>0.95</v>
      </c>
      <c r="I79" s="14">
        <v>1</v>
      </c>
      <c r="J79" s="14">
        <v>0.95</v>
      </c>
      <c r="K79" s="14">
        <v>1</v>
      </c>
      <c r="L79" s="14">
        <v>0.97435897435897401</v>
      </c>
      <c r="N79" s="4"/>
    </row>
    <row r="80" spans="2:17" ht="6" customHeight="1" x14ac:dyDescent="0.25">
      <c r="B80" s="47"/>
      <c r="C80" s="48"/>
      <c r="D80" s="48"/>
      <c r="E80" s="48"/>
      <c r="F80" s="48"/>
      <c r="G80" s="48"/>
      <c r="H80" s="49"/>
      <c r="I80" s="49"/>
      <c r="J80" s="49"/>
      <c r="K80" s="49"/>
      <c r="L80" s="50"/>
      <c r="N80" s="4"/>
    </row>
    <row r="81" spans="2:14" ht="13.2" x14ac:dyDescent="0.25">
      <c r="B81" s="63" t="s">
        <v>138</v>
      </c>
      <c r="C81" s="13">
        <v>2</v>
      </c>
      <c r="D81" s="13">
        <v>58</v>
      </c>
      <c r="E81" s="13">
        <v>5</v>
      </c>
      <c r="F81" s="13">
        <v>300</v>
      </c>
      <c r="G81" s="13">
        <v>3</v>
      </c>
      <c r="H81" s="14">
        <v>0.95081967213114704</v>
      </c>
      <c r="I81" s="14">
        <v>0.92063492063492003</v>
      </c>
      <c r="J81" s="14">
        <v>0.95081967213114704</v>
      </c>
      <c r="K81" s="14">
        <v>0.98360655737704905</v>
      </c>
      <c r="L81" s="14">
        <v>0.93548387096774099</v>
      </c>
      <c r="N81" s="4"/>
    </row>
    <row r="82" spans="2:14" ht="13.2" x14ac:dyDescent="0.25">
      <c r="B82" s="62"/>
      <c r="C82" s="13">
        <v>1</v>
      </c>
      <c r="D82" s="13">
        <v>112</v>
      </c>
      <c r="E82" s="13">
        <v>0</v>
      </c>
      <c r="F82" s="13">
        <v>254</v>
      </c>
      <c r="G82" s="13">
        <v>0</v>
      </c>
      <c r="H82" s="14">
        <v>1</v>
      </c>
      <c r="I82" s="14">
        <v>1</v>
      </c>
      <c r="J82" s="14">
        <v>1</v>
      </c>
      <c r="K82" s="14">
        <v>1</v>
      </c>
      <c r="L82" s="14">
        <v>1</v>
      </c>
      <c r="N82" s="4"/>
    </row>
    <row r="83" spans="2:14" ht="13.2" x14ac:dyDescent="0.25">
      <c r="B83" s="62"/>
      <c r="C83" s="13">
        <v>3</v>
      </c>
      <c r="D83" s="13">
        <v>71</v>
      </c>
      <c r="E83" s="13">
        <v>0</v>
      </c>
      <c r="F83" s="13">
        <v>294</v>
      </c>
      <c r="G83" s="13">
        <v>1</v>
      </c>
      <c r="H83" s="44">
        <v>0.98611111111111105</v>
      </c>
      <c r="I83" s="44">
        <v>1</v>
      </c>
      <c r="J83" s="44">
        <v>0.98611111111111105</v>
      </c>
      <c r="K83" s="44">
        <v>1</v>
      </c>
      <c r="L83" s="44">
        <v>0.99300699300699302</v>
      </c>
    </row>
    <row r="84" spans="2:14" ht="13.2" x14ac:dyDescent="0.25">
      <c r="B84" s="62"/>
      <c r="C84" s="13">
        <v>5</v>
      </c>
      <c r="D84" s="13">
        <v>52</v>
      </c>
      <c r="E84" s="13">
        <v>0</v>
      </c>
      <c r="F84" s="13">
        <v>314</v>
      </c>
      <c r="G84" s="13">
        <v>0</v>
      </c>
      <c r="H84" s="14">
        <v>1</v>
      </c>
      <c r="I84" s="14">
        <v>1</v>
      </c>
      <c r="J84" s="14">
        <v>1</v>
      </c>
      <c r="K84" s="14">
        <v>1</v>
      </c>
      <c r="L84" s="14">
        <v>1</v>
      </c>
    </row>
    <row r="85" spans="2:14" ht="13.2" x14ac:dyDescent="0.25">
      <c r="B85" s="62"/>
      <c r="C85" s="13">
        <v>4</v>
      </c>
      <c r="D85" s="13">
        <v>44</v>
      </c>
      <c r="E85" s="13">
        <v>4</v>
      </c>
      <c r="F85" s="13">
        <v>313</v>
      </c>
      <c r="G85" s="13">
        <v>5</v>
      </c>
      <c r="H85" s="14">
        <v>0.89795918367346905</v>
      </c>
      <c r="I85" s="14">
        <v>0.91666666666666596</v>
      </c>
      <c r="J85" s="14">
        <v>0.89795918367346905</v>
      </c>
      <c r="K85" s="14">
        <v>0.98738170347003096</v>
      </c>
      <c r="L85" s="14">
        <v>0.90721649484536004</v>
      </c>
    </row>
    <row r="86" spans="2:14" ht="13.2" x14ac:dyDescent="0.25">
      <c r="B86" s="61"/>
      <c r="C86" s="13">
        <v>6</v>
      </c>
      <c r="D86" s="13">
        <v>20</v>
      </c>
      <c r="E86" s="13">
        <v>0</v>
      </c>
      <c r="F86" s="13">
        <v>346</v>
      </c>
      <c r="G86" s="13">
        <v>0</v>
      </c>
      <c r="H86" s="14">
        <v>1</v>
      </c>
      <c r="I86" s="14">
        <v>1</v>
      </c>
      <c r="J86" s="14">
        <v>1</v>
      </c>
      <c r="K86" s="14">
        <v>1</v>
      </c>
      <c r="L86" s="14">
        <v>1</v>
      </c>
    </row>
    <row r="87" spans="2:14" ht="6" customHeight="1" x14ac:dyDescent="0.25">
      <c r="B87" s="47"/>
      <c r="C87" s="48"/>
      <c r="D87" s="48"/>
      <c r="E87" s="48"/>
      <c r="F87" s="48"/>
      <c r="G87" s="48"/>
      <c r="H87" s="49"/>
      <c r="I87" s="49"/>
      <c r="J87" s="49"/>
      <c r="K87" s="49"/>
      <c r="L87" s="50"/>
    </row>
    <row r="88" spans="2:14" ht="13.2" x14ac:dyDescent="0.25">
      <c r="B88" s="63" t="s">
        <v>139</v>
      </c>
      <c r="C88" s="13">
        <v>2</v>
      </c>
      <c r="D88" s="13">
        <v>52</v>
      </c>
      <c r="E88" s="13">
        <v>4</v>
      </c>
      <c r="F88" s="13">
        <v>301</v>
      </c>
      <c r="G88" s="13">
        <v>9</v>
      </c>
      <c r="H88" s="14">
        <v>0.85245901639344202</v>
      </c>
      <c r="I88" s="14">
        <v>0.92857142857142805</v>
      </c>
      <c r="J88" s="14">
        <v>0.85245901639344202</v>
      </c>
      <c r="K88" s="14">
        <v>0.98688524590163895</v>
      </c>
      <c r="L88" s="14">
        <v>0.88888888888888895</v>
      </c>
    </row>
    <row r="89" spans="2:14" ht="13.2" x14ac:dyDescent="0.25">
      <c r="B89" s="62"/>
      <c r="C89" s="13">
        <v>1</v>
      </c>
      <c r="D89" s="13">
        <v>112</v>
      </c>
      <c r="E89" s="13">
        <v>1</v>
      </c>
      <c r="F89" s="13">
        <v>253</v>
      </c>
      <c r="G89" s="13">
        <v>0</v>
      </c>
      <c r="H89" s="14">
        <v>1</v>
      </c>
      <c r="I89" s="14">
        <v>0.99115044247787598</v>
      </c>
      <c r="J89" s="14">
        <v>1</v>
      </c>
      <c r="K89" s="14">
        <v>0.99606299212598404</v>
      </c>
      <c r="L89" s="14">
        <v>0.99606299212598404</v>
      </c>
    </row>
    <row r="90" spans="2:14" ht="13.2" x14ac:dyDescent="0.25">
      <c r="B90" s="62"/>
      <c r="C90" s="13">
        <v>3</v>
      </c>
      <c r="D90" s="13">
        <v>70</v>
      </c>
      <c r="E90" s="13">
        <v>2</v>
      </c>
      <c r="F90" s="13">
        <v>292</v>
      </c>
      <c r="G90" s="13">
        <v>2</v>
      </c>
      <c r="H90" s="44">
        <v>0.97222222222222199</v>
      </c>
      <c r="I90" s="44">
        <v>0.97222222222222199</v>
      </c>
      <c r="J90" s="44">
        <v>0.97222222222222199</v>
      </c>
      <c r="K90" s="44">
        <v>0.99319727891156395</v>
      </c>
      <c r="L90" s="44">
        <v>0.97222222222222199</v>
      </c>
    </row>
    <row r="91" spans="2:14" ht="13.2" x14ac:dyDescent="0.25">
      <c r="B91" s="62"/>
      <c r="C91" s="13">
        <v>5</v>
      </c>
      <c r="D91" s="13">
        <v>52</v>
      </c>
      <c r="E91" s="13">
        <v>0</v>
      </c>
      <c r="F91" s="13">
        <v>314</v>
      </c>
      <c r="G91" s="13">
        <v>0</v>
      </c>
      <c r="H91" s="14">
        <v>1</v>
      </c>
      <c r="I91" s="14">
        <v>1</v>
      </c>
      <c r="J91" s="14">
        <v>1</v>
      </c>
      <c r="K91" s="14">
        <v>1</v>
      </c>
      <c r="L91" s="14">
        <v>1</v>
      </c>
    </row>
    <row r="92" spans="2:14" ht="13.2" x14ac:dyDescent="0.25">
      <c r="B92" s="62"/>
      <c r="C92" s="13">
        <v>4</v>
      </c>
      <c r="D92" s="13">
        <v>44</v>
      </c>
      <c r="E92" s="13">
        <v>8</v>
      </c>
      <c r="F92" s="13">
        <v>309</v>
      </c>
      <c r="G92" s="13">
        <v>5</v>
      </c>
      <c r="H92" s="14">
        <v>0.89795918367346905</v>
      </c>
      <c r="I92" s="14">
        <v>0.84615384615384603</v>
      </c>
      <c r="J92" s="14">
        <v>0.89795918367346905</v>
      </c>
      <c r="K92" s="14">
        <v>0.97476340694006303</v>
      </c>
      <c r="L92" s="14">
        <v>0.87128712871287095</v>
      </c>
    </row>
    <row r="93" spans="2:14" ht="13.2" x14ac:dyDescent="0.25">
      <c r="B93" s="61"/>
      <c r="C93" s="13">
        <v>6</v>
      </c>
      <c r="D93" s="13">
        <v>20</v>
      </c>
      <c r="E93" s="13">
        <v>1</v>
      </c>
      <c r="F93" s="13">
        <v>345</v>
      </c>
      <c r="G93" s="13">
        <v>0</v>
      </c>
      <c r="H93" s="14">
        <v>1</v>
      </c>
      <c r="I93" s="14">
        <v>0.952380952380952</v>
      </c>
      <c r="J93" s="14">
        <v>1</v>
      </c>
      <c r="K93" s="14">
        <v>0.99710982658959502</v>
      </c>
      <c r="L93" s="14">
        <v>0.97560975609756095</v>
      </c>
    </row>
    <row r="96" spans="2:14" ht="13.2" x14ac:dyDescent="0.25">
      <c r="C96" s="13" t="s">
        <v>38</v>
      </c>
      <c r="D96" s="13" t="s">
        <v>99</v>
      </c>
    </row>
    <row r="97" spans="2:4" ht="13.2" x14ac:dyDescent="0.25">
      <c r="B97" s="13" t="s">
        <v>137</v>
      </c>
      <c r="C97" s="13">
        <v>0.95099999999999996</v>
      </c>
      <c r="D97" s="14">
        <v>0.94099999999999995</v>
      </c>
    </row>
    <row r="98" spans="2:4" ht="13.2" x14ac:dyDescent="0.25">
      <c r="B98" s="13" t="s">
        <v>1</v>
      </c>
      <c r="C98" s="13">
        <v>0.96699999999999997</v>
      </c>
      <c r="D98" s="14">
        <v>0.90600000000000003</v>
      </c>
    </row>
    <row r="99" spans="2:4" ht="13.2" x14ac:dyDescent="0.25">
      <c r="B99" s="13" t="s">
        <v>3</v>
      </c>
      <c r="C99" s="13">
        <v>0.97299999999999998</v>
      </c>
      <c r="D99" s="14">
        <v>0.92800000000000005</v>
      </c>
    </row>
    <row r="100" spans="2:4" ht="13.2" x14ac:dyDescent="0.25">
      <c r="B100" s="13" t="s">
        <v>135</v>
      </c>
      <c r="C100" s="13">
        <v>0.97499999999999998</v>
      </c>
      <c r="D100" s="14">
        <v>0.91900000000000004</v>
      </c>
    </row>
    <row r="101" spans="2:4" ht="13.2" x14ac:dyDescent="0.25">
      <c r="B101" s="13" t="s">
        <v>118</v>
      </c>
      <c r="C101" s="13">
        <v>0.95599999999999996</v>
      </c>
      <c r="D101" s="14">
        <v>0.94</v>
      </c>
    </row>
  </sheetData>
  <mergeCells count="11">
    <mergeCell ref="I58:O58"/>
    <mergeCell ref="I2:O2"/>
    <mergeCell ref="I36:O36"/>
    <mergeCell ref="I47:O47"/>
    <mergeCell ref="I23:O23"/>
    <mergeCell ref="J13:P13"/>
    <mergeCell ref="B60:B65"/>
    <mergeCell ref="B67:B72"/>
    <mergeCell ref="B74:B79"/>
    <mergeCell ref="B81:B86"/>
    <mergeCell ref="B88:B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Credit</vt:lpstr>
      <vt:lpstr>Creditos Métricas Cálculos</vt:lpstr>
      <vt:lpstr>Copia de Creditos Métricas Cálc</vt:lpstr>
      <vt:lpstr>Citas Métricas Cálculos</vt:lpstr>
      <vt:lpstr>6 clases Métricas 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Fernandez Aranda</cp:lastModifiedBy>
  <dcterms:modified xsi:type="dcterms:W3CDTF">2024-11-13T22:23:50Z</dcterms:modified>
</cp:coreProperties>
</file>