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uno7000\Documents\GitHub\TC2006B\Project\PacketTracer\"/>
    </mc:Choice>
  </mc:AlternateContent>
  <xr:revisionPtr revIDLastSave="0" documentId="13_ncr:1_{91378876-B3F7-403C-97FE-B74D7F484734}" xr6:coauthVersionLast="47" xr6:coauthVersionMax="47" xr10:uidLastSave="{00000000-0000-0000-0000-000000000000}"/>
  <bookViews>
    <workbookView xWindow="-26190" yWindow="-12900" windowWidth="21600" windowHeight="11295" xr2:uid="{C05F4FD9-EC6C-EC42-8D65-095026BF0E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O9" i="1" s="1"/>
  <c r="G10" i="1"/>
  <c r="J10" i="1" s="1"/>
  <c r="O10" i="1" s="1"/>
  <c r="G11" i="1"/>
  <c r="J11" i="1" s="1"/>
  <c r="O11" i="1" s="1"/>
  <c r="G12" i="1"/>
  <c r="J12" i="1" s="1"/>
  <c r="O12" i="1" s="1"/>
  <c r="G13" i="1"/>
  <c r="J13" i="1" s="1"/>
  <c r="O13" i="1" s="1"/>
  <c r="G14" i="1"/>
  <c r="J14" i="1" s="1"/>
  <c r="O14" i="1" s="1"/>
  <c r="G8" i="1"/>
  <c r="J8" i="1" s="1"/>
  <c r="O8" i="1" s="1"/>
  <c r="N14" i="1"/>
  <c r="N13" i="1"/>
  <c r="N9" i="1"/>
  <c r="N10" i="1"/>
  <c r="N11" i="1"/>
  <c r="N12" i="1"/>
  <c r="N8" i="1"/>
  <c r="D15" i="1"/>
  <c r="M15" i="1" l="1"/>
  <c r="I15" i="1"/>
  <c r="H15" i="1"/>
  <c r="J15" i="1"/>
  <c r="N15" i="1" l="1"/>
  <c r="G15" i="1"/>
  <c r="O15" i="1" l="1"/>
</calcChain>
</file>

<file path=xl/sharedStrings.xml><?xml version="1.0" encoding="utf-8"?>
<sst xmlns="http://schemas.openxmlformats.org/spreadsheetml/2006/main" count="76" uniqueCount="67">
  <si>
    <t>Reto 04. Diseño Lógico de la red</t>
  </si>
  <si>
    <t>No. Red</t>
  </si>
  <si>
    <t>Descripción</t>
  </si>
  <si>
    <t>Crecimiento estimado</t>
  </si>
  <si>
    <t>Total</t>
  </si>
  <si>
    <t>IP de la Red</t>
  </si>
  <si>
    <t>1ra IP Utilizable</t>
  </si>
  <si>
    <t>Última IP Uilizables</t>
  </si>
  <si>
    <t>Prefijo de la Mascara</t>
  </si>
  <si>
    <t>Mascara en Decimal</t>
  </si>
  <si>
    <t>% Crecimiento</t>
  </si>
  <si>
    <t>Cant. IP para Soporte</t>
  </si>
  <si>
    <t>/27</t>
  </si>
  <si>
    <t>255.255.255.224</t>
  </si>
  <si>
    <t>IP de Broadcast</t>
  </si>
  <si>
    <t xml:space="preserve">IP y Mascara asignada: </t>
  </si>
  <si>
    <t>Equipo</t>
  </si>
  <si>
    <t>Cant. IP Red y Broadcast</t>
  </si>
  <si>
    <t>/21</t>
  </si>
  <si>
    <t>172.16.8.0</t>
  </si>
  <si>
    <t>172.16.15.255</t>
  </si>
  <si>
    <t>Last IP</t>
  </si>
  <si>
    <t>Primaria-A</t>
  </si>
  <si>
    <t>Primaria-B</t>
  </si>
  <si>
    <t>172.16.9.0</t>
  </si>
  <si>
    <t>Secundaria</t>
  </si>
  <si>
    <t>Hosts</t>
  </si>
  <si>
    <t>172.16.10.0</t>
  </si>
  <si>
    <t>Prepa</t>
  </si>
  <si>
    <t>Switches/ Gateways</t>
  </si>
  <si>
    <t>172.16.11.0</t>
  </si>
  <si>
    <t>#IP Disponibles</t>
  </si>
  <si>
    <t>IP Sobrantes</t>
  </si>
  <si>
    <t>/24</t>
  </si>
  <si>
    <t>/26</t>
  </si>
  <si>
    <t>Jueces</t>
  </si>
  <si>
    <t xml:space="preserve">#IPs Requeridas </t>
  </si>
  <si>
    <t>172.16.11.255</t>
  </si>
  <si>
    <t>172.16.12.0</t>
  </si>
  <si>
    <t>172.16.12.31</t>
  </si>
  <si>
    <t>172.16.12.32</t>
  </si>
  <si>
    <t>172.16.8.255</t>
  </si>
  <si>
    <t>172.16.9.255</t>
  </si>
  <si>
    <t>172.16.10.255</t>
  </si>
  <si>
    <t>172.16.8.254</t>
  </si>
  <si>
    <t>172.16.9.254</t>
  </si>
  <si>
    <t>172.16.10.254</t>
  </si>
  <si>
    <t>172.16.11.254</t>
  </si>
  <si>
    <t>172.16.12.30</t>
  </si>
  <si>
    <t>172.16.8.1</t>
  </si>
  <si>
    <t>172.16.9.1</t>
  </si>
  <si>
    <t>172.16.10.1</t>
  </si>
  <si>
    <t>172.16.11.1</t>
  </si>
  <si>
    <t>172.16.12.1</t>
  </si>
  <si>
    <t>172.16.12.33</t>
  </si>
  <si>
    <t>Entrenadores</t>
  </si>
  <si>
    <t>255.255.255.192</t>
  </si>
  <si>
    <t>IP Utilizables Para hosts</t>
  </si>
  <si>
    <t>172.16.12.95</t>
  </si>
  <si>
    <t>172.16.12.94</t>
  </si>
  <si>
    <t>172.16.12.96</t>
  </si>
  <si>
    <t>Prensa</t>
  </si>
  <si>
    <t>172.16.12.97</t>
  </si>
  <si>
    <t>172.16.12.159</t>
  </si>
  <si>
    <t>172.16.12.158</t>
  </si>
  <si>
    <t>255.255.255.0</t>
  </si>
  <si>
    <t>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</si>
</sst>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D8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D8F2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7080-79C7-E546-BE4C-982483514C30}">
  <dimension ref="B2:T15"/>
  <sheetViews>
    <sheetView tabSelected="1" topLeftCell="H1" zoomScale="70" zoomScaleNormal="70" workbookViewId="0">
      <selection activeCell="R19" sqref="R19"/>
    </sheetView>
  </sheetViews>
  <sheetFormatPr defaultColWidth="11" defaultRowHeight="15.75" x14ac:dyDescent="0.25"/>
  <cols>
    <col min="1" max="1" width="3.625" customWidth="1"/>
    <col min="2" max="2" width="8.25" customWidth="1"/>
    <col min="3" max="3" width="18.625" customWidth="1"/>
    <col min="4" max="4" width="30.75" customWidth="1"/>
    <col min="5" max="5" width="18.125" customWidth="1"/>
    <col min="6" max="6" width="23.125" bestFit="1" customWidth="1"/>
    <col min="7" max="7" width="16.625" customWidth="1"/>
    <col min="8" max="8" width="12.75" customWidth="1"/>
    <col min="9" max="9" width="14.25" customWidth="1"/>
    <col min="10" max="10" width="18" customWidth="1"/>
    <col min="11" max="11" width="19.875" customWidth="1"/>
    <col min="12" max="12" width="24.875" customWidth="1"/>
    <col min="13" max="13" width="17.5" customWidth="1"/>
    <col min="14" max="14" width="16.875" customWidth="1"/>
    <col min="15" max="15" width="18.625" customWidth="1"/>
    <col min="16" max="16" width="19.125" bestFit="1" customWidth="1"/>
    <col min="17" max="17" width="21.875" customWidth="1"/>
    <col min="18" max="18" width="21" customWidth="1"/>
    <col min="19" max="20" width="22.25" customWidth="1"/>
  </cols>
  <sheetData>
    <row r="2" spans="2:20" ht="28.5" x14ac:dyDescent="0.45">
      <c r="B2" s="1" t="s">
        <v>0</v>
      </c>
      <c r="G2" s="1" t="s">
        <v>16</v>
      </c>
      <c r="H2" s="7">
        <v>2</v>
      </c>
    </row>
    <row r="4" spans="2:20" ht="28.5" x14ac:dyDescent="0.45">
      <c r="B4" s="1" t="s">
        <v>15</v>
      </c>
      <c r="F4" s="6" t="s">
        <v>19</v>
      </c>
      <c r="G4" s="5" t="s">
        <v>18</v>
      </c>
      <c r="J4" t="s">
        <v>21</v>
      </c>
      <c r="K4" s="6" t="s">
        <v>20</v>
      </c>
      <c r="L4" s="5"/>
    </row>
    <row r="7" spans="2:20" s="4" customFormat="1" ht="69.75" x14ac:dyDescent="0.25">
      <c r="B7" s="3" t="s">
        <v>1</v>
      </c>
      <c r="C7" s="3" t="s">
        <v>2</v>
      </c>
      <c r="D7" s="3" t="s">
        <v>26</v>
      </c>
      <c r="E7" s="3" t="s">
        <v>29</v>
      </c>
      <c r="F7" s="3" t="s">
        <v>10</v>
      </c>
      <c r="G7" s="3" t="s">
        <v>3</v>
      </c>
      <c r="H7" s="3" t="s">
        <v>11</v>
      </c>
      <c r="I7" s="3" t="s">
        <v>17</v>
      </c>
      <c r="J7" s="3" t="s">
        <v>36</v>
      </c>
      <c r="K7" s="3" t="s">
        <v>8</v>
      </c>
      <c r="L7" s="3" t="s">
        <v>9</v>
      </c>
      <c r="M7" s="3" t="s">
        <v>31</v>
      </c>
      <c r="N7" s="3" t="s">
        <v>57</v>
      </c>
      <c r="O7" s="3" t="s">
        <v>32</v>
      </c>
      <c r="P7" s="3" t="s">
        <v>5</v>
      </c>
      <c r="Q7" s="3" t="s">
        <v>6</v>
      </c>
      <c r="R7" s="3" t="s">
        <v>7</v>
      </c>
      <c r="S7" s="3" t="s">
        <v>14</v>
      </c>
      <c r="T7" s="3" t="s">
        <v>66</v>
      </c>
    </row>
    <row r="8" spans="2:20" ht="23.25" x14ac:dyDescent="0.35">
      <c r="B8" s="8">
        <v>1</v>
      </c>
      <c r="C8" s="2" t="s">
        <v>22</v>
      </c>
      <c r="D8" s="10">
        <v>132</v>
      </c>
      <c r="E8" s="10">
        <v>3</v>
      </c>
      <c r="F8" s="2">
        <v>30</v>
      </c>
      <c r="G8" s="2">
        <f>_xlfn.CEILING.MATH(F8*0.01*D8)</f>
        <v>40</v>
      </c>
      <c r="H8" s="2">
        <v>2</v>
      </c>
      <c r="I8" s="2">
        <v>2</v>
      </c>
      <c r="J8" s="2">
        <f>I8+H8+G8+D8+E8</f>
        <v>179</v>
      </c>
      <c r="K8" s="2" t="s">
        <v>33</v>
      </c>
      <c r="L8" s="2" t="s">
        <v>65</v>
      </c>
      <c r="M8" s="2">
        <v>256</v>
      </c>
      <c r="N8" s="2">
        <f>M8-2</f>
        <v>254</v>
      </c>
      <c r="O8" s="2">
        <f t="shared" ref="O8:O14" si="0">M8-J8</f>
        <v>77</v>
      </c>
      <c r="P8" s="2" t="s">
        <v>19</v>
      </c>
      <c r="Q8" s="2" t="s">
        <v>49</v>
      </c>
      <c r="R8" s="2" t="s">
        <v>44</v>
      </c>
      <c r="S8" s="2" t="s">
        <v>41</v>
      </c>
      <c r="T8" s="2">
        <v>4</v>
      </c>
    </row>
    <row r="9" spans="2:20" ht="23.25" x14ac:dyDescent="0.35">
      <c r="B9" s="8">
        <v>2</v>
      </c>
      <c r="C9" s="2" t="s">
        <v>23</v>
      </c>
      <c r="D9" s="10">
        <v>132</v>
      </c>
      <c r="E9" s="10">
        <v>3</v>
      </c>
      <c r="F9" s="2">
        <v>30</v>
      </c>
      <c r="G9" s="2">
        <f t="shared" ref="G9:G14" si="1">_xlfn.CEILING.MATH(F9*0.01*D9)</f>
        <v>40</v>
      </c>
      <c r="H9" s="2">
        <v>2</v>
      </c>
      <c r="I9" s="2">
        <v>2</v>
      </c>
      <c r="J9" s="2">
        <f>I9+H9+G9+D9+E9</f>
        <v>179</v>
      </c>
      <c r="K9" s="2" t="s">
        <v>33</v>
      </c>
      <c r="L9" s="2" t="s">
        <v>65</v>
      </c>
      <c r="M9" s="2">
        <v>256</v>
      </c>
      <c r="N9" s="2">
        <f t="shared" ref="N9:N14" si="2">M9-2</f>
        <v>254</v>
      </c>
      <c r="O9" s="2">
        <f t="shared" si="0"/>
        <v>77</v>
      </c>
      <c r="P9" s="2" t="s">
        <v>24</v>
      </c>
      <c r="Q9" s="2" t="s">
        <v>50</v>
      </c>
      <c r="R9" s="2" t="s">
        <v>45</v>
      </c>
      <c r="S9" s="2" t="s">
        <v>42</v>
      </c>
      <c r="T9" s="2">
        <v>4</v>
      </c>
    </row>
    <row r="10" spans="2:20" ht="23.25" x14ac:dyDescent="0.35">
      <c r="B10" s="8">
        <v>3</v>
      </c>
      <c r="C10" s="2" t="s">
        <v>25</v>
      </c>
      <c r="D10" s="10">
        <v>198</v>
      </c>
      <c r="E10" s="10">
        <v>6</v>
      </c>
      <c r="F10" s="2">
        <v>10</v>
      </c>
      <c r="G10" s="2">
        <f t="shared" si="1"/>
        <v>20</v>
      </c>
      <c r="H10" s="2">
        <v>2</v>
      </c>
      <c r="I10" s="2">
        <v>2</v>
      </c>
      <c r="J10" s="2">
        <f t="shared" ref="J10:J11" si="3">I10+H10+G10+D10+E10</f>
        <v>228</v>
      </c>
      <c r="K10" s="2" t="s">
        <v>33</v>
      </c>
      <c r="L10" s="2" t="s">
        <v>65</v>
      </c>
      <c r="M10" s="2">
        <v>256</v>
      </c>
      <c r="N10" s="2">
        <f t="shared" si="2"/>
        <v>254</v>
      </c>
      <c r="O10" s="2">
        <f t="shared" si="0"/>
        <v>28</v>
      </c>
      <c r="P10" s="2" t="s">
        <v>27</v>
      </c>
      <c r="Q10" s="2" t="s">
        <v>51</v>
      </c>
      <c r="R10" s="2" t="s">
        <v>46</v>
      </c>
      <c r="S10" s="2" t="s">
        <v>43</v>
      </c>
      <c r="T10" s="2">
        <v>2</v>
      </c>
    </row>
    <row r="11" spans="2:20" ht="23.25" x14ac:dyDescent="0.35">
      <c r="B11" s="8">
        <v>4</v>
      </c>
      <c r="C11" s="2" t="s">
        <v>28</v>
      </c>
      <c r="D11" s="10">
        <v>132</v>
      </c>
      <c r="E11" s="10">
        <v>3</v>
      </c>
      <c r="F11" s="2">
        <v>30</v>
      </c>
      <c r="G11" s="2">
        <f t="shared" si="1"/>
        <v>40</v>
      </c>
      <c r="H11" s="2">
        <v>2</v>
      </c>
      <c r="I11" s="2">
        <v>2</v>
      </c>
      <c r="J11" s="2">
        <f t="shared" si="3"/>
        <v>179</v>
      </c>
      <c r="K11" s="2" t="s">
        <v>33</v>
      </c>
      <c r="L11" s="2" t="s">
        <v>65</v>
      </c>
      <c r="M11" s="2">
        <v>256</v>
      </c>
      <c r="N11" s="2">
        <f t="shared" si="2"/>
        <v>254</v>
      </c>
      <c r="O11" s="2">
        <f t="shared" si="0"/>
        <v>77</v>
      </c>
      <c r="P11" s="2" t="s">
        <v>30</v>
      </c>
      <c r="Q11" s="2" t="s">
        <v>52</v>
      </c>
      <c r="R11" s="2" t="s">
        <v>47</v>
      </c>
      <c r="S11" s="2" t="s">
        <v>37</v>
      </c>
      <c r="T11" s="2">
        <v>5</v>
      </c>
    </row>
    <row r="12" spans="2:20" ht="23.25" x14ac:dyDescent="0.35">
      <c r="B12" s="8">
        <v>5</v>
      </c>
      <c r="C12" s="2" t="s">
        <v>35</v>
      </c>
      <c r="D12" s="10">
        <v>15</v>
      </c>
      <c r="E12" s="10">
        <v>2</v>
      </c>
      <c r="F12" s="2">
        <v>30</v>
      </c>
      <c r="G12" s="2">
        <f t="shared" si="1"/>
        <v>5</v>
      </c>
      <c r="H12" s="2">
        <v>2</v>
      </c>
      <c r="I12" s="2">
        <v>2</v>
      </c>
      <c r="J12" s="2">
        <f>I12+H12+G12+D12+E12</f>
        <v>26</v>
      </c>
      <c r="K12" s="2" t="s">
        <v>12</v>
      </c>
      <c r="L12" s="2" t="s">
        <v>13</v>
      </c>
      <c r="M12" s="2">
        <v>32</v>
      </c>
      <c r="N12" s="2">
        <f t="shared" si="2"/>
        <v>30</v>
      </c>
      <c r="O12" s="2">
        <f t="shared" si="0"/>
        <v>6</v>
      </c>
      <c r="P12" s="2" t="s">
        <v>38</v>
      </c>
      <c r="Q12" s="2" t="s">
        <v>53</v>
      </c>
      <c r="R12" s="2" t="s">
        <v>48</v>
      </c>
      <c r="S12" s="2" t="s">
        <v>39</v>
      </c>
      <c r="T12" s="2">
        <v>6</v>
      </c>
    </row>
    <row r="13" spans="2:20" ht="23.25" x14ac:dyDescent="0.35">
      <c r="B13" s="8">
        <v>6</v>
      </c>
      <c r="C13" s="2" t="s">
        <v>55</v>
      </c>
      <c r="D13" s="10">
        <v>40</v>
      </c>
      <c r="E13" s="10">
        <v>3</v>
      </c>
      <c r="F13" s="2">
        <v>30</v>
      </c>
      <c r="G13" s="2">
        <f t="shared" si="1"/>
        <v>12</v>
      </c>
      <c r="H13" s="2">
        <v>2</v>
      </c>
      <c r="I13" s="2">
        <v>2</v>
      </c>
      <c r="J13" s="2">
        <f>I13+H13+G13+D13+E13</f>
        <v>59</v>
      </c>
      <c r="K13" s="2" t="s">
        <v>34</v>
      </c>
      <c r="L13" s="2" t="s">
        <v>56</v>
      </c>
      <c r="M13" s="2">
        <v>64</v>
      </c>
      <c r="N13" s="2">
        <f t="shared" si="2"/>
        <v>62</v>
      </c>
      <c r="O13" s="2">
        <f t="shared" si="0"/>
        <v>5</v>
      </c>
      <c r="P13" s="2" t="s">
        <v>40</v>
      </c>
      <c r="Q13" s="2" t="s">
        <v>54</v>
      </c>
      <c r="R13" s="2" t="s">
        <v>59</v>
      </c>
      <c r="S13" s="2" t="s">
        <v>58</v>
      </c>
      <c r="T13" s="11">
        <v>7</v>
      </c>
    </row>
    <row r="14" spans="2:20" ht="23.25" x14ac:dyDescent="0.35">
      <c r="B14" s="8">
        <v>7</v>
      </c>
      <c r="C14" s="2" t="s">
        <v>61</v>
      </c>
      <c r="D14" s="10">
        <v>32</v>
      </c>
      <c r="E14" s="10">
        <v>1</v>
      </c>
      <c r="F14" s="2">
        <v>30</v>
      </c>
      <c r="G14" s="2">
        <f t="shared" si="1"/>
        <v>10</v>
      </c>
      <c r="H14" s="2">
        <v>2</v>
      </c>
      <c r="I14" s="2">
        <v>2</v>
      </c>
      <c r="J14" s="2">
        <f>I14+H14+G14+D14+E14</f>
        <v>47</v>
      </c>
      <c r="K14" s="2" t="s">
        <v>34</v>
      </c>
      <c r="L14" s="2" t="s">
        <v>56</v>
      </c>
      <c r="M14" s="2">
        <v>64</v>
      </c>
      <c r="N14" s="2">
        <f t="shared" si="2"/>
        <v>62</v>
      </c>
      <c r="O14" s="2">
        <f t="shared" si="0"/>
        <v>17</v>
      </c>
      <c r="P14" s="2" t="s">
        <v>60</v>
      </c>
      <c r="Q14" s="2" t="s">
        <v>62</v>
      </c>
      <c r="R14" s="2" t="s">
        <v>64</v>
      </c>
      <c r="S14" s="2" t="s">
        <v>63</v>
      </c>
      <c r="T14" s="2">
        <v>3</v>
      </c>
    </row>
    <row r="15" spans="2:20" ht="23.25" x14ac:dyDescent="0.35">
      <c r="B15" s="9" t="s">
        <v>4</v>
      </c>
      <c r="C15" s="9"/>
      <c r="D15" s="9">
        <f>SUM(D8:D14)</f>
        <v>681</v>
      </c>
      <c r="E15" s="9"/>
      <c r="F15" s="9"/>
      <c r="G15" s="9">
        <f>SUM(G8:G14)</f>
        <v>167</v>
      </c>
      <c r="H15" s="9">
        <f>SUM(H8:H14)</f>
        <v>14</v>
      </c>
      <c r="I15" s="9">
        <f>SUM(I8:I14)</f>
        <v>14</v>
      </c>
      <c r="J15" s="9">
        <f>SUM(J8:J14)</f>
        <v>897</v>
      </c>
      <c r="K15" s="9"/>
      <c r="L15" s="9"/>
      <c r="M15" s="9">
        <f>SUM(M8:M14)</f>
        <v>1184</v>
      </c>
      <c r="N15" s="9">
        <f>SUM(N8:N14)</f>
        <v>1170</v>
      </c>
      <c r="O15" s="9">
        <f>SUM(O8:O14)</f>
        <v>287</v>
      </c>
      <c r="P15" s="9"/>
      <c r="Q15" s="9"/>
      <c r="R15" s="9"/>
      <c r="S15" s="9"/>
      <c r="T15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Gatuno 7000</cp:lastModifiedBy>
  <dcterms:created xsi:type="dcterms:W3CDTF">2021-05-23T18:54:50Z</dcterms:created>
  <dcterms:modified xsi:type="dcterms:W3CDTF">2024-03-07T05:20:47Z</dcterms:modified>
</cp:coreProperties>
</file>