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 &amp; M\Desktop\"/>
    </mc:Choice>
  </mc:AlternateContent>
  <xr:revisionPtr revIDLastSave="0" documentId="13_ncr:1_{437FBCAC-3BF9-42CB-BEF5-0EC178626781}" xr6:coauthVersionLast="44" xr6:coauthVersionMax="44" xr10:uidLastSave="{00000000-0000-0000-0000-000000000000}"/>
  <bookViews>
    <workbookView xWindow="-120" yWindow="-120" windowWidth="20730" windowHeight="11160" activeTab="1" xr2:uid="{00550EE1-5F77-4D62-8425-50FABFA4888F}"/>
  </bookViews>
  <sheets>
    <sheet name="Plan Madre" sheetId="6" r:id="rId1"/>
    <sheet name="Presupuesto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7" l="1"/>
  <c r="E19" i="7"/>
  <c r="D19" i="6"/>
  <c r="D20" i="6"/>
  <c r="D21" i="6"/>
  <c r="D22" i="6"/>
  <c r="D23" i="6"/>
  <c r="D12" i="6"/>
  <c r="D13" i="6"/>
  <c r="D14" i="6"/>
  <c r="D15" i="6"/>
  <c r="D16" i="6"/>
  <c r="H16" i="7" l="1"/>
  <c r="H7" i="7"/>
  <c r="H19" i="7"/>
  <c r="H12" i="7"/>
  <c r="H11" i="7"/>
  <c r="F4" i="7"/>
  <c r="H4" i="7" s="1"/>
  <c r="E4" i="7"/>
  <c r="B6" i="7"/>
  <c r="B5" i="7"/>
  <c r="D7" i="6"/>
  <c r="D9" i="6"/>
  <c r="D11" i="6"/>
  <c r="D18" i="6"/>
  <c r="D6" i="6"/>
  <c r="H29" i="7" l="1"/>
  <c r="K29" i="7" s="1"/>
  <c r="E6" i="6"/>
  <c r="E7" i="6" s="1"/>
  <c r="E8" i="6" s="1"/>
  <c r="E9" i="6" s="1"/>
  <c r="E10" i="6" l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</calcChain>
</file>

<file path=xl/sharedStrings.xml><?xml version="1.0" encoding="utf-8"?>
<sst xmlns="http://schemas.openxmlformats.org/spreadsheetml/2006/main" count="33" uniqueCount="26">
  <si>
    <t>Prestamo Incial</t>
  </si>
  <si>
    <t>Pago Mensual</t>
  </si>
  <si>
    <t>Cooperativa</t>
  </si>
  <si>
    <t>Cartucho</t>
  </si>
  <si>
    <t>Base</t>
  </si>
  <si>
    <t>Desayuno</t>
  </si>
  <si>
    <t>Almuerzo</t>
  </si>
  <si>
    <t>Total</t>
  </si>
  <si>
    <t>Cena</t>
  </si>
  <si>
    <t>Dia de Semana</t>
  </si>
  <si>
    <t>Cenas</t>
  </si>
  <si>
    <t>J</t>
  </si>
  <si>
    <t>JYM</t>
  </si>
  <si>
    <t>Dias</t>
  </si>
  <si>
    <t>Sabado</t>
  </si>
  <si>
    <t>Domingo</t>
  </si>
  <si>
    <t>Universidad</t>
  </si>
  <si>
    <t>Transporte</t>
  </si>
  <si>
    <t>Rapidito</t>
  </si>
  <si>
    <t>Transporte Ceutec</t>
  </si>
  <si>
    <t>Mantenimiento Preventivos</t>
  </si>
  <si>
    <t>Fines de Semanas JYM</t>
  </si>
  <si>
    <t>PRESTAMO</t>
  </si>
  <si>
    <t>GASOLINA</t>
  </si>
  <si>
    <t>LIBRE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</si>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</sst>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L&quot;* #,##0.00_-;\-&quot;L&quot;* #,##0.00_-;_-&quot;L&quot;* &quot;-&quot;??_-;_-@_-"/>
    <numFmt numFmtId="164" formatCode="&quot;L&quot;#,##0.00"/>
    <numFmt numFmtId="165" formatCode="_-[$L-480A]* #,##0.00_-;\-[$L-480A]* #,##0.00_-;_-[$L-480A]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7" fontId="0" fillId="0" borderId="1" xfId="0" applyNumberFormat="1" applyBorder="1"/>
    <xf numFmtId="0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44" fontId="0" fillId="0" borderId="0" xfId="1" applyFont="1"/>
    <xf numFmtId="44" fontId="0" fillId="0" borderId="0" xfId="0" applyNumberFormat="1"/>
    <xf numFmtId="164" fontId="0" fillId="0" borderId="0" xfId="0" applyNumberFormat="1" applyBorder="1"/>
    <xf numFmtId="44" fontId="0" fillId="0" borderId="1" xfId="1" applyFont="1" applyBorder="1"/>
    <xf numFmtId="164" fontId="0" fillId="2" borderId="1" xfId="0" applyNumberFormat="1" applyFill="1" applyBorder="1"/>
    <xf numFmtId="165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0C102-3997-4CA8-89BE-BEA946D8A279}">
  <dimension ref="B2:G25"/>
  <sheetViews>
    <sheetView topLeftCell="B19" zoomScale="160" zoomScaleNormal="160" workbookViewId="0">
      <selection activeCell="G9" sqref="G9"/>
    </sheetView>
  </sheetViews>
  <sheetFormatPr baseColWidth="10" defaultRowHeight="15" x14ac:dyDescent="0.25"/>
  <cols>
    <col min="2" max="2" width="14.5703125" bestFit="1" customWidth="1"/>
    <col min="3" max="3" width="12.7109375" bestFit="1" customWidth="1"/>
    <col min="4" max="4" width="10.28515625" style="4" bestFit="1" customWidth="1"/>
    <col min="5" max="5" width="11.42578125" style="4" bestFit="1" customWidth="1"/>
    <col min="6" max="6" width="13.28515625" bestFit="1" customWidth="1"/>
    <col min="7" max="7" width="10.42578125" bestFit="1" customWidth="1"/>
  </cols>
  <sheetData>
    <row r="2" spans="2:7" x14ac:dyDescent="0.25">
      <c r="B2" s="1" t="s">
        <v>0</v>
      </c>
      <c r="C2" s="9">
        <v>125000</v>
      </c>
      <c r="F2" s="1" t="s">
        <v>1</v>
      </c>
      <c r="G2" s="9">
        <v>3000</v>
      </c>
    </row>
    <row r="6" spans="2:7" x14ac:dyDescent="0.25">
      <c r="C6" s="2">
        <v>43922</v>
      </c>
      <c r="D6" s="5">
        <f>$G$2</f>
        <v>3000</v>
      </c>
      <c r="E6" s="5">
        <f>C2-D6</f>
        <v>122000</v>
      </c>
    </row>
    <row r="7" spans="2:7" x14ac:dyDescent="0.25">
      <c r="C7" s="2">
        <v>43952</v>
      </c>
      <c r="D7" s="5">
        <f>$G$2</f>
        <v>3000</v>
      </c>
      <c r="E7" s="5">
        <f>E6-D7</f>
        <v>119000</v>
      </c>
    </row>
    <row r="8" spans="2:7" x14ac:dyDescent="0.25">
      <c r="C8" s="2" t="s">
        <v>2</v>
      </c>
      <c r="D8" s="10">
        <v>30000</v>
      </c>
      <c r="E8" s="5">
        <f>E7-D8</f>
        <v>89000</v>
      </c>
    </row>
    <row r="9" spans="2:7" x14ac:dyDescent="0.25">
      <c r="C9" s="2">
        <v>43983</v>
      </c>
      <c r="D9" s="5">
        <f>$G$2</f>
        <v>3000</v>
      </c>
      <c r="E9" s="5">
        <f t="shared" ref="E9:E24" si="0">E8-D9</f>
        <v>86000</v>
      </c>
    </row>
    <row r="10" spans="2:7" x14ac:dyDescent="0.25">
      <c r="C10" s="2" t="s">
        <v>3</v>
      </c>
      <c r="D10" s="10">
        <v>15500</v>
      </c>
      <c r="E10" s="5">
        <f t="shared" ref="E10" si="1">E9-D10</f>
        <v>70500</v>
      </c>
    </row>
    <row r="11" spans="2:7" x14ac:dyDescent="0.25">
      <c r="C11" s="2">
        <v>44013</v>
      </c>
      <c r="D11" s="5">
        <f>$G$2</f>
        <v>3000</v>
      </c>
      <c r="E11" s="5">
        <f t="shared" si="0"/>
        <v>67500</v>
      </c>
      <c r="G11" s="11"/>
    </row>
    <row r="12" spans="2:7" x14ac:dyDescent="0.25">
      <c r="C12" s="2">
        <v>44044</v>
      </c>
      <c r="D12" s="5">
        <f>$G$2</f>
        <v>3000</v>
      </c>
      <c r="E12" s="5">
        <f t="shared" si="0"/>
        <v>64500</v>
      </c>
      <c r="G12" s="11"/>
    </row>
    <row r="13" spans="2:7" x14ac:dyDescent="0.25">
      <c r="C13" s="2">
        <v>44075</v>
      </c>
      <c r="D13" s="5">
        <f>$G$2</f>
        <v>3000</v>
      </c>
      <c r="E13" s="5">
        <f t="shared" si="0"/>
        <v>61500</v>
      </c>
      <c r="G13" s="6"/>
    </row>
    <row r="14" spans="2:7" x14ac:dyDescent="0.25">
      <c r="C14" s="2">
        <v>44105</v>
      </c>
      <c r="D14" s="5">
        <f>$G$2</f>
        <v>3000</v>
      </c>
      <c r="E14" s="5">
        <f t="shared" si="0"/>
        <v>58500</v>
      </c>
      <c r="G14" s="7"/>
    </row>
    <row r="15" spans="2:7" x14ac:dyDescent="0.25">
      <c r="C15" s="2">
        <v>44136</v>
      </c>
      <c r="D15" s="5">
        <f>$G$2</f>
        <v>3000</v>
      </c>
      <c r="E15" s="5">
        <f t="shared" si="0"/>
        <v>55500</v>
      </c>
    </row>
    <row r="16" spans="2:7" x14ac:dyDescent="0.25">
      <c r="C16" s="2">
        <v>44166</v>
      </c>
      <c r="D16" s="5">
        <f>$G$2</f>
        <v>3000</v>
      </c>
      <c r="E16" s="5">
        <f t="shared" si="0"/>
        <v>52500</v>
      </c>
    </row>
    <row r="17" spans="3:5" x14ac:dyDescent="0.25">
      <c r="C17" s="2" t="s">
        <v>3</v>
      </c>
      <c r="D17" s="10">
        <v>15500</v>
      </c>
      <c r="E17" s="5">
        <f t="shared" si="0"/>
        <v>37000</v>
      </c>
    </row>
    <row r="18" spans="3:5" x14ac:dyDescent="0.25">
      <c r="C18" s="2">
        <v>44197</v>
      </c>
      <c r="D18" s="5">
        <f>$G$2</f>
        <v>3000</v>
      </c>
      <c r="E18" s="5">
        <f t="shared" si="0"/>
        <v>34000</v>
      </c>
    </row>
    <row r="19" spans="3:5" x14ac:dyDescent="0.25">
      <c r="C19" s="2">
        <v>44228</v>
      </c>
      <c r="D19" s="5">
        <f>$G$2</f>
        <v>3000</v>
      </c>
      <c r="E19" s="5">
        <f t="shared" ref="E19" si="2">E18-D19</f>
        <v>31000</v>
      </c>
    </row>
    <row r="20" spans="3:5" x14ac:dyDescent="0.25">
      <c r="C20" s="2">
        <v>44256</v>
      </c>
      <c r="D20" s="5">
        <f>$G$2</f>
        <v>3000</v>
      </c>
      <c r="E20" s="5">
        <f t="shared" si="0"/>
        <v>28000</v>
      </c>
    </row>
    <row r="21" spans="3:5" x14ac:dyDescent="0.25">
      <c r="C21" s="2">
        <v>44287</v>
      </c>
      <c r="D21" s="5">
        <f>$G$2</f>
        <v>3000</v>
      </c>
      <c r="E21" s="5">
        <f t="shared" si="0"/>
        <v>25000</v>
      </c>
    </row>
    <row r="22" spans="3:5" x14ac:dyDescent="0.25">
      <c r="C22" s="2">
        <v>44317</v>
      </c>
      <c r="D22" s="5">
        <f>$G$2</f>
        <v>3000</v>
      </c>
      <c r="E22" s="5">
        <f t="shared" si="0"/>
        <v>22000</v>
      </c>
    </row>
    <row r="23" spans="3:5" x14ac:dyDescent="0.25">
      <c r="C23" s="2">
        <v>44348</v>
      </c>
      <c r="D23" s="5">
        <f>$G$2</f>
        <v>3000</v>
      </c>
      <c r="E23" s="5">
        <f t="shared" si="0"/>
        <v>19000</v>
      </c>
    </row>
    <row r="24" spans="3:5" x14ac:dyDescent="0.25">
      <c r="C24" s="2" t="s">
        <v>3</v>
      </c>
      <c r="D24" s="10">
        <v>15500</v>
      </c>
      <c r="E24" s="5">
        <f t="shared" si="0"/>
        <v>3500</v>
      </c>
    </row>
    <row r="25" spans="3:5" x14ac:dyDescent="0.25">
      <c r="C25" s="2">
        <v>44378</v>
      </c>
      <c r="D25" s="5">
        <v>3500</v>
      </c>
      <c r="E2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E7C21-4BE5-4EF0-9A57-6505DD05B25B}">
  <dimension ref="A1:K30"/>
  <sheetViews>
    <sheetView tabSelected="1" workbookViewId="0">
      <selection activeCell="H19" sqref="H19"/>
    </sheetView>
  </sheetViews>
  <sheetFormatPr baseColWidth="10" defaultRowHeight="15" x14ac:dyDescent="0.25"/>
  <cols>
    <col min="1" max="1" width="5.140625" style="4" bestFit="1" customWidth="1"/>
    <col min="2" max="2" width="10" style="4" bestFit="1" customWidth="1"/>
    <col min="3" max="3" width="11.42578125" style="4"/>
    <col min="4" max="4" width="26.140625" style="4" bestFit="1" customWidth="1"/>
    <col min="5" max="5" width="9.7109375" style="4" bestFit="1" customWidth="1"/>
    <col min="6" max="6" width="17.28515625" style="4" bestFit="1" customWidth="1"/>
    <col min="7" max="7" width="7.42578125" style="4" bestFit="1" customWidth="1"/>
    <col min="8" max="8" width="10" style="4" bestFit="1" customWidth="1"/>
    <col min="9" max="16384" width="11.42578125" style="4"/>
  </cols>
  <sheetData>
    <row r="1" spans="1:8" x14ac:dyDescent="0.25">
      <c r="D1" s="8" t="s">
        <v>9</v>
      </c>
    </row>
    <row r="2" spans="1:8" x14ac:dyDescent="0.25">
      <c r="D2" s="5" t="s">
        <v>11</v>
      </c>
      <c r="E2" s="5" t="s">
        <v>5</v>
      </c>
      <c r="F2" s="5" t="s">
        <v>6</v>
      </c>
      <c r="G2" s="5"/>
      <c r="H2" s="5" t="s">
        <v>7</v>
      </c>
    </row>
    <row r="3" spans="1:8" x14ac:dyDescent="0.25">
      <c r="D3" s="5" t="s">
        <v>13</v>
      </c>
      <c r="E3" s="5">
        <v>30</v>
      </c>
      <c r="F3" s="5">
        <v>87</v>
      </c>
      <c r="G3" s="5"/>
      <c r="H3" s="5"/>
    </row>
    <row r="4" spans="1:8" x14ac:dyDescent="0.25">
      <c r="B4" s="4">
        <v>15500</v>
      </c>
      <c r="D4" s="3">
        <v>5</v>
      </c>
      <c r="E4" s="5">
        <f>+E3*$D$4</f>
        <v>150</v>
      </c>
      <c r="F4" s="5">
        <f>+F3*$D$4</f>
        <v>435</v>
      </c>
      <c r="G4" s="5"/>
      <c r="H4" s="5">
        <f>+SUM(E4:F4)</f>
        <v>585</v>
      </c>
    </row>
    <row r="5" spans="1:8" x14ac:dyDescent="0.25">
      <c r="B5" s="4">
        <f>3400*4</f>
        <v>13600</v>
      </c>
    </row>
    <row r="6" spans="1:8" x14ac:dyDescent="0.25">
      <c r="A6" s="4" t="s">
        <v>4</v>
      </c>
      <c r="B6" s="5">
        <f>+B4+B5</f>
        <v>29100</v>
      </c>
      <c r="D6" s="5" t="s">
        <v>12</v>
      </c>
      <c r="E6" s="5" t="s">
        <v>10</v>
      </c>
      <c r="F6" s="5"/>
      <c r="G6" s="5"/>
      <c r="H6" s="5"/>
    </row>
    <row r="7" spans="1:8" x14ac:dyDescent="0.25">
      <c r="D7" s="5" t="s">
        <v>13</v>
      </c>
      <c r="E7" s="5">
        <v>162</v>
      </c>
      <c r="F7" s="5"/>
      <c r="G7" s="5"/>
      <c r="H7" s="5">
        <f>+E7*D8</f>
        <v>3564</v>
      </c>
    </row>
    <row r="8" spans="1:8" x14ac:dyDescent="0.25">
      <c r="D8" s="3">
        <v>22</v>
      </c>
      <c r="E8" s="5"/>
      <c r="F8" s="5"/>
      <c r="G8" s="5"/>
      <c r="H8" s="5"/>
    </row>
    <row r="10" spans="1:8" x14ac:dyDescent="0.25">
      <c r="D10" s="5" t="s">
        <v>21</v>
      </c>
      <c r="E10" s="5" t="s">
        <v>5</v>
      </c>
      <c r="F10" s="5" t="s">
        <v>6</v>
      </c>
      <c r="G10" s="5" t="s">
        <v>8</v>
      </c>
      <c r="H10" s="5"/>
    </row>
    <row r="11" spans="1:8" x14ac:dyDescent="0.25">
      <c r="D11" s="5" t="s">
        <v>14</v>
      </c>
      <c r="E11" s="5">
        <v>55</v>
      </c>
      <c r="F11" s="5">
        <v>225</v>
      </c>
      <c r="G11" s="5">
        <v>100</v>
      </c>
      <c r="H11" s="5">
        <f>SUM(E11:G11)*$D$13</f>
        <v>3040</v>
      </c>
    </row>
    <row r="12" spans="1:8" x14ac:dyDescent="0.25">
      <c r="D12" s="5" t="s">
        <v>15</v>
      </c>
      <c r="E12" s="5">
        <v>55</v>
      </c>
      <c r="F12" s="5">
        <v>300</v>
      </c>
      <c r="G12" s="5">
        <v>100</v>
      </c>
      <c r="H12" s="5">
        <f>SUM(E12:G12)*$D$13</f>
        <v>3640</v>
      </c>
    </row>
    <row r="13" spans="1:8" x14ac:dyDescent="0.25">
      <c r="D13" s="3">
        <v>8</v>
      </c>
    </row>
    <row r="15" spans="1:8" x14ac:dyDescent="0.25">
      <c r="D15" s="5" t="s">
        <v>16</v>
      </c>
      <c r="E15" s="5"/>
      <c r="F15" s="5"/>
      <c r="G15" s="5"/>
      <c r="H15" s="5"/>
    </row>
    <row r="16" spans="1:8" x14ac:dyDescent="0.25">
      <c r="D16" s="5" t="s">
        <v>11</v>
      </c>
      <c r="E16" s="5">
        <v>3600</v>
      </c>
      <c r="F16" s="5"/>
      <c r="G16" s="5"/>
      <c r="H16" s="5">
        <f>+E16</f>
        <v>3600</v>
      </c>
    </row>
    <row r="18" spans="4:11" x14ac:dyDescent="0.25">
      <c r="D18" s="5" t="s">
        <v>17</v>
      </c>
      <c r="E18" s="5" t="s">
        <v>18</v>
      </c>
      <c r="F18" s="5" t="s">
        <v>19</v>
      </c>
      <c r="G18" s="5"/>
      <c r="H18" s="5"/>
    </row>
    <row r="19" spans="4:11" x14ac:dyDescent="0.25">
      <c r="D19" s="3" t="s">
        <v>11</v>
      </c>
      <c r="E19" s="5">
        <f>10*5</f>
        <v>50</v>
      </c>
      <c r="F19" s="5">
        <f>30*5</f>
        <v>150</v>
      </c>
      <c r="G19" s="5"/>
      <c r="H19" s="5">
        <f>+E19+F19</f>
        <v>200</v>
      </c>
    </row>
    <row r="21" spans="4:11" x14ac:dyDescent="0.25">
      <c r="D21" s="5" t="s">
        <v>20</v>
      </c>
      <c r="E21" s="5">
        <v>1500</v>
      </c>
      <c r="F21" s="5"/>
      <c r="G21" s="5"/>
      <c r="H21" s="5">
        <v>1500</v>
      </c>
    </row>
    <row r="23" spans="4:11" x14ac:dyDescent="0.25">
      <c r="D23" s="5" t="s">
        <v>22</v>
      </c>
      <c r="E23" s="5">
        <v>3500</v>
      </c>
      <c r="F23" s="5"/>
      <c r="G23" s="5"/>
      <c r="H23" s="5">
        <v>3500</v>
      </c>
    </row>
    <row r="25" spans="4:11" x14ac:dyDescent="0.25">
      <c r="D25" s="5" t="s">
        <v>23</v>
      </c>
      <c r="E25" s="5">
        <v>1500</v>
      </c>
      <c r="F25" s="5"/>
      <c r="G25" s="5"/>
      <c r="H25" s="5">
        <v>1500</v>
      </c>
    </row>
    <row r="29" spans="4:11" x14ac:dyDescent="0.25">
      <c r="H29" s="4">
        <f>+SUM(H4:H28)</f>
        <v>21129</v>
      </c>
      <c r="J29" s="4" t="s">
        <v>24</v>
      </c>
      <c r="K29" s="4">
        <f>+B6-H29</f>
        <v>7971</v>
      </c>
    </row>
    <row r="30" spans="4:11" x14ac:dyDescent="0.25">
      <c r="K30" s="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 Madre</vt:lpstr>
      <vt:lpstr>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Monzerrat Lagos</dc:creator>
  <cp:lastModifiedBy>J &amp; M</cp:lastModifiedBy>
  <dcterms:created xsi:type="dcterms:W3CDTF">2019-09-21T18:02:39Z</dcterms:created>
  <dcterms:modified xsi:type="dcterms:W3CDTF">2020-02-03T04:31:11Z</dcterms:modified>
</cp:coreProperties>
</file>