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42015930b61016be/Escritorio/Parcial 3/"/>
    </mc:Choice>
  </mc:AlternateContent>
  <xr:revisionPtr revIDLastSave="4" documentId="11_F25DC773A252ABDACC1048A451DC4C385ADE58EF" xr6:coauthVersionLast="46" xr6:coauthVersionMax="46" xr10:uidLastSave="{C7C7E00D-105C-4EAB-90E5-0EA8477C7CD4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E32" i="1"/>
  <c r="G32" i="1"/>
  <c r="F31" i="1"/>
  <c r="E31" i="1"/>
  <c r="G31" i="1"/>
  <c r="G24" i="1"/>
  <c r="G25" i="1"/>
  <c r="G26" i="1"/>
  <c r="G27" i="1"/>
  <c r="G28" i="1"/>
  <c r="G29" i="1"/>
  <c r="G30" i="1"/>
  <c r="G23" i="1"/>
  <c r="F24" i="1"/>
  <c r="F25" i="1"/>
  <c r="F26" i="1"/>
  <c r="F27" i="1"/>
  <c r="F28" i="1"/>
  <c r="F29" i="1"/>
  <c r="F30" i="1"/>
  <c r="E24" i="1"/>
  <c r="E25" i="1"/>
  <c r="E26" i="1"/>
  <c r="E27" i="1"/>
  <c r="E28" i="1"/>
  <c r="E29" i="1"/>
  <c r="E30" i="1"/>
  <c r="F23" i="1"/>
  <c r="E23" i="1"/>
  <c r="F52" i="1"/>
  <c r="E52" i="1"/>
  <c r="H52" i="1" s="1"/>
  <c r="F51" i="1"/>
  <c r="E51" i="1"/>
  <c r="H51" i="1" s="1"/>
  <c r="F50" i="1"/>
  <c r="E50" i="1"/>
  <c r="H50" i="1" s="1"/>
  <c r="F49" i="1"/>
  <c r="E49" i="1"/>
  <c r="H49" i="1" s="1"/>
  <c r="F48" i="1"/>
  <c r="E48" i="1"/>
  <c r="H48" i="1" s="1"/>
  <c r="F47" i="1"/>
  <c r="E47" i="1"/>
  <c r="H47" i="1" s="1"/>
  <c r="F46" i="1"/>
  <c r="E46" i="1"/>
  <c r="F45" i="1"/>
  <c r="E45" i="1"/>
  <c r="F14" i="1"/>
  <c r="F13" i="1"/>
  <c r="J6" i="1"/>
  <c r="J7" i="1"/>
  <c r="J8" i="1"/>
  <c r="J9" i="1"/>
  <c r="J10" i="1"/>
  <c r="J11" i="1"/>
  <c r="J12" i="1"/>
  <c r="J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5" i="1"/>
  <c r="I5" i="1" s="1"/>
  <c r="G45" i="1" l="1"/>
  <c r="E53" i="1"/>
  <c r="G47" i="1"/>
  <c r="G51" i="1"/>
  <c r="F53" i="1"/>
  <c r="H45" i="1"/>
  <c r="F54" i="1"/>
  <c r="G48" i="1"/>
  <c r="G50" i="1"/>
  <c r="G52" i="1"/>
  <c r="G49" i="1"/>
  <c r="G46" i="1"/>
  <c r="E54" i="1"/>
  <c r="H46" i="1"/>
  <c r="H53" i="1" s="1"/>
  <c r="I13" i="1"/>
  <c r="J13" i="1"/>
  <c r="H13" i="1"/>
  <c r="H14" i="1"/>
  <c r="G53" i="1" l="1"/>
  <c r="K44" i="1" s="1"/>
  <c r="M4" i="1"/>
  <c r="M5" i="1" s="1"/>
  <c r="M6" i="1" s="1"/>
  <c r="K45" i="1" l="1"/>
  <c r="K46" i="1" s="1"/>
  <c r="K47" i="1" l="1"/>
</calcChain>
</file>

<file path=xl/sharedStrings.xml><?xml version="1.0" encoding="utf-8"?>
<sst xmlns="http://schemas.openxmlformats.org/spreadsheetml/2006/main" count="36" uniqueCount="21">
  <si>
    <t>y</t>
  </si>
  <si>
    <t>x</t>
  </si>
  <si>
    <t>Tabla de Datos</t>
  </si>
  <si>
    <t>Modelo Exponencial</t>
  </si>
  <si>
    <t>Ln y</t>
  </si>
  <si>
    <t>x * Ln y</t>
  </si>
  <si>
    <r>
      <t>X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</si>
  <si>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SUMA</t>
  </si>
  <si>
    <t>Promedio</t>
  </si>
  <si>
    <t>A1</t>
  </si>
  <si>
    <t>A0</t>
  </si>
  <si>
    <t>Alfa</t>
  </si>
  <si>
    <t>Beta</t>
  </si>
  <si>
    <t>Ecuación de Potencias</t>
  </si>
  <si>
    <t>1/x</t>
  </si>
  <si>
    <t>1/y</t>
  </si>
  <si>
    <r>
      <t>(1/x)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</si>
  <si>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(1/x)(1/y)</t>
  </si>
  <si>
    <t>Log(x)</t>
  </si>
  <si>
    <t>Log(y)</t>
  </si>
  <si>
    <t>Log(x) *Log(y)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</si>
</sst>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5" xfId="0" applyBorder="1"/>
    <xf numFmtId="0" fontId="0" fillId="0" borderId="3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9" xfId="0" applyBorder="1"/>
    <xf numFmtId="0" fontId="1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0" borderId="14" xfId="0" applyFont="1" applyBorder="1"/>
    <xf numFmtId="0" fontId="1" fillId="0" borderId="2" xfId="0" applyFont="1" applyBorder="1"/>
    <xf numFmtId="0" fontId="0" fillId="0" borderId="2" xfId="0" applyBorder="1"/>
    <xf numFmtId="0" fontId="2" fillId="0" borderId="2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3" xfId="0" applyBorder="1"/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" fillId="0" borderId="22" xfId="0" applyFont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Ecuación de</a:t>
            </a:r>
            <a:r>
              <a:rPr lang="en-US" baseline="0"/>
              <a:t> Potencias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EXPONENCIAL</c:v>
          </c:tx>
          <c:spPr>
            <a:ln w="25400">
              <a:noFill/>
            </a:ln>
          </c:spPr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1A-4252-83AA-B946581904E2}"/>
            </c:ext>
          </c:extLst>
        </c:ser>
        <c:ser>
          <c:idx val="3"/>
          <c:order val="1"/>
          <c:tx>
            <c:v>EXPONENCIAL</c:v>
          </c:tx>
          <c:spPr>
            <a:ln w="25400">
              <a:noFill/>
            </a:ln>
          </c:spPr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E1A-4252-83AA-B946581904E2}"/>
            </c:ext>
          </c:extLst>
        </c:ser>
        <c:ser>
          <c:idx val="0"/>
          <c:order val="2"/>
          <c:tx>
            <c:v>EXPONENCIAL</c:v>
          </c:tx>
          <c:spPr>
            <a:ln w="25400">
              <a:noFill/>
            </a:ln>
          </c:spPr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1A-4252-83AA-B946581904E2}"/>
            </c:ext>
          </c:extLst>
        </c:ser>
        <c:ser>
          <c:idx val="1"/>
          <c:order val="3"/>
          <c:tx>
            <c:v>EXPONENCIAL</c:v>
          </c:tx>
          <c:spPr>
            <a:ln w="25400">
              <a:noFill/>
            </a:ln>
          </c:spPr>
          <c:trendline>
            <c:spPr>
              <a:ln w="25400"/>
            </c:spPr>
            <c:trendlineType val="power"/>
            <c:dispRSqr val="0"/>
            <c:dispEq val="0"/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E1A-4252-83AA-B9465819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4224"/>
        <c:axId val="180429232"/>
      </c:scatterChart>
      <c:valAx>
        <c:axId val="1804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29232"/>
        <c:crosses val="autoZero"/>
        <c:crossBetween val="midCat"/>
      </c:valAx>
      <c:valAx>
        <c:axId val="180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34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Razón de Crecimiento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EXPONENCIAL</c:v>
          </c:tx>
          <c:spPr>
            <a:ln w="25400">
              <a:noFill/>
            </a:ln>
          </c:spPr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A-4753-9D2F-8C0093139646}"/>
            </c:ext>
          </c:extLst>
        </c:ser>
        <c:ser>
          <c:idx val="3"/>
          <c:order val="1"/>
          <c:tx>
            <c:v>EXPONENCIAL</c:v>
          </c:tx>
          <c:spPr>
            <a:ln w="25400">
              <a:noFill/>
            </a:ln>
          </c:spPr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A-4753-9D2F-8C0093139646}"/>
            </c:ext>
          </c:extLst>
        </c:ser>
        <c:ser>
          <c:idx val="0"/>
          <c:order val="2"/>
          <c:tx>
            <c:v>EXPONENCIAL</c:v>
          </c:tx>
          <c:spPr>
            <a:ln w="25400">
              <a:noFill/>
            </a:ln>
          </c:spPr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A-4753-9D2F-8C0093139646}"/>
            </c:ext>
          </c:extLst>
        </c:ser>
        <c:ser>
          <c:idx val="1"/>
          <c:order val="3"/>
          <c:tx>
            <c:v>EXPONENCIAL</c:v>
          </c:tx>
          <c:spPr>
            <a:ln w="25400">
              <a:noFill/>
            </a:ln>
          </c:spPr>
          <c:trendline>
            <c:spPr>
              <a:ln w="25400"/>
            </c:spPr>
            <c:trendlineType val="exp"/>
            <c:dispRSqr val="0"/>
            <c:dispEq val="0"/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DA-4753-9D2F-8C009313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4224"/>
        <c:axId val="180429232"/>
      </c:scatterChart>
      <c:valAx>
        <c:axId val="1804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29232"/>
        <c:crosses val="autoZero"/>
        <c:crossBetween val="midCat"/>
      </c:valAx>
      <c:valAx>
        <c:axId val="180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34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Modelo Exponencial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EXPONENCIAL</c:v>
          </c:tx>
          <c:spPr>
            <a:ln w="25400">
              <a:noFill/>
            </a:ln>
          </c:spPr>
          <c:trendline>
            <c:spPr>
              <a:ln w="25400"/>
            </c:spPr>
            <c:trendlineType val="poly"/>
            <c:order val="2"/>
            <c:dispRSqr val="0"/>
            <c:dispEq val="0"/>
          </c:trendline>
          <c:trendline>
            <c:trendlineType val="exp"/>
            <c:dispRSqr val="0"/>
            <c:dispEq val="0"/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9.1999999999999993</c:v>
                </c:pt>
                <c:pt idx="4">
                  <c:v>9.9</c:v>
                </c:pt>
                <c:pt idx="5">
                  <c:v>10.5</c:v>
                </c:pt>
                <c:pt idx="6">
                  <c:v>11.5</c:v>
                </c:pt>
                <c:pt idx="7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B-4A7E-9159-7F8E7E51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4224"/>
        <c:axId val="180429232"/>
      </c:scatterChart>
      <c:valAx>
        <c:axId val="1804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29232"/>
        <c:crosses val="autoZero"/>
        <c:crossBetween val="midCat"/>
      </c:valAx>
      <c:valAx>
        <c:axId val="180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34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20</xdr:row>
      <xdr:rowOff>23812</xdr:rowOff>
    </xdr:from>
    <xdr:to>
      <xdr:col>16</xdr:col>
      <xdr:colOff>190500</xdr:colOff>
      <xdr:row>34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F07D5F-2633-4079-A4E1-492A1F4E0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41</xdr:row>
      <xdr:rowOff>28575</xdr:rowOff>
    </xdr:from>
    <xdr:to>
      <xdr:col>19</xdr:col>
      <xdr:colOff>352425</xdr:colOff>
      <xdr:row>55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3D002-331F-4075-BF04-8FCC70DD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2</xdr:row>
      <xdr:rowOff>9525</xdr:rowOff>
    </xdr:from>
    <xdr:to>
      <xdr:col>20</xdr:col>
      <xdr:colOff>476250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490C40-20D6-4920-8175-75553FE1D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4"/>
  <sheetViews>
    <sheetView tabSelected="1" topLeftCell="A4" workbookViewId="0">
      <selection activeCell="P18" sqref="P18"/>
    </sheetView>
  </sheetViews>
  <sheetFormatPr baseColWidth="10" defaultColWidth="9.140625" defaultRowHeight="15" customHeight="1" x14ac:dyDescent="0.25"/>
  <cols>
    <col min="6" max="6" width="9.7109375" customWidth="1"/>
    <col min="7" max="7" width="11.85546875" bestFit="1" customWidth="1"/>
  </cols>
  <sheetData>
    <row r="2" spans="2:13" ht="15" customHeight="1" thickBot="1" x14ac:dyDescent="0.3"/>
    <row r="3" spans="2:13" ht="15" customHeight="1" thickBot="1" x14ac:dyDescent="0.3">
      <c r="B3" s="10" t="s">
        <v>2</v>
      </c>
      <c r="C3" s="11"/>
      <c r="F3" s="10" t="s">
        <v>3</v>
      </c>
      <c r="G3" s="19"/>
      <c r="H3" s="19"/>
      <c r="I3" s="19"/>
      <c r="J3" s="11"/>
    </row>
    <row r="4" spans="2:13" ht="15" customHeight="1" thickBot="1" x14ac:dyDescent="0.3">
      <c r="B4" s="12" t="s">
        <v>1</v>
      </c>
      <c r="C4" s="13" t="s">
        <v>0</v>
      </c>
      <c r="F4" s="12" t="s">
        <v>1</v>
      </c>
      <c r="G4" s="12" t="s">
        <v>0</v>
      </c>
      <c r="H4" s="16" t="s">
        <v>4</v>
      </c>
      <c r="I4" s="16" t="s">
        <v>5</v>
      </c>
      <c r="J4" s="16" t="s">
        <v>6</v>
      </c>
      <c r="L4" s="33" t="s">
        <v>9</v>
      </c>
      <c r="M4" s="32">
        <f>(8*I13-F13*H13)/(8*J13-(F13*F13))</f>
        <v>7.0565673106102955E-2</v>
      </c>
    </row>
    <row r="5" spans="2:13" ht="15" customHeight="1" thickBot="1" x14ac:dyDescent="0.3">
      <c r="B5" s="4">
        <v>1</v>
      </c>
      <c r="C5" s="5">
        <v>7.5</v>
      </c>
      <c r="F5" s="24">
        <v>1</v>
      </c>
      <c r="G5" s="25">
        <v>7.5</v>
      </c>
      <c r="H5" s="20">
        <f>LN(G5)</f>
        <v>2.0149030205422647</v>
      </c>
      <c r="I5" s="20">
        <f>F5*H5</f>
        <v>2.0149030205422647</v>
      </c>
      <c r="J5" s="21">
        <f>F5*F5</f>
        <v>1</v>
      </c>
      <c r="L5" s="16" t="s">
        <v>10</v>
      </c>
      <c r="M5" s="14">
        <f>H14-M4*F14</f>
        <v>1.937617872420762</v>
      </c>
    </row>
    <row r="6" spans="2:13" ht="15" customHeight="1" thickBot="1" x14ac:dyDescent="0.3">
      <c r="B6" s="6">
        <v>2</v>
      </c>
      <c r="C6" s="7">
        <v>8</v>
      </c>
      <c r="F6" s="26">
        <v>2</v>
      </c>
      <c r="G6" s="27">
        <v>8</v>
      </c>
      <c r="H6" s="20">
        <f t="shared" ref="H6:H12" si="0">LN(G6)</f>
        <v>2.0794415416798357</v>
      </c>
      <c r="I6" s="20">
        <f t="shared" ref="I6:I12" si="1">F6*H6</f>
        <v>4.1588830833596715</v>
      </c>
      <c r="J6" s="21">
        <f t="shared" ref="J6:J12" si="2">F6*F6</f>
        <v>4</v>
      </c>
      <c r="L6" s="16" t="s">
        <v>11</v>
      </c>
      <c r="M6" s="14">
        <f>EXP(M5)</f>
        <v>6.94219406619181</v>
      </c>
    </row>
    <row r="7" spans="2:13" ht="15" customHeight="1" thickBot="1" x14ac:dyDescent="0.3">
      <c r="B7" s="6">
        <v>3</v>
      </c>
      <c r="C7" s="7">
        <v>8.5</v>
      </c>
      <c r="F7" s="26">
        <v>3</v>
      </c>
      <c r="G7" s="27">
        <v>8.5</v>
      </c>
      <c r="H7" s="20">
        <f t="shared" si="0"/>
        <v>2.1400661634962708</v>
      </c>
      <c r="I7" s="20">
        <f t="shared" si="1"/>
        <v>6.4201984904888123</v>
      </c>
      <c r="J7" s="21">
        <f t="shared" si="2"/>
        <v>9</v>
      </c>
      <c r="L7" s="16" t="s">
        <v>12</v>
      </c>
      <c r="M7" s="14">
        <v>7.0599999999999996E-2</v>
      </c>
    </row>
    <row r="8" spans="2:13" ht="15" customHeight="1" x14ac:dyDescent="0.25">
      <c r="B8" s="6">
        <v>4</v>
      </c>
      <c r="C8" s="7">
        <v>9.1999999999999993</v>
      </c>
      <c r="F8" s="26">
        <v>4</v>
      </c>
      <c r="G8" s="27">
        <v>9.1999999999999993</v>
      </c>
      <c r="H8" s="20">
        <f t="shared" si="0"/>
        <v>2.2192034840549946</v>
      </c>
      <c r="I8" s="20">
        <f t="shared" si="1"/>
        <v>8.8768139362199783</v>
      </c>
      <c r="J8" s="21">
        <f t="shared" si="2"/>
        <v>16</v>
      </c>
    </row>
    <row r="9" spans="2:13" ht="15" customHeight="1" x14ac:dyDescent="0.25">
      <c r="B9" s="6">
        <v>5</v>
      </c>
      <c r="C9" s="7">
        <v>9.9</v>
      </c>
      <c r="F9" s="26">
        <v>5</v>
      </c>
      <c r="G9" s="27">
        <v>9.9</v>
      </c>
      <c r="H9" s="20">
        <f t="shared" si="0"/>
        <v>2.2925347571405443</v>
      </c>
      <c r="I9" s="20">
        <f t="shared" si="1"/>
        <v>11.462673785702721</v>
      </c>
      <c r="J9" s="21">
        <f t="shared" si="2"/>
        <v>25</v>
      </c>
    </row>
    <row r="10" spans="2:13" ht="15" customHeight="1" x14ac:dyDescent="0.25">
      <c r="B10" s="6">
        <v>6</v>
      </c>
      <c r="C10" s="7">
        <v>10.5</v>
      </c>
      <c r="F10" s="26">
        <v>6</v>
      </c>
      <c r="G10" s="27">
        <v>10.5</v>
      </c>
      <c r="H10" s="20">
        <f t="shared" si="0"/>
        <v>2.3513752571634776</v>
      </c>
      <c r="I10" s="20">
        <f t="shared" si="1"/>
        <v>14.108251542980867</v>
      </c>
      <c r="J10" s="21">
        <f t="shared" si="2"/>
        <v>36</v>
      </c>
    </row>
    <row r="11" spans="2:13" ht="15" customHeight="1" x14ac:dyDescent="0.25">
      <c r="B11" s="6">
        <v>7</v>
      </c>
      <c r="C11" s="7">
        <v>11.5</v>
      </c>
      <c r="F11" s="26">
        <v>7</v>
      </c>
      <c r="G11" s="27">
        <v>11.5</v>
      </c>
      <c r="H11" s="20">
        <f t="shared" si="0"/>
        <v>2.4423470353692043</v>
      </c>
      <c r="I11" s="20">
        <f t="shared" si="1"/>
        <v>17.096429247584432</v>
      </c>
      <c r="J11" s="21">
        <f t="shared" si="2"/>
        <v>49</v>
      </c>
    </row>
    <row r="12" spans="2:13" ht="15" customHeight="1" thickBot="1" x14ac:dyDescent="0.3">
      <c r="B12" s="8">
        <v>8</v>
      </c>
      <c r="C12" s="9">
        <v>12.2</v>
      </c>
      <c r="F12" s="28">
        <v>8</v>
      </c>
      <c r="G12" s="29">
        <v>12.2</v>
      </c>
      <c r="H12" s="22">
        <f t="shared" si="0"/>
        <v>2.5014359517392109</v>
      </c>
      <c r="I12" s="22">
        <f t="shared" si="1"/>
        <v>20.011487613913687</v>
      </c>
      <c r="J12" s="23">
        <f t="shared" si="2"/>
        <v>64</v>
      </c>
    </row>
    <row r="13" spans="2:13" ht="15" customHeight="1" thickBot="1" x14ac:dyDescent="0.3">
      <c r="E13" s="30" t="s">
        <v>7</v>
      </c>
      <c r="F13" s="32">
        <f>SUM(F5:F12)</f>
        <v>36</v>
      </c>
      <c r="G13" s="32"/>
      <c r="H13" s="32">
        <f>SUM(H5:H12)</f>
        <v>18.041307211185803</v>
      </c>
      <c r="I13" s="32">
        <f t="shared" ref="I13:J13" si="3">SUM(I5:I12)</f>
        <v>84.149640720792434</v>
      </c>
      <c r="J13" s="32">
        <f t="shared" si="3"/>
        <v>204</v>
      </c>
    </row>
    <row r="14" spans="2:13" ht="15" customHeight="1" thickBot="1" x14ac:dyDescent="0.3">
      <c r="E14" s="31" t="s">
        <v>8</v>
      </c>
      <c r="F14" s="32">
        <f>AVERAGE(F5:F12)</f>
        <v>4.5</v>
      </c>
      <c r="G14" s="32"/>
      <c r="H14" s="32">
        <f t="shared" ref="H14" si="4">AVERAGE(H5:H12)</f>
        <v>2.2551634013982254</v>
      </c>
    </row>
    <row r="20" spans="2:8" ht="15" customHeight="1" thickBot="1" x14ac:dyDescent="0.3"/>
    <row r="21" spans="2:8" ht="15" customHeight="1" thickBot="1" x14ac:dyDescent="0.3">
      <c r="C21" s="35" t="s">
        <v>13</v>
      </c>
      <c r="D21" s="36"/>
      <c r="E21" s="36"/>
      <c r="F21" s="36"/>
      <c r="G21" s="36"/>
      <c r="H21" s="37"/>
    </row>
    <row r="22" spans="2:8" ht="15" customHeight="1" thickBot="1" x14ac:dyDescent="0.3">
      <c r="C22" s="13" t="s">
        <v>1</v>
      </c>
      <c r="D22" s="13" t="s">
        <v>0</v>
      </c>
      <c r="E22" s="13" t="s">
        <v>18</v>
      </c>
      <c r="F22" s="13" t="s">
        <v>19</v>
      </c>
      <c r="G22" s="48" t="s">
        <v>20</v>
      </c>
      <c r="H22" s="49"/>
    </row>
    <row r="23" spans="2:8" ht="15" customHeight="1" x14ac:dyDescent="0.25">
      <c r="C23" s="50">
        <v>1</v>
      </c>
      <c r="D23" s="3">
        <v>7.5</v>
      </c>
      <c r="E23" s="34">
        <f>LOG(C23)</f>
        <v>0</v>
      </c>
      <c r="F23" s="34">
        <f>LOG(D23)</f>
        <v>0.87506126339170009</v>
      </c>
      <c r="G23" s="55">
        <f>E23*F23</f>
        <v>0</v>
      </c>
      <c r="H23" s="56"/>
    </row>
    <row r="24" spans="2:8" ht="15" customHeight="1" x14ac:dyDescent="0.25">
      <c r="C24" s="51">
        <v>2</v>
      </c>
      <c r="D24" s="2">
        <v>8</v>
      </c>
      <c r="E24" s="38">
        <f t="shared" ref="E24:E30" si="5">LOG(C24)</f>
        <v>0.3010299956639812</v>
      </c>
      <c r="F24" s="38">
        <f t="shared" ref="F24:F30" si="6">LOG(D24)</f>
        <v>0.90308998699194354</v>
      </c>
      <c r="G24" s="55">
        <f t="shared" ref="G24:G30" si="7">E24*F24</f>
        <v>0.27185717486836958</v>
      </c>
      <c r="H24" s="56"/>
    </row>
    <row r="25" spans="2:8" ht="15" customHeight="1" x14ac:dyDescent="0.25">
      <c r="C25" s="51">
        <v>3</v>
      </c>
      <c r="D25" s="2">
        <v>8.5</v>
      </c>
      <c r="E25" s="38">
        <f t="shared" si="5"/>
        <v>0.47712125471966244</v>
      </c>
      <c r="F25" s="38">
        <f t="shared" si="6"/>
        <v>0.92941892571429274</v>
      </c>
      <c r="G25" s="55">
        <f t="shared" si="7"/>
        <v>0.4434455239970041</v>
      </c>
      <c r="H25" s="56"/>
    </row>
    <row r="26" spans="2:8" ht="15" customHeight="1" x14ac:dyDescent="0.25">
      <c r="C26" s="51">
        <v>4</v>
      </c>
      <c r="D26" s="2">
        <v>9.1999999999999993</v>
      </c>
      <c r="E26" s="38">
        <f t="shared" si="5"/>
        <v>0.6020599913279624</v>
      </c>
      <c r="F26" s="38">
        <f t="shared" si="6"/>
        <v>0.96378782734555524</v>
      </c>
      <c r="G26" s="55">
        <f t="shared" si="7"/>
        <v>0.58025809097366066</v>
      </c>
      <c r="H26" s="56"/>
    </row>
    <row r="27" spans="2:8" ht="15" customHeight="1" x14ac:dyDescent="0.25">
      <c r="C27" s="51">
        <v>5</v>
      </c>
      <c r="D27" s="2">
        <v>9.9</v>
      </c>
      <c r="E27" s="38">
        <f t="shared" si="5"/>
        <v>0.69897000433601886</v>
      </c>
      <c r="F27" s="38">
        <f t="shared" si="6"/>
        <v>0.9956351945975499</v>
      </c>
      <c r="G27" s="55">
        <f t="shared" si="7"/>
        <v>0.6959191362849424</v>
      </c>
      <c r="H27" s="56"/>
    </row>
    <row r="28" spans="2:8" ht="15" customHeight="1" x14ac:dyDescent="0.25">
      <c r="C28" s="51">
        <v>6</v>
      </c>
      <c r="D28" s="2">
        <v>10.5</v>
      </c>
      <c r="E28" s="38">
        <f t="shared" si="5"/>
        <v>0.77815125038364363</v>
      </c>
      <c r="F28" s="38">
        <f t="shared" si="6"/>
        <v>1.0211892990699381</v>
      </c>
      <c r="G28" s="55">
        <f t="shared" si="7"/>
        <v>0.79463972994966892</v>
      </c>
      <c r="H28" s="56"/>
    </row>
    <row r="29" spans="2:8" ht="15" customHeight="1" x14ac:dyDescent="0.25">
      <c r="C29" s="51">
        <v>7</v>
      </c>
      <c r="D29" s="2">
        <v>11.5</v>
      </c>
      <c r="E29" s="38">
        <f t="shared" si="5"/>
        <v>0.84509804001425681</v>
      </c>
      <c r="F29" s="38">
        <f t="shared" si="6"/>
        <v>1.0606978403536116</v>
      </c>
      <c r="G29" s="55">
        <f t="shared" si="7"/>
        <v>0.89639366593019221</v>
      </c>
      <c r="H29" s="56"/>
    </row>
    <row r="30" spans="2:8" ht="15" customHeight="1" thickBot="1" x14ac:dyDescent="0.3">
      <c r="C30" s="52">
        <v>8</v>
      </c>
      <c r="D30" s="2">
        <v>12.2</v>
      </c>
      <c r="E30" s="38">
        <f t="shared" si="5"/>
        <v>0.90308998699194354</v>
      </c>
      <c r="F30" s="38">
        <f t="shared" si="6"/>
        <v>1.0863598306747482</v>
      </c>
      <c r="G30" s="55">
        <f t="shared" si="7"/>
        <v>0.98108068535262827</v>
      </c>
      <c r="H30" s="56"/>
    </row>
    <row r="31" spans="2:8" ht="15" customHeight="1" thickBot="1" x14ac:dyDescent="0.3">
      <c r="B31" s="45" t="s">
        <v>7</v>
      </c>
      <c r="C31" s="57"/>
      <c r="D31" s="57"/>
      <c r="E31" s="57">
        <f>SUM(E23:E30)</f>
        <v>4.6055205234374688</v>
      </c>
      <c r="F31" s="57">
        <f>SUM(F23:F30)</f>
        <v>7.8352401681393395</v>
      </c>
      <c r="G31" s="53">
        <f>SUM(G23:H30)</f>
        <v>4.6635940073564655</v>
      </c>
      <c r="H31" s="54"/>
    </row>
    <row r="32" spans="2:8" ht="15" customHeight="1" thickBot="1" x14ac:dyDescent="0.3">
      <c r="B32" s="31" t="s">
        <v>8</v>
      </c>
      <c r="C32" s="58"/>
      <c r="D32" s="57"/>
      <c r="E32" s="57">
        <f>AVERAGE(E23:E30)</f>
        <v>0.5756900654296836</v>
      </c>
      <c r="F32" s="57">
        <f>AVERAGE(F23:F30)</f>
        <v>0.97940502101741744</v>
      </c>
      <c r="G32" s="53">
        <f>AVERAGE(G23:H30)</f>
        <v>0.58294925091955818</v>
      </c>
      <c r="H32" s="54"/>
    </row>
    <row r="42" spans="3:11" ht="15" customHeight="1" thickBot="1" x14ac:dyDescent="0.3"/>
    <row r="43" spans="3:11" ht="15" customHeight="1" thickBot="1" x14ac:dyDescent="0.3">
      <c r="C43" s="39" t="s">
        <v>13</v>
      </c>
      <c r="D43" s="40"/>
      <c r="E43" s="40"/>
      <c r="F43" s="40"/>
      <c r="G43" s="40"/>
      <c r="H43" s="41"/>
    </row>
    <row r="44" spans="3:11" ht="15" customHeight="1" thickBot="1" x14ac:dyDescent="0.3">
      <c r="C44" s="13" t="s">
        <v>1</v>
      </c>
      <c r="D44" s="13" t="s">
        <v>0</v>
      </c>
      <c r="E44" s="13" t="s">
        <v>14</v>
      </c>
      <c r="F44" s="13" t="s">
        <v>15</v>
      </c>
      <c r="G44" s="13" t="s">
        <v>17</v>
      </c>
      <c r="H44" s="13" t="s">
        <v>16</v>
      </c>
      <c r="J44" s="33" t="s">
        <v>9</v>
      </c>
      <c r="K44" s="32">
        <f>(8*G53-E53*F53)/(8*H53-(E53*E53))</f>
        <v>5.3379735178288236E-2</v>
      </c>
    </row>
    <row r="45" spans="3:11" ht="15" customHeight="1" thickBot="1" x14ac:dyDescent="0.3">
      <c r="C45" s="4">
        <v>1</v>
      </c>
      <c r="D45" s="3">
        <v>7.5</v>
      </c>
      <c r="E45" s="34">
        <f>1/C45</f>
        <v>1</v>
      </c>
      <c r="F45" s="34">
        <f>1/D45</f>
        <v>0.13333333333333333</v>
      </c>
      <c r="G45" s="15">
        <f>E45*F45</f>
        <v>0.13333333333333333</v>
      </c>
      <c r="H45" s="17">
        <f>E45*E45</f>
        <v>1</v>
      </c>
      <c r="J45" s="16" t="s">
        <v>10</v>
      </c>
      <c r="K45" s="14">
        <f>F54-K44*E54</f>
        <v>8.8096185111840405E-2</v>
      </c>
    </row>
    <row r="46" spans="3:11" ht="15" customHeight="1" thickBot="1" x14ac:dyDescent="0.3">
      <c r="C46" s="6">
        <v>2</v>
      </c>
      <c r="D46" s="2">
        <v>8</v>
      </c>
      <c r="E46" s="38">
        <f t="shared" ref="E46:E52" si="8">1/C46</f>
        <v>0.5</v>
      </c>
      <c r="F46" s="38">
        <f>1/D46</f>
        <v>0.125</v>
      </c>
      <c r="G46" s="1">
        <f>E46*F46</f>
        <v>6.25E-2</v>
      </c>
      <c r="H46" s="18">
        <f t="shared" ref="H46:H52" si="9">E46*E46</f>
        <v>0.25</v>
      </c>
      <c r="J46" s="16" t="s">
        <v>11</v>
      </c>
      <c r="K46" s="14">
        <f>1/K45</f>
        <v>11.351229326564754</v>
      </c>
    </row>
    <row r="47" spans="3:11" ht="15" customHeight="1" thickBot="1" x14ac:dyDescent="0.3">
      <c r="C47" s="6">
        <v>3</v>
      </c>
      <c r="D47" s="2">
        <v>8.5</v>
      </c>
      <c r="E47" s="38">
        <f t="shared" si="8"/>
        <v>0.33333333333333331</v>
      </c>
      <c r="F47" s="38">
        <f>1/D47</f>
        <v>0.11764705882352941</v>
      </c>
      <c r="G47" s="1">
        <f>E47*F47</f>
        <v>3.9215686274509803E-2</v>
      </c>
      <c r="H47" s="18">
        <f t="shared" si="9"/>
        <v>0.1111111111111111</v>
      </c>
      <c r="J47" s="16" t="s">
        <v>12</v>
      </c>
      <c r="K47" s="14">
        <f>K44/K45</f>
        <v>0.60592561540004564</v>
      </c>
    </row>
    <row r="48" spans="3:11" ht="15" customHeight="1" x14ac:dyDescent="0.25">
      <c r="C48" s="6">
        <v>4</v>
      </c>
      <c r="D48" s="2">
        <v>9.1999999999999993</v>
      </c>
      <c r="E48" s="38">
        <f t="shared" si="8"/>
        <v>0.25</v>
      </c>
      <c r="F48" s="38">
        <f>1/D48</f>
        <v>0.10869565217391305</v>
      </c>
      <c r="G48" s="1">
        <f>E48*F48</f>
        <v>2.7173913043478264E-2</v>
      </c>
      <c r="H48" s="18">
        <f t="shared" si="9"/>
        <v>6.25E-2</v>
      </c>
    </row>
    <row r="49" spans="2:8" ht="15" customHeight="1" x14ac:dyDescent="0.25">
      <c r="C49" s="6">
        <v>5</v>
      </c>
      <c r="D49" s="2">
        <v>9.9</v>
      </c>
      <c r="E49" s="38">
        <f t="shared" si="8"/>
        <v>0.2</v>
      </c>
      <c r="F49" s="38">
        <f>1/D49</f>
        <v>0.10101010101010101</v>
      </c>
      <c r="G49" s="1">
        <f>E49*F49</f>
        <v>2.0202020202020204E-2</v>
      </c>
      <c r="H49" s="18">
        <f t="shared" si="9"/>
        <v>4.0000000000000008E-2</v>
      </c>
    </row>
    <row r="50" spans="2:8" ht="15" customHeight="1" x14ac:dyDescent="0.25">
      <c r="C50" s="6">
        <v>6</v>
      </c>
      <c r="D50" s="2">
        <v>10.5</v>
      </c>
      <c r="E50" s="38">
        <f t="shared" si="8"/>
        <v>0.16666666666666666</v>
      </c>
      <c r="F50" s="38">
        <f>1/D50</f>
        <v>9.5238095238095233E-2</v>
      </c>
      <c r="G50" s="1">
        <f>E50*F50</f>
        <v>1.5873015873015872E-2</v>
      </c>
      <c r="H50" s="18">
        <f t="shared" si="9"/>
        <v>2.7777777777777776E-2</v>
      </c>
    </row>
    <row r="51" spans="2:8" ht="15" customHeight="1" x14ac:dyDescent="0.25">
      <c r="C51" s="6">
        <v>7</v>
      </c>
      <c r="D51" s="2">
        <v>11.5</v>
      </c>
      <c r="E51" s="38">
        <f t="shared" si="8"/>
        <v>0.14285714285714285</v>
      </c>
      <c r="F51" s="38">
        <f>1/D51</f>
        <v>8.6956521739130432E-2</v>
      </c>
      <c r="G51" s="1">
        <f>E51*F51</f>
        <v>1.2422360248447204E-2</v>
      </c>
      <c r="H51" s="18">
        <f t="shared" si="9"/>
        <v>2.0408163265306121E-2</v>
      </c>
    </row>
    <row r="52" spans="2:8" ht="15" customHeight="1" thickBot="1" x14ac:dyDescent="0.3">
      <c r="C52" s="46">
        <v>8</v>
      </c>
      <c r="D52" s="43">
        <v>12.2</v>
      </c>
      <c r="E52" s="44">
        <f t="shared" si="8"/>
        <v>0.125</v>
      </c>
      <c r="F52" s="44">
        <f>1/D52</f>
        <v>8.1967213114754106E-2</v>
      </c>
      <c r="G52" s="42">
        <f>E52*F52</f>
        <v>1.0245901639344263E-2</v>
      </c>
      <c r="H52" s="47">
        <f t="shared" si="9"/>
        <v>1.5625E-2</v>
      </c>
    </row>
    <row r="53" spans="2:8" ht="15" customHeight="1" thickBot="1" x14ac:dyDescent="0.3">
      <c r="B53" s="45" t="s">
        <v>7</v>
      </c>
      <c r="C53" s="32"/>
      <c r="D53" s="32"/>
      <c r="E53" s="32">
        <f>SUM(E45:E52)</f>
        <v>2.7178571428571425</v>
      </c>
      <c r="F53" s="32">
        <f t="shared" ref="F53" si="10">SUM(F45:F52)</f>
        <v>0.84984797543285662</v>
      </c>
      <c r="G53" s="32">
        <f t="shared" ref="G53" si="11">SUM(G45:G52)</f>
        <v>0.32096623061414897</v>
      </c>
      <c r="H53" s="32">
        <f t="shared" ref="H53" si="12">SUM(H45:H52)</f>
        <v>1.527422052154195</v>
      </c>
    </row>
    <row r="54" spans="2:8" ht="15" customHeight="1" thickBot="1" x14ac:dyDescent="0.3">
      <c r="B54" s="31" t="s">
        <v>8</v>
      </c>
      <c r="C54" s="32"/>
      <c r="D54" s="32"/>
      <c r="E54" s="32">
        <f t="shared" ref="E50:F54" si="13">AVERAGE(E45:E52)</f>
        <v>0.33973214285714282</v>
      </c>
      <c r="F54" s="32">
        <f>AVERAGE(F45:F52)</f>
        <v>0.10623099692910708</v>
      </c>
    </row>
  </sheetData>
  <mergeCells count="14">
    <mergeCell ref="F3:J3"/>
    <mergeCell ref="G23:H23"/>
    <mergeCell ref="G32:H32"/>
    <mergeCell ref="G31:H31"/>
    <mergeCell ref="G30:H30"/>
    <mergeCell ref="G29:H29"/>
    <mergeCell ref="G28:H28"/>
    <mergeCell ref="G27:H27"/>
    <mergeCell ref="G26:H26"/>
    <mergeCell ref="G25:H25"/>
    <mergeCell ref="G24:H24"/>
    <mergeCell ref="C21:H21"/>
    <mergeCell ref="G22:H22"/>
    <mergeCell ref="B3:C3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Morales</dc:creator>
  <cp:lastModifiedBy>Jose Morales</cp:lastModifiedBy>
  <dcterms:created xsi:type="dcterms:W3CDTF">2015-06-05T18:17:20Z</dcterms:created>
  <dcterms:modified xsi:type="dcterms:W3CDTF">2021-04-28T04:20:57Z</dcterms:modified>
</cp:coreProperties>
</file>